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11"/>
  <workbookPr hidePivotFieldList="1" defaultThemeVersion="166925"/>
  <mc:AlternateContent xmlns:mc="http://schemas.openxmlformats.org/markup-compatibility/2006">
    <mc:Choice Requires="x15">
      <x15ac:absPath xmlns:x15ac="http://schemas.microsoft.com/office/spreadsheetml/2010/11/ac" url="https://etbcsj.sharepoint.com/sites/ComitdeDireccinyLideresderea/Documentos compartidos/AUDITORIAS INTERNAS  DE CALIDAD/Sigcma-2021/02 DOCUMENTOS SIGCMA 2021/"/>
    </mc:Choice>
  </mc:AlternateContent>
  <xr:revisionPtr revIDLastSave="0" documentId="11_85A401414078E568CE45BB1A921B6B8FFA3A04D0" xr6:coauthVersionLast="47" xr6:coauthVersionMax="47" xr10:uidLastSave="{00000000-0000-0000-0000-000000000000}"/>
  <bookViews>
    <workbookView xWindow="0" yWindow="0" windowWidth="24000" windowHeight="9630" firstSheet="13" activeTab="13" xr2:uid="{00000000-000D-0000-FFFF-FFFF00000000}"/>
  </bookViews>
  <sheets>
    <sheet name="Presentacion " sheetId="10" r:id="rId1"/>
    <sheet name="Análisis de Contexto director" sheetId="26" r:id="rId2"/>
    <sheet name="Estrategias direc" sheetId="27" r:id="rId3"/>
    <sheet name="Instructivo" sheetId="20" r:id="rId4"/>
    <sheet name="Mapa Final" sheetId="1" r:id="rId5"/>
    <sheet name="Clasificación Riesgo" sheetId="4" r:id="rId6"/>
    <sheet name="Tabla probabilidad" sheetId="5" r:id="rId7"/>
    <sheet name="Tabla Impacto " sheetId="21" r:id="rId8"/>
    <sheet name="Hoja1" sheetId="13" state="hidden" r:id="rId9"/>
    <sheet name="LISTA" sheetId="2" state="hidden" r:id="rId10"/>
    <sheet name="Tabla Valoración de Controles" sheetId="7" r:id="rId11"/>
    <sheet name="Matriz de Calor" sheetId="15" r:id="rId12"/>
    <sheet name="Seguimiento 1 Trimestre" sheetId="16" r:id="rId13"/>
    <sheet name="Seguimiento 2 Trimestre" sheetId="22" r:id="rId14"/>
    <sheet name="Seguimiento 3 Trimestre" sheetId="23" r:id="rId15"/>
    <sheet name="Seguimiento 4 Trimestre" sheetId="24"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pivotCaches>
    <pivotCache cacheId="20364"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 i="24" l="1"/>
  <c r="D60" i="24"/>
  <c r="E60" i="24"/>
  <c r="F60" i="24"/>
  <c r="G60" i="24"/>
  <c r="N60" i="24"/>
  <c r="B60" i="24"/>
  <c r="A60" i="24"/>
  <c r="C60" i="23"/>
  <c r="D60" i="23"/>
  <c r="E60" i="23"/>
  <c r="F60" i="23"/>
  <c r="G60" i="23"/>
  <c r="N60" i="23"/>
  <c r="B60" i="23"/>
  <c r="A60" i="23"/>
  <c r="D60" i="22"/>
  <c r="E60" i="22"/>
  <c r="F60" i="22"/>
  <c r="G60" i="22"/>
  <c r="N60" i="22"/>
  <c r="C60" i="22"/>
  <c r="B60" i="22"/>
  <c r="A60" i="22"/>
  <c r="N60" i="16" l="1"/>
  <c r="G60" i="16"/>
  <c r="F60" i="16"/>
  <c r="E60" i="16"/>
  <c r="D60" i="16"/>
  <c r="C60" i="16"/>
  <c r="B60" i="16"/>
  <c r="A60" i="16"/>
  <c r="B55" i="16"/>
  <c r="T60" i="1"/>
  <c r="Q60" i="1"/>
  <c r="M60" i="1"/>
  <c r="L60" i="1"/>
  <c r="J60" i="1"/>
  <c r="Z60" i="1" s="1"/>
  <c r="I60" i="1"/>
  <c r="N60" i="1" l="1"/>
  <c r="H60" i="24"/>
  <c r="H60" i="23"/>
  <c r="H60" i="22"/>
  <c r="H60" i="16"/>
  <c r="I60" i="24"/>
  <c r="I60" i="23"/>
  <c r="I60" i="22"/>
  <c r="I60" i="16"/>
  <c r="Y60" i="1"/>
  <c r="AB60" i="1"/>
  <c r="AA60" i="1" s="1"/>
  <c r="N55" i="24"/>
  <c r="G55" i="24"/>
  <c r="F55" i="24"/>
  <c r="E55" i="24"/>
  <c r="D55" i="24"/>
  <c r="C55" i="24"/>
  <c r="B55" i="24"/>
  <c r="A55" i="24"/>
  <c r="N50" i="24"/>
  <c r="G50" i="24"/>
  <c r="F50" i="24"/>
  <c r="E50" i="24"/>
  <c r="D50" i="24"/>
  <c r="C50" i="24"/>
  <c r="B50" i="24"/>
  <c r="A50" i="24"/>
  <c r="N45" i="24"/>
  <c r="G45" i="24"/>
  <c r="F45" i="24"/>
  <c r="E45" i="24"/>
  <c r="D45" i="24"/>
  <c r="C45" i="24"/>
  <c r="B45" i="24"/>
  <c r="A45" i="24"/>
  <c r="N40" i="24"/>
  <c r="G40" i="24"/>
  <c r="F40" i="24"/>
  <c r="E40" i="24"/>
  <c r="D40" i="24"/>
  <c r="C40" i="24"/>
  <c r="B40" i="24"/>
  <c r="A40" i="24"/>
  <c r="N35" i="24"/>
  <c r="G35" i="24"/>
  <c r="F35" i="24"/>
  <c r="E35" i="24"/>
  <c r="D35" i="24"/>
  <c r="C35" i="24"/>
  <c r="B35" i="24"/>
  <c r="A35" i="24"/>
  <c r="N30" i="24"/>
  <c r="G30" i="24"/>
  <c r="F30" i="24"/>
  <c r="E30" i="24"/>
  <c r="D30" i="24"/>
  <c r="C30" i="24"/>
  <c r="B30" i="24"/>
  <c r="A30" i="24"/>
  <c r="N25" i="24"/>
  <c r="G25" i="24"/>
  <c r="F25" i="24"/>
  <c r="E25" i="24"/>
  <c r="D25" i="24"/>
  <c r="C25" i="24"/>
  <c r="B25" i="24"/>
  <c r="A25" i="24"/>
  <c r="N20" i="24"/>
  <c r="G20" i="24"/>
  <c r="F20" i="24"/>
  <c r="E20" i="24"/>
  <c r="D20" i="24"/>
  <c r="C20" i="24"/>
  <c r="B20" i="24"/>
  <c r="A20" i="24"/>
  <c r="N15" i="24"/>
  <c r="G15" i="24"/>
  <c r="F15" i="24"/>
  <c r="E15" i="24"/>
  <c r="D15" i="24"/>
  <c r="C15" i="24"/>
  <c r="B15" i="24"/>
  <c r="A15" i="24"/>
  <c r="N10" i="24"/>
  <c r="G10" i="24"/>
  <c r="F10" i="24"/>
  <c r="E10" i="24"/>
  <c r="D10" i="24"/>
  <c r="C10" i="24"/>
  <c r="B10" i="24"/>
  <c r="A10" i="24"/>
  <c r="D6" i="24"/>
  <c r="D5" i="24"/>
  <c r="D4" i="24"/>
  <c r="N55" i="23"/>
  <c r="G55" i="23"/>
  <c r="F55" i="23"/>
  <c r="E55" i="23"/>
  <c r="D55" i="23"/>
  <c r="C55" i="23"/>
  <c r="B55" i="23"/>
  <c r="A55" i="23"/>
  <c r="N50" i="23"/>
  <c r="G50" i="23"/>
  <c r="F50" i="23"/>
  <c r="E50" i="23"/>
  <c r="D50" i="23"/>
  <c r="C50" i="23"/>
  <c r="B50" i="23"/>
  <c r="A50" i="23"/>
  <c r="N45" i="23"/>
  <c r="G45" i="23"/>
  <c r="F45" i="23"/>
  <c r="E45" i="23"/>
  <c r="D45" i="23"/>
  <c r="C45" i="23"/>
  <c r="B45" i="23"/>
  <c r="A45" i="23"/>
  <c r="N40" i="23"/>
  <c r="G40" i="23"/>
  <c r="F40" i="23"/>
  <c r="E40" i="23"/>
  <c r="D40" i="23"/>
  <c r="C40" i="23"/>
  <c r="B40" i="23"/>
  <c r="A40" i="23"/>
  <c r="N35" i="23"/>
  <c r="G35" i="23"/>
  <c r="F35" i="23"/>
  <c r="E35" i="23"/>
  <c r="D35" i="23"/>
  <c r="C35" i="23"/>
  <c r="B35" i="23"/>
  <c r="A35" i="23"/>
  <c r="N30" i="23"/>
  <c r="G30" i="23"/>
  <c r="F30" i="23"/>
  <c r="E30" i="23"/>
  <c r="D30" i="23"/>
  <c r="C30" i="23"/>
  <c r="B30" i="23"/>
  <c r="A30" i="23"/>
  <c r="N25" i="23"/>
  <c r="G25" i="23"/>
  <c r="F25" i="23"/>
  <c r="E25" i="23"/>
  <c r="D25" i="23"/>
  <c r="C25" i="23"/>
  <c r="B25" i="23"/>
  <c r="A25" i="23"/>
  <c r="N20" i="23"/>
  <c r="G20" i="23"/>
  <c r="F20" i="23"/>
  <c r="E20" i="23"/>
  <c r="D20" i="23"/>
  <c r="C20" i="23"/>
  <c r="B20" i="23"/>
  <c r="A20" i="23"/>
  <c r="N15" i="23"/>
  <c r="G15" i="23"/>
  <c r="F15" i="23"/>
  <c r="E15" i="23"/>
  <c r="D15" i="23"/>
  <c r="C15" i="23"/>
  <c r="B15" i="23"/>
  <c r="A15" i="23"/>
  <c r="N10" i="23"/>
  <c r="G10" i="23"/>
  <c r="F10" i="23"/>
  <c r="E10" i="23"/>
  <c r="D10" i="23"/>
  <c r="C10" i="23"/>
  <c r="B10" i="23"/>
  <c r="A10" i="23"/>
  <c r="D6" i="23"/>
  <c r="D5" i="23"/>
  <c r="D4" i="23"/>
  <c r="N55" i="22"/>
  <c r="G55" i="22"/>
  <c r="F55" i="22"/>
  <c r="E55" i="22"/>
  <c r="D55" i="22"/>
  <c r="C55" i="22"/>
  <c r="B55" i="22"/>
  <c r="A55" i="22"/>
  <c r="N50" i="22"/>
  <c r="G50" i="22"/>
  <c r="F50" i="22"/>
  <c r="E50" i="22"/>
  <c r="D50" i="22"/>
  <c r="C50" i="22"/>
  <c r="B50" i="22"/>
  <c r="A50" i="22"/>
  <c r="N45" i="22"/>
  <c r="G45" i="22"/>
  <c r="F45" i="22"/>
  <c r="E45" i="22"/>
  <c r="D45" i="22"/>
  <c r="C45" i="22"/>
  <c r="B45" i="22"/>
  <c r="A45" i="22"/>
  <c r="N40" i="22"/>
  <c r="G40" i="22"/>
  <c r="F40" i="22"/>
  <c r="E40" i="22"/>
  <c r="D40" i="22"/>
  <c r="C40" i="22"/>
  <c r="B40" i="22"/>
  <c r="A40" i="22"/>
  <c r="N35" i="22"/>
  <c r="G35" i="22"/>
  <c r="F35" i="22"/>
  <c r="E35" i="22"/>
  <c r="D35" i="22"/>
  <c r="C35" i="22"/>
  <c r="B35" i="22"/>
  <c r="A35" i="22"/>
  <c r="N30" i="22"/>
  <c r="G30" i="22"/>
  <c r="F30" i="22"/>
  <c r="E30" i="22"/>
  <c r="D30" i="22"/>
  <c r="C30" i="22"/>
  <c r="B30" i="22"/>
  <c r="A30" i="22"/>
  <c r="N25" i="22"/>
  <c r="G25" i="22"/>
  <c r="F25" i="22"/>
  <c r="E25" i="22"/>
  <c r="D25" i="22"/>
  <c r="C25" i="22"/>
  <c r="B25" i="22"/>
  <c r="A25" i="22"/>
  <c r="N20" i="22"/>
  <c r="G20" i="22"/>
  <c r="F20" i="22"/>
  <c r="E20" i="22"/>
  <c r="D20" i="22"/>
  <c r="C20" i="22"/>
  <c r="B20" i="22"/>
  <c r="A20" i="22"/>
  <c r="N15" i="22"/>
  <c r="G15" i="22"/>
  <c r="F15" i="22"/>
  <c r="E15" i="22"/>
  <c r="D15" i="22"/>
  <c r="C15" i="22"/>
  <c r="B15" i="22"/>
  <c r="A15" i="22"/>
  <c r="N10" i="22"/>
  <c r="G10" i="22"/>
  <c r="F10" i="22"/>
  <c r="E10" i="22"/>
  <c r="D10" i="22"/>
  <c r="C10" i="22"/>
  <c r="B10" i="22"/>
  <c r="A10" i="22"/>
  <c r="D6" i="22"/>
  <c r="D5" i="22"/>
  <c r="D4" i="22"/>
  <c r="B50" i="16"/>
  <c r="B45" i="16"/>
  <c r="B40" i="16"/>
  <c r="B35" i="16"/>
  <c r="B30" i="16"/>
  <c r="B25" i="16"/>
  <c r="B20" i="16"/>
  <c r="B15" i="16"/>
  <c r="B10" i="16"/>
  <c r="K60" i="24" l="1"/>
  <c r="K60" i="23"/>
  <c r="K60" i="22"/>
  <c r="K60" i="16"/>
  <c r="J60" i="24"/>
  <c r="J60" i="23"/>
  <c r="J60" i="22"/>
  <c r="J60" i="16"/>
  <c r="M55" i="1"/>
  <c r="AD60" i="1" s="1"/>
  <c r="L55" i="1"/>
  <c r="M50" i="1"/>
  <c r="L50" i="1"/>
  <c r="M45" i="1"/>
  <c r="L45" i="1"/>
  <c r="M40" i="1"/>
  <c r="L40" i="1"/>
  <c r="M35" i="1"/>
  <c r="L35" i="1"/>
  <c r="M30" i="1"/>
  <c r="L30" i="1"/>
  <c r="M25" i="1"/>
  <c r="L25" i="1"/>
  <c r="M20" i="1"/>
  <c r="L20" i="1"/>
  <c r="M15" i="1"/>
  <c r="L15" i="1"/>
  <c r="AF60" i="1" l="1"/>
  <c r="AE60" i="1" s="1"/>
  <c r="AC60" i="1"/>
  <c r="I15" i="24"/>
  <c r="I15" i="23"/>
  <c r="I15" i="22"/>
  <c r="I20" i="24"/>
  <c r="I20" i="23"/>
  <c r="I20" i="22"/>
  <c r="I25" i="24"/>
  <c r="I25" i="23"/>
  <c r="I25" i="22"/>
  <c r="I30" i="24"/>
  <c r="I30" i="23"/>
  <c r="I30" i="22"/>
  <c r="I35" i="24"/>
  <c r="I35" i="23"/>
  <c r="I35" i="22"/>
  <c r="I40" i="24"/>
  <c r="I40" i="23"/>
  <c r="I40" i="22"/>
  <c r="I45" i="24"/>
  <c r="I45" i="23"/>
  <c r="I45" i="22"/>
  <c r="I55" i="24"/>
  <c r="I55" i="23"/>
  <c r="I55" i="22"/>
  <c r="I50" i="23"/>
  <c r="I50" i="22"/>
  <c r="I50" i="24"/>
  <c r="M10" i="1"/>
  <c r="L10" i="1"/>
  <c r="AG60" i="1" l="1"/>
  <c r="L60" i="24"/>
  <c r="L60" i="23"/>
  <c r="L60" i="22"/>
  <c r="L60" i="16"/>
  <c r="I10" i="24"/>
  <c r="I10" i="23"/>
  <c r="I10" i="22"/>
  <c r="B249" i="21" a="1"/>
  <c r="M60" i="24" l="1"/>
  <c r="M60" i="23"/>
  <c r="M60" i="22"/>
  <c r="M60" i="16"/>
  <c r="B249" i="21"/>
  <c r="N25" i="16"/>
  <c r="G25" i="16"/>
  <c r="F25" i="16"/>
  <c r="E25" i="16"/>
  <c r="D25" i="16"/>
  <c r="C25" i="16"/>
  <c r="A25" i="16"/>
  <c r="N55" i="16"/>
  <c r="G55" i="16"/>
  <c r="F55" i="16"/>
  <c r="E55" i="16"/>
  <c r="D55" i="16"/>
  <c r="C55" i="16"/>
  <c r="A55" i="16"/>
  <c r="N50" i="16"/>
  <c r="G50" i="16"/>
  <c r="F50" i="16"/>
  <c r="E50" i="16"/>
  <c r="D50" i="16"/>
  <c r="C50" i="16"/>
  <c r="A50" i="16"/>
  <c r="N45" i="16"/>
  <c r="G45" i="16"/>
  <c r="F45" i="16"/>
  <c r="E45" i="16"/>
  <c r="D45" i="16"/>
  <c r="C45" i="16"/>
  <c r="A45" i="16"/>
  <c r="N40" i="16"/>
  <c r="G40" i="16"/>
  <c r="F40" i="16"/>
  <c r="E40" i="16"/>
  <c r="D40" i="16"/>
  <c r="C40" i="16"/>
  <c r="A40" i="16"/>
  <c r="N35" i="16"/>
  <c r="G35" i="16"/>
  <c r="F35" i="16"/>
  <c r="E35" i="16"/>
  <c r="D35" i="16"/>
  <c r="C35" i="16"/>
  <c r="A35" i="16"/>
  <c r="N30" i="16"/>
  <c r="G30" i="16"/>
  <c r="F30" i="16"/>
  <c r="E30" i="16"/>
  <c r="D30" i="16"/>
  <c r="C30" i="16"/>
  <c r="A30" i="16"/>
  <c r="N20" i="16"/>
  <c r="G20" i="16"/>
  <c r="F20" i="16"/>
  <c r="E20" i="16"/>
  <c r="D20" i="16"/>
  <c r="C20" i="16"/>
  <c r="A20" i="16"/>
  <c r="N15" i="16"/>
  <c r="G15" i="16"/>
  <c r="F15" i="16"/>
  <c r="E15" i="16"/>
  <c r="D15" i="16"/>
  <c r="C15" i="16"/>
  <c r="A15" i="16"/>
  <c r="D6" i="16"/>
  <c r="D5" i="16"/>
  <c r="D4" i="16"/>
  <c r="N10" i="16"/>
  <c r="G10" i="16"/>
  <c r="F10" i="16"/>
  <c r="E10" i="16"/>
  <c r="D10" i="16"/>
  <c r="C10" i="16"/>
  <c r="A10" i="16"/>
  <c r="T39" i="1"/>
  <c r="Q39" i="1"/>
  <c r="T38" i="1"/>
  <c r="Q38" i="1"/>
  <c r="T37" i="1"/>
  <c r="Q37" i="1"/>
  <c r="T36" i="1"/>
  <c r="Q36" i="1"/>
  <c r="T35" i="1"/>
  <c r="Q35" i="1"/>
  <c r="J35" i="1"/>
  <c r="I35" i="1"/>
  <c r="T34" i="1"/>
  <c r="Q34" i="1"/>
  <c r="T33" i="1"/>
  <c r="Q33" i="1"/>
  <c r="T32" i="1"/>
  <c r="Q32" i="1"/>
  <c r="T31" i="1"/>
  <c r="Q31" i="1"/>
  <c r="T30" i="1"/>
  <c r="Q30" i="1"/>
  <c r="AD30" i="1" s="1"/>
  <c r="J30" i="1"/>
  <c r="Z31" i="1" s="1"/>
  <c r="I30" i="1"/>
  <c r="G238" i="21"/>
  <c r="X35" i="1" l="1"/>
  <c r="X33" i="1"/>
  <c r="AD33" i="1"/>
  <c r="AC33" i="1" s="1"/>
  <c r="H30" i="24"/>
  <c r="H30" i="22"/>
  <c r="H30" i="23"/>
  <c r="N35" i="1"/>
  <c r="J35" i="16" s="1"/>
  <c r="H35" i="24"/>
  <c r="H35" i="23"/>
  <c r="H35" i="22"/>
  <c r="X38" i="1"/>
  <c r="H35" i="16"/>
  <c r="AD31" i="1"/>
  <c r="AC31" i="1" s="1"/>
  <c r="X30" i="1"/>
  <c r="AD39" i="1"/>
  <c r="AC39" i="1" s="1"/>
  <c r="I35" i="16"/>
  <c r="N30" i="1"/>
  <c r="AD32" i="1"/>
  <c r="AC32" i="1" s="1"/>
  <c r="H30" i="16"/>
  <c r="I30" i="16"/>
  <c r="X36" i="1"/>
  <c r="Z33" i="1"/>
  <c r="Y33" i="1" s="1"/>
  <c r="Z32" i="1"/>
  <c r="Y32" i="1" s="1"/>
  <c r="X37" i="1"/>
  <c r="X32" i="1"/>
  <c r="Z35" i="1"/>
  <c r="X31" i="1"/>
  <c r="Z39" i="1"/>
  <c r="Y39" i="1" s="1"/>
  <c r="Z30" i="1"/>
  <c r="Y30" i="1" s="1"/>
  <c r="Z36" i="1"/>
  <c r="Y36" i="1" s="1"/>
  <c r="AD36" i="1"/>
  <c r="AC36" i="1" s="1"/>
  <c r="AD34" i="1"/>
  <c r="AC34" i="1" s="1"/>
  <c r="Z34" i="1"/>
  <c r="Y34" i="1" s="1"/>
  <c r="AD35" i="1"/>
  <c r="AC35" i="1" s="1"/>
  <c r="Z37" i="1"/>
  <c r="Y37" i="1" s="1"/>
  <c r="Y31" i="1"/>
  <c r="Z38" i="1"/>
  <c r="Y38" i="1" s="1"/>
  <c r="AD38" i="1"/>
  <c r="AC38" i="1" s="1"/>
  <c r="AD37" i="1"/>
  <c r="AC37" i="1" s="1"/>
  <c r="X39" i="1"/>
  <c r="X34" i="1"/>
  <c r="AC30" i="1"/>
  <c r="J35" i="24" l="1"/>
  <c r="J35" i="23"/>
  <c r="J35" i="22"/>
  <c r="J30" i="24"/>
  <c r="J30" i="23"/>
  <c r="J30" i="22"/>
  <c r="AB35" i="1"/>
  <c r="AA35" i="1" s="1"/>
  <c r="J30" i="16"/>
  <c r="AB30" i="1"/>
  <c r="AA30" i="1" s="1"/>
  <c r="Y35" i="1"/>
  <c r="AF35" i="1"/>
  <c r="AE35" i="1" s="1"/>
  <c r="AF30" i="1"/>
  <c r="AE30" i="1" s="1"/>
  <c r="L35" i="24" l="1"/>
  <c r="L35" i="23"/>
  <c r="L35" i="22"/>
  <c r="L30" i="24"/>
  <c r="L30" i="23"/>
  <c r="L30" i="22"/>
  <c r="K30" i="23"/>
  <c r="K30" i="24"/>
  <c r="K30" i="22"/>
  <c r="K35" i="23"/>
  <c r="K35" i="24"/>
  <c r="K35" i="22"/>
  <c r="AG35" i="1"/>
  <c r="L35" i="16"/>
  <c r="K30" i="16"/>
  <c r="AG30" i="1"/>
  <c r="L30" i="16"/>
  <c r="K35" i="16"/>
  <c r="T25" i="1"/>
  <c r="T26" i="1"/>
  <c r="T27" i="1"/>
  <c r="T28" i="1"/>
  <c r="T29" i="1"/>
  <c r="Q25" i="1"/>
  <c r="Q26" i="1"/>
  <c r="Q27" i="1"/>
  <c r="Q28" i="1"/>
  <c r="AD28" i="1" s="1"/>
  <c r="AC28" i="1" s="1"/>
  <c r="Q29" i="1"/>
  <c r="AD29" i="1" s="1"/>
  <c r="AC29" i="1" s="1"/>
  <c r="J25" i="1"/>
  <c r="I25" i="1"/>
  <c r="T59" i="1"/>
  <c r="Q59" i="1"/>
  <c r="T58" i="1"/>
  <c r="Q58" i="1"/>
  <c r="T57" i="1"/>
  <c r="Q57" i="1"/>
  <c r="T56" i="1"/>
  <c r="Q56" i="1"/>
  <c r="T55" i="1"/>
  <c r="Q55" i="1"/>
  <c r="J55" i="1"/>
  <c r="X60" i="1" s="1"/>
  <c r="I55" i="1"/>
  <c r="H55" i="24" l="1"/>
  <c r="H55" i="22"/>
  <c r="H55" i="23"/>
  <c r="H25" i="24"/>
  <c r="H25" i="23"/>
  <c r="H25" i="22"/>
  <c r="M30" i="23"/>
  <c r="M30" i="24"/>
  <c r="M30" i="22"/>
  <c r="M35" i="23"/>
  <c r="M35" i="24"/>
  <c r="M35" i="22"/>
  <c r="I15" i="16"/>
  <c r="I50" i="16"/>
  <c r="I25" i="16"/>
  <c r="I20" i="16"/>
  <c r="I55" i="16"/>
  <c r="H55" i="16"/>
  <c r="I40" i="16"/>
  <c r="AD27" i="1"/>
  <c r="AC27" i="1" s="1"/>
  <c r="AD26" i="1"/>
  <c r="AC26" i="1" s="1"/>
  <c r="I10" i="16"/>
  <c r="I45" i="16"/>
  <c r="N25" i="1"/>
  <c r="H25" i="16"/>
  <c r="AD25" i="1"/>
  <c r="AC25" i="1" s="1"/>
  <c r="M30" i="16"/>
  <c r="Z25" i="1"/>
  <c r="Y25" i="1" s="1"/>
  <c r="M35" i="16"/>
  <c r="AD59" i="1"/>
  <c r="AC59" i="1" s="1"/>
  <c r="X28" i="1"/>
  <c r="X27" i="1"/>
  <c r="Z29" i="1"/>
  <c r="Y29" i="1" s="1"/>
  <c r="X26" i="1"/>
  <c r="Z28" i="1"/>
  <c r="Y28" i="1" s="1"/>
  <c r="Z27" i="1"/>
  <c r="Y27" i="1" s="1"/>
  <c r="Z26" i="1"/>
  <c r="Y26" i="1" s="1"/>
  <c r="X25" i="1"/>
  <c r="X29" i="1"/>
  <c r="X59" i="1"/>
  <c r="X58" i="1"/>
  <c r="Z58" i="1"/>
  <c r="Y58" i="1" s="1"/>
  <c r="X56" i="1"/>
  <c r="X57" i="1"/>
  <c r="Z55" i="1"/>
  <c r="Y55" i="1" s="1"/>
  <c r="Z59" i="1"/>
  <c r="Y59" i="1" s="1"/>
  <c r="Z57" i="1"/>
  <c r="Y57" i="1" s="1"/>
  <c r="X55" i="1"/>
  <c r="N55" i="1"/>
  <c r="AD58" i="1"/>
  <c r="AC58" i="1" s="1"/>
  <c r="AD56" i="1"/>
  <c r="AC56" i="1" s="1"/>
  <c r="AD57" i="1"/>
  <c r="AC57" i="1" s="1"/>
  <c r="AD55" i="1"/>
  <c r="Z56" i="1"/>
  <c r="Y56" i="1" s="1"/>
  <c r="T54" i="1"/>
  <c r="Q54" i="1"/>
  <c r="T53" i="1"/>
  <c r="Q53" i="1"/>
  <c r="AD53" i="1" s="1"/>
  <c r="AC53" i="1" s="1"/>
  <c r="T52" i="1"/>
  <c r="Q52" i="1"/>
  <c r="T51" i="1"/>
  <c r="Q51" i="1"/>
  <c r="T50" i="1"/>
  <c r="Q50" i="1"/>
  <c r="J50" i="1"/>
  <c r="I50" i="1"/>
  <c r="H50" i="24" l="1"/>
  <c r="H50" i="23"/>
  <c r="H50" i="22"/>
  <c r="J25" i="24"/>
  <c r="J25" i="22"/>
  <c r="J25" i="23"/>
  <c r="J55" i="24"/>
  <c r="J55" i="22"/>
  <c r="J55" i="23"/>
  <c r="AF25" i="1"/>
  <c r="AE25" i="1" s="1"/>
  <c r="H50" i="16"/>
  <c r="J25" i="16"/>
  <c r="J55" i="16"/>
  <c r="AB25" i="1"/>
  <c r="AA25" i="1" s="1"/>
  <c r="Z54" i="1"/>
  <c r="Y54" i="1" s="1"/>
  <c r="AC55" i="1"/>
  <c r="AF55" i="1"/>
  <c r="AE55" i="1" s="1"/>
  <c r="AB55" i="1"/>
  <c r="AA55" i="1" s="1"/>
  <c r="AD52" i="1"/>
  <c r="AC52" i="1" s="1"/>
  <c r="AD51" i="1"/>
  <c r="AC51" i="1" s="1"/>
  <c r="AD54" i="1"/>
  <c r="AC54" i="1" s="1"/>
  <c r="N50" i="1"/>
  <c r="AD50" i="1"/>
  <c r="X53" i="1"/>
  <c r="Z51" i="1"/>
  <c r="Y51" i="1" s="1"/>
  <c r="X51" i="1"/>
  <c r="X52" i="1"/>
  <c r="Z53" i="1"/>
  <c r="Y53" i="1" s="1"/>
  <c r="Z52" i="1"/>
  <c r="Y52" i="1" s="1"/>
  <c r="X50" i="1"/>
  <c r="X54" i="1"/>
  <c r="Z50" i="1"/>
  <c r="K55" i="23" l="1"/>
  <c r="K55" i="24"/>
  <c r="K55" i="22"/>
  <c r="K25" i="23"/>
  <c r="K25" i="24"/>
  <c r="K25" i="22"/>
  <c r="L25" i="16"/>
  <c r="L25" i="24"/>
  <c r="L25" i="23"/>
  <c r="L25" i="22"/>
  <c r="L55" i="24"/>
  <c r="L55" i="22"/>
  <c r="L55" i="23"/>
  <c r="J50" i="23"/>
  <c r="J50" i="22"/>
  <c r="J50" i="24"/>
  <c r="K55" i="16"/>
  <c r="L55" i="16"/>
  <c r="J50" i="16"/>
  <c r="AG25" i="1"/>
  <c r="K25" i="16"/>
  <c r="AG55" i="1"/>
  <c r="AF50" i="1"/>
  <c r="AE50" i="1" s="1"/>
  <c r="AC50" i="1"/>
  <c r="AB50" i="1"/>
  <c r="AA50" i="1" s="1"/>
  <c r="Y50" i="1"/>
  <c r="M55" i="23" l="1"/>
  <c r="M55" i="24"/>
  <c r="M55" i="22"/>
  <c r="M25" i="23"/>
  <c r="M25" i="24"/>
  <c r="M25" i="22"/>
  <c r="K50" i="23"/>
  <c r="K50" i="24"/>
  <c r="K50" i="22"/>
  <c r="L50" i="23"/>
  <c r="L50" i="24"/>
  <c r="L50" i="22"/>
  <c r="K50" i="16"/>
  <c r="M25" i="16"/>
  <c r="L50" i="16"/>
  <c r="M55" i="16"/>
  <c r="AG50" i="1"/>
  <c r="M50" i="23" l="1"/>
  <c r="M50" i="22"/>
  <c r="M50" i="24"/>
  <c r="M50" i="16"/>
  <c r="T49" i="1"/>
  <c r="Q49" i="1"/>
  <c r="T48" i="1"/>
  <c r="Q48" i="1"/>
  <c r="T47" i="1"/>
  <c r="Q47" i="1"/>
  <c r="T46" i="1"/>
  <c r="Q46" i="1"/>
  <c r="T45" i="1"/>
  <c r="Q45" i="1"/>
  <c r="J45" i="1"/>
  <c r="I45" i="1"/>
  <c r="H45" i="24" l="1"/>
  <c r="H45" i="23"/>
  <c r="H45" i="22"/>
  <c r="H45" i="16"/>
  <c r="X48" i="1"/>
  <c r="Z49" i="1"/>
  <c r="Y49" i="1" s="1"/>
  <c r="X45" i="1"/>
  <c r="X49" i="1"/>
  <c r="X47" i="1"/>
  <c r="X46" i="1"/>
  <c r="AD46" i="1"/>
  <c r="AC46" i="1" s="1"/>
  <c r="AD48" i="1"/>
  <c r="AC48" i="1" s="1"/>
  <c r="AD47" i="1"/>
  <c r="AD49" i="1"/>
  <c r="AC49" i="1" s="1"/>
  <c r="AD45" i="1"/>
  <c r="AC45" i="1" s="1"/>
  <c r="Z47" i="1"/>
  <c r="Y47" i="1" s="1"/>
  <c r="Z45" i="1"/>
  <c r="Y45" i="1" s="1"/>
  <c r="N45" i="1"/>
  <c r="Z48" i="1"/>
  <c r="Y48" i="1" s="1"/>
  <c r="Z46" i="1"/>
  <c r="Y46" i="1" s="1"/>
  <c r="J45" i="24" l="1"/>
  <c r="J45" i="22"/>
  <c r="J45" i="23"/>
  <c r="J45" i="16"/>
  <c r="AF45" i="1"/>
  <c r="AE45" i="1" s="1"/>
  <c r="AC47" i="1"/>
  <c r="AB45" i="1"/>
  <c r="AA45" i="1" s="1"/>
  <c r="K45" i="23" l="1"/>
  <c r="K45" i="24"/>
  <c r="K45" i="22"/>
  <c r="L45" i="24"/>
  <c r="L45" i="23"/>
  <c r="L45" i="22"/>
  <c r="K45" i="16"/>
  <c r="L45" i="16"/>
  <c r="AG45" i="1"/>
  <c r="T44" i="1"/>
  <c r="Q44" i="1"/>
  <c r="T43" i="1"/>
  <c r="Q43" i="1"/>
  <c r="T42" i="1"/>
  <c r="Q42" i="1"/>
  <c r="T41" i="1"/>
  <c r="Q41" i="1"/>
  <c r="T40" i="1"/>
  <c r="Q40" i="1"/>
  <c r="J40" i="1"/>
  <c r="I40" i="1"/>
  <c r="H40" i="24" l="1"/>
  <c r="H40" i="23"/>
  <c r="H40" i="22"/>
  <c r="M45" i="23"/>
  <c r="M45" i="24"/>
  <c r="M45" i="22"/>
  <c r="H40" i="16"/>
  <c r="M45" i="16"/>
  <c r="X42" i="1"/>
  <c r="X41" i="1"/>
  <c r="Z42" i="1"/>
  <c r="Y42" i="1" s="1"/>
  <c r="Z44" i="1"/>
  <c r="Y44" i="1" s="1"/>
  <c r="X43" i="1"/>
  <c r="AD41" i="1"/>
  <c r="AC41" i="1" s="1"/>
  <c r="X40" i="1"/>
  <c r="X44" i="1"/>
  <c r="AD44" i="1"/>
  <c r="AC44" i="1" s="1"/>
  <c r="AD42" i="1"/>
  <c r="AC42" i="1" s="1"/>
  <c r="AD40" i="1"/>
  <c r="AC40" i="1" s="1"/>
  <c r="AD43" i="1"/>
  <c r="AC43" i="1" s="1"/>
  <c r="Z41" i="1"/>
  <c r="Y41" i="1" s="1"/>
  <c r="Z43" i="1"/>
  <c r="Y43" i="1" s="1"/>
  <c r="Z40" i="1"/>
  <c r="Y40" i="1" s="1"/>
  <c r="N40" i="1"/>
  <c r="T24" i="1"/>
  <c r="Q24" i="1"/>
  <c r="T23" i="1"/>
  <c r="Q23" i="1"/>
  <c r="T22" i="1"/>
  <c r="Q22" i="1"/>
  <c r="T21" i="1"/>
  <c r="Q21" i="1"/>
  <c r="T20" i="1"/>
  <c r="Q20" i="1"/>
  <c r="J20" i="1"/>
  <c r="I20" i="1"/>
  <c r="T19" i="1"/>
  <c r="Q19" i="1"/>
  <c r="T18" i="1"/>
  <c r="Q18" i="1"/>
  <c r="T17" i="1"/>
  <c r="Q17" i="1"/>
  <c r="T16" i="1"/>
  <c r="Q16" i="1"/>
  <c r="T15" i="1"/>
  <c r="Q15" i="1"/>
  <c r="J15" i="1"/>
  <c r="I15" i="1"/>
  <c r="H15" i="24" l="1"/>
  <c r="H15" i="23"/>
  <c r="H15" i="22"/>
  <c r="H20" i="24"/>
  <c r="H20" i="23"/>
  <c r="H20" i="22"/>
  <c r="J40" i="24"/>
  <c r="J40" i="23"/>
  <c r="J40" i="22"/>
  <c r="J40" i="16"/>
  <c r="H20" i="16"/>
  <c r="H15" i="16"/>
  <c r="Z19" i="1"/>
  <c r="Y19" i="1" s="1"/>
  <c r="Z15" i="1"/>
  <c r="Y15" i="1" s="1"/>
  <c r="Z17" i="1"/>
  <c r="Y17" i="1" s="1"/>
  <c r="Z18" i="1"/>
  <c r="Y18" i="1" s="1"/>
  <c r="Z16" i="1"/>
  <c r="Y16" i="1" s="1"/>
  <c r="Z24" i="1"/>
  <c r="Z21" i="1"/>
  <c r="Z22" i="1"/>
  <c r="Y22" i="1" s="1"/>
  <c r="Z20" i="1"/>
  <c r="Y20" i="1" s="1"/>
  <c r="Z23" i="1"/>
  <c r="Y23" i="1" s="1"/>
  <c r="X21" i="1"/>
  <c r="X23" i="1"/>
  <c r="X18" i="1"/>
  <c r="X15" i="1"/>
  <c r="X19" i="1"/>
  <c r="X22" i="1"/>
  <c r="X16" i="1"/>
  <c r="Y21" i="1"/>
  <c r="X17" i="1"/>
  <c r="X20" i="1"/>
  <c r="X24" i="1"/>
  <c r="AB40" i="1"/>
  <c r="AA40" i="1" s="1"/>
  <c r="AF40" i="1"/>
  <c r="AE40" i="1" s="1"/>
  <c r="N15" i="1"/>
  <c r="AD18" i="1"/>
  <c r="AD19" i="1"/>
  <c r="AD15" i="1"/>
  <c r="AD17" i="1"/>
  <c r="AD16" i="1"/>
  <c r="AD21" i="1"/>
  <c r="AD20" i="1"/>
  <c r="AD22" i="1"/>
  <c r="AD24" i="1"/>
  <c r="AD23" i="1"/>
  <c r="N20" i="1"/>
  <c r="Y24" i="1"/>
  <c r="J15" i="24" l="1"/>
  <c r="J15" i="22"/>
  <c r="J15" i="23"/>
  <c r="K40" i="23"/>
  <c r="K40" i="24"/>
  <c r="K40" i="22"/>
  <c r="J20" i="24"/>
  <c r="J20" i="23"/>
  <c r="J20" i="22"/>
  <c r="L40" i="24"/>
  <c r="L40" i="23"/>
  <c r="L40" i="22"/>
  <c r="J15" i="16"/>
  <c r="L40" i="16"/>
  <c r="K40" i="16"/>
  <c r="J20" i="16"/>
  <c r="AG40" i="1"/>
  <c r="AB20" i="1"/>
  <c r="AA20" i="1" s="1"/>
  <c r="AB15" i="1"/>
  <c r="AA15" i="1" s="1"/>
  <c r="K15" i="23" l="1"/>
  <c r="K15" i="24"/>
  <c r="K15" i="22"/>
  <c r="K20" i="23"/>
  <c r="K20" i="24"/>
  <c r="K20" i="22"/>
  <c r="M40" i="23"/>
  <c r="M40" i="24"/>
  <c r="M40" i="22"/>
  <c r="K15" i="16"/>
  <c r="K20" i="16"/>
  <c r="M40" i="16"/>
  <c r="T14" i="1"/>
  <c r="Q14" i="1"/>
  <c r="T13" i="1"/>
  <c r="Q13" i="1"/>
  <c r="T12" i="1"/>
  <c r="Q12" i="1"/>
  <c r="AC23" i="1" l="1"/>
  <c r="AC21" i="1"/>
  <c r="AC19" i="1"/>
  <c r="AC22" i="1"/>
  <c r="AC24" i="1"/>
  <c r="AC18" i="1"/>
  <c r="AC16" i="1"/>
  <c r="AC17" i="1"/>
  <c r="AD12" i="1"/>
  <c r="AC12" i="1" s="1"/>
  <c r="AD13" i="1"/>
  <c r="AC13" i="1" s="1"/>
  <c r="AD14" i="1"/>
  <c r="AC14" i="1" s="1"/>
  <c r="Q11" i="1"/>
  <c r="T11" i="1"/>
  <c r="T10" i="1"/>
  <c r="AF20" i="1" l="1"/>
  <c r="AE20" i="1" s="1"/>
  <c r="AC20" i="1"/>
  <c r="AF15" i="1"/>
  <c r="AE15" i="1" s="1"/>
  <c r="AC15" i="1"/>
  <c r="AD11" i="1"/>
  <c r="Q10" i="1"/>
  <c r="AD10" i="1" s="1"/>
  <c r="J10" i="1"/>
  <c r="L15" i="24" l="1"/>
  <c r="L15" i="22"/>
  <c r="L15" i="23"/>
  <c r="L20" i="24"/>
  <c r="L20" i="23"/>
  <c r="L20" i="22"/>
  <c r="AG15" i="1"/>
  <c r="L15" i="16"/>
  <c r="AG20" i="1"/>
  <c r="L20" i="16"/>
  <c r="Z12" i="1"/>
  <c r="Z10" i="1"/>
  <c r="Y10" i="1" s="1"/>
  <c r="Z11" i="1"/>
  <c r="Z13" i="1"/>
  <c r="Z14" i="1"/>
  <c r="AC11" i="1"/>
  <c r="X13" i="1"/>
  <c r="X12" i="1"/>
  <c r="X14" i="1"/>
  <c r="AC10" i="1"/>
  <c r="X10" i="1"/>
  <c r="X11" i="1"/>
  <c r="I10" i="1"/>
  <c r="H10" i="24" l="1"/>
  <c r="H10" i="22"/>
  <c r="H10" i="23"/>
  <c r="M20" i="23"/>
  <c r="M20" i="24"/>
  <c r="M20" i="22"/>
  <c r="M15" i="23"/>
  <c r="M15" i="24"/>
  <c r="M15" i="22"/>
  <c r="M20" i="16"/>
  <c r="N10" i="1"/>
  <c r="H10" i="16"/>
  <c r="M15" i="16"/>
  <c r="AF10" i="1"/>
  <c r="AE10" i="1" s="1"/>
  <c r="Y13" i="1"/>
  <c r="Y12" i="1"/>
  <c r="Y11" i="1"/>
  <c r="Y14" i="1"/>
  <c r="AB10" i="1"/>
  <c r="AA10" i="1" s="1"/>
  <c r="K10" i="23" l="1"/>
  <c r="K10" i="24"/>
  <c r="K10" i="22"/>
  <c r="L10" i="24"/>
  <c r="L10" i="22"/>
  <c r="L10" i="23"/>
  <c r="J10" i="24"/>
  <c r="J10" i="22"/>
  <c r="J10" i="23"/>
  <c r="L10" i="16"/>
  <c r="J10" i="16"/>
  <c r="K10" i="16"/>
  <c r="AG10" i="1"/>
  <c r="M10" i="23" l="1"/>
  <c r="M10" i="24"/>
  <c r="M10" i="22"/>
  <c r="M10" i="16"/>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<sst xmlns="http://schemas.openxmlformats.org/spreadsheetml/2006/main" count="2891" uniqueCount="624">
  <si>
    <t xml:space="preserve">                                                                         Consejo Superior de la Judicatura</t>
  </si>
  <si>
    <t xml:space="preserve"> MAPA DE RIESGOS SIGCMA</t>
  </si>
  <si>
    <t>DEPENDENCIA (Unidad misional del CSJ o Unidad de la DEAJ o Seccional o CSJ en caso de despachos judiciales certificados)</t>
  </si>
  <si>
    <t>EJECUCIÓN CIVIL MUNICIPAL</t>
  </si>
  <si>
    <t>PROCESO (indique el tipo de proceso si es Estratégico. Misional, Apoyo, Evaluación y Mejora y especifique el nombre del proceso)</t>
  </si>
  <si>
    <t>Misionales</t>
  </si>
  <si>
    <t>ADMINISTRACIÓN DE JUSTICIA</t>
  </si>
  <si>
    <t>CONSEJO SUPERIOR DE LA JUDICATURA</t>
  </si>
  <si>
    <t>CONSEJO SECCIONAL DE LA JUDICATURA</t>
  </si>
  <si>
    <t>DIRECCIÓN SECCIONAL DE ADMINISTRACIÓN JUDICIAL</t>
  </si>
  <si>
    <t>DESPACHO JUDICIAL CERTIFICADO</t>
  </si>
  <si>
    <t>X</t>
  </si>
  <si>
    <t>FECHA</t>
  </si>
  <si>
    <t>10 de mayo 2021</t>
  </si>
  <si>
    <t>Consejo Superior de la Judicatura</t>
  </si>
  <si>
    <t>Análisis de Contexto</t>
  </si>
  <si>
    <t>ESPECIALIDAD:</t>
  </si>
  <si>
    <t>EJECUCIÓN CIVIL MUNICIPAL DE CALI</t>
  </si>
  <si>
    <t xml:space="preserve">PROCESO </t>
  </si>
  <si>
    <t>MISIONALES, ESTRATÉGICO, DE EVALUACIÓN Y MEJORA Y DE APOYO</t>
  </si>
  <si>
    <t>DEPENDENCIA JUDICIAL CERTIFICADA:</t>
  </si>
  <si>
    <t>JUZGADOS 1,2,3,4,5,6,7,8,9,10 CIVILES MUNICIPALES DE EJECUCIÓN DE SENTENCIAS DE CALI y LA OFICINA DE APOYO</t>
  </si>
  <si>
    <t xml:space="preserve">OBJETIVO DEL PROCESO: </t>
  </si>
  <si>
    <t>Administrar justicia dirigiendo la actuación procesal, hacia la emisión de una decisión de carácter definitivo mediante la aplicación de la normatividad vigente.</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</si>
  <si>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</si>
  <si>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</si>
  <si>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</si>
  <si>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</si>
  <si>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</si>
  <si>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</si>
  <si>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</si>
  <si>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Modificación de la normatividad vigente aplicable a los procesos que implique adecuación de los procesos en curso.</t>
  </si>
  <si>
    <t xml:space="preserve">Actualización de la normatividad en las diferentes especialidades por parte de la  Escuela Judicial Rodrigo Lara Bonilla ayudando a mejora del Sistema Judicial con mayor agilidad en el trámite procesal y prestación del servicio de administración de justicia. </t>
  </si>
  <si>
    <t>Modificacion de la estructura organizacional de la rama judicial o del régimen de Carrera Judicial.</t>
  </si>
  <si>
    <t>Mejoramiento y ampliación de la planta de personal y número de juzgados para reducir carga permanente y acortar los tiempos de los procesos.</t>
  </si>
  <si>
    <t>Económicos y Financieros( disponibilidad de capital, liquidez, mercados financieros, desempleo, competencia.)</t>
  </si>
  <si>
    <t>La afectación en la economía genera incremento de la criminalidad y mayor demanda y congestión de la justicia.</t>
  </si>
  <si>
    <t xml:space="preserve">Reducción del presupuesto asignado a la Rama Judicial que implique reducción de los recursos asignados a los juzgados y de la capacitación a los servidores judiciales. </t>
  </si>
  <si>
    <t>Incremento del presupuesto asignado a la Rama Judicial en proyectos de inversión que permita incrementar las capacitaciones por parte de la Escuela Judicial Rodrigo Lara Bonilla y de la Coordinanación Nacional del SIGCMA, aumentando  el número de juzgados y servidores para reducir carga permanente y acortar los tiempos de los procesos.</t>
  </si>
  <si>
    <t>Sociales  y culturales (cultura, religión, demografía, responsabilidad social, orden público.)</t>
  </si>
  <si>
    <t>No realización de audiencias presenciales por falta de recursos económicos para acudir a las sedes judiciales o no deseo de hacerlo por falta de credibilidad en la justicia de las partes interesadas externas.</t>
  </si>
  <si>
    <t>Incremento de la credibilidad y confianza en la administracion de justicia en la comunidad con la certificaciónes de las normas ISO 9001:2015 y Norma Técnica  NTC 6256:2018 y Guía Técnica de la Rama Judicial en los despachos judiciales.</t>
  </si>
  <si>
    <t>No realización de audiencias por falta de conocimiento en el uso  de herramientas tecnológicas de las partes interesadas externas.</t>
  </si>
  <si>
    <t xml:space="preserve">Mayor nivel de cumplimiento y realización de audiencias ante el cambio cultural orientado a un mayor uso de las tecnologías de la información y las telecomunicaciones disminuyendo el uso del papel. </t>
  </si>
  <si>
    <t>Afectación del orden público, generando mayor demanda y congestión judicial.</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</si>
  <si>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</si>
  <si>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</si>
  <si>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Divulgación en la comunidad de las herramientas tecnológicas dispuestas para prestar el servicio de justicia y su funcionamiento.</t>
  </si>
  <si>
    <t>Falta de una herramienta tecnólogica que integre  actividades interdependientes entre Entidades Estatales.</t>
  </si>
  <si>
    <t>Legales y reglamentarios (estándares nacionales, internacionales, regulacion )</t>
  </si>
  <si>
    <t>Cambios de la normatividad vigente.</t>
  </si>
  <si>
    <t>Capacitaciones por plataforma Teams y vía streaming por parte de la EJRLB  para las diferentes jurisdicciones.</t>
  </si>
  <si>
    <t>AMBIENTALES: emisiones y residuos, energía, catástrofes naturales, desarrollo sostenible.</t>
  </si>
  <si>
    <t>Cambios normativos en la parte ambiental.</t>
  </si>
  <si>
    <t>Emergencias ambientales.</t>
  </si>
  <si>
    <t>Adelantar la capacitación en temas  de manejo ambiental con entidades públicas o privadas.</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</si>
  <si>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</si>
  <si>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</si>
  <si>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</si>
  <si>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</si>
  <si>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</si>
  <si>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Falta de planeación,  seguimiento y evaluación de los Despachos Judiciales y la Oficina de Apoyo Judicial.</t>
  </si>
  <si>
    <t>Formación del Juez como Director del Despacho, Director de la Oficina y Líderes de las áreas funcionales.</t>
  </si>
  <si>
    <t>Falta de liderazgo y trabajo en equipo de los líderes de proceso y el desconocimiento del SIGCMA para la calidad del sistema</t>
  </si>
  <si>
    <t>Capacitación y socialización SIGCMA.</t>
  </si>
  <si>
    <t>Definición de roles de líderes de proceso, líderes de áreas funcionales y profesionales de enlace para el funcionamiento del SIGCMA.</t>
  </si>
  <si>
    <t>Normalización y estandarización de los comites del SIGCMA a nivel nacional por parte de la Coordinación Nacional del SIGCMA.</t>
  </si>
  <si>
    <t>Recursos financieros (presupuesto de funcionamiento, recursos de inversión</t>
  </si>
  <si>
    <t>Afectación en la distribución del presupuesto. (ej: reducción en insumos, adecuación de instalaciones, recursos tecnológicos, falta de personal para atender la alta demanda de justicia, etc.)</t>
  </si>
  <si>
    <t>Asignación de presupuesto que permita ampliar la planta de personal y la inversión en insumos físicos y tecnológicos para atender los nuevos retos de administración de Justicia.</t>
  </si>
  <si>
    <t>Personal
( competencia del personal, disponibilidad, suficiencia, seguridad
y salud ocupacional.)</t>
  </si>
  <si>
    <t xml:space="preserve">Insuficiencia de  personal  para la carga laboral generada a raiz de la ampliación de canales para las partes interesadas.
</t>
  </si>
  <si>
    <t>Competencia y compromiso de los servidores judiciales.</t>
  </si>
  <si>
    <t>Extensión en los horarios laborales del trabajo en casa, lo que afecta el bienestar físico y emocional en los servidores judiciales.</t>
  </si>
  <si>
    <t>Asignación de personal sin tener en cuenta  el perfil requerido para realizar gestiones de tipo específico o judicial</t>
  </si>
  <si>
    <t xml:space="preserve">Falta de formación en procesos para la digitalización, consolidación de los procesos de digitalización y todo lo relacionado con la seguridad en la digitalización de expedinets judiciales. </t>
  </si>
  <si>
    <t>Falta de  conocimiento relativo al SIGCMA, a modelos de gestión, seguridad informatica, normas antisoborno, normas de bioseguridad etc.,  por parte de algunos servidores judiciales de Juzgados y Oficina de Apoyo.</t>
  </si>
  <si>
    <t>Proceso
( capacidad, diseño, ejecución, proveedores, entradas, salidas,
gestión del conocimiento)</t>
  </si>
  <si>
    <t xml:space="preserve">Incremento desbordado de solicitudes, superando la capacidad instalada en juzgados y Oficina de Apoyo.
</t>
  </si>
  <si>
    <t xml:space="preserve">Gestión del conocimiento generada por las experiencias de los servidores judiciales, documentada en instructivos y guias.
</t>
  </si>
  <si>
    <t>Falta de implementación del expediente electrónico.</t>
  </si>
  <si>
    <t>Micrositios creados por cada Despacho Judicial y Oficina de Apoyo para mantener comunicación con los usuarios a cerca de trámites judiciales.</t>
  </si>
  <si>
    <t>Congestión en las actividades al recibir correos que no  corresponde tramitar,  con solicitudes de usuarios que los envian masivamnete a todos los  correos  que aparecen divulgados en la página de la Rama Judicial.</t>
  </si>
  <si>
    <t xml:space="preserve">Aprovechamiento de las  TIC y todos los recursos digitales, para la realización de audiencias virtuales tales como  Teams, polycom, Rp1, Skype,  teleconferencias WhatsApp, mensaje de texto.
</t>
  </si>
  <si>
    <t xml:space="preserve">Tecnológicos </t>
  </si>
  <si>
    <t>Insuficiencia  de  recursos tecnológicos (hardware y software)  para los empleados en trabajo remoto.</t>
  </si>
  <si>
    <t>Desarrollos de aplicativos propios para elaboración de comunicaciones y digitalización de expedientes.</t>
  </si>
  <si>
    <t>Problemas de conectividad, por insuficiente capacidad de las autopistas de información y de conectividad, lo cual  genera interrupcion de comunicaciones durante la realización de audiencias virtuales, reuniones virtuales o trabajo remoto en casa, afectando la gestión judicial.</t>
  </si>
  <si>
    <t>Implementación de la firma electrónica.</t>
  </si>
  <si>
    <t>Falta de criterios o filtros para la publicación de correos institucionales en la pagina web de la Rama Judicial por parte del CENDOJ, genera congestión de solicitudes que no corresponden y desinformación a los usuarios externos, reprocesos y duplicación de información.</t>
  </si>
  <si>
    <t>Nuevos canales y medios de comunicación para la prestación del servicio de administración de justicia (correos electrónicos, herramientas de Microsoft 365)</t>
  </si>
  <si>
    <t>Medición de satisfacción al usuario mediante realización de encuestas.</t>
  </si>
  <si>
    <t xml:space="preserve">Documentación ( Actualización, coherencia, aplicabilidad) </t>
  </si>
  <si>
    <t>Desactualización de documentación propia de las actividades del despacho, del SIGCMA  a raíz de los nuevos métodos implementados.</t>
  </si>
  <si>
    <t>Digitalización de expedientes y trámites virtuales.</t>
  </si>
  <si>
    <t>Acceso a consulta de normatividad en medios virtuales de la Rama Judicial (Relatorías)</t>
  </si>
  <si>
    <t>Infraestructura física ( suficiencia, comodidad)</t>
  </si>
  <si>
    <t xml:space="preserve">Falta de un edificio inteligente o Centro de Administración de Justicia que integre todas las Especialidades. </t>
  </si>
  <si>
    <t>Elementos de trabajo (papel, equipos)</t>
  </si>
  <si>
    <t xml:space="preserve">Insuficiencia de equipos tecnológicos dado el trabajo virtual.
</t>
  </si>
  <si>
    <t>Disminución significativa del uso del papel al implementar medios tecnológicos.</t>
  </si>
  <si>
    <t>Comunicación Interna ( canales utilizados y su efectividad, flujo de la información necesaria para el desarrollo de las actividades)</t>
  </si>
  <si>
    <t>Desaprovechamiento de canales de comunicacion, para generar mayor información a los usuarios internos.</t>
  </si>
  <si>
    <t>Otros</t>
  </si>
  <si>
    <t xml:space="preserve">ESTRATEGIAS/ACCIONES </t>
  </si>
  <si>
    <t>ESTRATEGIAS  DOFA</t>
  </si>
  <si>
    <t>ESTRATEGIA/ACCIÓN/ PROYECTO</t>
  </si>
  <si>
    <t xml:space="preserve">GESTIONA </t>
  </si>
  <si>
    <t xml:space="preserve">DOCUMENTADA EN </t>
  </si>
  <si>
    <t>A</t>
  </si>
  <si>
    <t>O</t>
  </si>
  <si>
    <t>D</t>
  </si>
  <si>
    <t>F</t>
  </si>
  <si>
    <t>Actualizar permanentemente el  marco normativo en los Despachos Judiciales y la Oficina de Apoyo Judicial.</t>
  </si>
  <si>
    <t>1,10,11</t>
  </si>
  <si>
    <t>Plan de riesgos (Causas)</t>
  </si>
  <si>
    <t xml:space="preserve">Implementar canales de comunicación de fácil acceso  para los usuarios. 
</t>
  </si>
  <si>
    <t xml:space="preserve">Plan de acción (Mejoras o proyectos.
</t>
  </si>
  <si>
    <t>Ampliar la capacidad instalada de los despachos y Oficina de Apoyo para atender  la mayor demanda de administración de justicia.</t>
  </si>
  <si>
    <t>Tener acceso  a herramientas tecnologicas que permitan la  consulta de procesos para llevar a cabo trámites internos en los Juzgados y oficina de apoyo.</t>
  </si>
  <si>
    <t>Desarrollar Software para implementar el expediente electrónico interinstitucional.</t>
  </si>
  <si>
    <t>Implementar en los despachos judiciales y Oficina de Apoyo, herramientas y metodologías de planificación, seguimiento y evaluación que proporciona el SIGCMA.</t>
  </si>
  <si>
    <t>Desarrollar habilidades de liderazgo, trabajo en equipo, conocimiento y apropiación  del SIGCMA, por parte de los líderes de proceso.</t>
  </si>
  <si>
    <t>Definir y asignar responsables para los roles de líderes de proceso, de profesionales de enlace para el funcionamiento del SIGCMA.</t>
  </si>
  <si>
    <t>Normalizar y estandarizar los comites del SIGCMA a nivel nacional por parte de la Coordinación Nacional del SIGCMA.</t>
  </si>
  <si>
    <t>Elaborar plan de rotación de personal en los  grupos de la Oficina de Apoyo donde proceda.</t>
  </si>
  <si>
    <t>Asignar el personal con el perfil requerido para realizar gestiones de tipo específico o judicial.</t>
  </si>
  <si>
    <t xml:space="preserve">Consolidar los procesos de digitalización y todo lo relacionado con la seguridad en la digitalización de expedientes judiciales. </t>
  </si>
  <si>
    <t>Fortalecer el conocimiento del SIGCMA,  modelos de gestión, seguridad informatica, normas antisoborno, normas de bioseguridad etc.,  por parte de los Funcionarios y Empleados de juzgados y Oficina de Apoyo.</t>
  </si>
  <si>
    <t>Filtrar publicación de correos electronicos institucionales en la página de la rama.</t>
  </si>
  <si>
    <t>Gestionar  recursos tecnológicos (hardware y software)  para los empleados en trabajo remoto.</t>
  </si>
  <si>
    <t>Actualizar la documentación propia del SIGCMA de las actividades de los despachos judiciales,  a raíz de los nuevos métodos implementados.</t>
  </si>
  <si>
    <t>Formación del Juez como líder del Despacho así como también la formacón del Director de la Oficina de Apoyo y los líderes de las Áreas funcionales.</t>
  </si>
  <si>
    <t>Documentar y divulgar el conocimiento y las buenas prácticas realizadas en los juzgados y Oficina de Apoyo.</t>
  </si>
  <si>
    <t>Mantenimiento de los micrositios creados por cada despacho judicial y la Oficina de Apoyo.</t>
  </si>
  <si>
    <t xml:space="preserve">Mejorar el hardaware para el uso de  TIC y todos los recursos digitales, para la realización de audiencias virtuales tales como  Teams, polycom, Rp1, Skype,  teleconferencias WhatsApp, mensaje de texto.
</t>
  </si>
  <si>
    <t>Desarrollo de aplicativos propios para elaboración de comunicaciones y digitalización de expedientes.</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</si>
  <si>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</si>
  <si>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</si>
  <si>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</si>
  <si>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</si>
  <si>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</si>
  <si>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</si>
  <si>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</si>
  <si>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</si>
  <si>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</si>
  <si>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</si>
  <si>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</si>
  <si>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</si>
  <si>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</si>
  <si>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</si>
  <si>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</si>
  <si>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</si>
  <si>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</si>
  <si>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</si>
  <si>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</si>
  <si>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</si>
  <si>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</si>
  <si>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</si>
  <si>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</si>
  <si>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</si>
  <si>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</si>
  <si>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de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</si>
  <si>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</si>
  <si>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</si>
  <si>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</si>
  <si>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</si>
  <si>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</si>
  <si>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</si>
  <si>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</si>
  <si>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</si>
  <si>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</si>
  <si>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</si>
  <si>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</si>
  <si>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</si>
  <si>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</si>
  <si>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</si>
  <si>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</si>
  <si>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</si>
  <si>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</si>
  <si>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</si>
  <si>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</si>
  <si>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</si>
  <si>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</si>
  <si>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</si>
  <si>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</si>
  <si>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</si>
  <si>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</si>
  <si>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</si>
  <si>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</si>
  <si>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</si>
  <si>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</si>
  <si>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</si>
  <si>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</si>
  <si>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</si>
  <si>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</si>
  <si>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</si>
  <si>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</si>
  <si>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</si>
  <si>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</si>
  <si>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 xml:space="preserve"> Misionales, Estrategicos, Evaluación y Mejora y Administrativo.</t>
  </si>
  <si>
    <t>Objetivo:</t>
  </si>
  <si>
    <t>Alcance:</t>
  </si>
  <si>
    <t>Despachos Judiciales y Oficina de Apoyo para los Juzgados Civiles Municipales de Ejecución de Sentencias de Cali.</t>
  </si>
  <si>
    <t>Identificación del riesgo</t>
  </si>
  <si>
    <t>Análisis del riesgo inherente</t>
  </si>
  <si>
    <t>Evaluación del riesgo - Valoración de los controles</t>
  </si>
  <si>
    <t>Evaluación del riesgo - Nivel del riesgo residual</t>
  </si>
  <si>
    <t>Plan de Acción</t>
  </si>
  <si>
    <t>N.</t>
  </si>
  <si>
    <t>Riesgo</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</si>
  <si>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</si>
  <si>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</si>
  <si>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</si>
  <si>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</si>
  <si>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</si>
  <si>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</si>
  <si>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</si>
  <si>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</si>
  <si>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</si>
  <si>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</si>
  <si>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</si>
  <si>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</si>
  <si>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</si>
  <si>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</si>
  <si>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</si>
  <si>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</si>
  <si>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</si>
  <si>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</si>
  <si>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</si>
  <si>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</si>
  <si>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</si>
  <si>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</si>
  <si>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Vencimiento de Términos</t>
  </si>
  <si>
    <t>Afectación en la Prestación del Servicio de Justicia</t>
  </si>
  <si>
    <t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 la Oficina de Apoyo.
5.Afectación del orden público, genera mayor demanda y congestión de la justicia.
</t>
  </si>
  <si>
    <t xml:space="preserve"> Actuaciones procesales después del vencimiento de los términos legales  </t>
  </si>
  <si>
    <t xml:space="preserve">Posibilidad de vulneración de los derechos fundamentales y economicos de los ciudadanos  debido a las  actuaciones procesales después del vencimiento de los términos legales  </t>
  </si>
  <si>
    <t>Usuarios, productos y prácticas organizacionales</t>
  </si>
  <si>
    <t>Afecta la Prestación del Servicio de Administración de Justicia en 5%</t>
  </si>
  <si>
    <t>Archivo de  control y seguimiento de vencimientos de términos(estados, justicia XXI, Intranet, one drive-traslados, micrositio de la pagina web, carpeta compartida de excel para publicaciones de remate.</t>
  </si>
  <si>
    <t>Preventivo</t>
  </si>
  <si>
    <t>Manual</t>
  </si>
  <si>
    <t>Documentado</t>
  </si>
  <si>
    <t>Continua</t>
  </si>
  <si>
    <t>Con Registro</t>
  </si>
  <si>
    <t>Aceptar</t>
  </si>
  <si>
    <t>Redistribución de funciones asignadas al personal del despacho y oficina de apoyo.</t>
  </si>
  <si>
    <t>Archivo reporte de solicitudes allegadas al despacho judicial y el control respectivo para el cumplimiento de los términos procesales</t>
  </si>
  <si>
    <t>Archivo de control diario del seguimiento de la entrega del expediente al despacho</t>
  </si>
  <si>
    <t>Herramientas tecnologicas adoptadas por la entidad para lograr cumplir todas las actividades planificadas por medio del trabajo en Casa( acceso remoto, herramientas colaborativas-implementacion expediente digital.)</t>
  </si>
  <si>
    <t>Suspensión o no realización de las Audiencias Programadas</t>
  </si>
  <si>
    <t xml:space="preserve">1.Falta de herramientas tecnológicas que permitan el buen desarrollo de la audiencia (Sistema de Grabación, Software, Hardware, microfonos, diademas entre otros)
2.Programación de audiencias sin tener en cuenta tiempos de duración para su realización y los tiempos para publicación de audiencia.
3.Falta de comunicación oportuna, errores en la notificación a las partes interesadas externas
4.Carencia de internet, o energia y  conectividad adecuada para los  equipos en las sedes judiciales y salas de audiencias.
</t>
  </si>
  <si>
    <t>Incumplimiento en la realización de las audiencias programadas</t>
  </si>
  <si>
    <t>Posibilidad de vulneración de los derechos fundamentales  y economicos de los ciudadanos  debido al Incumplimiento en la realización de las audiencias programadas</t>
  </si>
  <si>
    <t>Revisión diaria del procedimiento de verificación  de los equipos antes de iniciar las audiencias(Asistente administrativo secretaria-Juez)</t>
  </si>
  <si>
    <t>Planear con antelación  y  programar  la audiencias según  la complejidad de la audiencia(señidos CGP)</t>
  </si>
  <si>
    <t>Revisión periódica de las comunicaciones por parte de la Oficina de Apoyo.</t>
  </si>
  <si>
    <t xml:space="preserve">Soporte periódico del área tecnólogica </t>
  </si>
  <si>
    <t>Incumplimiento de los objetivos y metas trazadas para el cumplimiento de los términos legales.</t>
  </si>
  <si>
    <t>Incumplimiento de las metas establecidas</t>
  </si>
  <si>
    <r>
      <t>1.Imprecisión al establecer lineamientos de planeaciòn  para el desarrollo de las tareas propias del despacho.
2.Deficiencia en las competencias necesarias del personal del despacho. 
3.Insuficiencia de equipos,</t>
    </r>
    <r>
      <rPr>
        <sz val="11"/>
        <rFont val="Calibri"/>
        <family val="2"/>
        <scheme val="minor"/>
      </rPr>
      <t xml:space="preserve"> falla de los equipos </t>
    </r>
    <r>
      <rPr>
        <sz val="11"/>
        <color theme="1"/>
        <rFont val="Calibri"/>
        <family val="2"/>
        <scheme val="minor"/>
      </rPr>
      <t xml:space="preserve">y soporte tecnológicos para el trabajo presencial y  virtual.
5.Insuficiencia de personal para la carga laboral presentada.
</t>
    </r>
  </si>
  <si>
    <t>Alto  volumen  de los trámites procesales</t>
  </si>
  <si>
    <t>Posibilidad de Incumplimiento de las metas establecidas debido al alto de volumen  de trámites procesales</t>
  </si>
  <si>
    <t>Incumplimiento máximo del 5% de la meta planeada</t>
  </si>
  <si>
    <t>Seguimiento periódico al Plan de Acción y Planeador establecido por el despacho judicial.</t>
  </si>
  <si>
    <t>Revisión y seguimientos periódicos por parte del Juez y director para el fortalecimiento de las competencias a traves  de la Escuela Judicial Rodrigo Lara Bonilla.</t>
  </si>
  <si>
    <t>Asistencia y soporte tecnólogico y utilización de las herramientas tecnológicas proporcionadas por la entidad.</t>
  </si>
  <si>
    <t>Redistribución de funciones asignadas al personal del despacho</t>
  </si>
  <si>
    <t xml:space="preserve">Inexactitud en el registro de la gestion de los procesos misionales y actuaciones administrativa </t>
  </si>
  <si>
    <r>
      <t xml:space="preserve">1.  información con error o no  registrada en los aplicativos Justicia XXI, SIERJU-BI, one drive y mercurio.
2.Insuficiencia de personal para la carga laboral presentada. </t>
    </r>
    <r>
      <rPr>
        <b/>
        <sz val="11"/>
        <color rgb="FF00B050"/>
        <rFont val="Calibri"/>
        <family val="2"/>
        <scheme val="minor"/>
      </rPr>
      <t xml:space="preserve">
</t>
    </r>
    <r>
      <rPr>
        <sz val="11"/>
        <color theme="1"/>
        <rFont val="Calibri"/>
        <family val="2"/>
        <scheme val="minor"/>
      </rPr>
      <t>3.Fallas en la funcionalidad de los aplicativos    
4.Incremento de solicitudes  por la  alta demanda judiciales 
5.</t>
    </r>
    <r>
      <rPr>
        <sz val="11"/>
        <rFont val="Calibri"/>
        <family val="2"/>
        <scheme val="minor"/>
      </rPr>
      <t>Inexistencia de control del registro de la información.</t>
    </r>
    <r>
      <rPr>
        <sz val="11"/>
        <color rgb="FFFF0000"/>
        <rFont val="Calibri"/>
        <family val="2"/>
        <scheme val="minor"/>
      </rPr>
      <t xml:space="preserve"> </t>
    </r>
  </si>
  <si>
    <t xml:space="preserve">Inadecuado registro de la gestion de los procesos misionales y actuaciones administrativa </t>
  </si>
  <si>
    <t xml:space="preserve">Posibilidad de incumplimiento de las metas establecidas debido al  inadecuado registro de la gestion de los procesos misionales y actuaciones administrativa </t>
  </si>
  <si>
    <t>Seguimientos de control  periódico para el registro de la información</t>
  </si>
  <si>
    <t>Reportar periódicamente los incidentes de fallas  técnicas de los aplicativos utilizados.</t>
  </si>
  <si>
    <t>Sin documentar</t>
  </si>
  <si>
    <t>Sin Registro</t>
  </si>
  <si>
    <t>Cambios en la  planeación  y redistribución de funciones asignadas al personal, asi como la rotación de personal.</t>
  </si>
  <si>
    <t>Verificación de los registros por parte de cada uno de los servidores Judiciales implicados en la tarea subsiguiente.</t>
  </si>
  <si>
    <t>Inconsistencias en el reparto</t>
  </si>
  <si>
    <t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los procesos ejecutivos  entre los Despachos competentes, dentro del término establecido. 
5. Errores en el diligenciamiento del acta de reparto.
</t>
  </si>
  <si>
    <t>Falencia en la gestión, control y seguimiento del proceso de reparto en procesos ejecutivos.</t>
  </si>
  <si>
    <t>Posibilidad de incumplimiento de las metas establecidas debido a la falencia en la gestión, control y seguimiento del proceso de reparto</t>
  </si>
  <si>
    <t>Ejecución y Administración de Procesos</t>
  </si>
  <si>
    <t>Establecimiento de lineamientos y politicas claras de planeación y revisión del procedimiento establecido   en el reparto ( procedimiento y lista de chequeo)</t>
  </si>
  <si>
    <t xml:space="preserve"> Redistribución de funciones asignadas al personal </t>
  </si>
  <si>
    <t>Revisión periódica del administrador del sistema para cumpla lo previsto en el Acuerdo que regula el órden de los Despachos para el reparto.(Oficina judicial)</t>
  </si>
  <si>
    <t xml:space="preserve"> En cuanto a los ejecutivos en la oficina de apoyo se genera un informe mensual y diario de procesos repartidos por despacho.</t>
  </si>
  <si>
    <t>Revisión permanente de los datos consignados en el acta de reparto para confirmar que coincidan con el expediente.contrastado vs el expediente y  matriz excel del reparto diario.y se documenta en el exp digital.</t>
  </si>
  <si>
    <t>Error en las notificaciones judiicales</t>
  </si>
  <si>
    <r>
      <t xml:space="preserve">1. Falta de seguimiento y control del cumplimiento efectivo de la actividad asignada. 
2. Falta de informaciòn en </t>
    </r>
    <r>
      <rPr>
        <sz val="11"/>
        <rFont val="Calibri"/>
        <family val="2"/>
        <scheme val="minor"/>
      </rPr>
      <t>terminos de calidad, suficiencia y pertinencia</t>
    </r>
    <r>
      <rPr>
        <sz val="11"/>
        <color theme="1"/>
        <rFont val="Calibri"/>
        <family val="2"/>
        <scheme val="minor"/>
      </rPr>
      <t xml:space="preserve"> para realizar la actividad (correos errados, direcciones erradas de las partes, información incompleta en la providencia). 
3. Falta de recursos, medios electrònicos y tecnològicos para el cumplimiento de la actividad.  
4.Carencia de vinculaciòn de las partes y terceros que genera nulidades, demoras en el proceso.</t>
    </r>
  </si>
  <si>
    <t xml:space="preserve">Inadecuada comunicación de las notificaciones judiciales </t>
  </si>
  <si>
    <t xml:space="preserve">Posibilidad de incumplimiento de las metas establecidas debido a la inadecuada comunicación de las notificaciones judiciales </t>
  </si>
  <si>
    <t>Seguimiento de control  periódico de las notificaciones judiciales (lista de chequeo para acciones constitucionales, y justicia XXI, estados electronicos, correo electronico y aviso página web)</t>
  </si>
  <si>
    <t>Revisión permanente de recepción de correos electrónicos por parte de comunicaciones y notificaciones y actualización de base de datos de las partes.(intranet, excel control de radicación de tutela)</t>
  </si>
  <si>
    <t>Implementación de las herramientas tecnólogicas adoptadas por la Rama Judicial  para el desarrollo de las actividades (estados electronicos, pagina web, y correo electronico)</t>
  </si>
  <si>
    <t>Pérdida de documentos</t>
  </si>
  <si>
    <t>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t>
  </si>
  <si>
    <t>Extravío de documentos temporal o definitivo de los procesos judiciales</t>
  </si>
  <si>
    <t>Posibilidad de la afectación en la Prestación del Servicio de Justicia debido al extravío de documentos temporal o definitivo de los procesos judiciales</t>
  </si>
  <si>
    <t>Directrices del  expediente electrónico y cobertura de implementación a todas las dependencias y juzgados -En tramite</t>
  </si>
  <si>
    <t xml:space="preserve">Aplicativos de seguimiento y control diseñados en las diferentes instancias(Justicia XXI, intranet, one drive, proximamente mercurio, listados fisicos y en medio mágnetico) </t>
  </si>
  <si>
    <t>Divulgación de los acuerdos establecidos en Tablas de Retención Documental (publicado en intranet) y capacitaciones virtuales realizadas por el Cendoj</t>
  </si>
  <si>
    <t>Archivo de control  de ingreso de los expedientes judiciales.(base de datos en excel)</t>
  </si>
  <si>
    <t>Protocolo de prestamo para examinar expedientes y registro en justicia XXI y en expediente digital para agregar los documentos allegados, direccionamiento inmediato al area que corresponde una vez se finalice la tarea por la cual llego el expediente.</t>
  </si>
  <si>
    <t>Corrupción</t>
  </si>
  <si>
    <t>Reputacional (Corrupción)</t>
  </si>
  <si>
    <t>1.Insuficientes programas de capacitación para la toma de conciencia debido al desconocimiento de la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t>
  </si>
  <si>
    <t xml:space="preserve">Carencia en transparencia, etica y valores . </t>
  </si>
  <si>
    <t xml:space="preserve">Posibilidad de actos indebidos de  los servidores judiciales debido a  la carencia en transparencia, etica y valores </t>
  </si>
  <si>
    <t>Fraude Interno</t>
  </si>
  <si>
    <t>Cualquier acto indebido de los servidores judiciales genera altas consecuencias para la entidad</t>
  </si>
  <si>
    <t xml:space="preserve">Divulgación de la norma ISO 37001:2016, Plan de Anticorrupción  formación en valores y principios propios de la entidad </t>
  </si>
  <si>
    <t>Reducir(mitigar)</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</si>
  <si>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</si>
  <si>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</si>
  <si>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Informes de Gestión seguimiento a la Auditorias Internas de calidad, Externas de Control Interno y de entes de control.</t>
  </si>
  <si>
    <t>Detectivo</t>
  </si>
  <si>
    <t>Monitoreo y control por medio de las Auditorias Internas, Externas de Control Interno y de entes de control</t>
  </si>
  <si>
    <t>Interrupción o demora en el Servicio Público de Administrar  Justicia</t>
  </si>
  <si>
    <t>1. Paro por sindicato
2. Huelgas, protestas ciudadana
3. Disturbios o hechos violentos
4.Pandemia
5.Emergencias Ambientales</t>
  </si>
  <si>
    <t>Suceso de fuerza mayor que imposibilitan la gestión judicial</t>
  </si>
  <si>
    <t>Posibilidad de  afectación en la Prestación del Servicio de Justicia debido a un suceso de fuerza mayor que imposibilita la gestión judicial</t>
  </si>
  <si>
    <t>Afecta la Prestación del Servicio de Administración de Justicia en 20%</t>
  </si>
  <si>
    <t>Implementación de herramientas tecnológicas propias de la entidad para el trabajo en casa</t>
  </si>
  <si>
    <t>Políticas y directrices claras aplicadas para evacuar y proteger a los servidores judiciales- trabajo virtual- brigadas de emergencia.</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</si>
  <si>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</si>
  <si>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</si>
  <si>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</si>
  <si>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Inaplicabilidad de la normavidad ambiental vigente</t>
  </si>
  <si>
    <t>Afectación Ambiental</t>
  </si>
  <si>
    <t>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t>
  </si>
  <si>
    <t>Desconocimiento de los lineamientos ambientales y normatividad vigente ambiental</t>
  </si>
  <si>
    <t>Posibilidad de afectación ambiental debido al desconocimiento de las lineamientos ambientales y normatividad vigente ambiental</t>
  </si>
  <si>
    <t>Eventos Ambientales Internos</t>
  </si>
  <si>
    <t>Si el hecho llegara a presentarse, tendría consecuencias o efectos mínimos sobre la entidad</t>
  </si>
  <si>
    <t xml:space="preserve">
Divulgación de programas, guías y procedimientos del Plan de Gestión Ambiental, además del  acompañamiento y/o seguimiento a implementación del Acuerdo PSAA14-10160
</t>
  </si>
  <si>
    <t>Listas de asistencia de las actividades de formación virtual y Autodiagnóstico inicial de estado de la Gestión Ambiental en las diferentes sedes</t>
  </si>
  <si>
    <t xml:space="preserve">Consolidación de la información de los servidores judiciales por medio del Directorio del SIGCMA </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</si>
  <si>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</si>
  <si>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</si>
  <si>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Inconsistencias en operaciones con depositos Judiciales</t>
  </si>
  <si>
    <t>1. Error desde la providencia judicial que ordena la operación sobre depósitos judiciales.  
2.Falta de capacitación en el manejo de aplicativos: módulo de depositos judiciales y portal web.
3. Errores Humanos.
4. Fallas en el modulo de depositos Judiciales</t>
  </si>
  <si>
    <t xml:space="preserve"> orden Judicial inadecuada.</t>
  </si>
  <si>
    <t>Son errores que se pueden presentar en el proceso de elaboración de órdenes de pago, fraccionamiento y conversión,error que puede estar desde el auto, o puede generarse en el proceso de dar trámite a lo dispuesto por el Juez.</t>
  </si>
  <si>
    <t>1. Verificación previa de la providencia judicial que ordena la operación (radicación, beneficiario, valores y número del depósito)</t>
  </si>
  <si>
    <t>2.Capacitar al personal en el manejo del modulo de DJ y portal web del Banco, asi como dar a conocer los procedimientos.</t>
  </si>
  <si>
    <t>3. Revisar las órdenes elaboradas por parte del lider.(Procedimiento y matriz de autorización y link con auto.)</t>
  </si>
  <si>
    <t xml:space="preserve"> 4. Revisar por cada uno de los implicados de firma autorizadora asuntos que afectan el pago.(Procedimiento y matriz de autorizacion)</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</si>
  <si>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</si>
  <si>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</si>
  <si>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</si>
  <si>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</si>
  <si>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</si>
  <si>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</si>
  <si>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</si>
  <si>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</si>
  <si>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</si>
  <si>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</si>
  <si>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</si>
  <si>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</si>
  <si>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</si>
  <si>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</si>
  <si>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</si>
  <si>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</si>
  <si>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</si>
  <si>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</si>
  <si>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</si>
  <si>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</si>
  <si>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</si>
  <si>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</si>
  <si>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</si>
  <si>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</si>
  <si>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</si>
  <si>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</si>
  <si>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</si>
  <si>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</si>
  <si>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</si>
  <si>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</si>
  <si>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</si>
  <si>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</si>
  <si>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</si>
  <si>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</si>
  <si>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</si>
  <si>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</si>
  <si>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</si>
  <si>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</si>
  <si>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</si>
  <si>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</si>
  <si>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</si>
  <si>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</si>
  <si>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</si>
  <si>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</si>
  <si>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</si>
  <si>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</si>
  <si>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</si>
  <si>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</si>
  <si>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</si>
  <si>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</si>
  <si>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</si>
  <si>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</si>
  <si>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</si>
  <si>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</si>
  <si>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</si>
  <si>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</si>
  <si>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</si>
  <si>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máximo del 15% de la meta planeada</t>
  </si>
  <si>
    <t>Incumplimiento máximo del 20% de la meta planeada</t>
  </si>
  <si>
    <t>Incumplimiento máximo del 50% de la meta planeada</t>
  </si>
  <si>
    <t>Incumplimiento máximo del 80% de la meta planeada</t>
  </si>
  <si>
    <t>Prestación del Servicio de Justicia</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</si>
  <si>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</si>
  <si>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</si>
  <si>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</si>
  <si>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</si>
  <si>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</si>
  <si>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</si>
  <si>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</si>
  <si>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</si>
  <si>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</si>
  <si>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</si>
  <si>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</si>
  <si>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</si>
  <si>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</si>
  <si>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</si>
  <si>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</si>
  <si>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</si>
  <si>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</si>
  <si>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</si>
  <si>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</si>
  <si>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</si>
  <si>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</si>
  <si>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Muy BajaLeve</t>
  </si>
  <si>
    <t>Bajo</t>
  </si>
  <si>
    <t>Leve</t>
  </si>
  <si>
    <t>PreventivoAutomático</t>
  </si>
  <si>
    <t>Muy BajaMenor</t>
  </si>
  <si>
    <t>PreventivoManual</t>
  </si>
  <si>
    <t>Muy BajaModerado</t>
  </si>
  <si>
    <t>Correctivo</t>
  </si>
  <si>
    <t xml:space="preserve">Probabilidad Residual </t>
  </si>
  <si>
    <t>DetectivoAutomático</t>
  </si>
  <si>
    <t>Muy BajaMayor</t>
  </si>
  <si>
    <t xml:space="preserve">Alto </t>
  </si>
  <si>
    <t>DetectivoManual</t>
  </si>
  <si>
    <t>Muy BajaCatastrófico</t>
  </si>
  <si>
    <t>Extremo</t>
  </si>
  <si>
    <t>CorrectivoAutomático</t>
  </si>
  <si>
    <t>BajaLeve</t>
  </si>
  <si>
    <t>CorrectivoManual</t>
  </si>
  <si>
    <t>BajaMenor</t>
  </si>
  <si>
    <t>BajaModerado</t>
  </si>
  <si>
    <t>BajaMayor</t>
  </si>
  <si>
    <t>Impacto Inherente</t>
  </si>
  <si>
    <t>Riesgo Final</t>
  </si>
  <si>
    <t>BajaCatastrófico</t>
  </si>
  <si>
    <t>Automático</t>
  </si>
  <si>
    <t>MediaLeve</t>
  </si>
  <si>
    <t>Alto</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</si>
  <si>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</si>
  <si>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</si>
  <si>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</si>
  <si>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</si>
  <si>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</si>
  <si>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</si>
  <si>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</si>
  <si>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</si>
  <si>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</si>
  <si>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</si>
  <si>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</si>
  <si>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</si>
  <si>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</si>
  <si>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</si>
  <si>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</si>
  <si>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</si>
  <si>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</si>
  <si>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</si>
  <si>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</si>
  <si>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</si>
  <si>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</si>
  <si>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</si>
  <si>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</si>
  <si>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</si>
  <si>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</si>
  <si>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</si>
  <si>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</si>
  <si>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</si>
  <si>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</si>
  <si>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</si>
  <si>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</si>
  <si>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</si>
  <si>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</si>
  <si>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</si>
  <si>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</si>
  <si>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</si>
  <si>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</si>
  <si>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</si>
  <si>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</si>
  <si>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</si>
  <si>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</si>
  <si>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</si>
  <si>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</si>
  <si>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</si>
  <si>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</si>
  <si>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</si>
  <si>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</si>
  <si>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</si>
  <si>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</si>
  <si>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</si>
  <si>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</si>
  <si>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</si>
  <si>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</si>
  <si>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</si>
  <si>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Reputacional</t>
  </si>
  <si>
    <t>Finalizado</t>
  </si>
  <si>
    <t>Fraude Externo</t>
  </si>
  <si>
    <t>Aleatoria</t>
  </si>
  <si>
    <t>En Curso</t>
  </si>
  <si>
    <t>Evitar</t>
  </si>
  <si>
    <t>Reducir(compartir)</t>
  </si>
  <si>
    <t>Fallas Tecnológicas</t>
  </si>
  <si>
    <t>Relaciones Laborales</t>
  </si>
  <si>
    <t>Daños Activos Fijos/Eventos Externos</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</si>
  <si>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</si>
  <si>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</si>
  <si>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</si>
  <si>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15%</t>
  </si>
  <si>
    <t>Afecta la Prestación del Servicio de Administración de Justicia en más del 50%</t>
  </si>
  <si>
    <t>Si el hecho llegara a presentarse, tendría bajo impacto o efecto sobre la entidad</t>
  </si>
  <si>
    <t>Si el hecho llegara a presentarse, tendría medianas consecuencias o efectos sobre la entidad</t>
  </si>
  <si>
    <t>Si el hecho llegara a presentarse, tendría altas consecuencias o efectos sobre la entidad</t>
  </si>
  <si>
    <t>Si el hecho llegara a presentarse, tendría desastrosas consecuencias o efectos sobre la entidad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</si>
  <si>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</si>
  <si>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</si>
  <si>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</si>
  <si>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</si>
  <si>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</si>
  <si>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</si>
  <si>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</si>
  <si>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</si>
  <si>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</si>
  <si>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</si>
  <si>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</si>
  <si>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</si>
  <si>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</si>
  <si>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</si>
  <si>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</si>
  <si>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</si>
  <si>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</si>
  <si>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</si>
  <si>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</si>
  <si>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</si>
  <si>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</si>
  <si>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</si>
  <si>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</si>
  <si>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Evitar,Reducir (Compartir),Reducir(Mitigar)</t>
  </si>
  <si>
    <t>Alta
80%</t>
  </si>
  <si>
    <t>Reducir (Compartir),Reducir(Mitigar), Evitar</t>
  </si>
  <si>
    <t>Media
60%</t>
  </si>
  <si>
    <t>Aceptar el riesgo, Reducir (Compartir),Reducir(Mitigar)</t>
  </si>
  <si>
    <t>Baja
40%</t>
  </si>
  <si>
    <t>Aceptar el riesgo</t>
  </si>
  <si>
    <t>Muy Baja
20%</t>
  </si>
  <si>
    <t>Leve
20%</t>
  </si>
  <si>
    <t>Menor
40%</t>
  </si>
  <si>
    <t>Moderado
60%</t>
  </si>
  <si>
    <t>Mayor
80%</t>
  </si>
  <si>
    <t>Catastrófico
100%</t>
  </si>
  <si>
    <t>SEGUIMIENTO MATRIZ DE RIESGOS SIGCMA 1 TRIMESTRE</t>
  </si>
  <si>
    <t xml:space="preserve">IDENTIFICACIÓN DEL RIESGO </t>
  </si>
  <si>
    <t>VALORACION RIESGO INHERENTE</t>
  </si>
  <si>
    <t>VALORACION RIESGO RESIDUAL</t>
  </si>
  <si>
    <t>ACTIVIDADES</t>
  </si>
  <si>
    <t>PROCESO LIDER</t>
  </si>
  <si>
    <t>FECHA DE LA ACTIVIDAD</t>
  </si>
  <si>
    <t>ANÁLISIS DEL RESULTADO FINAL 
1 TRIMESTRE</t>
  </si>
  <si>
    <t>Causas Inmediata</t>
  </si>
  <si>
    <t>PROBABILIDAD</t>
  </si>
  <si>
    <t>NIVEL</t>
  </si>
  <si>
    <t xml:space="preserve">IMPACTO </t>
  </si>
  <si>
    <t>CENTRAL</t>
  </si>
  <si>
    <t>SECCIONAL</t>
  </si>
  <si>
    <t>DESPACHO JUDICIAL</t>
  </si>
  <si>
    <t xml:space="preserve"> INICIO
DIA/MES/AÑO</t>
  </si>
  <si>
    <t>FIN 
DIA/MES/AÑO</t>
  </si>
  <si>
    <t>1. Revision de ejecutoria de cada  estado.
2.Revisión del cumplimiento de términos de estado y traslados. Por cada Despacho  hay un asistente Administrativo Grado 5 que revisa y direcciona.
3.revisión y seguimiento por parte del despacho y según prioridades, levantamiento de medidas cautelares, terminación de procesos, pago de titulos, y demas tramites, estos últimos se busca evacuar en el término de 10 dias, dependeindo del volumen, para el seguimiento se hace uso de intranet, programadores, libro donde se fija el remate, excel de estadistica por tramites realizados.
4,Todos los Jueces y demás servidores judiciales cuentan con acceso remoto para trabajo en casa.</t>
  </si>
  <si>
    <t>x</t>
  </si>
  <si>
    <t>diario y según ejecutoria</t>
  </si>
  <si>
    <t>Los controles han sido efectivos.</t>
  </si>
  <si>
    <t>1. Se contó con todas las herramientas tecnologicas para el buen desarrollo de las audiencias.
2. En el primer trimestre se pudo evidenciar que el plazo de publicación de aviso de remate, ha sido muy cercano al dia del remate, sin embargo se ha cumplido.
3. Se cuenta con un asistente administrativo grado 5  el cual verifica el cumplimiento y el tiempo establecido para la audiencia de remate.</t>
  </si>
  <si>
    <t>antes de cada audicncia</t>
  </si>
  <si>
    <t>1.Revisión periodica de actividades del despacho  través de la intranet.
2. En el primer trimestre no se realizó capacitaciones con la escuela judicial Rodrigo Lara Bonilla.  Y no ha sido necesario teniendo en cuenta que el personal tiene un perfil que sobrepasa el perfil requerido.
3. Se cuenta con un ingeniero de sistemas el cual apoya en las publicaciones de estados electronicos, traslados, avisos y otros.
4. Pese a que el despacho cuenta con muy poco personal para atender el volumen de tramites se ha dado prioridad en el siguiente orden, acciones constitucioanles, levantamiento de medidas, terminación de proceso, pago de titulos y demas tramites.</t>
  </si>
  <si>
    <t>diario</t>
  </si>
  <si>
    <t>1.Los asistente administrativos y personal del despacho, verifican la trasabilidad de la información registrada en justicia XXI y onedrive, es decir la persona que realiza la tarea subsiguiente detecta las inexactitudes y corrige o solicita la corrección al funcionario encargado.
2. En el primer trimestre si se ha evidenciado el incremento de solicitudes y se han realizado jornadas de descongestion con el mismo personal de la oficina.</t>
  </si>
  <si>
    <t>1. No hubo necesidad de redistribuir funciones pues desde el año pasado se asigno una persona adicional para apoyar esta area.
Para asegurar la exactitud y la calidad de la información de los proceso que ingresan por reparto, el asistente administrativo grado 5 revisa acta y expediente, traslado en el portal ya partes en la medida que ejecuta la tarea.</t>
  </si>
  <si>
    <t>diario con cada expediente sujetoa reparto</t>
  </si>
  <si>
    <t>1. En el primer trimestre se contó con el personal idoneo para hacer segumiento a las notificaciones y confrontación de tramite realizado vs lista de chequeo, se revisa diariamnete el correo de acciones constituiocioanles.
2. Se hizo uso de la tecnologia para notificar y comunicar a las partes interesadas. En este primer trimestre esta accion de notificar estados y traslados se realiza dos veces a la semana.</t>
  </si>
  <si>
    <t xml:space="preserve">1. Se crearon carpetas en one drive con las piezas procesales recibidas de manera eléctronica para coadyudar el trabajo desde casa y presencial.
2. Se realizo capacitación al personal, sobre el uso y registro en el indice y el adecuado registro de los documentos en one drive. </t>
  </si>
  <si>
    <t>Ingreso de información en carpetas a diario</t>
  </si>
  <si>
    <t>1. con el uso de la tecnologia se han publicado estados electronicos, traslados aviso y demas asuntos a los cuales el usuario puede acceder sin necesidad de buscar intermediarios u ofrecer dadivas a los servidores  Judiciales.Ademas se ha creado conciencia el cual atañe al sistema de getion de calidad de atender los asusntos segun el orden de llegada y segun las prioridades ya establecidas por el despacho.</t>
  </si>
  <si>
    <t>se publican estados y traslados cada dos dias y demas asuntos cada vez que surjan</t>
  </si>
  <si>
    <t>Dede el año pasado y en este primer trimestre, continuamos inmersos en la pandemia generada por la presencia del coronavirus, el cual llevo a limitar el aforo o ingreso a las instalaciones y dio prioridad al trabajo en casa</t>
  </si>
  <si>
    <t>na</t>
  </si>
  <si>
    <t>En el primer trimestre la administracion  Judicial, ha velado por la proteccion del medio ambiente, con la politica de cero papel y el proyecto de digitalización de expedientes, pero en cuanto al uso de energia, este factor no ha sido posible cumpir en un 100%, porque los equipos de computo deben estar prendidos para permitir la conexion remota en diferentes joranadas.</t>
  </si>
  <si>
    <t>continuo</t>
  </si>
  <si>
    <t>1.En el primer trimestre se ha velado porque las ordenes de pago, fraccionamiento y conversión se revisen por el personal encargado y se ha evitado errores en pagos errados.
2. En el mes de Febrero y marzo se realizo capacitación en el manejo del modulo y portal del Banco Agrario  al personal nuevo o que desempeña otras funciones en el area.</t>
  </si>
  <si>
    <t>SEGUIMIENTO MATRIZ DE RIESGOS SIGCMA 2 TRIMESTRE</t>
  </si>
  <si>
    <t>ANÁLISIS DEL RESULTADO FINAL 
2 TRIMESTRE</t>
  </si>
  <si>
    <t>1. Revision de ejecutoria de cada  estado.
2.Revision del cumplimiento de terminos de estado y traslados. Por cada Despacho  hay un asistente Administrativo Grado 5 que revisa y direcciona.
3.revisión y seguimiento por parte del despacho y según prioridades, levantamiento de medidas cautelares, terminacion de procesos, pago de titulos, y demas tramites, estos últimos se busca evacuar en el término de 10 dias, dependiendo del volumen, para el seguimiento se hace uso de intranet, programadores, libro donde se fija de remate, excel de estadistica por tramites realizados.
4,Todos los Jueces y demas servidores judiciales cuentan con acceso remoto para trabajo  en casa.</t>
  </si>
  <si>
    <t>1. Se contó con todas las herramientas tecnologicas para el buen desarrollo de las audiencias.
2. Se cuenta con un asistente administrativo grado 5  el cual verifica el cumplimiento y el tiempo establecido para la audiencia de remate.</t>
  </si>
  <si>
    <t>1.Revisión periodica de actividades del despacho  traves de la intranet.
2. En el segundo trimestre no se realizo capacitaciones con la escuela judicial Rodrigo Lara Bonilla y no ha sido necesario teniendo en cuenta que el personal tiene un perfil que sobrepasa el perfil requerido.
3. Se cuenta con un ingeniero de sistemas el cual apoya en las publicaciones de estados electronicos, traslados, avisos y otros.
4. Pese a que el despacho cuenta con muy poco personal para atender el volumen de tramites se ha dado prioridad en el siguiente orden, acciones constitucioanles, levantamiento de medidas, terminación de proceso, pago de titulos y demas tramites.
5. En la oficina de apoyo se ha implementado una restructuracion de funciones para un mejor cumplimiento de objetivos y metas y  atender de manera eficiente al usario en un menor tiempo en pro del mejoramiento continuo.</t>
  </si>
  <si>
    <t>1.Los asistente administrativos y personal del despacho, verifican la trasabilidad de la información registrada en justicia XXI y onedrive, es decir la persona que realiza la tarea subsiguiente detecta las inexactitudes y corrige o solicta la correccion al funcionario encargado.
2. En el segundo trimestre si se ha evidenciado el incremento de solicitudes y se han realizado jornadas de descongestión con el mismo personal de la oficina. Pero tambien se realizó reestructuracion de funciones para optimizar mejor los procesos y el adecuado engranaje de las funciones del personal de la oficina de apoyo, para el siguiente trimestre se estandariza las anotaciones y se modificaran las actuaciones para una mejor trazabilidad de la información.</t>
  </si>
  <si>
    <t>1. No hubo necesidad de redistribuir funciones pues desde el año pasado se asignó una persona adicional para apoyar esta area.
Para asegurar la exacitud y la calidad de la información de los proceso que ingresan por reparto, el asistente administrativo grado 5 revisa acta y expediente, traslado en el portal ya partes en la medida que ejecuta la tarea.</t>
  </si>
  <si>
    <t>1. En el segundo trimestrese contó con el personal idoneo para hacer seguimiento a las notificaciones y confrontación de trámite realizado vs lista de chequeo, se revisa diariamnete el correo de acciones constituiocioanles.
2. Se hizo uso de la tecnologia para notificar y comunicar a las partes interesadas. En este segundo trimestreesta accion de notificar estados y traslados se realiza dos veces a la semana.</t>
  </si>
  <si>
    <t>En el segundo trimestre se da paso a la digitalización de los expedientes fisicos por intermedio de un outsourcing, y con el uso de la herramienta mercurio como opción de consulta de expedientes digitalizados.</t>
  </si>
  <si>
    <t>1. con el uso de la tecnologia se han publicado estados eléctronicos, traslados aviso y demas asuntos a los cuales el usuario puede acceder sin necesidad de buscar intermediarios u ofrecer dadivas a los servidores  Judiciales.Ademas se ha creado conciencia el cual atañe al sistema de getion de calidad de atender los asusntos segun el orden de llegada y segun las prioridades ya establecidas por el despacho.</t>
  </si>
  <si>
    <t>En el segundo trimestre la administracion  Judicial, ha velado por la proteccion del medio ambiente, con la politica de cero papel y el proyecto de digitalización de expedientes, pero en cuanto al uso de energia, este factor no ha sido posible cumpir en un 100%, porque los equipos de computo deben estar prendidos para permitir la conexion remota en diferentes joranadas.</t>
  </si>
  <si>
    <t>1.En el segundo trimestrese ha velado porque las ordenes de pago, fraccionamiento y conversión se revisen por el personal encargado y se ha evitado errores en pagos errados.
2. Entre los meses de  abril  y mayo se realizo capacitacion al personal del despacho para el tramite de firma y demas tramites en portal del Banco Agrario  segun nuevos cambio en lo que atañe el portal web, y se realizo actualizacion de los procedimientos relativos a la administración de depositos judiciales.</t>
  </si>
  <si>
    <t>SEGUIMIENTO MATRIZ DE RIESGOS SIGCMA 3 TRIMESTRE</t>
  </si>
  <si>
    <t>ANÁLISIS DEL RESULTADO FINAL 
3 TRIMESTRE</t>
  </si>
  <si>
    <t>g</t>
  </si>
  <si>
    <t>Se crean nueva bolsa de actuaciones que permita la trazabilidd de la información y se da directrices respecto a la anotación estandar.</t>
  </si>
  <si>
    <t>SEGUIMIENTO MATRIZ DE RIESGOS SIGCMA 4 TRIMESTRE</t>
  </si>
  <si>
    <t>ANÁLISIS DEL RESULTADO FINAL 
4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</si>
</sst>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1"/>
      <color theme="0"/>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sz val="10"/>
      <color rgb="FFFF0000"/>
      <name val="Arial"/>
      <family val="2"/>
    </font>
    <font>
      <sz val="10"/>
      <color rgb="FFFF0000"/>
      <name val="Calibri"/>
      <family val="2"/>
      <scheme val="minor"/>
    </font>
    <font>
      <b/>
      <sz val="1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b/>
      <sz val="20"/>
      <color rgb="FF000000"/>
      <name val="Calibri"/>
      <family val="2"/>
    </font>
    <font>
      <b/>
      <sz val="16"/>
      <color theme="1"/>
      <name val="Calibri"/>
      <family val="2"/>
      <scheme val="minor"/>
    </font>
    <font>
      <b/>
      <sz val="16"/>
      <color rgb="FF000000"/>
      <name val="Calibri"/>
      <family val="2"/>
    </font>
    <font>
      <b/>
      <sz val="20"/>
      <color theme="0"/>
      <name val="Arial Narrow"/>
      <family val="2"/>
    </font>
    <font>
      <b/>
      <sz val="10"/>
      <color theme="0"/>
      <name val="Arial Narrow"/>
      <family val="2"/>
    </font>
    <font>
      <b/>
      <sz val="10"/>
      <color theme="2"/>
      <name val="Arial Narrow"/>
      <family val="2"/>
    </font>
    <font>
      <b/>
      <sz val="10"/>
      <color theme="1"/>
      <name val="Calibri"/>
      <family val="2"/>
      <scheme val="minor"/>
    </font>
    <font>
      <sz val="11"/>
      <color rgb="FF00B050"/>
      <name val="Calibri"/>
      <family val="2"/>
      <scheme val="minor"/>
    </font>
    <font>
      <sz val="10"/>
      <color theme="4"/>
      <name val="Calibri"/>
      <family val="2"/>
      <scheme val="minor"/>
    </font>
    <font>
      <sz val="9"/>
      <color theme="1"/>
      <name val="Arial Narrow"/>
      <family val="2"/>
    </font>
  </fonts>
  <fills count="2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4" tint="0.59999389629810485"/>
        <bgColor indexed="64"/>
      </patternFill>
    </fill>
  </fills>
  <borders count="108">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dashed">
        <color theme="9" tint="-0.24994659260841701"/>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4">
    <xf numFmtId="0" fontId="0" fillId="0" borderId="0"/>
    <xf numFmtId="0" fontId="8" fillId="0" borderId="0"/>
    <xf numFmtId="0" fontId="14" fillId="0" borderId="0"/>
    <xf numFmtId="0" fontId="8" fillId="0" borderId="0"/>
  </cellStyleXfs>
  <cellXfs count="550">
    <xf numFmtId="0" fontId="0" fillId="0" borderId="0" xfId="0"/>
    <xf numFmtId="0" fontId="1" fillId="3" borderId="0" xfId="0" applyFont="1" applyFill="1"/>
    <xf numFmtId="0" fontId="1" fillId="3" borderId="0" xfId="0" applyFont="1" applyFill="1" applyAlignment="1">
      <alignment horizontal="center"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8"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52" fillId="20" borderId="13" xfId="0" applyFont="1" applyFill="1" applyBorder="1" applyAlignment="1">
      <alignment vertical="center" wrapText="1"/>
    </xf>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xf>
    <xf numFmtId="0" fontId="45" fillId="0" borderId="0" xfId="0" applyFont="1" applyAlignment="1">
      <alignment vertical="top"/>
    </xf>
    <xf numFmtId="0" fontId="46" fillId="21" borderId="0" xfId="0" applyFont="1" applyFill="1" applyAlignment="1" applyProtection="1">
      <alignment horizontal="left" vertical="center"/>
      <protection locked="0"/>
    </xf>
    <xf numFmtId="0" fontId="45" fillId="0" borderId="0" xfId="0" applyFont="1" applyAlignment="1">
      <alignment vertical="top" wrapText="1"/>
    </xf>
    <xf numFmtId="0" fontId="46" fillId="21" borderId="0" xfId="0" applyFont="1" applyFill="1" applyAlignment="1" applyProtection="1">
      <alignment horizontal="left" vertical="center" wrapText="1"/>
      <protection locked="0"/>
    </xf>
    <xf numFmtId="0" fontId="45" fillId="0" borderId="0" xfId="0" applyFont="1" applyAlignment="1" applyProtection="1">
      <alignment horizontal="center" vertical="center"/>
      <protection locked="0"/>
    </xf>
    <xf numFmtId="0" fontId="60"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63" fillId="0" borderId="13" xfId="0" applyFont="1" applyBorder="1" applyAlignment="1">
      <alignment horizontal="center" vertical="center" wrapText="1" readingOrder="1"/>
    </xf>
    <xf numFmtId="0" fontId="65" fillId="22" borderId="79" xfId="0" applyFont="1" applyFill="1" applyBorder="1" applyAlignment="1">
      <alignment horizontal="center" vertical="top" wrapText="1" readingOrder="1"/>
    </xf>
    <xf numFmtId="0" fontId="65" fillId="22" borderId="81" xfId="0" applyFont="1" applyFill="1" applyBorder="1" applyAlignment="1">
      <alignment horizontal="center" vertical="top" wrapText="1" readingOrder="1"/>
    </xf>
    <xf numFmtId="0" fontId="46" fillId="22" borderId="13" xfId="0" applyFont="1" applyFill="1" applyBorder="1" applyAlignment="1">
      <alignment horizontal="center" vertical="top" wrapText="1" readingOrder="1"/>
    </xf>
    <xf numFmtId="0" fontId="60" fillId="0" borderId="13" xfId="0" applyFont="1" applyBorder="1" applyAlignment="1">
      <alignment horizontal="center" vertical="center"/>
    </xf>
    <xf numFmtId="0" fontId="62" fillId="0" borderId="13" xfId="0" applyFont="1" applyBorder="1" applyAlignment="1">
      <alignment horizontal="left" vertical="center" wrapText="1"/>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9" fillId="7" borderId="0" xfId="0" applyFont="1" applyFill="1" applyAlignment="1">
      <alignment horizontal="center" vertical="center" wrapText="1" readingOrder="1"/>
    </xf>
    <xf numFmtId="0" fontId="70" fillId="8" borderId="51" xfId="0" applyFont="1" applyFill="1" applyBorder="1" applyAlignment="1">
      <alignment horizontal="center" vertical="center" wrapText="1" readingOrder="1"/>
    </xf>
    <xf numFmtId="0" fontId="70" fillId="0" borderId="51" xfId="0" applyFont="1" applyBorder="1" applyAlignment="1">
      <alignment horizontal="center" vertical="center" wrapText="1" readingOrder="1"/>
    </xf>
    <xf numFmtId="0" fontId="70" fillId="0" borderId="51" xfId="0" applyFont="1" applyBorder="1" applyAlignment="1">
      <alignment horizontal="justify" vertical="center" wrapText="1" readingOrder="1"/>
    </xf>
    <xf numFmtId="0" fontId="70" fillId="9" borderId="52" xfId="0" applyFont="1" applyFill="1" applyBorder="1" applyAlignment="1">
      <alignment horizontal="center" vertical="center" wrapText="1" readingOrder="1"/>
    </xf>
    <xf numFmtId="0" fontId="70" fillId="0" borderId="52" xfId="0" applyFont="1" applyBorder="1" applyAlignment="1">
      <alignment horizontal="center" vertical="center" wrapText="1" readingOrder="1"/>
    </xf>
    <xf numFmtId="0" fontId="70" fillId="0" borderId="52" xfId="0" applyFont="1" applyBorder="1" applyAlignment="1">
      <alignment horizontal="justify" vertical="center" wrapText="1" readingOrder="1"/>
    </xf>
    <xf numFmtId="0" fontId="70" fillId="10" borderId="52" xfId="0" applyFont="1" applyFill="1" applyBorder="1" applyAlignment="1">
      <alignment horizontal="center" vertical="center" wrapText="1" readingOrder="1"/>
    </xf>
    <xf numFmtId="0" fontId="70" fillId="11" borderId="52" xfId="0" applyFont="1" applyFill="1" applyBorder="1" applyAlignment="1">
      <alignment horizontal="center" vertical="center" wrapText="1" readingOrder="1"/>
    </xf>
    <xf numFmtId="0" fontId="71"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73" fillId="7" borderId="0" xfId="0" applyFont="1" applyFill="1" applyAlignment="1">
      <alignment horizontal="center" vertical="center" wrapText="1" readingOrder="1"/>
    </xf>
    <xf numFmtId="0" fontId="74" fillId="8" borderId="51" xfId="0" applyFont="1" applyFill="1" applyBorder="1" applyAlignment="1">
      <alignment horizontal="center" vertical="center" wrapText="1" readingOrder="1"/>
    </xf>
    <xf numFmtId="0" fontId="74" fillId="0" borderId="51" xfId="0" applyFont="1" applyBorder="1" applyAlignment="1">
      <alignment horizontal="justify" vertical="center" wrapText="1" readingOrder="1"/>
    </xf>
    <xf numFmtId="9" fontId="74" fillId="0" borderId="51" xfId="0" applyNumberFormat="1" applyFont="1" applyBorder="1" applyAlignment="1">
      <alignment horizontal="center" vertical="center" wrapText="1" readingOrder="1"/>
    </xf>
    <xf numFmtId="0" fontId="74" fillId="9" borderId="52" xfId="0" applyFont="1" applyFill="1" applyBorder="1" applyAlignment="1">
      <alignment horizontal="center" vertical="center" wrapText="1" readingOrder="1"/>
    </xf>
    <xf numFmtId="0" fontId="74" fillId="0" borderId="52" xfId="0" applyFont="1" applyBorder="1" applyAlignment="1">
      <alignment horizontal="justify" vertical="center" wrapText="1" readingOrder="1"/>
    </xf>
    <xf numFmtId="9" fontId="74" fillId="0" borderId="52" xfId="0" applyNumberFormat="1" applyFont="1" applyBorder="1" applyAlignment="1">
      <alignment horizontal="center" vertical="center" wrapText="1" readingOrder="1"/>
    </xf>
    <xf numFmtId="0" fontId="74" fillId="10" borderId="52" xfId="0" applyFont="1" applyFill="1" applyBorder="1" applyAlignment="1">
      <alignment horizontal="center" vertical="center" wrapText="1" readingOrder="1"/>
    </xf>
    <xf numFmtId="0" fontId="74" fillId="11" borderId="52" xfId="0" applyFont="1" applyFill="1" applyBorder="1" applyAlignment="1">
      <alignment horizontal="center" vertical="center" wrapText="1" readingOrder="1"/>
    </xf>
    <xf numFmtId="0" fontId="75"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70" fillId="0" borderId="52" xfId="0" applyNumberFormat="1" applyFont="1" applyBorder="1" applyAlignment="1">
      <alignment horizontal="justify" vertical="center" wrapText="1" readingOrder="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9" fontId="32" fillId="3" borderId="13" xfId="0" applyNumberFormat="1" applyFont="1" applyFill="1" applyBorder="1"/>
    <xf numFmtId="0" fontId="78" fillId="0" borderId="13" xfId="0" applyFont="1" applyBorder="1" applyAlignment="1">
      <alignment horizontal="left" vertical="center" wrapText="1"/>
    </xf>
    <xf numFmtId="0" fontId="78" fillId="0" borderId="0" xfId="0" applyFont="1" applyAlignment="1">
      <alignment horizontal="left" vertical="center" wrapText="1"/>
    </xf>
    <xf numFmtId="0" fontId="0" fillId="0" borderId="0" xfId="0" applyAlignment="1">
      <alignment vertical="center" wrapText="1"/>
    </xf>
    <xf numFmtId="0" fontId="79" fillId="3" borderId="0" xfId="0" applyFont="1" applyFill="1" applyBorder="1"/>
    <xf numFmtId="0" fontId="79"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6" fillId="18" borderId="90" xfId="0" applyFont="1" applyFill="1" applyBorder="1" applyAlignment="1">
      <alignment horizontal="center" vertical="center" wrapText="1"/>
    </xf>
    <xf numFmtId="0" fontId="24" fillId="3" borderId="91" xfId="0" applyFont="1" applyFill="1" applyBorder="1" applyAlignment="1">
      <alignment vertical="top" wrapText="1"/>
    </xf>
    <xf numFmtId="0" fontId="0" fillId="0" borderId="0" xfId="0" applyFill="1" applyBorder="1" applyAlignment="1">
      <alignment horizontal="left" vertical="center" wrapText="1"/>
    </xf>
    <xf numFmtId="0" fontId="62" fillId="0" borderId="13" xfId="0" applyFont="1" applyBorder="1" applyAlignment="1" applyProtection="1">
      <alignment horizontal="left" vertical="top" wrapText="1"/>
      <protection locked="0"/>
    </xf>
    <xf numFmtId="0" fontId="62" fillId="0" borderId="65" xfId="0" applyFont="1" applyBorder="1" applyAlignment="1" applyProtection="1">
      <alignment horizontal="left" vertical="top" wrapText="1"/>
      <protection locked="0"/>
    </xf>
    <xf numFmtId="0" fontId="0" fillId="0" borderId="13" xfId="0" applyFont="1" applyBorder="1" applyAlignment="1">
      <alignment horizontal="center" vertical="center" wrapText="1"/>
    </xf>
    <xf numFmtId="9" fontId="0" fillId="0" borderId="13" xfId="0" applyNumberFormat="1" applyFont="1" applyBorder="1" applyAlignment="1">
      <alignment horizontal="center" vertical="center" wrapText="1"/>
    </xf>
    <xf numFmtId="0" fontId="24" fillId="3" borderId="48" xfId="0" applyFont="1" applyFill="1" applyBorder="1" applyAlignment="1">
      <alignment vertical="top" wrapText="1"/>
    </xf>
    <xf numFmtId="0" fontId="79" fillId="3" borderId="0" xfId="0" applyFont="1" applyFill="1"/>
    <xf numFmtId="0" fontId="79" fillId="0" borderId="0" xfId="0" applyFont="1"/>
    <xf numFmtId="0" fontId="85" fillId="4" borderId="98" xfId="0" applyFont="1" applyFill="1" applyBorder="1" applyAlignment="1">
      <alignment horizontal="center" vertical="center"/>
    </xf>
    <xf numFmtId="0" fontId="32" fillId="3" borderId="0" xfId="0" applyFont="1" applyFill="1" applyAlignment="1" applyProtection="1">
      <alignment vertical="center"/>
      <protection locked="0"/>
    </xf>
    <xf numFmtId="0" fontId="32" fillId="0" borderId="0" xfId="0" applyFont="1" applyAlignment="1" applyProtection="1">
      <alignment vertical="center"/>
      <protection locked="0"/>
    </xf>
    <xf numFmtId="0" fontId="85" fillId="4" borderId="98" xfId="0" applyFont="1" applyFill="1" applyBorder="1" applyAlignment="1" applyProtection="1">
      <alignment vertical="center" wrapText="1"/>
      <protection locked="0"/>
    </xf>
    <xf numFmtId="0" fontId="85" fillId="4" borderId="98" xfId="0" applyFont="1" applyFill="1" applyBorder="1" applyAlignment="1" applyProtection="1">
      <alignment vertical="center"/>
      <protection locked="0"/>
    </xf>
    <xf numFmtId="0" fontId="85" fillId="4" borderId="98" xfId="0" applyFont="1" applyFill="1" applyBorder="1" applyAlignment="1">
      <alignment horizontal="center" vertical="center" wrapText="1"/>
    </xf>
    <xf numFmtId="0" fontId="85" fillId="23" borderId="98" xfId="0" applyFont="1" applyFill="1" applyBorder="1" applyAlignment="1" applyProtection="1">
      <alignment horizontal="center" vertical="center" textRotation="90"/>
      <protection locked="0"/>
    </xf>
    <xf numFmtId="0" fontId="86" fillId="4" borderId="98" xfId="0" applyFont="1" applyFill="1" applyBorder="1" applyAlignment="1">
      <alignment horizontal="center" vertical="center" wrapText="1"/>
    </xf>
    <xf numFmtId="0" fontId="87" fillId="3" borderId="0" xfId="0" applyFont="1" applyFill="1" applyAlignment="1" applyProtection="1">
      <alignment horizontal="center" vertical="center"/>
      <protection locked="0"/>
    </xf>
    <xf numFmtId="0" fontId="87" fillId="0" borderId="0" xfId="0" applyFont="1" applyAlignment="1" applyProtection="1">
      <alignment horizontal="center" vertical="center"/>
      <protection locked="0"/>
    </xf>
    <xf numFmtId="0" fontId="88" fillId="0" borderId="0" xfId="0" applyFont="1"/>
    <xf numFmtId="0" fontId="88" fillId="24" borderId="0" xfId="0" applyFont="1" applyFill="1"/>
    <xf numFmtId="0" fontId="88" fillId="3" borderId="0" xfId="0" applyFont="1" applyFill="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0" fillId="0" borderId="82" xfId="0" applyBorder="1" applyAlignment="1">
      <alignment vertical="center" wrapText="1"/>
    </xf>
    <xf numFmtId="0" fontId="0" fillId="0" borderId="78" xfId="0" applyBorder="1" applyAlignment="1">
      <alignment vertical="center" wrapText="1"/>
    </xf>
    <xf numFmtId="0" fontId="45" fillId="0" borderId="0" xfId="0" applyFont="1" applyBorder="1" applyAlignment="1" applyProtection="1">
      <protection locked="0"/>
    </xf>
    <xf numFmtId="0" fontId="57" fillId="0" borderId="0" xfId="0" applyFont="1" applyBorder="1" applyAlignment="1" applyProtection="1">
      <alignment horizontal="left" vertical="center"/>
      <protection locked="0"/>
    </xf>
    <xf numFmtId="0" fontId="56" fillId="0" borderId="0" xfId="0" applyFont="1" applyBorder="1" applyAlignment="1" applyProtection="1">
      <alignment horizontal="left" vertical="center"/>
      <protection locked="0"/>
    </xf>
    <xf numFmtId="0" fontId="58" fillId="20" borderId="0" xfId="0" applyFont="1" applyFill="1" applyAlignment="1" applyProtection="1">
      <alignment horizontal="left" vertical="center" wrapText="1"/>
      <protection locked="0"/>
    </xf>
    <xf numFmtId="0" fontId="46" fillId="0" borderId="0" xfId="0" applyFont="1" applyFill="1" applyAlignment="1" applyProtection="1">
      <alignment horizontal="left" vertical="center"/>
      <protection locked="0"/>
    </xf>
    <xf numFmtId="0" fontId="47" fillId="0" borderId="0" xfId="0"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5" fillId="0" borderId="0" xfId="0" applyFont="1" applyFill="1"/>
    <xf numFmtId="0" fontId="45" fillId="0" borderId="0" xfId="0" applyFont="1" applyFill="1" applyAlignment="1">
      <alignment vertical="top"/>
    </xf>
    <xf numFmtId="0" fontId="46" fillId="0" borderId="0" xfId="0" applyFont="1" applyBorder="1" applyAlignment="1" applyProtection="1">
      <alignment horizontal="left"/>
      <protection locked="0"/>
    </xf>
    <xf numFmtId="0" fontId="45" fillId="0" borderId="0" xfId="0" applyFont="1" applyAlignment="1">
      <alignment horizontal="left" vertical="center"/>
    </xf>
    <xf numFmtId="0" fontId="45" fillId="0" borderId="0" xfId="0" applyFont="1" applyAlignment="1" applyProtection="1">
      <alignment horizontal="left" vertical="center"/>
      <protection locked="0"/>
    </xf>
    <xf numFmtId="0" fontId="46" fillId="0" borderId="0" xfId="0" applyFont="1" applyBorder="1" applyAlignment="1" applyProtection="1">
      <alignment vertical="center"/>
      <protection locked="0"/>
    </xf>
    <xf numFmtId="0" fontId="46" fillId="21" borderId="13" xfId="0" applyFont="1" applyFill="1" applyBorder="1" applyAlignment="1">
      <alignment horizontal="left" vertical="center" wrapText="1" readingOrder="1"/>
    </xf>
    <xf numFmtId="0" fontId="61" fillId="0" borderId="13" xfId="0" applyFont="1" applyFill="1" applyBorder="1" applyAlignment="1">
      <alignment horizontal="center" vertical="center" wrapText="1" readingOrder="1"/>
    </xf>
    <xf numFmtId="0" fontId="62" fillId="0" borderId="13" xfId="0" applyFont="1" applyFill="1" applyBorder="1" applyAlignment="1">
      <alignment horizontal="center" vertical="center" wrapText="1"/>
    </xf>
    <xf numFmtId="0" fontId="62" fillId="0" borderId="13" xfId="0" applyFont="1" applyFill="1" applyBorder="1" applyAlignment="1">
      <alignment horizontal="center" vertical="top" wrapText="1"/>
    </xf>
    <xf numFmtId="0" fontId="60" fillId="0" borderId="13" xfId="0" applyFont="1" applyFill="1" applyBorder="1" applyAlignment="1">
      <alignment horizontal="center" vertical="center" wrapText="1" readingOrder="1"/>
    </xf>
    <xf numFmtId="0" fontId="60" fillId="0" borderId="13" xfId="0" applyFont="1" applyBorder="1" applyAlignment="1">
      <alignment horizontal="left" vertical="center" wrapText="1"/>
    </xf>
    <xf numFmtId="0" fontId="32" fillId="0" borderId="13" xfId="0" applyFont="1" applyBorder="1" applyAlignment="1">
      <alignment horizontal="left" vertical="center" wrapText="1"/>
    </xf>
    <xf numFmtId="0" fontId="64" fillId="0" borderId="13" xfId="0" applyFont="1" applyBorder="1" applyAlignment="1">
      <alignment horizontal="left" vertical="center" wrapText="1"/>
    </xf>
    <xf numFmtId="0" fontId="27" fillId="3" borderId="13" xfId="0" applyFont="1" applyFill="1" applyBorder="1" applyAlignment="1">
      <alignment horizontal="center" vertical="center" wrapText="1"/>
    </xf>
    <xf numFmtId="0" fontId="46" fillId="22" borderId="13" xfId="0" applyFont="1" applyFill="1" applyBorder="1" applyAlignment="1">
      <alignment horizontal="left" vertical="center" wrapText="1" readingOrder="1"/>
    </xf>
    <xf numFmtId="0" fontId="60" fillId="3" borderId="13" xfId="0" applyFont="1" applyFill="1" applyBorder="1" applyAlignment="1">
      <alignment horizontal="center" vertical="center"/>
    </xf>
    <xf numFmtId="0" fontId="8" fillId="3" borderId="81"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3" xfId="0" applyFont="1" applyFill="1" applyBorder="1" applyAlignment="1">
      <alignment horizontal="center" vertical="center" wrapText="1" readingOrder="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61" fillId="3" borderId="13" xfId="0" applyFont="1" applyFill="1" applyBorder="1" applyAlignment="1">
      <alignment horizontal="center" vertical="center" wrapText="1" readingOrder="1"/>
    </xf>
    <xf numFmtId="0" fontId="63" fillId="3" borderId="13" xfId="0" applyFont="1" applyFill="1" applyBorder="1" applyAlignment="1">
      <alignment horizontal="left" vertical="center" wrapText="1"/>
    </xf>
    <xf numFmtId="0" fontId="66" fillId="3" borderId="0" xfId="0" applyFont="1" applyFill="1" applyAlignment="1">
      <alignment vertical="center"/>
    </xf>
    <xf numFmtId="0" fontId="47" fillId="3" borderId="13" xfId="0" applyFont="1" applyFill="1" applyBorder="1" applyAlignment="1">
      <alignment horizontal="center" vertical="center" wrapText="1" readingOrder="1"/>
    </xf>
    <xf numFmtId="0" fontId="61" fillId="3" borderId="13" xfId="0" applyFont="1" applyFill="1" applyBorder="1" applyAlignment="1">
      <alignment horizontal="center" vertical="center" wrapText="1"/>
    </xf>
    <xf numFmtId="0" fontId="60" fillId="3" borderId="0" xfId="0" applyFont="1" applyFill="1" applyAlignment="1">
      <alignment horizontal="center" vertical="center"/>
    </xf>
    <xf numFmtId="0" fontId="61" fillId="0" borderId="13" xfId="0" applyFont="1" applyBorder="1" applyAlignment="1">
      <alignment horizontal="left" vertical="center" wrapText="1"/>
    </xf>
    <xf numFmtId="0" fontId="60" fillId="3" borderId="13" xfId="0" applyFont="1" applyFill="1" applyBorder="1" applyAlignment="1">
      <alignment horizontal="center" vertical="center" wrapText="1"/>
    </xf>
    <xf numFmtId="0" fontId="60" fillId="3" borderId="13" xfId="0" applyFont="1" applyFill="1" applyBorder="1" applyAlignment="1">
      <alignment horizontal="left" vertical="center"/>
    </xf>
    <xf numFmtId="0" fontId="8" fillId="3" borderId="13" xfId="0" applyFont="1" applyFill="1" applyBorder="1" applyAlignment="1">
      <alignment horizontal="center" vertical="center"/>
    </xf>
    <xf numFmtId="0" fontId="60" fillId="3" borderId="81" xfId="0" applyFont="1" applyFill="1" applyBorder="1" applyAlignment="1">
      <alignment horizontal="center" vertical="center" wrapText="1"/>
    </xf>
    <xf numFmtId="0" fontId="60" fillId="3" borderId="81" xfId="0" applyFont="1" applyFill="1" applyBorder="1" applyAlignment="1">
      <alignment horizontal="center" vertical="center"/>
    </xf>
    <xf numFmtId="0" fontId="19" fillId="0" borderId="13" xfId="0" applyFont="1" applyBorder="1" applyAlignment="1" applyProtection="1">
      <alignment horizontal="left" vertical="top" wrapText="1"/>
      <protection locked="0"/>
    </xf>
    <xf numFmtId="0" fontId="62" fillId="26" borderId="13" xfId="0" applyFont="1" applyFill="1" applyBorder="1" applyAlignment="1" applyProtection="1">
      <alignment horizontal="left" vertical="top" wrapText="1"/>
      <protection locked="0"/>
    </xf>
    <xf numFmtId="0" fontId="0" fillId="0" borderId="13" xfId="0" applyFill="1" applyBorder="1" applyAlignment="1">
      <alignment vertical="center" wrapText="1"/>
    </xf>
    <xf numFmtId="0" fontId="0" fillId="0" borderId="13" xfId="0" applyFont="1" applyBorder="1" applyAlignment="1" applyProtection="1">
      <alignment horizontal="left" vertical="top" wrapText="1"/>
      <protection locked="0"/>
    </xf>
    <xf numFmtId="0" fontId="0" fillId="0" borderId="13" xfId="0" applyFont="1" applyFill="1" applyBorder="1" applyAlignment="1" applyProtection="1">
      <alignment horizontal="left" vertical="top" wrapText="1"/>
      <protection locked="0"/>
    </xf>
    <xf numFmtId="0" fontId="0" fillId="0" borderId="78" xfId="0" applyFont="1" applyFill="1" applyBorder="1" applyAlignment="1" applyProtection="1">
      <alignment horizontal="left" vertical="top" wrapText="1"/>
      <protection locked="0"/>
    </xf>
    <xf numFmtId="0" fontId="27" fillId="3" borderId="13" xfId="0" applyFont="1" applyFill="1" applyBorder="1" applyAlignment="1" applyProtection="1">
      <alignment horizontal="left" vertical="top" wrapText="1"/>
      <protection locked="0"/>
    </xf>
    <xf numFmtId="0" fontId="32" fillId="0" borderId="92" xfId="0" applyFont="1" applyBorder="1" applyAlignment="1" applyProtection="1">
      <alignment horizontal="left" vertical="top" wrapText="1"/>
      <protection locked="0"/>
    </xf>
    <xf numFmtId="0" fontId="62" fillId="3" borderId="13" xfId="0" applyFont="1" applyFill="1" applyBorder="1" applyAlignment="1" applyProtection="1">
      <alignment vertical="center" wrapText="1"/>
      <protection locked="0"/>
    </xf>
    <xf numFmtId="0" fontId="62" fillId="3" borderId="92" xfId="0" applyFont="1" applyFill="1" applyBorder="1" applyAlignment="1" applyProtection="1">
      <alignment horizontal="left" vertical="top" wrapText="1"/>
      <protection locked="0"/>
    </xf>
    <xf numFmtId="0" fontId="32" fillId="3" borderId="13" xfId="0" applyFont="1" applyFill="1" applyBorder="1" applyAlignment="1" applyProtection="1">
      <alignment vertical="center" wrapText="1"/>
      <protection locked="0"/>
    </xf>
    <xf numFmtId="0" fontId="0" fillId="3" borderId="82" xfId="0" applyFont="1" applyFill="1" applyBorder="1" applyAlignment="1" applyProtection="1">
      <alignment horizontal="left" vertical="top" wrapText="1"/>
      <protection locked="0"/>
    </xf>
    <xf numFmtId="0" fontId="32" fillId="0" borderId="65" xfId="0" applyFont="1" applyBorder="1" applyAlignment="1" applyProtection="1">
      <alignment horizontal="left" vertical="top" wrapText="1"/>
      <protection locked="0"/>
    </xf>
    <xf numFmtId="0" fontId="0" fillId="0" borderId="13" xfId="0" applyFill="1" applyBorder="1" applyAlignment="1">
      <alignment wrapText="1"/>
    </xf>
    <xf numFmtId="0" fontId="0" fillId="0" borderId="13" xfId="0" applyFont="1" applyBorder="1" applyAlignment="1">
      <alignment wrapText="1"/>
    </xf>
    <xf numFmtId="0" fontId="27" fillId="0" borderId="82" xfId="0" applyFont="1" applyBorder="1" applyAlignment="1">
      <alignment vertical="center" wrapText="1"/>
    </xf>
    <xf numFmtId="0" fontId="27" fillId="0" borderId="13" xfId="0" applyFont="1" applyBorder="1" applyAlignment="1" applyProtection="1">
      <alignment horizontal="left" vertical="top" wrapText="1"/>
      <protection locked="0"/>
    </xf>
    <xf numFmtId="0" fontId="27" fillId="0" borderId="78" xfId="0" applyFont="1" applyFill="1" applyBorder="1" applyAlignment="1" applyProtection="1">
      <alignment horizontal="left" vertical="top" wrapText="1"/>
      <protection locked="0"/>
    </xf>
    <xf numFmtId="0" fontId="27" fillId="0" borderId="13" xfId="0" applyFont="1" applyFill="1" applyBorder="1" applyAlignment="1" applyProtection="1">
      <alignment horizontal="left" vertical="top" wrapText="1"/>
      <protection locked="0"/>
    </xf>
    <xf numFmtId="0" fontId="62" fillId="0" borderId="13" xfId="0" applyFont="1" applyFill="1" applyBorder="1" applyAlignment="1" applyProtection="1">
      <alignment horizontal="left" vertical="top" wrapText="1"/>
      <protection locked="0"/>
    </xf>
    <xf numFmtId="0" fontId="0" fillId="0" borderId="13" xfId="0" applyFill="1" applyBorder="1" applyAlignment="1">
      <alignment horizontal="left" vertical="center" wrapText="1"/>
    </xf>
    <xf numFmtId="0" fontId="27" fillId="0" borderId="82" xfId="0" applyFont="1" applyFill="1" applyBorder="1" applyAlignment="1" applyProtection="1">
      <alignment horizontal="left" vertical="top" wrapText="1"/>
      <protection locked="0"/>
    </xf>
    <xf numFmtId="0" fontId="1" fillId="0" borderId="0" xfId="0" applyFont="1" applyFill="1"/>
    <xf numFmtId="0" fontId="0" fillId="0" borderId="13" xfId="0" applyFill="1" applyBorder="1" applyAlignment="1">
      <alignment horizontal="center" vertical="center" wrapText="1"/>
    </xf>
    <xf numFmtId="0" fontId="19" fillId="0" borderId="13"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0" xfId="0" applyFill="1"/>
    <xf numFmtId="0" fontId="56" fillId="0" borderId="0" xfId="0" applyFont="1" applyBorder="1" applyAlignment="1" applyProtection="1">
      <alignment horizontal="center" vertical="center"/>
      <protection locked="0"/>
    </xf>
    <xf numFmtId="0" fontId="61" fillId="0" borderId="13" xfId="0" applyFont="1" applyBorder="1" applyAlignment="1">
      <alignment horizontal="center" vertical="center" wrapText="1" readingOrder="1"/>
    </xf>
    <xf numFmtId="0" fontId="0" fillId="0" borderId="78" xfId="0" applyBorder="1" applyAlignment="1">
      <alignment horizontal="left" vertical="center" wrapText="1"/>
    </xf>
    <xf numFmtId="0" fontId="0" fillId="0" borderId="82" xfId="0" applyBorder="1" applyAlignment="1">
      <alignment horizontal="center" vertical="center" wrapText="1"/>
    </xf>
    <xf numFmtId="0" fontId="0" fillId="0" borderId="13" xfId="0" applyBorder="1" applyAlignment="1">
      <alignment horizontal="center" vertical="center" wrapText="1"/>
    </xf>
    <xf numFmtId="9" fontId="0" fillId="0" borderId="82" xfId="0" applyNumberFormat="1"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5" xfId="0" applyFont="1" applyFill="1" applyBorder="1" applyAlignment="1">
      <alignment horizontal="center" vertical="center" textRotation="90" wrapText="1"/>
    </xf>
    <xf numFmtId="0" fontId="1" fillId="3" borderId="0" xfId="0" applyFont="1" applyFill="1" applyAlignment="1">
      <alignment horizontal="left" vertical="center"/>
    </xf>
    <xf numFmtId="0" fontId="0" fillId="0" borderId="82" xfId="0" applyFill="1" applyBorder="1" applyAlignment="1">
      <alignment horizontal="center" vertical="center" wrapText="1"/>
    </xf>
    <xf numFmtId="0" fontId="34" fillId="13" borderId="57"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85" fillId="4" borderId="98" xfId="0" applyFont="1" applyFill="1" applyBorder="1" applyAlignment="1" applyProtection="1">
      <alignment horizontal="center" vertical="center" wrapText="1"/>
      <protection locked="0"/>
    </xf>
    <xf numFmtId="0" fontId="84" fillId="4" borderId="93" xfId="0" applyFont="1" applyFill="1" applyBorder="1" applyAlignment="1">
      <alignment horizontal="center" vertical="center" wrapText="1"/>
    </xf>
    <xf numFmtId="1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67"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61" fillId="3" borderId="83" xfId="0" applyFont="1" applyFill="1" applyBorder="1" applyAlignment="1">
      <alignment horizontal="center" vertical="center" wrapText="1" readingOrder="1"/>
    </xf>
    <xf numFmtId="0" fontId="61" fillId="3" borderId="93" xfId="0" applyFont="1" applyFill="1" applyBorder="1" applyAlignment="1">
      <alignment horizontal="center" vertical="center" wrapText="1" readingOrder="1"/>
    </xf>
    <xf numFmtId="0" fontId="61" fillId="3" borderId="84" xfId="0" applyFont="1" applyFill="1" applyBorder="1" applyAlignment="1">
      <alignment horizontal="center" vertical="center" wrapText="1" readingOrder="1"/>
    </xf>
    <xf numFmtId="0" fontId="61" fillId="0" borderId="13" xfId="0" applyFont="1" applyBorder="1" applyAlignment="1">
      <alignment horizontal="center" vertical="center" wrapText="1" readingOrder="1"/>
    </xf>
    <xf numFmtId="0" fontId="61" fillId="0" borderId="78" xfId="0" applyFont="1" applyBorder="1" applyAlignment="1">
      <alignment horizontal="center" vertical="center" wrapText="1" readingOrder="1"/>
    </xf>
    <xf numFmtId="0" fontId="61" fillId="0" borderId="60" xfId="0" applyFont="1" applyBorder="1" applyAlignment="1">
      <alignment horizontal="center" vertical="center" wrapText="1" readingOrder="1"/>
    </xf>
    <xf numFmtId="0" fontId="61" fillId="0" borderId="82" xfId="0" applyFont="1" applyBorder="1" applyAlignment="1">
      <alignment horizontal="center" vertical="center" wrapText="1" readingOrder="1"/>
    </xf>
    <xf numFmtId="0" fontId="61" fillId="0" borderId="18" xfId="0" applyFont="1" applyBorder="1" applyAlignment="1">
      <alignment horizontal="center" vertical="center" wrapText="1" readingOrder="1"/>
    </xf>
    <xf numFmtId="0" fontId="61" fillId="0" borderId="23" xfId="0" applyFont="1" applyBorder="1" applyAlignment="1">
      <alignment horizontal="center" vertical="center" wrapText="1" readingOrder="1"/>
    </xf>
    <xf numFmtId="0" fontId="59" fillId="4" borderId="79" xfId="0" applyFont="1" applyFill="1" applyBorder="1" applyAlignment="1">
      <alignment horizontal="center" vertical="top" wrapText="1" readingOrder="1"/>
    </xf>
    <xf numFmtId="0" fontId="59" fillId="4" borderId="80" xfId="0" applyFont="1" applyFill="1" applyBorder="1" applyAlignment="1">
      <alignment horizontal="center" vertical="top" wrapText="1" readingOrder="1"/>
    </xf>
    <xf numFmtId="0" fontId="59" fillId="4" borderId="81" xfId="0" applyFont="1" applyFill="1" applyBorder="1" applyAlignment="1">
      <alignment horizontal="center" vertical="top" wrapText="1" readingOrder="1"/>
    </xf>
    <xf numFmtId="0" fontId="8" fillId="3" borderId="82" xfId="0" applyFont="1" applyFill="1" applyBorder="1" applyAlignment="1">
      <alignment horizontal="center" vertical="center" wrapText="1" readingOrder="1"/>
    </xf>
    <xf numFmtId="0" fontId="8" fillId="3" borderId="78" xfId="0" applyFont="1" applyFill="1" applyBorder="1" applyAlignment="1">
      <alignment horizontal="center" vertical="center" wrapText="1" readingOrder="1"/>
    </xf>
    <xf numFmtId="0" fontId="8" fillId="3" borderId="60" xfId="0" applyFont="1" applyFill="1" applyBorder="1" applyAlignment="1">
      <alignment horizontal="center" vertical="center" wrapText="1" readingOrder="1"/>
    </xf>
    <xf numFmtId="0" fontId="61" fillId="3" borderId="82" xfId="0" applyFont="1" applyFill="1" applyBorder="1" applyAlignment="1">
      <alignment horizontal="center" vertical="center" wrapText="1" readingOrder="1"/>
    </xf>
    <xf numFmtId="0" fontId="61" fillId="3" borderId="78" xfId="0" applyFont="1" applyFill="1" applyBorder="1" applyAlignment="1">
      <alignment horizontal="center" vertical="center" wrapText="1" readingOrder="1"/>
    </xf>
    <xf numFmtId="0" fontId="61" fillId="3" borderId="60" xfId="0" applyFont="1" applyFill="1" applyBorder="1" applyAlignment="1">
      <alignment horizontal="center" vertical="center" wrapText="1" readingOrder="1"/>
    </xf>
    <xf numFmtId="0" fontId="59" fillId="4" borderId="13" xfId="0" applyFont="1" applyFill="1" applyBorder="1" applyAlignment="1">
      <alignment horizontal="center" vertical="top" wrapText="1" readingOrder="1"/>
    </xf>
    <xf numFmtId="0" fontId="56" fillId="0" borderId="0" xfId="0" applyFont="1" applyBorder="1" applyAlignment="1" applyProtection="1">
      <alignment horizontal="center" vertical="center"/>
      <protection locked="0"/>
    </xf>
    <xf numFmtId="0" fontId="47" fillId="20" borderId="0" xfId="0" applyFont="1" applyFill="1" applyBorder="1" applyAlignment="1" applyProtection="1">
      <alignment horizontal="center" vertical="center"/>
      <protection locked="0"/>
    </xf>
    <xf numFmtId="0" fontId="47" fillId="20" borderId="0" xfId="0" applyFont="1" applyFill="1" applyBorder="1" applyAlignment="1" applyProtection="1">
      <alignment horizontal="left" vertical="center"/>
      <protection locked="0"/>
    </xf>
    <xf numFmtId="0" fontId="47" fillId="20" borderId="0" xfId="0" applyFont="1" applyFill="1" applyBorder="1" applyAlignment="1" applyProtection="1">
      <alignment vertical="center" wrapText="1"/>
      <protection locked="0"/>
    </xf>
    <xf numFmtId="0" fontId="50" fillId="0" borderId="0" xfId="0" applyFont="1" applyBorder="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left" vertical="center" wrapText="1"/>
    </xf>
    <xf numFmtId="0" fontId="53" fillId="5" borderId="60" xfId="0" applyFont="1" applyFill="1" applyBorder="1" applyAlignment="1">
      <alignment horizontal="left"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0" fontId="0" fillId="0" borderId="83" xfId="0" applyBorder="1" applyAlignment="1">
      <alignment horizontal="center" vertical="center" wrapText="1"/>
    </xf>
    <xf numFmtId="0" fontId="0" fillId="0" borderId="93" xfId="0" applyBorder="1" applyAlignment="1">
      <alignment horizontal="center" vertical="center" wrapText="1"/>
    </xf>
    <xf numFmtId="0" fontId="0" fillId="0" borderId="84" xfId="0" applyBorder="1" applyAlignment="1">
      <alignment horizontal="center"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0" fillId="0" borderId="82" xfId="0" applyBorder="1" applyAlignment="1">
      <alignment horizontal="center" vertical="center" wrapText="1"/>
    </xf>
    <xf numFmtId="0" fontId="0" fillId="0" borderId="60" xfId="0" applyBorder="1" applyAlignment="1">
      <alignment horizontal="center" vertical="center" wrapText="1"/>
    </xf>
    <xf numFmtId="0" fontId="0" fillId="0" borderId="78" xfId="0" applyBorder="1" applyAlignment="1">
      <alignment horizontal="center" vertical="center" wrapText="1"/>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Fill="1" applyBorder="1" applyAlignment="1">
      <alignment horizontal="center" vertical="center" wrapText="1"/>
    </xf>
    <xf numFmtId="0" fontId="0" fillId="0" borderId="78"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82"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76" fillId="0" borderId="13" xfId="0" applyFont="1" applyBorder="1" applyAlignment="1">
      <alignment horizontal="center" vertical="center" wrapText="1"/>
    </xf>
    <xf numFmtId="0" fontId="0" fillId="0" borderId="82" xfId="0" applyFont="1" applyBorder="1" applyAlignment="1">
      <alignment horizontal="left" vertical="center" wrapText="1"/>
    </xf>
    <xf numFmtId="0" fontId="0" fillId="0" borderId="78" xfId="0" applyFont="1" applyBorder="1" applyAlignment="1">
      <alignment horizontal="left" vertical="center" wrapText="1"/>
    </xf>
    <xf numFmtId="0" fontId="0" fillId="0" borderId="60" xfId="0" applyFont="1" applyBorder="1" applyAlignment="1">
      <alignment horizontal="left" vertical="center" wrapText="1"/>
    </xf>
    <xf numFmtId="9" fontId="0" fillId="0" borderId="13" xfId="0" applyNumberFormat="1" applyBorder="1" applyAlignment="1">
      <alignment horizontal="center" vertical="center" wrapText="1"/>
    </xf>
    <xf numFmtId="0" fontId="0" fillId="0" borderId="82" xfId="0" applyBorder="1" applyAlignment="1">
      <alignment horizontal="left" vertical="center" wrapText="1"/>
    </xf>
    <xf numFmtId="0" fontId="0" fillId="26" borderId="82" xfId="0" applyFill="1" applyBorder="1" applyAlignment="1">
      <alignment horizontal="center" vertical="center" wrapText="1"/>
    </xf>
    <xf numFmtId="0" fontId="0" fillId="26" borderId="78" xfId="0" applyFill="1" applyBorder="1" applyAlignment="1">
      <alignment horizontal="center" vertical="center" wrapText="1"/>
    </xf>
    <xf numFmtId="0" fontId="0" fillId="26" borderId="60" xfId="0" applyFill="1" applyBorder="1" applyAlignment="1">
      <alignment horizontal="center" vertical="center" wrapTex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7" fillId="4" borderId="2" xfId="0" applyFont="1" applyFill="1" applyBorder="1" applyAlignment="1">
      <alignment horizontal="center" vertical="center"/>
    </xf>
    <xf numFmtId="0" fontId="77"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9"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5" xfId="0" applyFont="1" applyFill="1" applyBorder="1" applyAlignment="1">
      <alignment horizontal="center" vertical="center" textRotation="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5" xfId="0" applyFont="1" applyFill="1" applyBorder="1" applyAlignment="1">
      <alignment horizontal="center" vertical="center" textRotation="90" wrapText="1"/>
    </xf>
    <xf numFmtId="0" fontId="0" fillId="0" borderId="13" xfId="0" applyFont="1" applyBorder="1" applyAlignment="1">
      <alignment horizontal="left" vertical="center" wrapText="1"/>
    </xf>
    <xf numFmtId="0" fontId="0" fillId="0" borderId="13" xfId="0" applyBorder="1" applyAlignment="1">
      <alignment horizontal="left" vertical="center" wrapText="1"/>
    </xf>
    <xf numFmtId="0" fontId="0" fillId="26" borderId="13" xfId="0" applyFill="1" applyBorder="1" applyAlignment="1">
      <alignment horizontal="center" vertical="center" wrapText="1"/>
    </xf>
    <xf numFmtId="0" fontId="76" fillId="0" borderId="82" xfId="0" applyFont="1" applyBorder="1" applyAlignment="1">
      <alignment horizontal="center"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72" fillId="0" borderId="0" xfId="0" applyFont="1" applyAlignment="1">
      <alignment horizontal="center" vertical="center"/>
    </xf>
    <xf numFmtId="0" fontId="68"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82" fillId="0" borderId="67" xfId="0" applyFont="1" applyBorder="1" applyAlignment="1">
      <alignment horizontal="center" vertical="center" wrapText="1"/>
    </xf>
    <xf numFmtId="0" fontId="82" fillId="0" borderId="68" xfId="0" applyFont="1" applyBorder="1" applyAlignment="1">
      <alignment horizontal="center" vertical="center"/>
    </xf>
    <xf numFmtId="0" fontId="82" fillId="0" borderId="69" xfId="0" applyFont="1" applyBorder="1" applyAlignment="1">
      <alignment horizontal="center" vertical="center"/>
    </xf>
    <xf numFmtId="0" fontId="82" fillId="0" borderId="20" xfId="0" applyFont="1" applyBorder="1" applyAlignment="1">
      <alignment horizontal="center" vertical="center" wrapText="1"/>
    </xf>
    <xf numFmtId="0" fontId="82" fillId="0" borderId="0" xfId="0" applyFont="1" applyBorder="1" applyAlignment="1">
      <alignment horizontal="center" vertical="center"/>
    </xf>
    <xf numFmtId="0" fontId="82" fillId="0" borderId="21" xfId="0" applyFont="1" applyBorder="1" applyAlignment="1">
      <alignment horizontal="center" vertical="center"/>
    </xf>
    <xf numFmtId="0" fontId="82" fillId="0" borderId="20" xfId="0" applyFont="1" applyBorder="1" applyAlignment="1">
      <alignment horizontal="center" vertical="center"/>
    </xf>
    <xf numFmtId="0" fontId="82" fillId="0" borderId="43" xfId="0" applyFont="1" applyBorder="1" applyAlignment="1">
      <alignment horizontal="center" vertical="center"/>
    </xf>
    <xf numFmtId="0" fontId="82" fillId="0" borderId="44" xfId="0" applyFont="1" applyBorder="1" applyAlignment="1">
      <alignment horizontal="center" vertical="center"/>
    </xf>
    <xf numFmtId="0" fontId="82" fillId="0" borderId="45" xfId="0" applyFont="1" applyBorder="1" applyAlignment="1">
      <alignment horizontal="center" vertical="center"/>
    </xf>
    <xf numFmtId="0" fontId="82" fillId="0" borderId="0" xfId="0" applyFont="1" applyAlignment="1">
      <alignment horizontal="center" vertical="center"/>
    </xf>
    <xf numFmtId="0" fontId="83" fillId="25" borderId="70" xfId="0" applyFont="1" applyFill="1" applyBorder="1" applyAlignment="1">
      <alignment horizontal="center" vertical="center" wrapText="1" readingOrder="1"/>
    </xf>
    <xf numFmtId="0" fontId="83" fillId="25" borderId="71" xfId="0" applyFont="1" applyFill="1" applyBorder="1" applyAlignment="1">
      <alignment horizontal="center" vertical="center" wrapText="1" readingOrder="1"/>
    </xf>
    <xf numFmtId="0" fontId="83" fillId="25" borderId="73" xfId="0" applyFont="1" applyFill="1" applyBorder="1" applyAlignment="1">
      <alignment horizontal="center" vertical="center" wrapText="1" readingOrder="1"/>
    </xf>
    <xf numFmtId="0" fontId="83" fillId="25" borderId="0" xfId="0" applyFont="1" applyFill="1" applyAlignment="1">
      <alignment horizontal="center" vertical="center" wrapText="1" readingOrder="1"/>
    </xf>
    <xf numFmtId="0" fontId="83" fillId="25" borderId="74" xfId="0" applyFont="1" applyFill="1" applyBorder="1" applyAlignment="1">
      <alignment horizontal="center" vertical="center" wrapText="1" readingOrder="1"/>
    </xf>
    <xf numFmtId="0" fontId="83" fillId="25" borderId="75" xfId="0" applyFont="1" applyFill="1" applyBorder="1" applyAlignment="1">
      <alignment horizontal="center" vertical="center" wrapText="1" readingOrder="1"/>
    </xf>
    <xf numFmtId="0" fontId="83" fillId="25" borderId="76" xfId="0" applyFont="1" applyFill="1" applyBorder="1" applyAlignment="1">
      <alignment horizontal="center" vertical="center" wrapText="1" readingOrder="1"/>
    </xf>
    <xf numFmtId="0" fontId="83" fillId="25"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83" fillId="8" borderId="70" xfId="0" applyFont="1" applyFill="1" applyBorder="1" applyAlignment="1">
      <alignment horizontal="center" vertical="center" wrapText="1" readingOrder="1"/>
    </xf>
    <xf numFmtId="0" fontId="83" fillId="8" borderId="71" xfId="0" applyFont="1" applyFill="1" applyBorder="1" applyAlignment="1">
      <alignment horizontal="center" vertical="center" wrapText="1" readingOrder="1"/>
    </xf>
    <xf numFmtId="0" fontId="83" fillId="8" borderId="73" xfId="0" applyFont="1" applyFill="1" applyBorder="1" applyAlignment="1">
      <alignment horizontal="center" vertical="center" wrapText="1" readingOrder="1"/>
    </xf>
    <xf numFmtId="0" fontId="83" fillId="8" borderId="0" xfId="0" applyFont="1" applyFill="1" applyAlignment="1">
      <alignment horizontal="center" vertical="center" wrapText="1" readingOrder="1"/>
    </xf>
    <xf numFmtId="0" fontId="83" fillId="8" borderId="74" xfId="0" applyFont="1" applyFill="1" applyBorder="1" applyAlignment="1">
      <alignment horizontal="center" vertical="center" wrapText="1" readingOrder="1"/>
    </xf>
    <xf numFmtId="0" fontId="83" fillId="8" borderId="75" xfId="0" applyFont="1" applyFill="1" applyBorder="1" applyAlignment="1">
      <alignment horizontal="center" vertical="center" wrapText="1" readingOrder="1"/>
    </xf>
    <xf numFmtId="0" fontId="83" fillId="8" borderId="76" xfId="0" applyFont="1" applyFill="1" applyBorder="1" applyAlignment="1">
      <alignment horizontal="center" vertical="center" wrapText="1" readingOrder="1"/>
    </xf>
    <xf numFmtId="0" fontId="83"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82" fillId="0" borderId="68" xfId="0" applyFont="1" applyBorder="1" applyAlignment="1">
      <alignment horizontal="center" vertical="center" wrapText="1"/>
    </xf>
    <xf numFmtId="0" fontId="2" fillId="0" borderId="0" xfId="0" applyFont="1" applyAlignment="1">
      <alignment horizontal="center" vertical="center" wrapText="1"/>
    </xf>
    <xf numFmtId="0" fontId="81"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81" fillId="14" borderId="0" xfId="0" applyFont="1" applyFill="1" applyAlignment="1">
      <alignment horizontal="center" vertical="center" textRotation="90" wrapText="1" readingOrder="1"/>
    </xf>
    <xf numFmtId="0" fontId="81" fillId="14" borderId="21" xfId="0" applyFont="1" applyFill="1" applyBorder="1" applyAlignment="1">
      <alignment horizontal="center" vertical="center" textRotation="90" wrapText="1" readingOrder="1"/>
    </xf>
    <xf numFmtId="0" fontId="83" fillId="16" borderId="70" xfId="0" applyFont="1" applyFill="1" applyBorder="1" applyAlignment="1">
      <alignment horizontal="center" vertical="center" wrapText="1" readingOrder="1"/>
    </xf>
    <xf numFmtId="0" fontId="83" fillId="16" borderId="71" xfId="0" applyFont="1" applyFill="1" applyBorder="1" applyAlignment="1">
      <alignment horizontal="center" vertical="center" wrapText="1" readingOrder="1"/>
    </xf>
    <xf numFmtId="0" fontId="83" fillId="16" borderId="72" xfId="0" applyFont="1" applyFill="1" applyBorder="1" applyAlignment="1">
      <alignment horizontal="center" vertical="center" wrapText="1" readingOrder="1"/>
    </xf>
    <xf numFmtId="0" fontId="83" fillId="16" borderId="73" xfId="0" applyFont="1" applyFill="1" applyBorder="1" applyAlignment="1">
      <alignment horizontal="center" vertical="center" wrapText="1" readingOrder="1"/>
    </xf>
    <xf numFmtId="0" fontId="83" fillId="16" borderId="0" xfId="0" applyFont="1" applyFill="1" applyAlignment="1">
      <alignment horizontal="center" vertical="center" wrapText="1" readingOrder="1"/>
    </xf>
    <xf numFmtId="0" fontId="83" fillId="16" borderId="74" xfId="0" applyFont="1" applyFill="1" applyBorder="1" applyAlignment="1">
      <alignment horizontal="center" vertical="center" wrapText="1" readingOrder="1"/>
    </xf>
    <xf numFmtId="0" fontId="83" fillId="16" borderId="75" xfId="0" applyFont="1" applyFill="1" applyBorder="1" applyAlignment="1">
      <alignment horizontal="center" vertical="center" wrapText="1" readingOrder="1"/>
    </xf>
    <xf numFmtId="0" fontId="83" fillId="16" borderId="76" xfId="0" applyFont="1" applyFill="1" applyBorder="1" applyAlignment="1">
      <alignment horizontal="center" vertical="center" wrapText="1" readingOrder="1"/>
    </xf>
    <xf numFmtId="0" fontId="83" fillId="16" borderId="77" xfId="0" applyFont="1" applyFill="1" applyBorder="1" applyAlignment="1">
      <alignment horizontal="center" vertical="center" wrapText="1" readingOrder="1"/>
    </xf>
    <xf numFmtId="0" fontId="83" fillId="15" borderId="70" xfId="0" applyFont="1" applyFill="1" applyBorder="1" applyAlignment="1">
      <alignment horizontal="center" vertical="center" wrapText="1" readingOrder="1"/>
    </xf>
    <xf numFmtId="0" fontId="83" fillId="15" borderId="71" xfId="0" applyFont="1" applyFill="1" applyBorder="1" applyAlignment="1">
      <alignment horizontal="center" vertical="center" wrapText="1" readingOrder="1"/>
    </xf>
    <xf numFmtId="0" fontId="83" fillId="15" borderId="73" xfId="0" applyFont="1" applyFill="1" applyBorder="1" applyAlignment="1">
      <alignment horizontal="center" vertical="center" wrapText="1" readingOrder="1"/>
    </xf>
    <xf numFmtId="0" fontId="83" fillId="15" borderId="0" xfId="0" applyFont="1" applyFill="1" applyAlignment="1">
      <alignment horizontal="center" vertical="center" wrapText="1" readingOrder="1"/>
    </xf>
    <xf numFmtId="0" fontId="83" fillId="15" borderId="75" xfId="0" applyFont="1" applyFill="1" applyBorder="1" applyAlignment="1">
      <alignment horizontal="center" vertical="center" wrapText="1" readingOrder="1"/>
    </xf>
    <xf numFmtId="0" fontId="83" fillId="15" borderId="76" xfId="0" applyFont="1" applyFill="1" applyBorder="1" applyAlignment="1">
      <alignment horizontal="center" vertical="center" wrapText="1" readingOrder="1"/>
    </xf>
    <xf numFmtId="0" fontId="33" fillId="3" borderId="86" xfId="0" applyFont="1" applyFill="1" applyBorder="1" applyAlignment="1">
      <alignment horizontal="center" vertical="center" wrapText="1"/>
    </xf>
    <xf numFmtId="0" fontId="33" fillId="3" borderId="83" xfId="0" applyFont="1" applyFill="1" applyBorder="1" applyAlignment="1">
      <alignment horizontal="center" vertical="center" wrapText="1"/>
    </xf>
    <xf numFmtId="0" fontId="33" fillId="3" borderId="87" xfId="0" applyFont="1" applyFill="1" applyBorder="1" applyAlignment="1">
      <alignment horizontal="center" vertical="center" wrapText="1"/>
    </xf>
    <xf numFmtId="0" fontId="33" fillId="3" borderId="93"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32" fillId="0" borderId="104" xfId="0" applyFont="1" applyBorder="1" applyAlignment="1">
      <alignment horizontal="center"/>
    </xf>
    <xf numFmtId="0" fontId="32" fillId="0" borderId="78" xfId="0" applyFont="1" applyBorder="1" applyAlignment="1">
      <alignment horizontal="center"/>
    </xf>
    <xf numFmtId="0" fontId="32" fillId="0" borderId="107" xfId="0" applyFont="1" applyBorder="1" applyAlignment="1">
      <alignment horizontal="center"/>
    </xf>
    <xf numFmtId="0" fontId="89" fillId="0" borderId="104" xfId="0" applyFont="1" applyBorder="1" applyAlignment="1" applyProtection="1">
      <alignment horizontal="left" vertical="center" wrapText="1"/>
      <protection locked="0"/>
    </xf>
    <xf numFmtId="0" fontId="89" fillId="0" borderId="78" xfId="0" applyFont="1" applyBorder="1" applyAlignment="1" applyProtection="1">
      <alignment horizontal="left" vertical="center" wrapText="1"/>
      <protection locked="0"/>
    </xf>
    <xf numFmtId="0" fontId="89" fillId="0" borderId="107" xfId="0" applyFont="1" applyBorder="1" applyAlignment="1" applyProtection="1">
      <alignment horizontal="left" vertical="center" wrapText="1"/>
      <protection locked="0"/>
    </xf>
    <xf numFmtId="0" fontId="89" fillId="0" borderId="104" xfId="0" applyFont="1" applyBorder="1" applyAlignment="1" applyProtection="1">
      <alignment horizontal="center" vertical="center" wrapText="1"/>
      <protection locked="0"/>
    </xf>
    <xf numFmtId="0" fontId="89" fillId="0" borderId="78" xfId="0" applyFont="1" applyBorder="1" applyAlignment="1" applyProtection="1">
      <alignment horizontal="center" vertical="center" wrapText="1"/>
      <protection locked="0"/>
    </xf>
    <xf numFmtId="0" fontId="89" fillId="0" borderId="107" xfId="0" applyFont="1" applyBorder="1" applyAlignment="1" applyProtection="1">
      <alignment horizontal="center" vertical="center" wrapText="1"/>
      <protection locked="0"/>
    </xf>
    <xf numFmtId="0" fontId="32" fillId="0" borderId="9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89" fillId="0" borderId="92" xfId="0" applyNumberFormat="1" applyFont="1" applyBorder="1" applyAlignment="1">
      <alignment horizontal="center" vertical="center"/>
    </xf>
    <xf numFmtId="0" fontId="89" fillId="0" borderId="13" xfId="0" applyFont="1" applyBorder="1" applyAlignment="1">
      <alignment horizontal="center" vertical="center"/>
    </xf>
    <xf numFmtId="0" fontId="89" fillId="0" borderId="65" xfId="0" applyFont="1" applyBorder="1" applyAlignment="1">
      <alignment horizontal="center" vertical="center"/>
    </xf>
    <xf numFmtId="0" fontId="32" fillId="0" borderId="104"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7" xfId="0" applyFont="1" applyBorder="1" applyAlignment="1" applyProtection="1">
      <alignment horizontal="center" vertical="center"/>
      <protection locked="0"/>
    </xf>
    <xf numFmtId="0" fontId="32" fillId="0" borderId="104" xfId="0" applyFont="1" applyBorder="1" applyAlignment="1">
      <alignment horizontal="center" wrapText="1"/>
    </xf>
    <xf numFmtId="1" fontId="89" fillId="0" borderId="103" xfId="0" applyNumberFormat="1" applyFont="1" applyBorder="1" applyAlignment="1" applyProtection="1">
      <alignment horizontal="center" vertical="center" wrapText="1"/>
      <protection locked="0"/>
    </xf>
    <xf numFmtId="1" fontId="89" fillId="0" borderId="105" xfId="0" applyNumberFormat="1" applyFont="1" applyBorder="1" applyAlignment="1" applyProtection="1">
      <alignment horizontal="center" vertical="center" wrapText="1"/>
      <protection locked="0"/>
    </xf>
    <xf numFmtId="1" fontId="89" fillId="0" borderId="106" xfId="0" applyNumberFormat="1" applyFont="1" applyBorder="1" applyAlignment="1" applyProtection="1">
      <alignment horizontal="center" vertical="center" wrapText="1"/>
      <protection locked="0"/>
    </xf>
    <xf numFmtId="0" fontId="89" fillId="0" borderId="104" xfId="0" applyFont="1" applyBorder="1" applyAlignment="1" applyProtection="1">
      <alignment horizontal="center" vertical="center"/>
      <protection locked="0"/>
    </xf>
    <xf numFmtId="0" fontId="89" fillId="0" borderId="78" xfId="0" applyFont="1" applyBorder="1" applyAlignment="1" applyProtection="1">
      <alignment horizontal="center" vertical="center"/>
      <protection locked="0"/>
    </xf>
    <xf numFmtId="0" fontId="89" fillId="0" borderId="107" xfId="0" applyFont="1" applyBorder="1" applyAlignment="1" applyProtection="1">
      <alignment horizontal="center" vertical="center"/>
      <protection locked="0"/>
    </xf>
    <xf numFmtId="0" fontId="89" fillId="0" borderId="92" xfId="0" applyFont="1" applyBorder="1" applyAlignment="1" applyProtection="1">
      <alignment horizontal="center" vertical="center"/>
      <protection locked="0"/>
    </xf>
    <xf numFmtId="0" fontId="89" fillId="0" borderId="13" xfId="0" applyFont="1" applyBorder="1" applyAlignment="1" applyProtection="1">
      <alignment horizontal="center" vertical="center"/>
      <protection locked="0"/>
    </xf>
    <xf numFmtId="0" fontId="89" fillId="0" borderId="65" xfId="0" applyFont="1" applyBorder="1" applyAlignment="1" applyProtection="1">
      <alignment horizontal="center" vertical="center"/>
      <protection locked="0"/>
    </xf>
    <xf numFmtId="0" fontId="32" fillId="0" borderId="104" xfId="0" applyFont="1" applyBorder="1" applyAlignment="1">
      <alignment horizontal="center" vertical="center" wrapText="1"/>
    </xf>
    <xf numFmtId="0" fontId="32" fillId="0" borderId="78" xfId="0" applyFont="1" applyBorder="1" applyAlignment="1">
      <alignment horizontal="center" vertical="center"/>
    </xf>
    <xf numFmtId="0" fontId="32" fillId="0" borderId="107" xfId="0" applyFont="1" applyBorder="1" applyAlignment="1">
      <alignment horizontal="center" vertical="center"/>
    </xf>
    <xf numFmtId="0" fontId="85" fillId="4" borderId="95" xfId="0" applyFont="1" applyFill="1" applyBorder="1" applyAlignment="1">
      <alignment horizontal="center" vertical="center"/>
    </xf>
    <xf numFmtId="0" fontId="85" fillId="4" borderId="96" xfId="0" applyFont="1" applyFill="1" applyBorder="1" applyAlignment="1">
      <alignment horizontal="center" vertical="center"/>
    </xf>
    <xf numFmtId="0" fontId="85" fillId="4" borderId="97" xfId="0" applyFont="1" applyFill="1" applyBorder="1" applyAlignment="1">
      <alignment horizontal="center" vertical="center"/>
    </xf>
    <xf numFmtId="0" fontId="85" fillId="23" borderId="98" xfId="0" applyFont="1" applyFill="1" applyBorder="1" applyAlignment="1" applyProtection="1">
      <alignment horizontal="center" vertical="center" wrapText="1"/>
      <protection locked="0"/>
    </xf>
    <xf numFmtId="0" fontId="85" fillId="4" borderId="98" xfId="0" applyFont="1" applyFill="1" applyBorder="1" applyAlignment="1" applyProtection="1">
      <alignment horizontal="center" vertical="center" wrapText="1"/>
      <protection locked="0"/>
    </xf>
    <xf numFmtId="0" fontId="84" fillId="4" borderId="2" xfId="0" applyFont="1" applyFill="1" applyBorder="1" applyAlignment="1">
      <alignment horizontal="center" vertical="center" wrapText="1"/>
    </xf>
    <xf numFmtId="0" fontId="84" fillId="4" borderId="94" xfId="0" applyFont="1" applyFill="1" applyBorder="1" applyAlignment="1">
      <alignment horizontal="center" vertical="center" wrapText="1"/>
    </xf>
    <xf numFmtId="0" fontId="84" fillId="4" borderId="0" xfId="0" applyFont="1" applyFill="1" applyAlignment="1">
      <alignment horizontal="center" vertical="center" wrapText="1"/>
    </xf>
    <xf numFmtId="0" fontId="84" fillId="4" borderId="93" xfId="0" applyFont="1" applyFill="1" applyBorder="1" applyAlignment="1">
      <alignment horizontal="center" vertical="center" wrapText="1"/>
    </xf>
    <xf numFmtId="0" fontId="86" fillId="4" borderId="99" xfId="0" applyFont="1" applyFill="1" applyBorder="1" applyAlignment="1">
      <alignment horizontal="center" vertical="center" wrapText="1"/>
    </xf>
    <xf numFmtId="0" fontId="86" fillId="4" borderId="100" xfId="0" applyFont="1" applyFill="1" applyBorder="1" applyAlignment="1">
      <alignment horizontal="center" vertical="center" wrapText="1"/>
    </xf>
    <xf numFmtId="0" fontId="86" fillId="4" borderId="95" xfId="0" applyFont="1" applyFill="1" applyBorder="1" applyAlignment="1">
      <alignment horizontal="center" vertical="center" wrapText="1"/>
    </xf>
    <xf numFmtId="0" fontId="86" fillId="4" borderId="97" xfId="0" applyFont="1" applyFill="1" applyBorder="1" applyAlignment="1">
      <alignment horizontal="center" vertical="center" wrapText="1"/>
    </xf>
    <xf numFmtId="0" fontId="85" fillId="4" borderId="95" xfId="0" applyFont="1" applyFill="1" applyBorder="1" applyAlignment="1" applyProtection="1">
      <alignment horizontal="center" vertical="center" wrapText="1"/>
      <protection locked="0"/>
    </xf>
    <xf numFmtId="0" fontId="86" fillId="4" borderId="96" xfId="0" applyFont="1" applyFill="1" applyBorder="1" applyAlignment="1">
      <alignment horizontal="center" vertical="center" wrapText="1"/>
    </xf>
    <xf numFmtId="0" fontId="88" fillId="24" borderId="101" xfId="0" applyFont="1" applyFill="1" applyBorder="1" applyAlignment="1">
      <alignment horizontal="center"/>
    </xf>
    <xf numFmtId="0" fontId="88" fillId="24" borderId="102" xfId="0" applyFont="1" applyFill="1" applyBorder="1" applyAlignment="1">
      <alignment horizontal="center"/>
    </xf>
  </cellXfs>
  <cellStyles count="4">
    <cellStyle name="Normal" xfId="0" builtinId="0"/>
    <cellStyle name="Normal - Style1 2" xfId="1" xr:uid="{00000000-0005-0000-0000-000001000000}"/>
    <cellStyle name="Normal 2" xfId="3" xr:uid="{00000000-0005-0000-0000-000002000000}"/>
    <cellStyle name="Normal 2 2" xfId="2" xr:uid="{00000000-0005-0000-0000-000003000000}"/>
  </cellStyles>
  <dxfs count="3326">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93249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1786235" y="342519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773430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6610351"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7839074" y="342900"/>
          <a:ext cx="1533526" cy="271054"/>
        </a:xfrm>
        <a:prstGeom prst="rect">
          <a:avLst/>
        </a:prstGeom>
      </xdr:spPr>
    </xdr:pic>
    <xdr:clientData/>
  </xdr:twoCellAnchor>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9909809"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38293" cy="917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EE5B3E38-0035-4C9C-9872-38F71F0C4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A08FF937-0FA9-49EC-9A42-22E8A78435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B65EF3E6-862F-4B15-B566-BA3D67C8F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405E8A5-411E-4884-88ED-7A13691BF0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20364"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3321">
      <pivotArea field="1" type="button" dataOnly="0" labelOnly="1" outline="0" axis="axisRow" fieldPosition="1"/>
    </format>
    <format dxfId="3322">
      <pivotArea dataOnly="0" labelOnly="1" outline="0" fieldPosition="0">
        <references count="1">
          <reference field="0" count="1">
            <x v="0"/>
          </reference>
        </references>
      </pivotArea>
    </format>
    <format dxfId="3323">
      <pivotArea dataOnly="0" labelOnly="1" outline="0" fieldPosition="0">
        <references count="1">
          <reference field="0" count="1">
            <x v="1"/>
          </reference>
        </references>
      </pivotArea>
    </format>
    <format dxfId="3324">
      <pivotArea dataOnly="0" labelOnly="1" outline="0" fieldPosition="0">
        <references count="2">
          <reference field="0" count="1" selected="0">
            <x v="0"/>
          </reference>
          <reference field="1" count="5">
            <x v="0"/>
            <x v="6"/>
            <x v="7"/>
            <x v="8"/>
            <x v="9"/>
          </reference>
        </references>
      </pivotArea>
    </format>
    <format dxfId="3325">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B237:C247" totalsRowShown="0" headerRowDxfId="2795" dataDxfId="2794">
  <autoFilter ref="B237:C247" xr:uid="{00000000-0009-0000-0100-000002000000}"/>
  <tableColumns count="2">
    <tableColumn id="1" xr3:uid="{00000000-0010-0000-0000-000001000000}" name="Criterios" dataDxfId="2793"/>
    <tableColumn id="2" xr3:uid="{00000000-0010-0000-0000-000002000000}" name="Subcriterios" dataDxfId="279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I18"/>
  <sheetViews>
    <sheetView showGridLines="0" topLeftCell="A10" zoomScale="120" zoomScaleNormal="120" workbookViewId="0">
      <selection sqref="A1:F1"/>
    </sheetView>
  </sheetViews>
  <sheetFormatPr defaultColWidth="11.42578125" defaultRowHeight="15"/>
  <cols>
    <col min="1" max="1" width="28.140625" customWidth="1"/>
    <col min="2" max="2" width="18" customWidth="1"/>
    <col min="3" max="3" width="14.140625" style="81" customWidth="1"/>
    <col min="4" max="8" width="12.42578125" customWidth="1"/>
  </cols>
  <sheetData>
    <row r="1" spans="1:9" ht="42" customHeight="1">
      <c r="A1" s="287" t="s">
        <v>0</v>
      </c>
      <c r="B1" s="287"/>
      <c r="C1" s="287"/>
      <c r="D1" s="287"/>
      <c r="E1" s="287"/>
      <c r="F1" s="287"/>
    </row>
    <row r="5" spans="1:9">
      <c r="D5" s="90"/>
      <c r="E5" s="90"/>
      <c r="F5" s="90"/>
      <c r="G5" s="90"/>
      <c r="H5" s="90"/>
    </row>
    <row r="6" spans="1:9">
      <c r="D6" s="90"/>
      <c r="E6" s="90"/>
      <c r="F6" s="90"/>
      <c r="G6" s="90"/>
      <c r="H6" s="90"/>
    </row>
    <row r="7" spans="1:9" ht="33.75">
      <c r="A7" s="288" t="s">
        <v>1</v>
      </c>
      <c r="B7" s="288"/>
      <c r="C7" s="288"/>
      <c r="D7" s="288"/>
      <c r="E7" s="288"/>
      <c r="F7" s="288"/>
      <c r="G7" s="288"/>
      <c r="H7" s="288"/>
      <c r="I7" s="288"/>
    </row>
    <row r="9" spans="1:9" s="82" customFormat="1" ht="81.75" customHeight="1">
      <c r="A9" s="83" t="s">
        <v>2</v>
      </c>
      <c r="B9" s="289" t="s">
        <v>3</v>
      </c>
      <c r="C9" s="289"/>
      <c r="D9" s="289"/>
      <c r="E9" s="289"/>
      <c r="F9" s="289"/>
      <c r="G9" s="289"/>
      <c r="H9" s="289"/>
      <c r="I9" s="289"/>
    </row>
    <row r="10" spans="1:9" s="82" customFormat="1" ht="16.7" customHeight="1">
      <c r="A10" s="88"/>
      <c r="B10" s="89"/>
      <c r="C10" s="89"/>
      <c r="D10" s="88"/>
      <c r="E10" s="87"/>
    </row>
    <row r="11" spans="1:9" s="82" customFormat="1" ht="84" customHeight="1">
      <c r="A11" s="83" t="s">
        <v>4</v>
      </c>
      <c r="B11" s="84" t="s">
        <v>5</v>
      </c>
      <c r="C11" s="286" t="s">
        <v>6</v>
      </c>
      <c r="D11" s="286"/>
      <c r="E11" s="286"/>
      <c r="F11" s="286"/>
      <c r="G11" s="286"/>
      <c r="H11" s="286"/>
      <c r="I11" s="286"/>
    </row>
    <row r="12" spans="1:9" ht="32.25" customHeight="1">
      <c r="A12" s="86"/>
    </row>
    <row r="13" spans="1:9" ht="32.25" customHeight="1">
      <c r="A13" s="85" t="s">
        <v>7</v>
      </c>
      <c r="B13" s="286"/>
      <c r="C13" s="286"/>
      <c r="D13" s="286"/>
      <c r="E13" s="286"/>
      <c r="F13" s="286"/>
      <c r="G13" s="286"/>
      <c r="H13" s="286"/>
      <c r="I13" s="286"/>
    </row>
    <row r="14" spans="1:9" s="82" customFormat="1" ht="69" customHeight="1">
      <c r="A14" s="85" t="s">
        <v>8</v>
      </c>
      <c r="B14" s="286"/>
      <c r="C14" s="286"/>
      <c r="D14" s="286"/>
      <c r="E14" s="286"/>
      <c r="F14" s="286"/>
      <c r="G14" s="286"/>
      <c r="H14" s="286"/>
      <c r="I14" s="286"/>
    </row>
    <row r="15" spans="1:9" s="82" customFormat="1" ht="54" customHeight="1">
      <c r="A15" s="85" t="s">
        <v>9</v>
      </c>
      <c r="B15" s="286"/>
      <c r="C15" s="286"/>
      <c r="D15" s="286"/>
      <c r="E15" s="286"/>
      <c r="F15" s="286"/>
      <c r="G15" s="286"/>
      <c r="H15" s="286"/>
      <c r="I15" s="286"/>
    </row>
    <row r="16" spans="1:9" s="82" customFormat="1" ht="54" customHeight="1">
      <c r="A16" s="83" t="s">
        <v>10</v>
      </c>
      <c r="B16" s="286" t="s">
        <v>11</v>
      </c>
      <c r="C16" s="286"/>
      <c r="D16" s="286"/>
      <c r="E16" s="286"/>
      <c r="F16" s="286"/>
      <c r="G16" s="286"/>
      <c r="H16" s="286"/>
      <c r="I16" s="286"/>
    </row>
    <row r="18" spans="1:9" s="82" customFormat="1" ht="54.75" customHeight="1">
      <c r="A18" s="83" t="s">
        <v>12</v>
      </c>
      <c r="B18" s="285" t="s">
        <v>13</v>
      </c>
      <c r="C18" s="285"/>
      <c r="D18" s="285"/>
      <c r="E18" s="285"/>
      <c r="F18" s="285"/>
      <c r="G18" s="285"/>
      <c r="H18" s="285"/>
      <c r="I18" s="285"/>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000-000000000000}"/>
    <dataValidation type="list" allowBlank="1" showInputMessage="1" showErrorMessage="1" sqref="B11" xr:uid="{00000000-0002-0000-00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K31"/>
  <sheetViews>
    <sheetView topLeftCell="A26" workbookViewId="0">
      <selection activeCell="D19" sqref="D19"/>
    </sheetView>
  </sheetViews>
  <sheetFormatPr defaultColWidth="11.42578125" defaultRowHeight="1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3" t="s">
        <v>503</v>
      </c>
      <c r="C2" s="3" t="s">
        <v>504</v>
      </c>
      <c r="D2" s="3" t="s">
        <v>505</v>
      </c>
      <c r="E2" s="5" t="s">
        <v>506</v>
      </c>
      <c r="F2" s="3" t="s">
        <v>507</v>
      </c>
      <c r="G2" s="3" t="s">
        <v>508</v>
      </c>
      <c r="H2" s="3" t="s">
        <v>509</v>
      </c>
      <c r="I2" s="3" t="s">
        <v>510</v>
      </c>
      <c r="J2" s="3" t="s">
        <v>511</v>
      </c>
      <c r="K2" s="3" t="s">
        <v>512</v>
      </c>
    </row>
    <row r="3" spans="2:11" ht="30">
      <c r="B3" t="s">
        <v>513</v>
      </c>
      <c r="C3" s="77" t="s">
        <v>283</v>
      </c>
      <c r="D3" s="4" t="s">
        <v>384</v>
      </c>
      <c r="E3" t="s">
        <v>241</v>
      </c>
      <c r="F3" t="s">
        <v>456</v>
      </c>
      <c r="G3" t="s">
        <v>243</v>
      </c>
      <c r="H3" t="s">
        <v>244</v>
      </c>
      <c r="I3" t="s">
        <v>245</v>
      </c>
      <c r="J3" t="s">
        <v>514</v>
      </c>
      <c r="K3" t="s">
        <v>246</v>
      </c>
    </row>
    <row r="4" spans="2:11" ht="75">
      <c r="B4" s="149" t="s">
        <v>400</v>
      </c>
      <c r="C4" t="s">
        <v>515</v>
      </c>
      <c r="D4" s="4" t="s">
        <v>387</v>
      </c>
      <c r="E4" t="s">
        <v>317</v>
      </c>
      <c r="F4" t="s">
        <v>242</v>
      </c>
      <c r="G4" t="s">
        <v>275</v>
      </c>
      <c r="H4" t="s">
        <v>516</v>
      </c>
      <c r="I4" t="s">
        <v>276</v>
      </c>
      <c r="J4" t="s">
        <v>517</v>
      </c>
      <c r="K4" t="s">
        <v>518</v>
      </c>
    </row>
    <row r="5" spans="2:11" ht="60">
      <c r="B5" s="149" t="s">
        <v>260</v>
      </c>
      <c r="C5" t="s">
        <v>310</v>
      </c>
      <c r="D5" s="4" t="s">
        <v>391</v>
      </c>
      <c r="E5" t="s">
        <v>439</v>
      </c>
      <c r="K5" t="s">
        <v>519</v>
      </c>
    </row>
    <row r="6" spans="2:11" ht="45">
      <c r="B6" s="149" t="s">
        <v>422</v>
      </c>
      <c r="C6" t="s">
        <v>520</v>
      </c>
      <c r="D6" s="4" t="s">
        <v>395</v>
      </c>
      <c r="K6" t="s">
        <v>313</v>
      </c>
    </row>
    <row r="7" spans="2:11" ht="60">
      <c r="B7" s="149" t="s">
        <v>234</v>
      </c>
      <c r="C7" t="s">
        <v>521</v>
      </c>
      <c r="D7" s="78" t="s">
        <v>399</v>
      </c>
    </row>
    <row r="8" spans="2:11" ht="30">
      <c r="B8" s="149" t="s">
        <v>306</v>
      </c>
      <c r="C8" t="s">
        <v>238</v>
      </c>
      <c r="D8" s="143" t="s">
        <v>401</v>
      </c>
    </row>
    <row r="9" spans="2:11" ht="30">
      <c r="B9" t="s">
        <v>330</v>
      </c>
      <c r="C9" t="s">
        <v>522</v>
      </c>
      <c r="D9" s="143" t="s">
        <v>402</v>
      </c>
    </row>
    <row r="10" spans="2:11" ht="30">
      <c r="C10" t="s">
        <v>334</v>
      </c>
      <c r="D10" s="143" t="s">
        <v>403</v>
      </c>
    </row>
    <row r="11" spans="2:11" ht="30">
      <c r="D11" s="143" t="s">
        <v>404</v>
      </c>
    </row>
    <row r="12" spans="2:11" ht="30">
      <c r="D12" s="143" t="s">
        <v>405</v>
      </c>
    </row>
    <row r="13" spans="2:11" ht="30">
      <c r="D13" s="272" t="s">
        <v>264</v>
      </c>
    </row>
    <row r="14" spans="2:11" ht="30">
      <c r="D14" s="272" t="s">
        <v>406</v>
      </c>
    </row>
    <row r="15" spans="2:11" ht="30">
      <c r="D15" s="272" t="s">
        <v>407</v>
      </c>
    </row>
    <row r="16" spans="2:11" ht="30">
      <c r="D16" s="272" t="s">
        <v>408</v>
      </c>
    </row>
    <row r="17" spans="4:4" ht="30">
      <c r="D17" s="272" t="s">
        <v>409</v>
      </c>
    </row>
    <row r="18" spans="4:4" ht="60">
      <c r="D18" s="77" t="s">
        <v>523</v>
      </c>
    </row>
    <row r="19" spans="4:4" ht="60">
      <c r="D19" s="77" t="s">
        <v>524</v>
      </c>
    </row>
    <row r="20" spans="4:4" ht="30">
      <c r="D20" s="160" t="s">
        <v>239</v>
      </c>
    </row>
    <row r="21" spans="4:4" ht="30">
      <c r="D21" s="160" t="s">
        <v>525</v>
      </c>
    </row>
    <row r="22" spans="4:4" ht="30">
      <c r="D22" s="160" t="s">
        <v>526</v>
      </c>
    </row>
    <row r="23" spans="4:4" ht="30">
      <c r="D23" s="160" t="s">
        <v>323</v>
      </c>
    </row>
    <row r="24" spans="4:4" ht="45">
      <c r="D24" s="160" t="s">
        <v>527</v>
      </c>
    </row>
    <row r="25" spans="4:4" ht="45">
      <c r="D25" s="160" t="s">
        <v>311</v>
      </c>
    </row>
    <row r="26" spans="4:4" ht="60">
      <c r="D26" s="160" t="s">
        <v>425</v>
      </c>
    </row>
    <row r="27" spans="4:4" ht="45">
      <c r="D27" s="160" t="s">
        <v>335</v>
      </c>
    </row>
    <row r="28" spans="4:4" ht="45">
      <c r="D28" s="160" t="s">
        <v>528</v>
      </c>
    </row>
    <row r="29" spans="4:4" ht="45">
      <c r="D29" s="160" t="s">
        <v>529</v>
      </c>
    </row>
    <row r="30" spans="4:4" ht="45">
      <c r="D30" s="160" t="s">
        <v>530</v>
      </c>
    </row>
    <row r="31" spans="4:4" ht="45">
      <c r="D31" s="160" t="s">
        <v>531</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249977111117893"/>
  </sheetPr>
  <dimension ref="B1:K16"/>
  <sheetViews>
    <sheetView topLeftCell="E1" workbookViewId="0">
      <selection activeCell="G11" sqref="G11"/>
    </sheetView>
  </sheetViews>
  <sheetFormatPr defaultColWidth="14.28515625" defaultRowHeight="12.75"/>
  <cols>
    <col min="1" max="2" width="14.28515625" style="34"/>
    <col min="3" max="3" width="17" style="34" customWidth="1"/>
    <col min="4" max="4" width="14.28515625" style="34"/>
    <col min="5" max="5" width="46" style="34" customWidth="1"/>
    <col min="6" max="16384" width="14.28515625" style="34"/>
  </cols>
  <sheetData>
    <row r="1" spans="2:11" ht="24" customHeight="1" thickBot="1">
      <c r="B1" s="435" t="s">
        <v>532</v>
      </c>
      <c r="C1" s="436"/>
      <c r="D1" s="436"/>
      <c r="E1" s="436"/>
      <c r="F1" s="437"/>
    </row>
    <row r="2" spans="2:11" ht="16.5" thickBot="1">
      <c r="B2" s="35"/>
      <c r="C2" s="35"/>
      <c r="D2" s="35"/>
      <c r="E2" s="35"/>
      <c r="F2" s="35"/>
      <c r="I2" s="144"/>
      <c r="J2" s="156" t="s">
        <v>456</v>
      </c>
      <c r="K2" s="156" t="s">
        <v>242</v>
      </c>
    </row>
    <row r="3" spans="2:11" ht="16.5" thickBot="1">
      <c r="B3" s="438" t="s">
        <v>533</v>
      </c>
      <c r="C3" s="439"/>
      <c r="D3" s="439"/>
      <c r="E3" s="279" t="s">
        <v>534</v>
      </c>
      <c r="F3" s="36" t="s">
        <v>535</v>
      </c>
      <c r="I3" s="155" t="s">
        <v>241</v>
      </c>
      <c r="J3" s="146">
        <v>0.5</v>
      </c>
      <c r="K3" s="146">
        <v>0.45</v>
      </c>
    </row>
    <row r="4" spans="2:11" ht="31.5">
      <c r="B4" s="440" t="s">
        <v>536</v>
      </c>
      <c r="C4" s="442" t="s">
        <v>226</v>
      </c>
      <c r="D4" s="280" t="s">
        <v>241</v>
      </c>
      <c r="E4" s="37" t="s">
        <v>537</v>
      </c>
      <c r="F4" s="38">
        <v>0.25</v>
      </c>
      <c r="I4" s="156" t="s">
        <v>317</v>
      </c>
      <c r="J4" s="146">
        <v>0.4</v>
      </c>
      <c r="K4" s="146">
        <v>0.35</v>
      </c>
    </row>
    <row r="5" spans="2:11" ht="47.25">
      <c r="B5" s="441"/>
      <c r="C5" s="443"/>
      <c r="D5" s="281" t="s">
        <v>317</v>
      </c>
      <c r="E5" s="39" t="s">
        <v>538</v>
      </c>
      <c r="F5" s="40">
        <v>0.15</v>
      </c>
      <c r="I5" s="156" t="s">
        <v>439</v>
      </c>
      <c r="J5" s="146">
        <v>0.35</v>
      </c>
      <c r="K5" s="146">
        <v>0.3</v>
      </c>
    </row>
    <row r="6" spans="2:11" ht="47.25">
      <c r="B6" s="441"/>
      <c r="C6" s="443"/>
      <c r="D6" s="281" t="s">
        <v>439</v>
      </c>
      <c r="E6" s="39" t="s">
        <v>539</v>
      </c>
      <c r="F6" s="40">
        <v>0.1</v>
      </c>
    </row>
    <row r="7" spans="2:11" ht="63">
      <c r="B7" s="441"/>
      <c r="C7" s="443" t="s">
        <v>227</v>
      </c>
      <c r="D7" s="281" t="s">
        <v>456</v>
      </c>
      <c r="E7" s="39" t="s">
        <v>540</v>
      </c>
      <c r="F7" s="40">
        <v>0.25</v>
      </c>
      <c r="G7" s="145"/>
    </row>
    <row r="8" spans="2:11" ht="31.5">
      <c r="B8" s="441"/>
      <c r="C8" s="443"/>
      <c r="D8" s="281" t="s">
        <v>242</v>
      </c>
      <c r="E8" s="39" t="s">
        <v>541</v>
      </c>
      <c r="F8" s="40">
        <v>0.2</v>
      </c>
      <c r="G8" s="145"/>
    </row>
    <row r="9" spans="2:11" ht="47.25">
      <c r="B9" s="441" t="s">
        <v>542</v>
      </c>
      <c r="C9" s="443" t="s">
        <v>229</v>
      </c>
      <c r="D9" s="281" t="s">
        <v>243</v>
      </c>
      <c r="E9" s="39" t="s">
        <v>543</v>
      </c>
      <c r="F9" s="41" t="s">
        <v>544</v>
      </c>
    </row>
    <row r="10" spans="2:11" ht="63">
      <c r="B10" s="441"/>
      <c r="C10" s="443"/>
      <c r="D10" s="281" t="s">
        <v>545</v>
      </c>
      <c r="E10" s="39" t="s">
        <v>546</v>
      </c>
      <c r="F10" s="41" t="s">
        <v>544</v>
      </c>
    </row>
    <row r="11" spans="2:11" ht="47.25">
      <c r="B11" s="441"/>
      <c r="C11" s="443" t="s">
        <v>230</v>
      </c>
      <c r="D11" s="281" t="s">
        <v>244</v>
      </c>
      <c r="E11" s="39" t="s">
        <v>547</v>
      </c>
      <c r="F11" s="41" t="s">
        <v>544</v>
      </c>
    </row>
    <row r="12" spans="2:11" ht="47.25">
      <c r="B12" s="441"/>
      <c r="C12" s="443"/>
      <c r="D12" s="281" t="s">
        <v>516</v>
      </c>
      <c r="E12" s="39" t="s">
        <v>548</v>
      </c>
      <c r="F12" s="41" t="s">
        <v>544</v>
      </c>
    </row>
    <row r="13" spans="2:11" ht="31.5">
      <c r="B13" s="441"/>
      <c r="C13" s="443" t="s">
        <v>231</v>
      </c>
      <c r="D13" s="281" t="s">
        <v>245</v>
      </c>
      <c r="E13" s="39" t="s">
        <v>549</v>
      </c>
      <c r="F13" s="41" t="s">
        <v>544</v>
      </c>
    </row>
    <row r="14" spans="2:11" ht="32.25" thickBot="1">
      <c r="B14" s="444"/>
      <c r="C14" s="445"/>
      <c r="D14" s="282" t="s">
        <v>276</v>
      </c>
      <c r="E14" s="42" t="s">
        <v>550</v>
      </c>
      <c r="F14" s="43" t="s">
        <v>544</v>
      </c>
    </row>
    <row r="15" spans="2:11" ht="49.5" customHeight="1">
      <c r="B15" s="434" t="s">
        <v>551</v>
      </c>
      <c r="C15" s="434"/>
      <c r="D15" s="434"/>
      <c r="E15" s="434"/>
      <c r="F15" s="434"/>
    </row>
    <row r="16" spans="2:11" ht="27" customHeight="1">
      <c r="B16" s="44"/>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4:AU63"/>
  <sheetViews>
    <sheetView topLeftCell="AT45" workbookViewId="0">
      <selection activeCell="AT45" sqref="AT45"/>
    </sheetView>
  </sheetViews>
  <sheetFormatPr defaultColWidth="11.42578125" defaultRowHeight="15"/>
  <cols>
    <col min="1" max="1" width="3.7109375" style="6" customWidth="1"/>
    <col min="2" max="2" width="6.7109375" style="6" customWidth="1"/>
    <col min="3" max="3" width="0.5703125" style="6" hidden="1" customWidth="1"/>
    <col min="4" max="4" width="11.42578125" style="6" hidden="1" customWidth="1"/>
    <col min="5" max="5" width="9.85546875" style="6" customWidth="1"/>
    <col min="6" max="8" width="11.42578125" style="6" hidden="1" customWidth="1"/>
    <col min="9" max="9" width="8.42578125" style="6" customWidth="1"/>
    <col min="10" max="11" width="11.42578125" style="6"/>
    <col min="12" max="12" width="0.140625" style="6" customWidth="1"/>
    <col min="13" max="13" width="0.28515625" style="6" hidden="1" customWidth="1"/>
    <col min="14" max="15" width="11.42578125" style="6" hidden="1" customWidth="1"/>
    <col min="16" max="16" width="11.42578125" style="6"/>
    <col min="17" max="17" width="10.28515625" style="6" customWidth="1"/>
    <col min="18" max="18" width="11.42578125" style="6" hidden="1" customWidth="1"/>
    <col min="19" max="19" width="0.85546875" style="6" hidden="1" customWidth="1"/>
    <col min="20" max="20" width="11.42578125" style="6" hidden="1" customWidth="1"/>
    <col min="21" max="21" width="0.140625" style="6" hidden="1" customWidth="1"/>
    <col min="22" max="22" width="11.42578125" style="6"/>
    <col min="23" max="23" width="10.140625" style="6" customWidth="1"/>
    <col min="24" max="24" width="3.85546875" style="6" hidden="1" customWidth="1"/>
    <col min="25" max="25" width="4.42578125" style="6" hidden="1" customWidth="1"/>
    <col min="26" max="27" width="11.42578125" style="6" hidden="1" customWidth="1"/>
    <col min="28" max="28" width="11.42578125" style="6"/>
    <col min="29" max="29" width="9.7109375" style="6" customWidth="1"/>
    <col min="30" max="30" width="1.5703125" style="6" hidden="1" customWidth="1"/>
    <col min="31" max="32" width="11.42578125" style="6" hidden="1" customWidth="1"/>
    <col min="33" max="33" width="0.85546875" style="6" hidden="1" customWidth="1"/>
    <col min="34" max="34" width="11.42578125" style="6"/>
    <col min="35" max="35" width="13" style="6" customWidth="1"/>
    <col min="36" max="37" width="1.5703125" style="6" hidden="1" customWidth="1"/>
    <col min="38" max="38" width="1" style="6" customWidth="1"/>
    <col min="39" max="40" width="11.42578125" style="6"/>
    <col min="41" max="41" width="4.5703125" style="6" customWidth="1"/>
    <col min="42" max="42" width="2.42578125" style="6" hidden="1" customWidth="1"/>
    <col min="43" max="45" width="11.42578125" style="6" hidden="1" customWidth="1"/>
    <col min="46" max="46" width="11.42578125" style="6"/>
    <col min="47" max="47" width="15.7109375" style="6" customWidth="1"/>
    <col min="48" max="16384" width="11.42578125" style="6"/>
  </cols>
  <sheetData>
    <row r="4" spans="2:47">
      <c r="B4" s="476" t="s">
        <v>552</v>
      </c>
      <c r="C4" s="476"/>
      <c r="D4" s="476"/>
      <c r="E4" s="476"/>
      <c r="F4" s="476"/>
      <c r="G4" s="476"/>
      <c r="H4" s="476"/>
      <c r="I4" s="476"/>
      <c r="J4" s="477" t="s">
        <v>151</v>
      </c>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T4" s="478" t="s">
        <v>185</v>
      </c>
      <c r="AU4" s="478"/>
    </row>
    <row r="5" spans="2:47">
      <c r="B5" s="476"/>
      <c r="C5" s="476"/>
      <c r="D5" s="476"/>
      <c r="E5" s="476"/>
      <c r="F5" s="476"/>
      <c r="G5" s="476"/>
      <c r="H5" s="476"/>
      <c r="I5" s="476"/>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c r="AL5" s="477"/>
      <c r="AT5" s="478"/>
      <c r="AU5" s="478"/>
    </row>
    <row r="6" spans="2:47">
      <c r="B6" s="476"/>
      <c r="C6" s="476"/>
      <c r="D6" s="476"/>
      <c r="E6" s="476"/>
      <c r="F6" s="476"/>
      <c r="G6" s="476"/>
      <c r="H6" s="476"/>
      <c r="I6" s="476"/>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c r="AK6" s="477"/>
      <c r="AL6" s="477"/>
      <c r="AT6" s="478"/>
      <c r="AU6" s="478"/>
    </row>
    <row r="7" spans="2:47" ht="15.75" thickBot="1"/>
    <row r="8" spans="2:47" ht="15.75">
      <c r="B8" s="479" t="s">
        <v>367</v>
      </c>
      <c r="C8" s="479"/>
      <c r="D8" s="480"/>
      <c r="E8" s="446" t="s">
        <v>553</v>
      </c>
      <c r="F8" s="447"/>
      <c r="G8" s="447"/>
      <c r="H8" s="447"/>
      <c r="I8" s="448"/>
      <c r="J8" s="45" t="s">
        <v>554</v>
      </c>
      <c r="K8" s="46" t="s">
        <v>554</v>
      </c>
      <c r="L8" s="46" t="s">
        <v>554</v>
      </c>
      <c r="M8" s="46" t="s">
        <v>554</v>
      </c>
      <c r="N8" s="46" t="s">
        <v>554</v>
      </c>
      <c r="O8" s="47" t="s">
        <v>554</v>
      </c>
      <c r="P8" s="45" t="s">
        <v>554</v>
      </c>
      <c r="Q8" s="46" t="s">
        <v>554</v>
      </c>
      <c r="R8" s="46" t="s">
        <v>554</v>
      </c>
      <c r="S8" s="46" t="s">
        <v>554</v>
      </c>
      <c r="T8" s="46" t="s">
        <v>554</v>
      </c>
      <c r="U8" s="47" t="s">
        <v>554</v>
      </c>
      <c r="V8" s="45" t="s">
        <v>554</v>
      </c>
      <c r="W8" s="46" t="s">
        <v>554</v>
      </c>
      <c r="X8" s="46" t="s">
        <v>554</v>
      </c>
      <c r="Y8" s="46" t="s">
        <v>554</v>
      </c>
      <c r="Z8" s="46" t="s">
        <v>554</v>
      </c>
      <c r="AA8" s="47" t="s">
        <v>554</v>
      </c>
      <c r="AB8" s="45" t="s">
        <v>554</v>
      </c>
      <c r="AC8" s="46" t="s">
        <v>554</v>
      </c>
      <c r="AD8" s="46" t="s">
        <v>554</v>
      </c>
      <c r="AE8" s="46" t="s">
        <v>554</v>
      </c>
      <c r="AF8" s="46" t="s">
        <v>554</v>
      </c>
      <c r="AG8" s="47" t="s">
        <v>554</v>
      </c>
      <c r="AH8" s="48" t="s">
        <v>554</v>
      </c>
      <c r="AI8" s="49" t="s">
        <v>554</v>
      </c>
      <c r="AJ8" s="49" t="s">
        <v>554</v>
      </c>
      <c r="AK8" s="49" t="s">
        <v>554</v>
      </c>
      <c r="AL8" s="49" t="s">
        <v>554</v>
      </c>
      <c r="AN8" s="481" t="s">
        <v>446</v>
      </c>
      <c r="AO8" s="482"/>
      <c r="AP8" s="482"/>
      <c r="AQ8" s="482"/>
      <c r="AR8" s="482"/>
      <c r="AS8" s="483"/>
      <c r="AT8" s="465" t="s">
        <v>555</v>
      </c>
      <c r="AU8" s="465"/>
    </row>
    <row r="9" spans="2:47" ht="15.75">
      <c r="B9" s="479"/>
      <c r="C9" s="479"/>
      <c r="D9" s="480"/>
      <c r="E9" s="452"/>
      <c r="F9" s="456"/>
      <c r="G9" s="456"/>
      <c r="H9" s="456"/>
      <c r="I9" s="451"/>
      <c r="J9" s="50" t="s">
        <v>554</v>
      </c>
      <c r="K9" s="51" t="s">
        <v>554</v>
      </c>
      <c r="L9" s="51" t="s">
        <v>554</v>
      </c>
      <c r="M9" s="51" t="s">
        <v>554</v>
      </c>
      <c r="N9" s="51" t="s">
        <v>554</v>
      </c>
      <c r="O9" s="52" t="s">
        <v>554</v>
      </c>
      <c r="P9" s="50" t="s">
        <v>554</v>
      </c>
      <c r="Q9" s="51" t="s">
        <v>554</v>
      </c>
      <c r="R9" s="51" t="s">
        <v>554</v>
      </c>
      <c r="S9" s="51" t="s">
        <v>554</v>
      </c>
      <c r="T9" s="51" t="s">
        <v>554</v>
      </c>
      <c r="U9" s="52" t="s">
        <v>554</v>
      </c>
      <c r="V9" s="50" t="s">
        <v>554</v>
      </c>
      <c r="W9" s="51" t="s">
        <v>554</v>
      </c>
      <c r="X9" s="51" t="s">
        <v>554</v>
      </c>
      <c r="Y9" s="51" t="s">
        <v>554</v>
      </c>
      <c r="Z9" s="51" t="s">
        <v>554</v>
      </c>
      <c r="AA9" s="52" t="s">
        <v>554</v>
      </c>
      <c r="AB9" s="50" t="s">
        <v>554</v>
      </c>
      <c r="AC9" s="51" t="s">
        <v>554</v>
      </c>
      <c r="AD9" s="51" t="s">
        <v>554</v>
      </c>
      <c r="AE9" s="51" t="s">
        <v>554</v>
      </c>
      <c r="AF9" s="51" t="s">
        <v>554</v>
      </c>
      <c r="AG9" s="52" t="s">
        <v>554</v>
      </c>
      <c r="AH9" s="53" t="s">
        <v>554</v>
      </c>
      <c r="AI9" s="54" t="s">
        <v>554</v>
      </c>
      <c r="AJ9" s="54" t="s">
        <v>554</v>
      </c>
      <c r="AK9" s="54" t="s">
        <v>554</v>
      </c>
      <c r="AL9" s="54" t="s">
        <v>554</v>
      </c>
      <c r="AN9" s="484"/>
      <c r="AO9" s="485"/>
      <c r="AP9" s="485"/>
      <c r="AQ9" s="485"/>
      <c r="AR9" s="485"/>
      <c r="AS9" s="486"/>
      <c r="AT9" s="465"/>
      <c r="AU9" s="465"/>
    </row>
    <row r="10" spans="2:47" ht="15.75">
      <c r="B10" s="479"/>
      <c r="C10" s="479"/>
      <c r="D10" s="480"/>
      <c r="E10" s="452"/>
      <c r="F10" s="456"/>
      <c r="G10" s="456"/>
      <c r="H10" s="456"/>
      <c r="I10" s="451"/>
      <c r="J10" s="50" t="s">
        <v>554</v>
      </c>
      <c r="K10" s="51" t="s">
        <v>554</v>
      </c>
      <c r="L10" s="51" t="s">
        <v>554</v>
      </c>
      <c r="M10" s="51" t="s">
        <v>554</v>
      </c>
      <c r="N10" s="51" t="s">
        <v>554</v>
      </c>
      <c r="O10" s="52" t="s">
        <v>554</v>
      </c>
      <c r="P10" s="50" t="s">
        <v>554</v>
      </c>
      <c r="Q10" s="51" t="s">
        <v>554</v>
      </c>
      <c r="R10" s="51" t="s">
        <v>554</v>
      </c>
      <c r="S10" s="51" t="s">
        <v>554</v>
      </c>
      <c r="T10" s="51" t="s">
        <v>554</v>
      </c>
      <c r="U10" s="52" t="s">
        <v>554</v>
      </c>
      <c r="V10" s="50" t="s">
        <v>554</v>
      </c>
      <c r="W10" s="51" t="s">
        <v>554</v>
      </c>
      <c r="X10" s="51" t="s">
        <v>554</v>
      </c>
      <c r="Y10" s="51" t="s">
        <v>554</v>
      </c>
      <c r="Z10" s="51" t="s">
        <v>554</v>
      </c>
      <c r="AA10" s="52" t="s">
        <v>554</v>
      </c>
      <c r="AB10" s="50" t="s">
        <v>554</v>
      </c>
      <c r="AC10" s="51" t="s">
        <v>554</v>
      </c>
      <c r="AD10" s="51" t="s">
        <v>554</v>
      </c>
      <c r="AE10" s="51" t="s">
        <v>554</v>
      </c>
      <c r="AF10" s="51" t="s">
        <v>554</v>
      </c>
      <c r="AG10" s="52" t="s">
        <v>554</v>
      </c>
      <c r="AH10" s="53" t="s">
        <v>554</v>
      </c>
      <c r="AI10" s="54" t="s">
        <v>554</v>
      </c>
      <c r="AJ10" s="54" t="s">
        <v>554</v>
      </c>
      <c r="AK10" s="54" t="s">
        <v>554</v>
      </c>
      <c r="AL10" s="54" t="s">
        <v>554</v>
      </c>
      <c r="AN10" s="484"/>
      <c r="AO10" s="485"/>
      <c r="AP10" s="485"/>
      <c r="AQ10" s="485"/>
      <c r="AR10" s="485"/>
      <c r="AS10" s="486"/>
      <c r="AT10" s="465"/>
      <c r="AU10" s="465"/>
    </row>
    <row r="11" spans="2:47" ht="15.75">
      <c r="B11" s="479"/>
      <c r="C11" s="479"/>
      <c r="D11" s="480"/>
      <c r="E11" s="452"/>
      <c r="F11" s="456"/>
      <c r="G11" s="456"/>
      <c r="H11" s="456"/>
      <c r="I11" s="451"/>
      <c r="J11" s="50" t="s">
        <v>554</v>
      </c>
      <c r="K11" s="51" t="s">
        <v>554</v>
      </c>
      <c r="L11" s="51" t="s">
        <v>554</v>
      </c>
      <c r="M11" s="51" t="s">
        <v>554</v>
      </c>
      <c r="N11" s="51" t="s">
        <v>554</v>
      </c>
      <c r="O11" s="52" t="s">
        <v>554</v>
      </c>
      <c r="P11" s="50" t="s">
        <v>554</v>
      </c>
      <c r="Q11" s="51" t="s">
        <v>554</v>
      </c>
      <c r="R11" s="51" t="s">
        <v>554</v>
      </c>
      <c r="S11" s="51" t="s">
        <v>554</v>
      </c>
      <c r="T11" s="51" t="s">
        <v>554</v>
      </c>
      <c r="U11" s="52" t="s">
        <v>554</v>
      </c>
      <c r="V11" s="50" t="s">
        <v>554</v>
      </c>
      <c r="W11" s="51" t="s">
        <v>554</v>
      </c>
      <c r="X11" s="51" t="s">
        <v>554</v>
      </c>
      <c r="Y11" s="51" t="s">
        <v>554</v>
      </c>
      <c r="Z11" s="51" t="s">
        <v>554</v>
      </c>
      <c r="AA11" s="52" t="s">
        <v>554</v>
      </c>
      <c r="AB11" s="50" t="s">
        <v>554</v>
      </c>
      <c r="AC11" s="51" t="s">
        <v>554</v>
      </c>
      <c r="AD11" s="51" t="s">
        <v>554</v>
      </c>
      <c r="AE11" s="51" t="s">
        <v>554</v>
      </c>
      <c r="AF11" s="51" t="s">
        <v>554</v>
      </c>
      <c r="AG11" s="52" t="s">
        <v>554</v>
      </c>
      <c r="AH11" s="53" t="s">
        <v>554</v>
      </c>
      <c r="AI11" s="54" t="s">
        <v>554</v>
      </c>
      <c r="AJ11" s="54" t="s">
        <v>554</v>
      </c>
      <c r="AK11" s="54" t="s">
        <v>554</v>
      </c>
      <c r="AL11" s="54" t="s">
        <v>554</v>
      </c>
      <c r="AN11" s="484"/>
      <c r="AO11" s="485"/>
      <c r="AP11" s="485"/>
      <c r="AQ11" s="485"/>
      <c r="AR11" s="485"/>
      <c r="AS11" s="486"/>
      <c r="AT11" s="465"/>
      <c r="AU11" s="465"/>
    </row>
    <row r="12" spans="2:47" ht="15.75">
      <c r="B12" s="479"/>
      <c r="C12" s="479"/>
      <c r="D12" s="480"/>
      <c r="E12" s="452"/>
      <c r="F12" s="456"/>
      <c r="G12" s="456"/>
      <c r="H12" s="456"/>
      <c r="I12" s="451"/>
      <c r="J12" s="50" t="s">
        <v>554</v>
      </c>
      <c r="K12" s="51" t="s">
        <v>554</v>
      </c>
      <c r="L12" s="51" t="s">
        <v>554</v>
      </c>
      <c r="M12" s="51" t="s">
        <v>554</v>
      </c>
      <c r="N12" s="51" t="s">
        <v>554</v>
      </c>
      <c r="O12" s="52" t="s">
        <v>554</v>
      </c>
      <c r="P12" s="50" t="s">
        <v>554</v>
      </c>
      <c r="Q12" s="51" t="s">
        <v>554</v>
      </c>
      <c r="R12" s="51" t="s">
        <v>554</v>
      </c>
      <c r="S12" s="51" t="s">
        <v>554</v>
      </c>
      <c r="T12" s="51" t="s">
        <v>554</v>
      </c>
      <c r="U12" s="52" t="s">
        <v>554</v>
      </c>
      <c r="V12" s="50" t="s">
        <v>554</v>
      </c>
      <c r="W12" s="51" t="s">
        <v>554</v>
      </c>
      <c r="X12" s="51" t="s">
        <v>554</v>
      </c>
      <c r="Y12" s="51" t="s">
        <v>554</v>
      </c>
      <c r="Z12" s="51" t="s">
        <v>554</v>
      </c>
      <c r="AA12" s="52" t="s">
        <v>554</v>
      </c>
      <c r="AB12" s="50" t="s">
        <v>554</v>
      </c>
      <c r="AC12" s="51" t="s">
        <v>554</v>
      </c>
      <c r="AD12" s="51" t="s">
        <v>554</v>
      </c>
      <c r="AE12" s="51" t="s">
        <v>554</v>
      </c>
      <c r="AF12" s="51" t="s">
        <v>554</v>
      </c>
      <c r="AG12" s="52" t="s">
        <v>554</v>
      </c>
      <c r="AH12" s="53" t="s">
        <v>554</v>
      </c>
      <c r="AI12" s="54" t="s">
        <v>554</v>
      </c>
      <c r="AJ12" s="54" t="s">
        <v>554</v>
      </c>
      <c r="AK12" s="54" t="s">
        <v>554</v>
      </c>
      <c r="AL12" s="54" t="s">
        <v>554</v>
      </c>
      <c r="AN12" s="484"/>
      <c r="AO12" s="485"/>
      <c r="AP12" s="485"/>
      <c r="AQ12" s="485"/>
      <c r="AR12" s="485"/>
      <c r="AS12" s="486"/>
      <c r="AT12" s="465"/>
      <c r="AU12" s="465"/>
    </row>
    <row r="13" spans="2:47" ht="15.75">
      <c r="B13" s="479"/>
      <c r="C13" s="479"/>
      <c r="D13" s="480"/>
      <c r="E13" s="452"/>
      <c r="F13" s="456"/>
      <c r="G13" s="456"/>
      <c r="H13" s="456"/>
      <c r="I13" s="451"/>
      <c r="J13" s="50" t="s">
        <v>554</v>
      </c>
      <c r="K13" s="51" t="s">
        <v>554</v>
      </c>
      <c r="L13" s="51" t="s">
        <v>554</v>
      </c>
      <c r="M13" s="51" t="s">
        <v>554</v>
      </c>
      <c r="N13" s="51" t="s">
        <v>554</v>
      </c>
      <c r="O13" s="52" t="s">
        <v>554</v>
      </c>
      <c r="P13" s="50" t="s">
        <v>554</v>
      </c>
      <c r="Q13" s="51" t="s">
        <v>554</v>
      </c>
      <c r="R13" s="51" t="s">
        <v>554</v>
      </c>
      <c r="S13" s="51" t="s">
        <v>554</v>
      </c>
      <c r="T13" s="51" t="s">
        <v>554</v>
      </c>
      <c r="U13" s="52" t="s">
        <v>554</v>
      </c>
      <c r="V13" s="50" t="s">
        <v>554</v>
      </c>
      <c r="W13" s="51" t="s">
        <v>554</v>
      </c>
      <c r="X13" s="51" t="s">
        <v>554</v>
      </c>
      <c r="Y13" s="51" t="s">
        <v>554</v>
      </c>
      <c r="Z13" s="51" t="s">
        <v>554</v>
      </c>
      <c r="AA13" s="52" t="s">
        <v>554</v>
      </c>
      <c r="AB13" s="50" t="s">
        <v>554</v>
      </c>
      <c r="AC13" s="51" t="s">
        <v>554</v>
      </c>
      <c r="AD13" s="51" t="s">
        <v>554</v>
      </c>
      <c r="AE13" s="51" t="s">
        <v>554</v>
      </c>
      <c r="AF13" s="51" t="s">
        <v>554</v>
      </c>
      <c r="AG13" s="52" t="s">
        <v>554</v>
      </c>
      <c r="AH13" s="53" t="s">
        <v>554</v>
      </c>
      <c r="AI13" s="54" t="s">
        <v>554</v>
      </c>
      <c r="AJ13" s="54" t="s">
        <v>554</v>
      </c>
      <c r="AK13" s="54" t="s">
        <v>554</v>
      </c>
      <c r="AL13" s="54" t="s">
        <v>554</v>
      </c>
      <c r="AN13" s="484"/>
      <c r="AO13" s="485"/>
      <c r="AP13" s="485"/>
      <c r="AQ13" s="485"/>
      <c r="AR13" s="485"/>
      <c r="AS13" s="486"/>
      <c r="AT13" s="465"/>
      <c r="AU13" s="465"/>
    </row>
    <row r="14" spans="2:47" ht="5.25" customHeight="1" thickBot="1">
      <c r="B14" s="479"/>
      <c r="C14" s="479"/>
      <c r="D14" s="480"/>
      <c r="E14" s="452"/>
      <c r="F14" s="456"/>
      <c r="G14" s="456"/>
      <c r="H14" s="456"/>
      <c r="I14" s="451"/>
      <c r="J14" s="50" t="s">
        <v>554</v>
      </c>
      <c r="K14" s="51" t="s">
        <v>554</v>
      </c>
      <c r="L14" s="51" t="s">
        <v>554</v>
      </c>
      <c r="M14" s="51" t="s">
        <v>554</v>
      </c>
      <c r="N14" s="51" t="s">
        <v>554</v>
      </c>
      <c r="O14" s="52" t="s">
        <v>554</v>
      </c>
      <c r="P14" s="50" t="s">
        <v>554</v>
      </c>
      <c r="Q14" s="51" t="s">
        <v>554</v>
      </c>
      <c r="R14" s="51" t="s">
        <v>554</v>
      </c>
      <c r="S14" s="51" t="s">
        <v>554</v>
      </c>
      <c r="T14" s="51" t="s">
        <v>554</v>
      </c>
      <c r="U14" s="52" t="s">
        <v>554</v>
      </c>
      <c r="V14" s="50" t="s">
        <v>554</v>
      </c>
      <c r="W14" s="51" t="s">
        <v>554</v>
      </c>
      <c r="X14" s="51" t="s">
        <v>554</v>
      </c>
      <c r="Y14" s="51" t="s">
        <v>554</v>
      </c>
      <c r="Z14" s="51" t="s">
        <v>554</v>
      </c>
      <c r="AA14" s="52" t="s">
        <v>554</v>
      </c>
      <c r="AB14" s="50" t="s">
        <v>554</v>
      </c>
      <c r="AC14" s="51" t="s">
        <v>554</v>
      </c>
      <c r="AD14" s="51" t="s">
        <v>554</v>
      </c>
      <c r="AE14" s="51" t="s">
        <v>554</v>
      </c>
      <c r="AF14" s="51" t="s">
        <v>554</v>
      </c>
      <c r="AG14" s="52" t="s">
        <v>554</v>
      </c>
      <c r="AH14" s="53" t="s">
        <v>554</v>
      </c>
      <c r="AI14" s="54" t="s">
        <v>554</v>
      </c>
      <c r="AJ14" s="54" t="s">
        <v>554</v>
      </c>
      <c r="AK14" s="54" t="s">
        <v>554</v>
      </c>
      <c r="AL14" s="54" t="s">
        <v>554</v>
      </c>
      <c r="AN14" s="484"/>
      <c r="AO14" s="485"/>
      <c r="AP14" s="485"/>
      <c r="AQ14" s="485"/>
      <c r="AR14" s="485"/>
      <c r="AS14" s="486"/>
      <c r="AT14" s="465"/>
      <c r="AU14" s="465"/>
    </row>
    <row r="15" spans="2:47" ht="16.5" hidden="1" thickBot="1">
      <c r="B15" s="479"/>
      <c r="C15" s="479"/>
      <c r="D15" s="480"/>
      <c r="E15" s="452"/>
      <c r="F15" s="456"/>
      <c r="G15" s="456"/>
      <c r="H15" s="456"/>
      <c r="I15" s="451"/>
      <c r="J15" s="50" t="s">
        <v>554</v>
      </c>
      <c r="K15" s="51" t="s">
        <v>554</v>
      </c>
      <c r="L15" s="51" t="s">
        <v>554</v>
      </c>
      <c r="M15" s="51" t="s">
        <v>554</v>
      </c>
      <c r="N15" s="51" t="s">
        <v>554</v>
      </c>
      <c r="O15" s="52" t="s">
        <v>554</v>
      </c>
      <c r="P15" s="50" t="s">
        <v>554</v>
      </c>
      <c r="Q15" s="51" t="s">
        <v>554</v>
      </c>
      <c r="R15" s="51" t="s">
        <v>554</v>
      </c>
      <c r="S15" s="51" t="s">
        <v>554</v>
      </c>
      <c r="T15" s="51" t="s">
        <v>554</v>
      </c>
      <c r="U15" s="52" t="s">
        <v>554</v>
      </c>
      <c r="V15" s="50" t="s">
        <v>554</v>
      </c>
      <c r="W15" s="51" t="s">
        <v>554</v>
      </c>
      <c r="X15" s="51" t="s">
        <v>554</v>
      </c>
      <c r="Y15" s="51" t="s">
        <v>554</v>
      </c>
      <c r="Z15" s="51" t="s">
        <v>554</v>
      </c>
      <c r="AA15" s="52" t="s">
        <v>554</v>
      </c>
      <c r="AB15" s="50" t="s">
        <v>554</v>
      </c>
      <c r="AC15" s="51" t="s">
        <v>554</v>
      </c>
      <c r="AD15" s="51" t="s">
        <v>554</v>
      </c>
      <c r="AE15" s="51" t="s">
        <v>554</v>
      </c>
      <c r="AF15" s="51" t="s">
        <v>554</v>
      </c>
      <c r="AG15" s="52" t="s">
        <v>554</v>
      </c>
      <c r="AH15" s="53" t="s">
        <v>554</v>
      </c>
      <c r="AI15" s="54" t="s">
        <v>554</v>
      </c>
      <c r="AJ15" s="54" t="s">
        <v>554</v>
      </c>
      <c r="AK15" s="54" t="s">
        <v>554</v>
      </c>
      <c r="AL15" s="54" t="s">
        <v>554</v>
      </c>
      <c r="AN15" s="484"/>
      <c r="AO15" s="485"/>
      <c r="AP15" s="485"/>
      <c r="AQ15" s="485"/>
      <c r="AR15" s="485"/>
      <c r="AS15" s="486"/>
      <c r="AT15" s="35"/>
      <c r="AU15" s="35"/>
    </row>
    <row r="16" spans="2:47" ht="16.5" hidden="1" thickBot="1">
      <c r="B16" s="479"/>
      <c r="C16" s="479"/>
      <c r="D16" s="480"/>
      <c r="E16" s="452"/>
      <c r="F16" s="456"/>
      <c r="G16" s="456"/>
      <c r="H16" s="456"/>
      <c r="I16" s="451"/>
      <c r="J16" s="50" t="s">
        <v>554</v>
      </c>
      <c r="K16" s="51" t="s">
        <v>554</v>
      </c>
      <c r="L16" s="51" t="s">
        <v>554</v>
      </c>
      <c r="M16" s="51" t="s">
        <v>554</v>
      </c>
      <c r="N16" s="51" t="s">
        <v>554</v>
      </c>
      <c r="O16" s="52" t="s">
        <v>554</v>
      </c>
      <c r="P16" s="50" t="s">
        <v>554</v>
      </c>
      <c r="Q16" s="51" t="s">
        <v>554</v>
      </c>
      <c r="R16" s="51" t="s">
        <v>554</v>
      </c>
      <c r="S16" s="51" t="s">
        <v>554</v>
      </c>
      <c r="T16" s="51" t="s">
        <v>554</v>
      </c>
      <c r="U16" s="52" t="s">
        <v>554</v>
      </c>
      <c r="V16" s="50" t="s">
        <v>554</v>
      </c>
      <c r="W16" s="51" t="s">
        <v>554</v>
      </c>
      <c r="X16" s="51" t="s">
        <v>554</v>
      </c>
      <c r="Y16" s="51" t="s">
        <v>554</v>
      </c>
      <c r="Z16" s="51" t="s">
        <v>554</v>
      </c>
      <c r="AA16" s="52" t="s">
        <v>554</v>
      </c>
      <c r="AB16" s="50" t="s">
        <v>554</v>
      </c>
      <c r="AC16" s="51" t="s">
        <v>554</v>
      </c>
      <c r="AD16" s="51" t="s">
        <v>554</v>
      </c>
      <c r="AE16" s="51" t="s">
        <v>554</v>
      </c>
      <c r="AF16" s="51" t="s">
        <v>554</v>
      </c>
      <c r="AG16" s="52" t="s">
        <v>554</v>
      </c>
      <c r="AH16" s="53" t="s">
        <v>554</v>
      </c>
      <c r="AI16" s="54" t="s">
        <v>554</v>
      </c>
      <c r="AJ16" s="54" t="s">
        <v>554</v>
      </c>
      <c r="AK16" s="54" t="s">
        <v>554</v>
      </c>
      <c r="AL16" s="54" t="s">
        <v>554</v>
      </c>
      <c r="AN16" s="484"/>
      <c r="AO16" s="485"/>
      <c r="AP16" s="485"/>
      <c r="AQ16" s="485"/>
      <c r="AR16" s="485"/>
      <c r="AS16" s="486"/>
      <c r="AT16" s="35"/>
      <c r="AU16" s="35"/>
    </row>
    <row r="17" spans="2:47" ht="16.5" hidden="1" thickBot="1">
      <c r="B17" s="479"/>
      <c r="C17" s="479"/>
      <c r="D17" s="480"/>
      <c r="E17" s="453"/>
      <c r="F17" s="454"/>
      <c r="G17" s="454"/>
      <c r="H17" s="454"/>
      <c r="I17" s="455"/>
      <c r="J17" s="55" t="s">
        <v>554</v>
      </c>
      <c r="K17" s="56" t="s">
        <v>554</v>
      </c>
      <c r="L17" s="56" t="s">
        <v>554</v>
      </c>
      <c r="M17" s="56" t="s">
        <v>554</v>
      </c>
      <c r="N17" s="56" t="s">
        <v>554</v>
      </c>
      <c r="O17" s="57" t="s">
        <v>554</v>
      </c>
      <c r="P17" s="50" t="s">
        <v>554</v>
      </c>
      <c r="Q17" s="51" t="s">
        <v>554</v>
      </c>
      <c r="R17" s="51" t="s">
        <v>554</v>
      </c>
      <c r="S17" s="51" t="s">
        <v>554</v>
      </c>
      <c r="T17" s="51" t="s">
        <v>554</v>
      </c>
      <c r="U17" s="52" t="s">
        <v>554</v>
      </c>
      <c r="V17" s="55" t="s">
        <v>554</v>
      </c>
      <c r="W17" s="56" t="s">
        <v>554</v>
      </c>
      <c r="X17" s="56" t="s">
        <v>554</v>
      </c>
      <c r="Y17" s="56" t="s">
        <v>554</v>
      </c>
      <c r="Z17" s="56" t="s">
        <v>554</v>
      </c>
      <c r="AA17" s="57" t="s">
        <v>554</v>
      </c>
      <c r="AB17" s="50" t="s">
        <v>554</v>
      </c>
      <c r="AC17" s="51" t="s">
        <v>554</v>
      </c>
      <c r="AD17" s="51" t="s">
        <v>554</v>
      </c>
      <c r="AE17" s="51" t="s">
        <v>554</v>
      </c>
      <c r="AF17" s="51" t="s">
        <v>554</v>
      </c>
      <c r="AG17" s="52" t="s">
        <v>554</v>
      </c>
      <c r="AH17" s="58" t="s">
        <v>554</v>
      </c>
      <c r="AI17" s="59" t="s">
        <v>554</v>
      </c>
      <c r="AJ17" s="59" t="s">
        <v>554</v>
      </c>
      <c r="AK17" s="59" t="s">
        <v>554</v>
      </c>
      <c r="AL17" s="59" t="s">
        <v>554</v>
      </c>
      <c r="AN17" s="487"/>
      <c r="AO17" s="488"/>
      <c r="AP17" s="488"/>
      <c r="AQ17" s="488"/>
      <c r="AR17" s="488"/>
      <c r="AS17" s="489"/>
      <c r="AT17" s="35"/>
      <c r="AU17" s="35"/>
    </row>
    <row r="18" spans="2:47" ht="15.75" customHeight="1">
      <c r="B18" s="479"/>
      <c r="C18" s="479"/>
      <c r="D18" s="480"/>
      <c r="E18" s="446" t="s">
        <v>556</v>
      </c>
      <c r="F18" s="447"/>
      <c r="G18" s="447"/>
      <c r="H18" s="447"/>
      <c r="I18" s="447"/>
      <c r="J18" s="185" t="s">
        <v>554</v>
      </c>
      <c r="K18" s="186" t="s">
        <v>554</v>
      </c>
      <c r="L18" s="186" t="s">
        <v>554</v>
      </c>
      <c r="M18" s="186" t="s">
        <v>554</v>
      </c>
      <c r="N18" s="186" t="s">
        <v>554</v>
      </c>
      <c r="O18" s="187" t="s">
        <v>554</v>
      </c>
      <c r="P18" s="185" t="s">
        <v>554</v>
      </c>
      <c r="Q18" s="186" t="s">
        <v>554</v>
      </c>
      <c r="R18" s="60" t="s">
        <v>554</v>
      </c>
      <c r="S18" s="60" t="s">
        <v>554</v>
      </c>
      <c r="T18" s="60" t="s">
        <v>554</v>
      </c>
      <c r="U18" s="61" t="s">
        <v>554</v>
      </c>
      <c r="V18" s="45" t="s">
        <v>554</v>
      </c>
      <c r="W18" s="46" t="s">
        <v>554</v>
      </c>
      <c r="X18" s="46" t="s">
        <v>554</v>
      </c>
      <c r="Y18" s="46" t="s">
        <v>554</v>
      </c>
      <c r="Z18" s="46" t="s">
        <v>554</v>
      </c>
      <c r="AA18" s="47" t="s">
        <v>554</v>
      </c>
      <c r="AB18" s="45" t="s">
        <v>554</v>
      </c>
      <c r="AC18" s="46" t="s">
        <v>554</v>
      </c>
      <c r="AD18" s="46" t="s">
        <v>554</v>
      </c>
      <c r="AE18" s="46" t="s">
        <v>554</v>
      </c>
      <c r="AF18" s="46" t="s">
        <v>554</v>
      </c>
      <c r="AG18" s="47" t="s">
        <v>554</v>
      </c>
      <c r="AH18" s="48" t="s">
        <v>554</v>
      </c>
      <c r="AI18" s="49" t="s">
        <v>554</v>
      </c>
      <c r="AJ18" s="49" t="s">
        <v>554</v>
      </c>
      <c r="AK18" s="49" t="s">
        <v>554</v>
      </c>
      <c r="AL18" s="49" t="s">
        <v>554</v>
      </c>
      <c r="AN18" s="490" t="s">
        <v>458</v>
      </c>
      <c r="AO18" s="491"/>
      <c r="AP18" s="491"/>
      <c r="AQ18" s="491"/>
      <c r="AR18" s="491"/>
      <c r="AS18" s="491"/>
      <c r="AT18" s="496" t="s">
        <v>557</v>
      </c>
      <c r="AU18" s="497"/>
    </row>
    <row r="19" spans="2:47" ht="15.75" customHeight="1">
      <c r="B19" s="479"/>
      <c r="C19" s="479"/>
      <c r="D19" s="480"/>
      <c r="E19" s="449"/>
      <c r="F19" s="456"/>
      <c r="G19" s="456"/>
      <c r="H19" s="456"/>
      <c r="I19" s="456"/>
      <c r="J19" s="188" t="s">
        <v>554</v>
      </c>
      <c r="K19" s="189" t="s">
        <v>554</v>
      </c>
      <c r="L19" s="189" t="s">
        <v>554</v>
      </c>
      <c r="M19" s="189" t="s">
        <v>554</v>
      </c>
      <c r="N19" s="189" t="s">
        <v>554</v>
      </c>
      <c r="O19" s="190" t="s">
        <v>554</v>
      </c>
      <c r="P19" s="188" t="s">
        <v>554</v>
      </c>
      <c r="Q19" s="189" t="s">
        <v>554</v>
      </c>
      <c r="R19" s="63" t="s">
        <v>554</v>
      </c>
      <c r="S19" s="63" t="s">
        <v>554</v>
      </c>
      <c r="T19" s="63" t="s">
        <v>554</v>
      </c>
      <c r="U19" s="64" t="s">
        <v>554</v>
      </c>
      <c r="V19" s="50" t="s">
        <v>554</v>
      </c>
      <c r="W19" s="51" t="s">
        <v>554</v>
      </c>
      <c r="X19" s="51" t="s">
        <v>554</v>
      </c>
      <c r="Y19" s="51" t="s">
        <v>554</v>
      </c>
      <c r="Z19" s="51" t="s">
        <v>554</v>
      </c>
      <c r="AA19" s="52" t="s">
        <v>554</v>
      </c>
      <c r="AB19" s="50" t="s">
        <v>554</v>
      </c>
      <c r="AC19" s="51" t="s">
        <v>554</v>
      </c>
      <c r="AD19" s="51" t="s">
        <v>554</v>
      </c>
      <c r="AE19" s="51" t="s">
        <v>554</v>
      </c>
      <c r="AF19" s="51" t="s">
        <v>554</v>
      </c>
      <c r="AG19" s="52" t="s">
        <v>554</v>
      </c>
      <c r="AH19" s="53" t="s">
        <v>554</v>
      </c>
      <c r="AI19" s="54" t="s">
        <v>554</v>
      </c>
      <c r="AJ19" s="54" t="s">
        <v>554</v>
      </c>
      <c r="AK19" s="54" t="s">
        <v>554</v>
      </c>
      <c r="AL19" s="54" t="s">
        <v>554</v>
      </c>
      <c r="AN19" s="492"/>
      <c r="AO19" s="493"/>
      <c r="AP19" s="493"/>
      <c r="AQ19" s="493"/>
      <c r="AR19" s="493"/>
      <c r="AS19" s="493"/>
      <c r="AT19" s="498"/>
      <c r="AU19" s="499"/>
    </row>
    <row r="20" spans="2:47" ht="15.75" customHeight="1">
      <c r="B20" s="479"/>
      <c r="C20" s="479"/>
      <c r="D20" s="480"/>
      <c r="E20" s="452"/>
      <c r="F20" s="456"/>
      <c r="G20" s="456"/>
      <c r="H20" s="456"/>
      <c r="I20" s="456"/>
      <c r="J20" s="188" t="s">
        <v>554</v>
      </c>
      <c r="K20" s="189" t="s">
        <v>554</v>
      </c>
      <c r="L20" s="189" t="s">
        <v>554</v>
      </c>
      <c r="M20" s="189" t="s">
        <v>554</v>
      </c>
      <c r="N20" s="189" t="s">
        <v>554</v>
      </c>
      <c r="O20" s="190" t="s">
        <v>554</v>
      </c>
      <c r="P20" s="188" t="s">
        <v>554</v>
      </c>
      <c r="Q20" s="189" t="s">
        <v>554</v>
      </c>
      <c r="R20" s="63" t="s">
        <v>554</v>
      </c>
      <c r="S20" s="63" t="s">
        <v>554</v>
      </c>
      <c r="T20" s="63" t="s">
        <v>554</v>
      </c>
      <c r="U20" s="64" t="s">
        <v>554</v>
      </c>
      <c r="V20" s="50" t="s">
        <v>554</v>
      </c>
      <c r="W20" s="51" t="s">
        <v>554</v>
      </c>
      <c r="X20" s="51" t="s">
        <v>554</v>
      </c>
      <c r="Y20" s="51" t="s">
        <v>554</v>
      </c>
      <c r="Z20" s="51" t="s">
        <v>554</v>
      </c>
      <c r="AA20" s="52" t="s">
        <v>554</v>
      </c>
      <c r="AB20" s="50" t="s">
        <v>554</v>
      </c>
      <c r="AC20" s="51" t="s">
        <v>554</v>
      </c>
      <c r="AD20" s="51" t="s">
        <v>554</v>
      </c>
      <c r="AE20" s="51" t="s">
        <v>554</v>
      </c>
      <c r="AF20" s="51" t="s">
        <v>554</v>
      </c>
      <c r="AG20" s="52" t="s">
        <v>554</v>
      </c>
      <c r="AH20" s="53" t="s">
        <v>554</v>
      </c>
      <c r="AI20" s="54" t="s">
        <v>554</v>
      </c>
      <c r="AJ20" s="54" t="s">
        <v>554</v>
      </c>
      <c r="AK20" s="54" t="s">
        <v>554</v>
      </c>
      <c r="AL20" s="54" t="s">
        <v>554</v>
      </c>
      <c r="AN20" s="492"/>
      <c r="AO20" s="493"/>
      <c r="AP20" s="493"/>
      <c r="AQ20" s="493"/>
      <c r="AR20" s="493"/>
      <c r="AS20" s="493"/>
      <c r="AT20" s="498"/>
      <c r="AU20" s="499"/>
    </row>
    <row r="21" spans="2:47" ht="15.75" customHeight="1">
      <c r="B21" s="479"/>
      <c r="C21" s="479"/>
      <c r="D21" s="480"/>
      <c r="E21" s="452"/>
      <c r="F21" s="456"/>
      <c r="G21" s="456"/>
      <c r="H21" s="456"/>
      <c r="I21" s="456"/>
      <c r="J21" s="188" t="s">
        <v>554</v>
      </c>
      <c r="K21" s="189" t="s">
        <v>554</v>
      </c>
      <c r="L21" s="189" t="s">
        <v>554</v>
      </c>
      <c r="M21" s="189" t="s">
        <v>554</v>
      </c>
      <c r="N21" s="189" t="s">
        <v>554</v>
      </c>
      <c r="O21" s="190" t="s">
        <v>554</v>
      </c>
      <c r="P21" s="188" t="s">
        <v>554</v>
      </c>
      <c r="Q21" s="189" t="s">
        <v>554</v>
      </c>
      <c r="R21" s="63" t="s">
        <v>554</v>
      </c>
      <c r="S21" s="63" t="s">
        <v>554</v>
      </c>
      <c r="T21" s="63" t="s">
        <v>554</v>
      </c>
      <c r="U21" s="64" t="s">
        <v>554</v>
      </c>
      <c r="V21" s="50" t="s">
        <v>554</v>
      </c>
      <c r="W21" s="51" t="s">
        <v>554</v>
      </c>
      <c r="X21" s="51" t="s">
        <v>554</v>
      </c>
      <c r="Y21" s="51" t="s">
        <v>554</v>
      </c>
      <c r="Z21" s="51" t="s">
        <v>554</v>
      </c>
      <c r="AA21" s="52" t="s">
        <v>554</v>
      </c>
      <c r="AB21" s="50" t="s">
        <v>554</v>
      </c>
      <c r="AC21" s="51" t="s">
        <v>554</v>
      </c>
      <c r="AD21" s="51" t="s">
        <v>554</v>
      </c>
      <c r="AE21" s="51" t="s">
        <v>554</v>
      </c>
      <c r="AF21" s="51" t="s">
        <v>554</v>
      </c>
      <c r="AG21" s="52" t="s">
        <v>554</v>
      </c>
      <c r="AH21" s="53" t="s">
        <v>554</v>
      </c>
      <c r="AI21" s="54" t="s">
        <v>554</v>
      </c>
      <c r="AJ21" s="54" t="s">
        <v>554</v>
      </c>
      <c r="AK21" s="54" t="s">
        <v>554</v>
      </c>
      <c r="AL21" s="54" t="s">
        <v>554</v>
      </c>
      <c r="AN21" s="492"/>
      <c r="AO21" s="493"/>
      <c r="AP21" s="493"/>
      <c r="AQ21" s="493"/>
      <c r="AR21" s="493"/>
      <c r="AS21" s="493"/>
      <c r="AT21" s="498"/>
      <c r="AU21" s="499"/>
    </row>
    <row r="22" spans="2:47" ht="15.75" customHeight="1">
      <c r="B22" s="479"/>
      <c r="C22" s="479"/>
      <c r="D22" s="480"/>
      <c r="E22" s="452"/>
      <c r="F22" s="456"/>
      <c r="G22" s="456"/>
      <c r="H22" s="456"/>
      <c r="I22" s="456"/>
      <c r="J22" s="188" t="s">
        <v>554</v>
      </c>
      <c r="K22" s="189" t="s">
        <v>554</v>
      </c>
      <c r="L22" s="189" t="s">
        <v>554</v>
      </c>
      <c r="M22" s="189" t="s">
        <v>554</v>
      </c>
      <c r="N22" s="189" t="s">
        <v>554</v>
      </c>
      <c r="O22" s="190" t="s">
        <v>554</v>
      </c>
      <c r="P22" s="188" t="s">
        <v>554</v>
      </c>
      <c r="Q22" s="189" t="s">
        <v>554</v>
      </c>
      <c r="R22" s="63" t="s">
        <v>554</v>
      </c>
      <c r="S22" s="63" t="s">
        <v>554</v>
      </c>
      <c r="T22" s="63" t="s">
        <v>554</v>
      </c>
      <c r="U22" s="64" t="s">
        <v>554</v>
      </c>
      <c r="V22" s="50" t="s">
        <v>554</v>
      </c>
      <c r="W22" s="51" t="s">
        <v>554</v>
      </c>
      <c r="X22" s="51" t="s">
        <v>554</v>
      </c>
      <c r="Y22" s="51" t="s">
        <v>554</v>
      </c>
      <c r="Z22" s="51" t="s">
        <v>554</v>
      </c>
      <c r="AA22" s="52" t="s">
        <v>554</v>
      </c>
      <c r="AB22" s="50" t="s">
        <v>554</v>
      </c>
      <c r="AC22" s="51" t="s">
        <v>554</v>
      </c>
      <c r="AD22" s="51" t="s">
        <v>554</v>
      </c>
      <c r="AE22" s="51" t="s">
        <v>554</v>
      </c>
      <c r="AF22" s="51" t="s">
        <v>554</v>
      </c>
      <c r="AG22" s="52" t="s">
        <v>554</v>
      </c>
      <c r="AH22" s="53" t="s">
        <v>554</v>
      </c>
      <c r="AI22" s="54" t="s">
        <v>554</v>
      </c>
      <c r="AJ22" s="54" t="s">
        <v>554</v>
      </c>
      <c r="AK22" s="54" t="s">
        <v>554</v>
      </c>
      <c r="AL22" s="54" t="s">
        <v>554</v>
      </c>
      <c r="AN22" s="492"/>
      <c r="AO22" s="493"/>
      <c r="AP22" s="493"/>
      <c r="AQ22" s="493"/>
      <c r="AR22" s="493"/>
      <c r="AS22" s="493"/>
      <c r="AT22" s="498"/>
      <c r="AU22" s="499"/>
    </row>
    <row r="23" spans="2:47" ht="0.75" customHeight="1">
      <c r="B23" s="479"/>
      <c r="C23" s="479"/>
      <c r="D23" s="480"/>
      <c r="E23" s="452"/>
      <c r="F23" s="456"/>
      <c r="G23" s="456"/>
      <c r="H23" s="456"/>
      <c r="I23" s="456"/>
      <c r="J23" s="188" t="s">
        <v>554</v>
      </c>
      <c r="K23" s="189" t="s">
        <v>554</v>
      </c>
      <c r="L23" s="189" t="s">
        <v>554</v>
      </c>
      <c r="M23" s="189" t="s">
        <v>554</v>
      </c>
      <c r="N23" s="189" t="s">
        <v>554</v>
      </c>
      <c r="O23" s="190" t="s">
        <v>554</v>
      </c>
      <c r="P23" s="188" t="s">
        <v>554</v>
      </c>
      <c r="Q23" s="189" t="s">
        <v>554</v>
      </c>
      <c r="R23" s="63" t="s">
        <v>554</v>
      </c>
      <c r="S23" s="63" t="s">
        <v>554</v>
      </c>
      <c r="T23" s="63" t="s">
        <v>554</v>
      </c>
      <c r="U23" s="64" t="s">
        <v>554</v>
      </c>
      <c r="V23" s="50" t="s">
        <v>554</v>
      </c>
      <c r="W23" s="51" t="s">
        <v>554</v>
      </c>
      <c r="X23" s="51" t="s">
        <v>554</v>
      </c>
      <c r="Y23" s="51" t="s">
        <v>554</v>
      </c>
      <c r="Z23" s="51" t="s">
        <v>554</v>
      </c>
      <c r="AA23" s="52" t="s">
        <v>554</v>
      </c>
      <c r="AB23" s="50" t="s">
        <v>554</v>
      </c>
      <c r="AC23" s="51" t="s">
        <v>554</v>
      </c>
      <c r="AD23" s="51" t="s">
        <v>554</v>
      </c>
      <c r="AE23" s="51" t="s">
        <v>554</v>
      </c>
      <c r="AF23" s="51" t="s">
        <v>554</v>
      </c>
      <c r="AG23" s="52" t="s">
        <v>554</v>
      </c>
      <c r="AH23" s="53" t="s">
        <v>554</v>
      </c>
      <c r="AI23" s="54" t="s">
        <v>554</v>
      </c>
      <c r="AJ23" s="54" t="s">
        <v>554</v>
      </c>
      <c r="AK23" s="54" t="s">
        <v>554</v>
      </c>
      <c r="AL23" s="54" t="s">
        <v>554</v>
      </c>
      <c r="AN23" s="492"/>
      <c r="AO23" s="493"/>
      <c r="AP23" s="493"/>
      <c r="AQ23" s="493"/>
      <c r="AR23" s="493"/>
      <c r="AS23" s="493"/>
      <c r="AT23" s="498"/>
      <c r="AU23" s="499"/>
    </row>
    <row r="24" spans="2:47" ht="15.75" hidden="1" customHeight="1">
      <c r="B24" s="479"/>
      <c r="C24" s="479"/>
      <c r="D24" s="480"/>
      <c r="E24" s="452"/>
      <c r="F24" s="456"/>
      <c r="G24" s="456"/>
      <c r="H24" s="456"/>
      <c r="I24" s="456"/>
      <c r="J24" s="188" t="s">
        <v>554</v>
      </c>
      <c r="K24" s="189" t="s">
        <v>554</v>
      </c>
      <c r="L24" s="189" t="s">
        <v>554</v>
      </c>
      <c r="M24" s="189" t="s">
        <v>554</v>
      </c>
      <c r="N24" s="189" t="s">
        <v>554</v>
      </c>
      <c r="O24" s="190" t="s">
        <v>554</v>
      </c>
      <c r="P24" s="188" t="s">
        <v>554</v>
      </c>
      <c r="Q24" s="189" t="s">
        <v>554</v>
      </c>
      <c r="R24" s="63" t="s">
        <v>554</v>
      </c>
      <c r="S24" s="63" t="s">
        <v>554</v>
      </c>
      <c r="T24" s="63" t="s">
        <v>554</v>
      </c>
      <c r="U24" s="64" t="s">
        <v>554</v>
      </c>
      <c r="V24" s="50" t="s">
        <v>554</v>
      </c>
      <c r="W24" s="51" t="s">
        <v>554</v>
      </c>
      <c r="X24" s="51" t="s">
        <v>554</v>
      </c>
      <c r="Y24" s="51" t="s">
        <v>554</v>
      </c>
      <c r="Z24" s="51" t="s">
        <v>554</v>
      </c>
      <c r="AA24" s="52" t="s">
        <v>554</v>
      </c>
      <c r="AB24" s="50" t="s">
        <v>554</v>
      </c>
      <c r="AC24" s="51" t="s">
        <v>554</v>
      </c>
      <c r="AD24" s="51" t="s">
        <v>554</v>
      </c>
      <c r="AE24" s="51" t="s">
        <v>554</v>
      </c>
      <c r="AF24" s="51" t="s">
        <v>554</v>
      </c>
      <c r="AG24" s="52" t="s">
        <v>554</v>
      </c>
      <c r="AH24" s="53" t="s">
        <v>554</v>
      </c>
      <c r="AI24" s="54" t="s">
        <v>554</v>
      </c>
      <c r="AJ24" s="54" t="s">
        <v>554</v>
      </c>
      <c r="AK24" s="54" t="s">
        <v>554</v>
      </c>
      <c r="AL24" s="54" t="s">
        <v>554</v>
      </c>
      <c r="AN24" s="492"/>
      <c r="AO24" s="493"/>
      <c r="AP24" s="493"/>
      <c r="AQ24" s="493"/>
      <c r="AR24" s="493"/>
      <c r="AS24" s="493"/>
      <c r="AT24" s="498"/>
      <c r="AU24" s="499"/>
    </row>
    <row r="25" spans="2:47" ht="15.75" hidden="1" customHeight="1" thickBot="1">
      <c r="B25" s="479"/>
      <c r="C25" s="479"/>
      <c r="D25" s="480"/>
      <c r="E25" s="452"/>
      <c r="F25" s="456"/>
      <c r="G25" s="456"/>
      <c r="H25" s="456"/>
      <c r="I25" s="456"/>
      <c r="J25" s="188" t="s">
        <v>554</v>
      </c>
      <c r="K25" s="189" t="s">
        <v>554</v>
      </c>
      <c r="L25" s="189" t="s">
        <v>554</v>
      </c>
      <c r="M25" s="189" t="s">
        <v>554</v>
      </c>
      <c r="N25" s="189" t="s">
        <v>554</v>
      </c>
      <c r="O25" s="190" t="s">
        <v>554</v>
      </c>
      <c r="P25" s="188" t="s">
        <v>554</v>
      </c>
      <c r="Q25" s="189" t="s">
        <v>554</v>
      </c>
      <c r="R25" s="63" t="s">
        <v>554</v>
      </c>
      <c r="S25" s="63" t="s">
        <v>554</v>
      </c>
      <c r="T25" s="63" t="s">
        <v>554</v>
      </c>
      <c r="U25" s="64" t="s">
        <v>554</v>
      </c>
      <c r="V25" s="50" t="s">
        <v>554</v>
      </c>
      <c r="W25" s="51" t="s">
        <v>554</v>
      </c>
      <c r="X25" s="51" t="s">
        <v>554</v>
      </c>
      <c r="Y25" s="51" t="s">
        <v>554</v>
      </c>
      <c r="Z25" s="51" t="s">
        <v>554</v>
      </c>
      <c r="AA25" s="52" t="s">
        <v>554</v>
      </c>
      <c r="AB25" s="50" t="s">
        <v>554</v>
      </c>
      <c r="AC25" s="51" t="s">
        <v>554</v>
      </c>
      <c r="AD25" s="51" t="s">
        <v>554</v>
      </c>
      <c r="AE25" s="51" t="s">
        <v>554</v>
      </c>
      <c r="AF25" s="51" t="s">
        <v>554</v>
      </c>
      <c r="AG25" s="52" t="s">
        <v>554</v>
      </c>
      <c r="AH25" s="53" t="s">
        <v>554</v>
      </c>
      <c r="AI25" s="54" t="s">
        <v>554</v>
      </c>
      <c r="AJ25" s="54" t="s">
        <v>554</v>
      </c>
      <c r="AK25" s="54" t="s">
        <v>554</v>
      </c>
      <c r="AL25" s="54" t="s">
        <v>554</v>
      </c>
      <c r="AN25" s="492"/>
      <c r="AO25" s="493"/>
      <c r="AP25" s="493"/>
      <c r="AQ25" s="493"/>
      <c r="AR25" s="493"/>
      <c r="AS25" s="493"/>
      <c r="AT25" s="498"/>
      <c r="AU25" s="499"/>
    </row>
    <row r="26" spans="2:47" ht="15.75" hidden="1" customHeight="1" thickBot="1">
      <c r="B26" s="479"/>
      <c r="C26" s="479"/>
      <c r="D26" s="480"/>
      <c r="E26" s="452"/>
      <c r="F26" s="456"/>
      <c r="G26" s="456"/>
      <c r="H26" s="456"/>
      <c r="I26" s="456"/>
      <c r="J26" s="188" t="s">
        <v>554</v>
      </c>
      <c r="K26" s="189" t="s">
        <v>554</v>
      </c>
      <c r="L26" s="189" t="s">
        <v>554</v>
      </c>
      <c r="M26" s="189" t="s">
        <v>554</v>
      </c>
      <c r="N26" s="189" t="s">
        <v>554</v>
      </c>
      <c r="O26" s="190" t="s">
        <v>554</v>
      </c>
      <c r="P26" s="188" t="s">
        <v>554</v>
      </c>
      <c r="Q26" s="189" t="s">
        <v>554</v>
      </c>
      <c r="R26" s="63" t="s">
        <v>554</v>
      </c>
      <c r="S26" s="63" t="s">
        <v>554</v>
      </c>
      <c r="T26" s="63" t="s">
        <v>554</v>
      </c>
      <c r="U26" s="64" t="s">
        <v>554</v>
      </c>
      <c r="V26" s="50" t="s">
        <v>554</v>
      </c>
      <c r="W26" s="51" t="s">
        <v>554</v>
      </c>
      <c r="X26" s="51" t="s">
        <v>554</v>
      </c>
      <c r="Y26" s="51" t="s">
        <v>554</v>
      </c>
      <c r="Z26" s="51" t="s">
        <v>554</v>
      </c>
      <c r="AA26" s="52" t="s">
        <v>554</v>
      </c>
      <c r="AB26" s="50" t="s">
        <v>554</v>
      </c>
      <c r="AC26" s="51" t="s">
        <v>554</v>
      </c>
      <c r="AD26" s="51" t="s">
        <v>554</v>
      </c>
      <c r="AE26" s="51" t="s">
        <v>554</v>
      </c>
      <c r="AF26" s="51" t="s">
        <v>554</v>
      </c>
      <c r="AG26" s="52" t="s">
        <v>554</v>
      </c>
      <c r="AH26" s="53" t="s">
        <v>554</v>
      </c>
      <c r="AI26" s="54" t="s">
        <v>554</v>
      </c>
      <c r="AJ26" s="54" t="s">
        <v>554</v>
      </c>
      <c r="AK26" s="54" t="s">
        <v>554</v>
      </c>
      <c r="AL26" s="54" t="s">
        <v>554</v>
      </c>
      <c r="AN26" s="492"/>
      <c r="AO26" s="493"/>
      <c r="AP26" s="493"/>
      <c r="AQ26" s="493"/>
      <c r="AR26" s="493"/>
      <c r="AS26" s="493"/>
      <c r="AT26" s="498"/>
      <c r="AU26" s="499"/>
    </row>
    <row r="27" spans="2:47" ht="21" customHeight="1" thickBot="1">
      <c r="B27" s="479"/>
      <c r="C27" s="479"/>
      <c r="D27" s="480"/>
      <c r="E27" s="453"/>
      <c r="F27" s="454"/>
      <c r="G27" s="454"/>
      <c r="H27" s="454"/>
      <c r="I27" s="454"/>
      <c r="J27" s="191" t="s">
        <v>554</v>
      </c>
      <c r="K27" s="192" t="s">
        <v>554</v>
      </c>
      <c r="L27" s="192" t="s">
        <v>554</v>
      </c>
      <c r="M27" s="192" t="s">
        <v>554</v>
      </c>
      <c r="N27" s="192" t="s">
        <v>554</v>
      </c>
      <c r="O27" s="193" t="s">
        <v>554</v>
      </c>
      <c r="P27" s="191" t="s">
        <v>554</v>
      </c>
      <c r="Q27" s="192" t="s">
        <v>554</v>
      </c>
      <c r="R27" s="66" t="s">
        <v>554</v>
      </c>
      <c r="S27" s="66" t="s">
        <v>554</v>
      </c>
      <c r="T27" s="66" t="s">
        <v>554</v>
      </c>
      <c r="U27" s="67" t="s">
        <v>554</v>
      </c>
      <c r="V27" s="55" t="s">
        <v>554</v>
      </c>
      <c r="W27" s="56" t="s">
        <v>554</v>
      </c>
      <c r="X27" s="56" t="s">
        <v>554</v>
      </c>
      <c r="Y27" s="56" t="s">
        <v>554</v>
      </c>
      <c r="Z27" s="56" t="s">
        <v>554</v>
      </c>
      <c r="AA27" s="57" t="s">
        <v>554</v>
      </c>
      <c r="AB27" s="55" t="s">
        <v>554</v>
      </c>
      <c r="AC27" s="56" t="s">
        <v>554</v>
      </c>
      <c r="AD27" s="56" t="s">
        <v>554</v>
      </c>
      <c r="AE27" s="56" t="s">
        <v>554</v>
      </c>
      <c r="AF27" s="56" t="s">
        <v>554</v>
      </c>
      <c r="AG27" s="57" t="s">
        <v>554</v>
      </c>
      <c r="AH27" s="58" t="s">
        <v>554</v>
      </c>
      <c r="AI27" s="59" t="s">
        <v>554</v>
      </c>
      <c r="AJ27" s="59" t="s">
        <v>554</v>
      </c>
      <c r="AK27" s="59" t="s">
        <v>554</v>
      </c>
      <c r="AL27" s="59" t="s">
        <v>554</v>
      </c>
      <c r="AN27" s="494"/>
      <c r="AO27" s="495"/>
      <c r="AP27" s="495"/>
      <c r="AQ27" s="495"/>
      <c r="AR27" s="495"/>
      <c r="AS27" s="495"/>
      <c r="AT27" s="500"/>
      <c r="AU27" s="501"/>
    </row>
    <row r="28" spans="2:47" ht="15.75" customHeight="1">
      <c r="B28" s="479"/>
      <c r="C28" s="479"/>
      <c r="D28" s="480"/>
      <c r="E28" s="446" t="s">
        <v>558</v>
      </c>
      <c r="F28" s="447"/>
      <c r="G28" s="447"/>
      <c r="H28" s="447"/>
      <c r="I28" s="448"/>
      <c r="J28" s="185" t="s">
        <v>554</v>
      </c>
      <c r="K28" s="186" t="s">
        <v>554</v>
      </c>
      <c r="L28" s="186" t="s">
        <v>554</v>
      </c>
      <c r="M28" s="186" t="s">
        <v>554</v>
      </c>
      <c r="N28" s="186" t="s">
        <v>554</v>
      </c>
      <c r="O28" s="187" t="s">
        <v>554</v>
      </c>
      <c r="P28" s="185" t="s">
        <v>554</v>
      </c>
      <c r="Q28" s="186" t="s">
        <v>554</v>
      </c>
      <c r="R28" s="186" t="s">
        <v>554</v>
      </c>
      <c r="S28" s="186" t="s">
        <v>554</v>
      </c>
      <c r="T28" s="186" t="s">
        <v>554</v>
      </c>
      <c r="U28" s="187" t="s">
        <v>554</v>
      </c>
      <c r="V28" s="185" t="s">
        <v>554</v>
      </c>
      <c r="W28" s="186" t="s">
        <v>554</v>
      </c>
      <c r="X28" s="60" t="s">
        <v>554</v>
      </c>
      <c r="Y28" s="60" t="s">
        <v>554</v>
      </c>
      <c r="Z28" s="60" t="s">
        <v>554</v>
      </c>
      <c r="AA28" s="61" t="s">
        <v>554</v>
      </c>
      <c r="AB28" s="45" t="s">
        <v>554</v>
      </c>
      <c r="AC28" s="46" t="s">
        <v>554</v>
      </c>
      <c r="AD28" s="46" t="s">
        <v>554</v>
      </c>
      <c r="AE28" s="46" t="s">
        <v>554</v>
      </c>
      <c r="AF28" s="46" t="s">
        <v>554</v>
      </c>
      <c r="AG28" s="47" t="s">
        <v>554</v>
      </c>
      <c r="AH28" s="48" t="s">
        <v>554</v>
      </c>
      <c r="AI28" s="49" t="s">
        <v>554</v>
      </c>
      <c r="AJ28" s="49" t="s">
        <v>554</v>
      </c>
      <c r="AK28" s="49" t="s">
        <v>554</v>
      </c>
      <c r="AL28" s="49" t="s">
        <v>554</v>
      </c>
      <c r="AN28" s="457" t="s">
        <v>388</v>
      </c>
      <c r="AO28" s="458"/>
      <c r="AP28" s="458"/>
      <c r="AQ28" s="458"/>
      <c r="AR28" s="458"/>
      <c r="AS28" s="458"/>
      <c r="AT28" s="465" t="s">
        <v>559</v>
      </c>
      <c r="AU28" s="465"/>
    </row>
    <row r="29" spans="2:47" ht="15.75">
      <c r="B29" s="479"/>
      <c r="C29" s="479"/>
      <c r="D29" s="480"/>
      <c r="E29" s="449"/>
      <c r="F29" s="456"/>
      <c r="G29" s="456"/>
      <c r="H29" s="456"/>
      <c r="I29" s="451"/>
      <c r="J29" s="188" t="s">
        <v>554</v>
      </c>
      <c r="K29" s="189" t="s">
        <v>554</v>
      </c>
      <c r="L29" s="189" t="s">
        <v>554</v>
      </c>
      <c r="M29" s="189" t="s">
        <v>554</v>
      </c>
      <c r="N29" s="189" t="s">
        <v>554</v>
      </c>
      <c r="O29" s="190" t="s">
        <v>554</v>
      </c>
      <c r="P29" s="188" t="s">
        <v>554</v>
      </c>
      <c r="Q29" s="189" t="s">
        <v>554</v>
      </c>
      <c r="R29" s="189" t="s">
        <v>554</v>
      </c>
      <c r="S29" s="189" t="s">
        <v>554</v>
      </c>
      <c r="T29" s="189" t="s">
        <v>554</v>
      </c>
      <c r="U29" s="190" t="s">
        <v>554</v>
      </c>
      <c r="V29" s="188" t="s">
        <v>554</v>
      </c>
      <c r="W29" s="189" t="s">
        <v>554</v>
      </c>
      <c r="X29" s="63" t="s">
        <v>554</v>
      </c>
      <c r="Y29" s="63" t="s">
        <v>554</v>
      </c>
      <c r="Z29" s="63" t="s">
        <v>554</v>
      </c>
      <c r="AA29" s="64" t="s">
        <v>554</v>
      </c>
      <c r="AB29" s="50" t="s">
        <v>554</v>
      </c>
      <c r="AC29" s="51" t="s">
        <v>554</v>
      </c>
      <c r="AD29" s="51" t="s">
        <v>554</v>
      </c>
      <c r="AE29" s="51" t="s">
        <v>554</v>
      </c>
      <c r="AF29" s="51" t="s">
        <v>554</v>
      </c>
      <c r="AG29" s="52" t="s">
        <v>554</v>
      </c>
      <c r="AH29" s="53" t="s">
        <v>554</v>
      </c>
      <c r="AI29" s="54" t="s">
        <v>554</v>
      </c>
      <c r="AJ29" s="54" t="s">
        <v>554</v>
      </c>
      <c r="AK29" s="54" t="s">
        <v>554</v>
      </c>
      <c r="AL29" s="54" t="s">
        <v>554</v>
      </c>
      <c r="AN29" s="459"/>
      <c r="AO29" s="460"/>
      <c r="AP29" s="460"/>
      <c r="AQ29" s="460"/>
      <c r="AR29" s="460"/>
      <c r="AS29" s="460"/>
      <c r="AT29" s="465"/>
      <c r="AU29" s="465"/>
    </row>
    <row r="30" spans="2:47" ht="15.75">
      <c r="B30" s="479"/>
      <c r="C30" s="479"/>
      <c r="D30" s="480"/>
      <c r="E30" s="452"/>
      <c r="F30" s="456"/>
      <c r="G30" s="456"/>
      <c r="H30" s="456"/>
      <c r="I30" s="451"/>
      <c r="J30" s="188" t="s">
        <v>554</v>
      </c>
      <c r="K30" s="189" t="s">
        <v>554</v>
      </c>
      <c r="L30" s="189" t="s">
        <v>554</v>
      </c>
      <c r="M30" s="189" t="s">
        <v>554</v>
      </c>
      <c r="N30" s="189" t="s">
        <v>554</v>
      </c>
      <c r="O30" s="190" t="s">
        <v>554</v>
      </c>
      <c r="P30" s="188" t="s">
        <v>554</v>
      </c>
      <c r="Q30" s="189" t="s">
        <v>554</v>
      </c>
      <c r="R30" s="189" t="s">
        <v>554</v>
      </c>
      <c r="S30" s="189" t="s">
        <v>554</v>
      </c>
      <c r="T30" s="189" t="s">
        <v>554</v>
      </c>
      <c r="U30" s="190" t="s">
        <v>554</v>
      </c>
      <c r="V30" s="188" t="s">
        <v>554</v>
      </c>
      <c r="W30" s="189" t="s">
        <v>554</v>
      </c>
      <c r="X30" s="63" t="s">
        <v>554</v>
      </c>
      <c r="Y30" s="63" t="s">
        <v>554</v>
      </c>
      <c r="Z30" s="63" t="s">
        <v>554</v>
      </c>
      <c r="AA30" s="64" t="s">
        <v>554</v>
      </c>
      <c r="AB30" s="50" t="s">
        <v>554</v>
      </c>
      <c r="AC30" s="51" t="s">
        <v>554</v>
      </c>
      <c r="AD30" s="51" t="s">
        <v>554</v>
      </c>
      <c r="AE30" s="51" t="s">
        <v>554</v>
      </c>
      <c r="AF30" s="51" t="s">
        <v>554</v>
      </c>
      <c r="AG30" s="52" t="s">
        <v>554</v>
      </c>
      <c r="AH30" s="53" t="s">
        <v>554</v>
      </c>
      <c r="AI30" s="54" t="s">
        <v>554</v>
      </c>
      <c r="AJ30" s="54" t="s">
        <v>554</v>
      </c>
      <c r="AK30" s="54" t="s">
        <v>554</v>
      </c>
      <c r="AL30" s="54" t="s">
        <v>554</v>
      </c>
      <c r="AN30" s="459"/>
      <c r="AO30" s="460"/>
      <c r="AP30" s="460"/>
      <c r="AQ30" s="460"/>
      <c r="AR30" s="460"/>
      <c r="AS30" s="460"/>
      <c r="AT30" s="465"/>
      <c r="AU30" s="465"/>
    </row>
    <row r="31" spans="2:47" ht="15.75">
      <c r="B31" s="479"/>
      <c r="C31" s="479"/>
      <c r="D31" s="480"/>
      <c r="E31" s="452"/>
      <c r="F31" s="456"/>
      <c r="G31" s="456"/>
      <c r="H31" s="456"/>
      <c r="I31" s="451"/>
      <c r="J31" s="188" t="s">
        <v>554</v>
      </c>
      <c r="K31" s="189" t="s">
        <v>554</v>
      </c>
      <c r="L31" s="189" t="s">
        <v>554</v>
      </c>
      <c r="M31" s="189" t="s">
        <v>554</v>
      </c>
      <c r="N31" s="189" t="s">
        <v>554</v>
      </c>
      <c r="O31" s="190" t="s">
        <v>554</v>
      </c>
      <c r="P31" s="188" t="s">
        <v>554</v>
      </c>
      <c r="Q31" s="189" t="s">
        <v>554</v>
      </c>
      <c r="R31" s="189" t="s">
        <v>554</v>
      </c>
      <c r="S31" s="189" t="s">
        <v>554</v>
      </c>
      <c r="T31" s="189" t="s">
        <v>554</v>
      </c>
      <c r="U31" s="190" t="s">
        <v>554</v>
      </c>
      <c r="V31" s="188" t="s">
        <v>554</v>
      </c>
      <c r="W31" s="189" t="s">
        <v>554</v>
      </c>
      <c r="X31" s="63" t="s">
        <v>554</v>
      </c>
      <c r="Y31" s="63" t="s">
        <v>554</v>
      </c>
      <c r="Z31" s="63" t="s">
        <v>554</v>
      </c>
      <c r="AA31" s="64" t="s">
        <v>554</v>
      </c>
      <c r="AB31" s="50" t="s">
        <v>554</v>
      </c>
      <c r="AC31" s="51" t="s">
        <v>554</v>
      </c>
      <c r="AD31" s="51" t="s">
        <v>554</v>
      </c>
      <c r="AE31" s="51" t="s">
        <v>554</v>
      </c>
      <c r="AF31" s="51" t="s">
        <v>554</v>
      </c>
      <c r="AG31" s="52" t="s">
        <v>554</v>
      </c>
      <c r="AH31" s="53" t="s">
        <v>554</v>
      </c>
      <c r="AI31" s="54" t="s">
        <v>554</v>
      </c>
      <c r="AJ31" s="54" t="s">
        <v>554</v>
      </c>
      <c r="AK31" s="54" t="s">
        <v>554</v>
      </c>
      <c r="AL31" s="54" t="s">
        <v>554</v>
      </c>
      <c r="AN31" s="459"/>
      <c r="AO31" s="460"/>
      <c r="AP31" s="460"/>
      <c r="AQ31" s="460"/>
      <c r="AR31" s="460"/>
      <c r="AS31" s="460"/>
      <c r="AT31" s="465"/>
      <c r="AU31" s="465"/>
    </row>
    <row r="32" spans="2:47" ht="15.75">
      <c r="B32" s="479"/>
      <c r="C32" s="479"/>
      <c r="D32" s="480"/>
      <c r="E32" s="452"/>
      <c r="F32" s="456"/>
      <c r="G32" s="456"/>
      <c r="H32" s="456"/>
      <c r="I32" s="451"/>
      <c r="J32" s="188" t="s">
        <v>554</v>
      </c>
      <c r="K32" s="189" t="s">
        <v>554</v>
      </c>
      <c r="L32" s="189" t="s">
        <v>554</v>
      </c>
      <c r="M32" s="189" t="s">
        <v>554</v>
      </c>
      <c r="N32" s="189" t="s">
        <v>554</v>
      </c>
      <c r="O32" s="190" t="s">
        <v>554</v>
      </c>
      <c r="P32" s="188" t="s">
        <v>554</v>
      </c>
      <c r="Q32" s="189" t="s">
        <v>554</v>
      </c>
      <c r="R32" s="189" t="s">
        <v>554</v>
      </c>
      <c r="S32" s="189" t="s">
        <v>554</v>
      </c>
      <c r="T32" s="189" t="s">
        <v>554</v>
      </c>
      <c r="U32" s="190" t="s">
        <v>554</v>
      </c>
      <c r="V32" s="188" t="s">
        <v>554</v>
      </c>
      <c r="W32" s="189" t="s">
        <v>554</v>
      </c>
      <c r="X32" s="63" t="s">
        <v>554</v>
      </c>
      <c r="Y32" s="63" t="s">
        <v>554</v>
      </c>
      <c r="Z32" s="63" t="s">
        <v>554</v>
      </c>
      <c r="AA32" s="64" t="s">
        <v>554</v>
      </c>
      <c r="AB32" s="50" t="s">
        <v>554</v>
      </c>
      <c r="AC32" s="51" t="s">
        <v>554</v>
      </c>
      <c r="AD32" s="51" t="s">
        <v>554</v>
      </c>
      <c r="AE32" s="51" t="s">
        <v>554</v>
      </c>
      <c r="AF32" s="51" t="s">
        <v>554</v>
      </c>
      <c r="AG32" s="52" t="s">
        <v>554</v>
      </c>
      <c r="AH32" s="53" t="s">
        <v>554</v>
      </c>
      <c r="AI32" s="54" t="s">
        <v>554</v>
      </c>
      <c r="AJ32" s="54" t="s">
        <v>554</v>
      </c>
      <c r="AK32" s="54" t="s">
        <v>554</v>
      </c>
      <c r="AL32" s="54" t="s">
        <v>554</v>
      </c>
      <c r="AN32" s="459"/>
      <c r="AO32" s="460"/>
      <c r="AP32" s="460"/>
      <c r="AQ32" s="460"/>
      <c r="AR32" s="460"/>
      <c r="AS32" s="460"/>
      <c r="AT32" s="465"/>
      <c r="AU32" s="465"/>
    </row>
    <row r="33" spans="2:47" ht="15.75">
      <c r="B33" s="479"/>
      <c r="C33" s="479"/>
      <c r="D33" s="480"/>
      <c r="E33" s="452"/>
      <c r="F33" s="456"/>
      <c r="G33" s="456"/>
      <c r="H33" s="456"/>
      <c r="I33" s="451"/>
      <c r="J33" s="188" t="s">
        <v>554</v>
      </c>
      <c r="K33" s="189" t="s">
        <v>554</v>
      </c>
      <c r="L33" s="189" t="s">
        <v>554</v>
      </c>
      <c r="M33" s="189" t="s">
        <v>554</v>
      </c>
      <c r="N33" s="189" t="s">
        <v>554</v>
      </c>
      <c r="O33" s="190" t="s">
        <v>554</v>
      </c>
      <c r="P33" s="188" t="s">
        <v>554</v>
      </c>
      <c r="Q33" s="189" t="s">
        <v>554</v>
      </c>
      <c r="R33" s="189" t="s">
        <v>554</v>
      </c>
      <c r="S33" s="189" t="s">
        <v>554</v>
      </c>
      <c r="T33" s="189" t="s">
        <v>554</v>
      </c>
      <c r="U33" s="190" t="s">
        <v>554</v>
      </c>
      <c r="V33" s="188" t="s">
        <v>554</v>
      </c>
      <c r="W33" s="189" t="s">
        <v>554</v>
      </c>
      <c r="X33" s="63" t="s">
        <v>554</v>
      </c>
      <c r="Y33" s="63" t="s">
        <v>554</v>
      </c>
      <c r="Z33" s="63" t="s">
        <v>554</v>
      </c>
      <c r="AA33" s="64" t="s">
        <v>554</v>
      </c>
      <c r="AB33" s="50" t="s">
        <v>554</v>
      </c>
      <c r="AC33" s="51" t="s">
        <v>554</v>
      </c>
      <c r="AD33" s="51" t="s">
        <v>554</v>
      </c>
      <c r="AE33" s="51" t="s">
        <v>554</v>
      </c>
      <c r="AF33" s="51" t="s">
        <v>554</v>
      </c>
      <c r="AG33" s="52" t="s">
        <v>554</v>
      </c>
      <c r="AH33" s="53" t="s">
        <v>554</v>
      </c>
      <c r="AI33" s="54" t="s">
        <v>554</v>
      </c>
      <c r="AJ33" s="54" t="s">
        <v>554</v>
      </c>
      <c r="AK33" s="54" t="s">
        <v>554</v>
      </c>
      <c r="AL33" s="54" t="s">
        <v>554</v>
      </c>
      <c r="AN33" s="459"/>
      <c r="AO33" s="460"/>
      <c r="AP33" s="460"/>
      <c r="AQ33" s="460"/>
      <c r="AR33" s="460"/>
      <c r="AS33" s="460"/>
      <c r="AT33" s="465"/>
      <c r="AU33" s="465"/>
    </row>
    <row r="34" spans="2:47" ht="15.75">
      <c r="B34" s="479"/>
      <c r="C34" s="479"/>
      <c r="D34" s="480"/>
      <c r="E34" s="452"/>
      <c r="F34" s="456"/>
      <c r="G34" s="456"/>
      <c r="H34" s="456"/>
      <c r="I34" s="451"/>
      <c r="J34" s="188" t="s">
        <v>554</v>
      </c>
      <c r="K34" s="189" t="s">
        <v>554</v>
      </c>
      <c r="L34" s="189" t="s">
        <v>554</v>
      </c>
      <c r="M34" s="189" t="s">
        <v>554</v>
      </c>
      <c r="N34" s="189" t="s">
        <v>554</v>
      </c>
      <c r="O34" s="190" t="s">
        <v>554</v>
      </c>
      <c r="P34" s="188" t="s">
        <v>554</v>
      </c>
      <c r="Q34" s="189" t="s">
        <v>554</v>
      </c>
      <c r="R34" s="189" t="s">
        <v>554</v>
      </c>
      <c r="S34" s="189" t="s">
        <v>554</v>
      </c>
      <c r="T34" s="189" t="s">
        <v>554</v>
      </c>
      <c r="U34" s="190" t="s">
        <v>554</v>
      </c>
      <c r="V34" s="188" t="s">
        <v>554</v>
      </c>
      <c r="W34" s="189" t="s">
        <v>554</v>
      </c>
      <c r="X34" s="63" t="s">
        <v>554</v>
      </c>
      <c r="Y34" s="63" t="s">
        <v>554</v>
      </c>
      <c r="Z34" s="63" t="s">
        <v>554</v>
      </c>
      <c r="AA34" s="64" t="s">
        <v>554</v>
      </c>
      <c r="AB34" s="50" t="s">
        <v>554</v>
      </c>
      <c r="AC34" s="51" t="s">
        <v>554</v>
      </c>
      <c r="AD34" s="51" t="s">
        <v>554</v>
      </c>
      <c r="AE34" s="51" t="s">
        <v>554</v>
      </c>
      <c r="AF34" s="51" t="s">
        <v>554</v>
      </c>
      <c r="AG34" s="52" t="s">
        <v>554</v>
      </c>
      <c r="AH34" s="53" t="s">
        <v>554</v>
      </c>
      <c r="AI34" s="54" t="s">
        <v>554</v>
      </c>
      <c r="AJ34" s="54" t="s">
        <v>554</v>
      </c>
      <c r="AK34" s="54" t="s">
        <v>554</v>
      </c>
      <c r="AL34" s="54" t="s">
        <v>554</v>
      </c>
      <c r="AN34" s="459"/>
      <c r="AO34" s="460"/>
      <c r="AP34" s="460"/>
      <c r="AQ34" s="460"/>
      <c r="AR34" s="460"/>
      <c r="AS34" s="460"/>
      <c r="AT34" s="465"/>
      <c r="AU34" s="465"/>
    </row>
    <row r="35" spans="2:47" ht="6" customHeight="1" thickBot="1">
      <c r="B35" s="479"/>
      <c r="C35" s="479"/>
      <c r="D35" s="480"/>
      <c r="E35" s="452"/>
      <c r="F35" s="456"/>
      <c r="G35" s="456"/>
      <c r="H35" s="456"/>
      <c r="I35" s="451"/>
      <c r="J35" s="188" t="s">
        <v>554</v>
      </c>
      <c r="K35" s="189" t="s">
        <v>554</v>
      </c>
      <c r="L35" s="189" t="s">
        <v>554</v>
      </c>
      <c r="M35" s="189" t="s">
        <v>554</v>
      </c>
      <c r="N35" s="189" t="s">
        <v>554</v>
      </c>
      <c r="O35" s="190" t="s">
        <v>554</v>
      </c>
      <c r="P35" s="188" t="s">
        <v>554</v>
      </c>
      <c r="Q35" s="189" t="s">
        <v>554</v>
      </c>
      <c r="R35" s="189" t="s">
        <v>554</v>
      </c>
      <c r="S35" s="189" t="s">
        <v>554</v>
      </c>
      <c r="T35" s="189" t="s">
        <v>554</v>
      </c>
      <c r="U35" s="190" t="s">
        <v>554</v>
      </c>
      <c r="V35" s="188" t="s">
        <v>554</v>
      </c>
      <c r="W35" s="189" t="s">
        <v>554</v>
      </c>
      <c r="X35" s="63" t="s">
        <v>554</v>
      </c>
      <c r="Y35" s="63" t="s">
        <v>554</v>
      </c>
      <c r="Z35" s="63" t="s">
        <v>554</v>
      </c>
      <c r="AA35" s="64" t="s">
        <v>554</v>
      </c>
      <c r="AB35" s="50" t="s">
        <v>554</v>
      </c>
      <c r="AC35" s="51" t="s">
        <v>554</v>
      </c>
      <c r="AD35" s="51" t="s">
        <v>554</v>
      </c>
      <c r="AE35" s="51" t="s">
        <v>554</v>
      </c>
      <c r="AF35" s="51" t="s">
        <v>554</v>
      </c>
      <c r="AG35" s="52" t="s">
        <v>554</v>
      </c>
      <c r="AH35" s="53" t="s">
        <v>554</v>
      </c>
      <c r="AI35" s="54" t="s">
        <v>554</v>
      </c>
      <c r="AJ35" s="54" t="s">
        <v>554</v>
      </c>
      <c r="AK35" s="54" t="s">
        <v>554</v>
      </c>
      <c r="AL35" s="54" t="s">
        <v>554</v>
      </c>
      <c r="AN35" s="459"/>
      <c r="AO35" s="460"/>
      <c r="AP35" s="460"/>
      <c r="AQ35" s="460"/>
      <c r="AR35" s="460"/>
      <c r="AS35" s="460"/>
      <c r="AT35" s="465"/>
      <c r="AU35" s="465"/>
    </row>
    <row r="36" spans="2:47" ht="16.5" hidden="1" thickBot="1">
      <c r="B36" s="479"/>
      <c r="C36" s="479"/>
      <c r="D36" s="480"/>
      <c r="E36" s="452"/>
      <c r="F36" s="456"/>
      <c r="G36" s="456"/>
      <c r="H36" s="456"/>
      <c r="I36" s="451"/>
      <c r="J36" s="62" t="s">
        <v>554</v>
      </c>
      <c r="K36" s="63" t="s">
        <v>554</v>
      </c>
      <c r="L36" s="63" t="s">
        <v>554</v>
      </c>
      <c r="M36" s="63" t="s">
        <v>554</v>
      </c>
      <c r="N36" s="63" t="s">
        <v>554</v>
      </c>
      <c r="O36" s="64" t="s">
        <v>554</v>
      </c>
      <c r="P36" s="62" t="s">
        <v>554</v>
      </c>
      <c r="Q36" s="63" t="s">
        <v>554</v>
      </c>
      <c r="R36" s="63" t="s">
        <v>554</v>
      </c>
      <c r="S36" s="63" t="s">
        <v>554</v>
      </c>
      <c r="T36" s="63" t="s">
        <v>554</v>
      </c>
      <c r="U36" s="64" t="s">
        <v>554</v>
      </c>
      <c r="V36" s="62" t="s">
        <v>554</v>
      </c>
      <c r="W36" s="63" t="s">
        <v>554</v>
      </c>
      <c r="X36" s="63" t="s">
        <v>554</v>
      </c>
      <c r="Y36" s="63" t="s">
        <v>554</v>
      </c>
      <c r="Z36" s="63" t="s">
        <v>554</v>
      </c>
      <c r="AA36" s="64" t="s">
        <v>554</v>
      </c>
      <c r="AB36" s="50" t="s">
        <v>554</v>
      </c>
      <c r="AC36" s="51" t="s">
        <v>554</v>
      </c>
      <c r="AD36" s="51" t="s">
        <v>554</v>
      </c>
      <c r="AE36" s="51" t="s">
        <v>554</v>
      </c>
      <c r="AF36" s="51" t="s">
        <v>554</v>
      </c>
      <c r="AG36" s="52" t="s">
        <v>554</v>
      </c>
      <c r="AH36" s="53" t="s">
        <v>554</v>
      </c>
      <c r="AI36" s="54" t="s">
        <v>554</v>
      </c>
      <c r="AJ36" s="54" t="s">
        <v>554</v>
      </c>
      <c r="AK36" s="54" t="s">
        <v>554</v>
      </c>
      <c r="AL36" s="54" t="s">
        <v>554</v>
      </c>
      <c r="AN36" s="459"/>
      <c r="AO36" s="460"/>
      <c r="AP36" s="460"/>
      <c r="AQ36" s="460"/>
      <c r="AR36" s="460"/>
      <c r="AS36" s="461"/>
      <c r="AT36" s="35"/>
      <c r="AU36" s="35"/>
    </row>
    <row r="37" spans="2:47" ht="16.5" hidden="1" thickBot="1">
      <c r="B37" s="479"/>
      <c r="C37" s="479"/>
      <c r="D37" s="480"/>
      <c r="E37" s="453"/>
      <c r="F37" s="454"/>
      <c r="G37" s="454"/>
      <c r="H37" s="454"/>
      <c r="I37" s="455"/>
      <c r="J37" s="62" t="s">
        <v>554</v>
      </c>
      <c r="K37" s="63" t="s">
        <v>554</v>
      </c>
      <c r="L37" s="63" t="s">
        <v>554</v>
      </c>
      <c r="M37" s="63" t="s">
        <v>554</v>
      </c>
      <c r="N37" s="63" t="s">
        <v>554</v>
      </c>
      <c r="O37" s="64" t="s">
        <v>554</v>
      </c>
      <c r="P37" s="62" t="s">
        <v>554</v>
      </c>
      <c r="Q37" s="63" t="s">
        <v>554</v>
      </c>
      <c r="R37" s="63" t="s">
        <v>554</v>
      </c>
      <c r="S37" s="63" t="s">
        <v>554</v>
      </c>
      <c r="T37" s="63" t="s">
        <v>554</v>
      </c>
      <c r="U37" s="64" t="s">
        <v>554</v>
      </c>
      <c r="V37" s="62" t="s">
        <v>554</v>
      </c>
      <c r="W37" s="63" t="s">
        <v>554</v>
      </c>
      <c r="X37" s="63" t="s">
        <v>554</v>
      </c>
      <c r="Y37" s="63" t="s">
        <v>554</v>
      </c>
      <c r="Z37" s="63" t="s">
        <v>554</v>
      </c>
      <c r="AA37" s="64" t="s">
        <v>554</v>
      </c>
      <c r="AB37" s="55" t="s">
        <v>554</v>
      </c>
      <c r="AC37" s="56" t="s">
        <v>554</v>
      </c>
      <c r="AD37" s="56" t="s">
        <v>554</v>
      </c>
      <c r="AE37" s="56" t="s">
        <v>554</v>
      </c>
      <c r="AF37" s="56" t="s">
        <v>554</v>
      </c>
      <c r="AG37" s="57" t="s">
        <v>554</v>
      </c>
      <c r="AH37" s="58" t="s">
        <v>554</v>
      </c>
      <c r="AI37" s="59" t="s">
        <v>554</v>
      </c>
      <c r="AJ37" s="59" t="s">
        <v>554</v>
      </c>
      <c r="AK37" s="59" t="s">
        <v>554</v>
      </c>
      <c r="AL37" s="59" t="s">
        <v>554</v>
      </c>
      <c r="AN37" s="462"/>
      <c r="AO37" s="463"/>
      <c r="AP37" s="463"/>
      <c r="AQ37" s="463"/>
      <c r="AR37" s="463"/>
      <c r="AS37" s="464"/>
      <c r="AT37" s="35"/>
      <c r="AU37" s="35"/>
    </row>
    <row r="38" spans="2:47" ht="15.75">
      <c r="B38" s="479"/>
      <c r="C38" s="479"/>
      <c r="D38" s="480"/>
      <c r="E38" s="446" t="s">
        <v>560</v>
      </c>
      <c r="F38" s="447"/>
      <c r="G38" s="447"/>
      <c r="H38" s="447"/>
      <c r="I38" s="447"/>
      <c r="J38" s="68" t="s">
        <v>554</v>
      </c>
      <c r="K38" s="69" t="s">
        <v>554</v>
      </c>
      <c r="L38" s="69" t="s">
        <v>554</v>
      </c>
      <c r="M38" s="69" t="s">
        <v>554</v>
      </c>
      <c r="N38" s="69" t="s">
        <v>554</v>
      </c>
      <c r="O38" s="70" t="s">
        <v>554</v>
      </c>
      <c r="P38" s="185" t="s">
        <v>554</v>
      </c>
      <c r="Q38" s="186" t="s">
        <v>554</v>
      </c>
      <c r="R38" s="186" t="s">
        <v>554</v>
      </c>
      <c r="S38" s="186" t="s">
        <v>554</v>
      </c>
      <c r="T38" s="186" t="s">
        <v>554</v>
      </c>
      <c r="U38" s="187" t="s">
        <v>554</v>
      </c>
      <c r="V38" s="185"/>
      <c r="W38" s="186"/>
      <c r="X38" s="60" t="s">
        <v>554</v>
      </c>
      <c r="Y38" s="60" t="s">
        <v>554</v>
      </c>
      <c r="Z38" s="60" t="s">
        <v>554</v>
      </c>
      <c r="AA38" s="61" t="s">
        <v>554</v>
      </c>
      <c r="AB38" s="45" t="s">
        <v>554</v>
      </c>
      <c r="AC38" s="46" t="s">
        <v>554</v>
      </c>
      <c r="AD38" s="46" t="s">
        <v>554</v>
      </c>
      <c r="AE38" s="46" t="s">
        <v>554</v>
      </c>
      <c r="AF38" s="46" t="s">
        <v>554</v>
      </c>
      <c r="AG38" s="47" t="s">
        <v>554</v>
      </c>
      <c r="AH38" s="48" t="s">
        <v>554</v>
      </c>
      <c r="AI38" s="49" t="s">
        <v>554</v>
      </c>
      <c r="AJ38" s="49" t="s">
        <v>554</v>
      </c>
      <c r="AK38" s="49" t="s">
        <v>554</v>
      </c>
      <c r="AL38" s="49" t="s">
        <v>554</v>
      </c>
      <c r="AN38" s="466" t="s">
        <v>433</v>
      </c>
      <c r="AO38" s="467"/>
      <c r="AP38" s="467"/>
      <c r="AQ38" s="467"/>
      <c r="AR38" s="467"/>
      <c r="AS38" s="467"/>
      <c r="AT38" s="465" t="s">
        <v>561</v>
      </c>
      <c r="AU38" s="474"/>
    </row>
    <row r="39" spans="2:47" ht="15.75">
      <c r="B39" s="479"/>
      <c r="C39" s="479"/>
      <c r="D39" s="480"/>
      <c r="E39" s="449"/>
      <c r="F39" s="456"/>
      <c r="G39" s="456"/>
      <c r="H39" s="456"/>
      <c r="I39" s="456"/>
      <c r="J39" s="71" t="s">
        <v>554</v>
      </c>
      <c r="K39" s="72" t="s">
        <v>554</v>
      </c>
      <c r="L39" s="72" t="s">
        <v>554</v>
      </c>
      <c r="M39" s="72" t="s">
        <v>554</v>
      </c>
      <c r="N39" s="72" t="s">
        <v>554</v>
      </c>
      <c r="O39" s="73" t="s">
        <v>554</v>
      </c>
      <c r="P39" s="188" t="s">
        <v>554</v>
      </c>
      <c r="Q39" s="189" t="s">
        <v>554</v>
      </c>
      <c r="R39" s="189" t="s">
        <v>554</v>
      </c>
      <c r="S39" s="189" t="s">
        <v>554</v>
      </c>
      <c r="T39" s="189" t="s">
        <v>554</v>
      </c>
      <c r="U39" s="190" t="s">
        <v>554</v>
      </c>
      <c r="V39" s="188" t="s">
        <v>554</v>
      </c>
      <c r="W39" s="189" t="s">
        <v>554</v>
      </c>
      <c r="X39" s="63" t="s">
        <v>554</v>
      </c>
      <c r="Y39" s="63" t="s">
        <v>554</v>
      </c>
      <c r="Z39" s="63" t="s">
        <v>554</v>
      </c>
      <c r="AA39" s="64" t="s">
        <v>554</v>
      </c>
      <c r="AB39" s="50" t="s">
        <v>554</v>
      </c>
      <c r="AC39" s="51" t="s">
        <v>554</v>
      </c>
      <c r="AD39" s="51" t="s">
        <v>554</v>
      </c>
      <c r="AE39" s="51" t="s">
        <v>554</v>
      </c>
      <c r="AF39" s="51" t="s">
        <v>554</v>
      </c>
      <c r="AG39" s="52" t="s">
        <v>554</v>
      </c>
      <c r="AH39" s="53" t="s">
        <v>554</v>
      </c>
      <c r="AI39" s="54" t="s">
        <v>554</v>
      </c>
      <c r="AJ39" s="54" t="s">
        <v>554</v>
      </c>
      <c r="AK39" s="54" t="s">
        <v>554</v>
      </c>
      <c r="AL39" s="54" t="s">
        <v>554</v>
      </c>
      <c r="AN39" s="468"/>
      <c r="AO39" s="469"/>
      <c r="AP39" s="469"/>
      <c r="AQ39" s="469"/>
      <c r="AR39" s="469"/>
      <c r="AS39" s="469"/>
      <c r="AT39" s="474"/>
      <c r="AU39" s="474"/>
    </row>
    <row r="40" spans="2:47" ht="15.75">
      <c r="B40" s="479"/>
      <c r="C40" s="479"/>
      <c r="D40" s="480"/>
      <c r="E40" s="452"/>
      <c r="F40" s="456"/>
      <c r="G40" s="456"/>
      <c r="H40" s="456"/>
      <c r="I40" s="456"/>
      <c r="J40" s="71" t="s">
        <v>554</v>
      </c>
      <c r="K40" s="72" t="s">
        <v>554</v>
      </c>
      <c r="L40" s="72" t="s">
        <v>554</v>
      </c>
      <c r="M40" s="72" t="s">
        <v>554</v>
      </c>
      <c r="N40" s="72" t="s">
        <v>554</v>
      </c>
      <c r="O40" s="73" t="s">
        <v>554</v>
      </c>
      <c r="P40" s="188" t="s">
        <v>554</v>
      </c>
      <c r="Q40" s="189" t="s">
        <v>554</v>
      </c>
      <c r="R40" s="189" t="s">
        <v>554</v>
      </c>
      <c r="S40" s="189" t="s">
        <v>554</v>
      </c>
      <c r="T40" s="189" t="s">
        <v>554</v>
      </c>
      <c r="U40" s="190" t="s">
        <v>554</v>
      </c>
      <c r="V40" s="188" t="s">
        <v>554</v>
      </c>
      <c r="W40" s="189" t="s">
        <v>554</v>
      </c>
      <c r="X40" s="63" t="s">
        <v>554</v>
      </c>
      <c r="Y40" s="63" t="s">
        <v>554</v>
      </c>
      <c r="Z40" s="63" t="s">
        <v>554</v>
      </c>
      <c r="AA40" s="64" t="s">
        <v>554</v>
      </c>
      <c r="AB40" s="50" t="s">
        <v>554</v>
      </c>
      <c r="AC40" s="51" t="s">
        <v>554</v>
      </c>
      <c r="AD40" s="51" t="s">
        <v>554</v>
      </c>
      <c r="AE40" s="51" t="s">
        <v>554</v>
      </c>
      <c r="AF40" s="51" t="s">
        <v>554</v>
      </c>
      <c r="AG40" s="52" t="s">
        <v>554</v>
      </c>
      <c r="AH40" s="53" t="s">
        <v>554</v>
      </c>
      <c r="AI40" s="54" t="s">
        <v>554</v>
      </c>
      <c r="AJ40" s="54" t="s">
        <v>554</v>
      </c>
      <c r="AK40" s="54" t="s">
        <v>554</v>
      </c>
      <c r="AL40" s="54" t="s">
        <v>554</v>
      </c>
      <c r="AN40" s="468"/>
      <c r="AO40" s="469"/>
      <c r="AP40" s="469"/>
      <c r="AQ40" s="469"/>
      <c r="AR40" s="469"/>
      <c r="AS40" s="469"/>
      <c r="AT40" s="474"/>
      <c r="AU40" s="474"/>
    </row>
    <row r="41" spans="2:47" ht="15.75">
      <c r="B41" s="479"/>
      <c r="C41" s="479"/>
      <c r="D41" s="480"/>
      <c r="E41" s="452"/>
      <c r="F41" s="456"/>
      <c r="G41" s="456"/>
      <c r="H41" s="456"/>
      <c r="I41" s="456"/>
      <c r="J41" s="71" t="s">
        <v>554</v>
      </c>
      <c r="K41" s="72" t="s">
        <v>554</v>
      </c>
      <c r="L41" s="72" t="s">
        <v>554</v>
      </c>
      <c r="M41" s="72" t="s">
        <v>554</v>
      </c>
      <c r="N41" s="72" t="s">
        <v>554</v>
      </c>
      <c r="O41" s="73" t="s">
        <v>554</v>
      </c>
      <c r="P41" s="188" t="s">
        <v>554</v>
      </c>
      <c r="Q41" s="189" t="s">
        <v>554</v>
      </c>
      <c r="R41" s="189" t="s">
        <v>554</v>
      </c>
      <c r="S41" s="189" t="s">
        <v>554</v>
      </c>
      <c r="T41" s="189" t="s">
        <v>554</v>
      </c>
      <c r="U41" s="190" t="s">
        <v>554</v>
      </c>
      <c r="V41" s="188" t="s">
        <v>554</v>
      </c>
      <c r="W41" s="189" t="s">
        <v>554</v>
      </c>
      <c r="X41" s="63" t="s">
        <v>554</v>
      </c>
      <c r="Y41" s="63" t="s">
        <v>554</v>
      </c>
      <c r="Z41" s="63" t="s">
        <v>554</v>
      </c>
      <c r="AA41" s="64" t="s">
        <v>554</v>
      </c>
      <c r="AB41" s="50" t="s">
        <v>554</v>
      </c>
      <c r="AC41" s="51" t="s">
        <v>554</v>
      </c>
      <c r="AD41" s="51" t="s">
        <v>554</v>
      </c>
      <c r="AE41" s="51" t="s">
        <v>554</v>
      </c>
      <c r="AF41" s="51" t="s">
        <v>554</v>
      </c>
      <c r="AG41" s="52" t="s">
        <v>554</v>
      </c>
      <c r="AH41" s="53" t="s">
        <v>554</v>
      </c>
      <c r="AI41" s="54" t="s">
        <v>554</v>
      </c>
      <c r="AJ41" s="54" t="s">
        <v>554</v>
      </c>
      <c r="AK41" s="54" t="s">
        <v>554</v>
      </c>
      <c r="AL41" s="54" t="s">
        <v>554</v>
      </c>
      <c r="AN41" s="468"/>
      <c r="AO41" s="469"/>
      <c r="AP41" s="469"/>
      <c r="AQ41" s="469"/>
      <c r="AR41" s="469"/>
      <c r="AS41" s="469"/>
      <c r="AT41" s="474"/>
      <c r="AU41" s="474"/>
    </row>
    <row r="42" spans="2:47" ht="15.75">
      <c r="B42" s="479"/>
      <c r="C42" s="479"/>
      <c r="D42" s="480"/>
      <c r="E42" s="452"/>
      <c r="F42" s="456"/>
      <c r="G42" s="456"/>
      <c r="H42" s="456"/>
      <c r="I42" s="456"/>
      <c r="J42" s="71" t="s">
        <v>554</v>
      </c>
      <c r="K42" s="72" t="s">
        <v>554</v>
      </c>
      <c r="L42" s="72" t="s">
        <v>554</v>
      </c>
      <c r="M42" s="72" t="s">
        <v>554</v>
      </c>
      <c r="N42" s="72" t="s">
        <v>554</v>
      </c>
      <c r="O42" s="73" t="s">
        <v>554</v>
      </c>
      <c r="P42" s="188" t="s">
        <v>554</v>
      </c>
      <c r="Q42" s="189" t="s">
        <v>554</v>
      </c>
      <c r="R42" s="189" t="s">
        <v>554</v>
      </c>
      <c r="S42" s="189" t="s">
        <v>554</v>
      </c>
      <c r="T42" s="189" t="s">
        <v>554</v>
      </c>
      <c r="U42" s="190" t="s">
        <v>554</v>
      </c>
      <c r="V42" s="188" t="s">
        <v>554</v>
      </c>
      <c r="W42" s="189" t="s">
        <v>554</v>
      </c>
      <c r="X42" s="63" t="s">
        <v>554</v>
      </c>
      <c r="Y42" s="63" t="s">
        <v>554</v>
      </c>
      <c r="Z42" s="63" t="s">
        <v>554</v>
      </c>
      <c r="AA42" s="64" t="s">
        <v>554</v>
      </c>
      <c r="AB42" s="50" t="s">
        <v>554</v>
      </c>
      <c r="AC42" s="51" t="s">
        <v>554</v>
      </c>
      <c r="AD42" s="51" t="s">
        <v>554</v>
      </c>
      <c r="AE42" s="51" t="s">
        <v>554</v>
      </c>
      <c r="AF42" s="51" t="s">
        <v>554</v>
      </c>
      <c r="AG42" s="52" t="s">
        <v>554</v>
      </c>
      <c r="AH42" s="53" t="s">
        <v>554</v>
      </c>
      <c r="AI42" s="54" t="s">
        <v>554</v>
      </c>
      <c r="AJ42" s="54" t="s">
        <v>554</v>
      </c>
      <c r="AK42" s="54" t="s">
        <v>554</v>
      </c>
      <c r="AL42" s="54" t="s">
        <v>554</v>
      </c>
      <c r="AN42" s="468"/>
      <c r="AO42" s="469"/>
      <c r="AP42" s="469"/>
      <c r="AQ42" s="469"/>
      <c r="AR42" s="469"/>
      <c r="AS42" s="469"/>
      <c r="AT42" s="474"/>
      <c r="AU42" s="474"/>
    </row>
    <row r="43" spans="2:47" ht="15.75">
      <c r="B43" s="479"/>
      <c r="C43" s="479"/>
      <c r="D43" s="480"/>
      <c r="E43" s="452"/>
      <c r="F43" s="456"/>
      <c r="G43" s="456"/>
      <c r="H43" s="456"/>
      <c r="I43" s="456"/>
      <c r="J43" s="71" t="s">
        <v>554</v>
      </c>
      <c r="K43" s="72" t="s">
        <v>554</v>
      </c>
      <c r="L43" s="72" t="s">
        <v>554</v>
      </c>
      <c r="M43" s="72" t="s">
        <v>554</v>
      </c>
      <c r="N43" s="72" t="s">
        <v>554</v>
      </c>
      <c r="O43" s="73" t="s">
        <v>554</v>
      </c>
      <c r="P43" s="188" t="s">
        <v>554</v>
      </c>
      <c r="Q43" s="189" t="s">
        <v>554</v>
      </c>
      <c r="R43" s="189" t="s">
        <v>554</v>
      </c>
      <c r="S43" s="189" t="s">
        <v>554</v>
      </c>
      <c r="T43" s="189" t="s">
        <v>554</v>
      </c>
      <c r="U43" s="190" t="s">
        <v>554</v>
      </c>
      <c r="V43" s="188" t="s">
        <v>554</v>
      </c>
      <c r="W43" s="189" t="s">
        <v>554</v>
      </c>
      <c r="X43" s="63" t="s">
        <v>554</v>
      </c>
      <c r="Y43" s="63" t="s">
        <v>554</v>
      </c>
      <c r="Z43" s="63" t="s">
        <v>554</v>
      </c>
      <c r="AA43" s="64" t="s">
        <v>554</v>
      </c>
      <c r="AB43" s="50" t="s">
        <v>554</v>
      </c>
      <c r="AC43" s="51" t="s">
        <v>554</v>
      </c>
      <c r="AD43" s="51" t="s">
        <v>554</v>
      </c>
      <c r="AE43" s="51" t="s">
        <v>554</v>
      </c>
      <c r="AF43" s="51" t="s">
        <v>554</v>
      </c>
      <c r="AG43" s="52" t="s">
        <v>554</v>
      </c>
      <c r="AH43" s="53" t="s">
        <v>554</v>
      </c>
      <c r="AI43" s="54" t="s">
        <v>554</v>
      </c>
      <c r="AJ43" s="54" t="s">
        <v>554</v>
      </c>
      <c r="AK43" s="54" t="s">
        <v>554</v>
      </c>
      <c r="AL43" s="54" t="s">
        <v>554</v>
      </c>
      <c r="AN43" s="468"/>
      <c r="AO43" s="469"/>
      <c r="AP43" s="469"/>
      <c r="AQ43" s="469"/>
      <c r="AR43" s="469"/>
      <c r="AS43" s="469"/>
      <c r="AT43" s="474"/>
      <c r="AU43" s="474"/>
    </row>
    <row r="44" spans="2:47" ht="15.75">
      <c r="B44" s="479"/>
      <c r="C44" s="479"/>
      <c r="D44" s="480"/>
      <c r="E44" s="452"/>
      <c r="F44" s="456"/>
      <c r="G44" s="456"/>
      <c r="H44" s="456"/>
      <c r="I44" s="456"/>
      <c r="J44" s="71" t="s">
        <v>554</v>
      </c>
      <c r="K44" s="72" t="s">
        <v>554</v>
      </c>
      <c r="L44" s="72" t="s">
        <v>554</v>
      </c>
      <c r="M44" s="72" t="s">
        <v>554</v>
      </c>
      <c r="N44" s="72" t="s">
        <v>554</v>
      </c>
      <c r="O44" s="73" t="s">
        <v>554</v>
      </c>
      <c r="P44" s="188" t="s">
        <v>554</v>
      </c>
      <c r="Q44" s="189" t="s">
        <v>554</v>
      </c>
      <c r="R44" s="189" t="s">
        <v>554</v>
      </c>
      <c r="S44" s="189" t="s">
        <v>554</v>
      </c>
      <c r="T44" s="189" t="s">
        <v>554</v>
      </c>
      <c r="U44" s="190" t="s">
        <v>554</v>
      </c>
      <c r="V44" s="188" t="s">
        <v>554</v>
      </c>
      <c r="W44" s="189" t="s">
        <v>554</v>
      </c>
      <c r="X44" s="63" t="s">
        <v>554</v>
      </c>
      <c r="Y44" s="63" t="s">
        <v>554</v>
      </c>
      <c r="Z44" s="63" t="s">
        <v>554</v>
      </c>
      <c r="AA44" s="64" t="s">
        <v>554</v>
      </c>
      <c r="AB44" s="50" t="s">
        <v>554</v>
      </c>
      <c r="AC44" s="51" t="s">
        <v>554</v>
      </c>
      <c r="AD44" s="51" t="s">
        <v>554</v>
      </c>
      <c r="AE44" s="51" t="s">
        <v>554</v>
      </c>
      <c r="AF44" s="51" t="s">
        <v>554</v>
      </c>
      <c r="AG44" s="52" t="s">
        <v>554</v>
      </c>
      <c r="AH44" s="53" t="s">
        <v>554</v>
      </c>
      <c r="AI44" s="54" t="s">
        <v>554</v>
      </c>
      <c r="AJ44" s="54" t="s">
        <v>554</v>
      </c>
      <c r="AK44" s="54" t="s">
        <v>554</v>
      </c>
      <c r="AL44" s="54" t="s">
        <v>554</v>
      </c>
      <c r="AN44" s="468"/>
      <c r="AO44" s="469"/>
      <c r="AP44" s="469"/>
      <c r="AQ44" s="469"/>
      <c r="AR44" s="469"/>
      <c r="AS44" s="469"/>
      <c r="AT44" s="474"/>
      <c r="AU44" s="474"/>
    </row>
    <row r="45" spans="2:47" ht="3" customHeight="1" thickBot="1">
      <c r="B45" s="479"/>
      <c r="C45" s="479"/>
      <c r="D45" s="480"/>
      <c r="E45" s="452"/>
      <c r="F45" s="456"/>
      <c r="G45" s="456"/>
      <c r="H45" s="456"/>
      <c r="I45" s="456"/>
      <c r="J45" s="71" t="s">
        <v>554</v>
      </c>
      <c r="K45" s="72" t="s">
        <v>554</v>
      </c>
      <c r="L45" s="72" t="s">
        <v>554</v>
      </c>
      <c r="M45" s="72" t="s">
        <v>554</v>
      </c>
      <c r="N45" s="72" t="s">
        <v>554</v>
      </c>
      <c r="O45" s="73" t="s">
        <v>554</v>
      </c>
      <c r="P45" s="188" t="s">
        <v>554</v>
      </c>
      <c r="Q45" s="189" t="s">
        <v>554</v>
      </c>
      <c r="R45" s="189" t="s">
        <v>554</v>
      </c>
      <c r="S45" s="189" t="s">
        <v>554</v>
      </c>
      <c r="T45" s="189" t="s">
        <v>554</v>
      </c>
      <c r="U45" s="190" t="s">
        <v>554</v>
      </c>
      <c r="V45" s="188" t="s">
        <v>554</v>
      </c>
      <c r="W45" s="189" t="s">
        <v>554</v>
      </c>
      <c r="X45" s="63" t="s">
        <v>554</v>
      </c>
      <c r="Y45" s="63" t="s">
        <v>554</v>
      </c>
      <c r="Z45" s="63" t="s">
        <v>554</v>
      </c>
      <c r="AA45" s="64" t="s">
        <v>554</v>
      </c>
      <c r="AB45" s="50" t="s">
        <v>554</v>
      </c>
      <c r="AC45" s="51" t="s">
        <v>554</v>
      </c>
      <c r="AD45" s="51" t="s">
        <v>554</v>
      </c>
      <c r="AE45" s="51" t="s">
        <v>554</v>
      </c>
      <c r="AF45" s="51" t="s">
        <v>554</v>
      </c>
      <c r="AG45" s="52" t="s">
        <v>554</v>
      </c>
      <c r="AH45" s="53" t="s">
        <v>554</v>
      </c>
      <c r="AI45" s="54" t="s">
        <v>554</v>
      </c>
      <c r="AJ45" s="54" t="s">
        <v>554</v>
      </c>
      <c r="AK45" s="54" t="s">
        <v>554</v>
      </c>
      <c r="AL45" s="54" t="s">
        <v>554</v>
      </c>
      <c r="AN45" s="468"/>
      <c r="AO45" s="469"/>
      <c r="AP45" s="469"/>
      <c r="AQ45" s="469"/>
      <c r="AR45" s="469"/>
      <c r="AS45" s="470"/>
      <c r="AT45" s="35"/>
      <c r="AU45" s="35"/>
    </row>
    <row r="46" spans="2:47" ht="16.5" hidden="1" thickBot="1">
      <c r="B46" s="479"/>
      <c r="C46" s="479"/>
      <c r="D46" s="480"/>
      <c r="E46" s="452"/>
      <c r="F46" s="456"/>
      <c r="G46" s="456"/>
      <c r="H46" s="456"/>
      <c r="I46" s="456"/>
      <c r="J46" s="71" t="s">
        <v>554</v>
      </c>
      <c r="K46" s="72" t="s">
        <v>554</v>
      </c>
      <c r="L46" s="72" t="s">
        <v>554</v>
      </c>
      <c r="M46" s="72" t="s">
        <v>554</v>
      </c>
      <c r="N46" s="72" t="s">
        <v>554</v>
      </c>
      <c r="O46" s="73" t="s">
        <v>554</v>
      </c>
      <c r="P46" s="62" t="s">
        <v>554</v>
      </c>
      <c r="Q46" s="63" t="s">
        <v>554</v>
      </c>
      <c r="R46" s="63" t="s">
        <v>554</v>
      </c>
      <c r="S46" s="63" t="s">
        <v>554</v>
      </c>
      <c r="T46" s="63" t="s">
        <v>554</v>
      </c>
      <c r="U46" s="64" t="s">
        <v>554</v>
      </c>
      <c r="V46" s="62" t="s">
        <v>554</v>
      </c>
      <c r="W46" s="63" t="s">
        <v>554</v>
      </c>
      <c r="X46" s="63" t="s">
        <v>554</v>
      </c>
      <c r="Y46" s="63" t="s">
        <v>554</v>
      </c>
      <c r="Z46" s="63" t="s">
        <v>554</v>
      </c>
      <c r="AA46" s="64" t="s">
        <v>554</v>
      </c>
      <c r="AB46" s="50" t="s">
        <v>554</v>
      </c>
      <c r="AC46" s="51" t="s">
        <v>554</v>
      </c>
      <c r="AD46" s="51" t="s">
        <v>554</v>
      </c>
      <c r="AE46" s="51" t="s">
        <v>554</v>
      </c>
      <c r="AF46" s="51" t="s">
        <v>554</v>
      </c>
      <c r="AG46" s="52" t="s">
        <v>554</v>
      </c>
      <c r="AH46" s="53" t="s">
        <v>554</v>
      </c>
      <c r="AI46" s="54" t="s">
        <v>554</v>
      </c>
      <c r="AJ46" s="54" t="s">
        <v>554</v>
      </c>
      <c r="AK46" s="54" t="s">
        <v>554</v>
      </c>
      <c r="AL46" s="54" t="s">
        <v>554</v>
      </c>
      <c r="AN46" s="468"/>
      <c r="AO46" s="469"/>
      <c r="AP46" s="469"/>
      <c r="AQ46" s="469"/>
      <c r="AR46" s="469"/>
      <c r="AS46" s="470"/>
    </row>
    <row r="47" spans="2:47" ht="16.5" hidden="1" thickBot="1">
      <c r="B47" s="479"/>
      <c r="C47" s="479"/>
      <c r="D47" s="480"/>
      <c r="E47" s="453"/>
      <c r="F47" s="454"/>
      <c r="G47" s="454"/>
      <c r="H47" s="454"/>
      <c r="I47" s="454"/>
      <c r="J47" s="74" t="s">
        <v>554</v>
      </c>
      <c r="K47" s="75" t="s">
        <v>554</v>
      </c>
      <c r="L47" s="75" t="s">
        <v>554</v>
      </c>
      <c r="M47" s="75" t="s">
        <v>554</v>
      </c>
      <c r="N47" s="75" t="s">
        <v>554</v>
      </c>
      <c r="O47" s="76" t="s">
        <v>554</v>
      </c>
      <c r="P47" s="62" t="s">
        <v>554</v>
      </c>
      <c r="Q47" s="63" t="s">
        <v>554</v>
      </c>
      <c r="R47" s="63" t="s">
        <v>554</v>
      </c>
      <c r="S47" s="63" t="s">
        <v>554</v>
      </c>
      <c r="T47" s="63" t="s">
        <v>554</v>
      </c>
      <c r="U47" s="64" t="s">
        <v>554</v>
      </c>
      <c r="V47" s="65" t="s">
        <v>554</v>
      </c>
      <c r="W47" s="66" t="s">
        <v>554</v>
      </c>
      <c r="X47" s="66" t="s">
        <v>554</v>
      </c>
      <c r="Y47" s="66" t="s">
        <v>554</v>
      </c>
      <c r="Z47" s="66" t="s">
        <v>554</v>
      </c>
      <c r="AA47" s="67" t="s">
        <v>554</v>
      </c>
      <c r="AB47" s="55" t="s">
        <v>554</v>
      </c>
      <c r="AC47" s="56" t="s">
        <v>554</v>
      </c>
      <c r="AD47" s="56" t="s">
        <v>554</v>
      </c>
      <c r="AE47" s="56" t="s">
        <v>554</v>
      </c>
      <c r="AF47" s="56" t="s">
        <v>554</v>
      </c>
      <c r="AG47" s="57" t="s">
        <v>554</v>
      </c>
      <c r="AH47" s="58" t="s">
        <v>554</v>
      </c>
      <c r="AI47" s="59" t="s">
        <v>554</v>
      </c>
      <c r="AJ47" s="59" t="s">
        <v>554</v>
      </c>
      <c r="AK47" s="59" t="s">
        <v>554</v>
      </c>
      <c r="AL47" s="59" t="s">
        <v>554</v>
      </c>
      <c r="AN47" s="471"/>
      <c r="AO47" s="472"/>
      <c r="AP47" s="472"/>
      <c r="AQ47" s="472"/>
      <c r="AR47" s="472"/>
      <c r="AS47" s="473"/>
    </row>
    <row r="48" spans="2:47" ht="23.25">
      <c r="B48" s="479"/>
      <c r="C48" s="479"/>
      <c r="D48" s="480"/>
      <c r="E48" s="446" t="s">
        <v>562</v>
      </c>
      <c r="F48" s="447"/>
      <c r="G48" s="447"/>
      <c r="H48" s="447"/>
      <c r="I48" s="448"/>
      <c r="J48" s="68" t="s">
        <v>554</v>
      </c>
      <c r="K48" s="69" t="s">
        <v>554</v>
      </c>
      <c r="L48" s="69" t="s">
        <v>554</v>
      </c>
      <c r="M48" s="69" t="s">
        <v>554</v>
      </c>
      <c r="N48" s="69" t="s">
        <v>554</v>
      </c>
      <c r="O48" s="70" t="s">
        <v>554</v>
      </c>
      <c r="P48" s="68" t="s">
        <v>554</v>
      </c>
      <c r="Q48" s="69" t="s">
        <v>554</v>
      </c>
      <c r="R48" s="69" t="s">
        <v>554</v>
      </c>
      <c r="S48" s="69" t="s">
        <v>554</v>
      </c>
      <c r="T48" s="69" t="s">
        <v>554</v>
      </c>
      <c r="U48" s="70" t="s">
        <v>554</v>
      </c>
      <c r="V48" s="185" t="s">
        <v>554</v>
      </c>
      <c r="W48" s="194" t="s">
        <v>554</v>
      </c>
      <c r="X48" s="60" t="s">
        <v>554</v>
      </c>
      <c r="Y48" s="60" t="s">
        <v>554</v>
      </c>
      <c r="Z48" s="60" t="s">
        <v>554</v>
      </c>
      <c r="AA48" s="61" t="s">
        <v>554</v>
      </c>
      <c r="AB48" s="45" t="s">
        <v>554</v>
      </c>
      <c r="AC48" s="46" t="s">
        <v>554</v>
      </c>
      <c r="AD48" s="46" t="s">
        <v>554</v>
      </c>
      <c r="AE48" s="46" t="s">
        <v>554</v>
      </c>
      <c r="AF48" s="46" t="s">
        <v>554</v>
      </c>
      <c r="AG48" s="47" t="s">
        <v>554</v>
      </c>
      <c r="AH48" s="48" t="s">
        <v>554</v>
      </c>
      <c r="AI48" s="49" t="s">
        <v>554</v>
      </c>
      <c r="AJ48" s="49" t="s">
        <v>554</v>
      </c>
      <c r="AK48" s="49" t="s">
        <v>554</v>
      </c>
      <c r="AL48" s="49" t="s">
        <v>554</v>
      </c>
    </row>
    <row r="49" spans="2:38" ht="15.75">
      <c r="B49" s="479"/>
      <c r="C49" s="479"/>
      <c r="D49" s="480"/>
      <c r="E49" s="449"/>
      <c r="F49" s="456"/>
      <c r="G49" s="456"/>
      <c r="H49" s="456"/>
      <c r="I49" s="451"/>
      <c r="J49" s="71" t="s">
        <v>554</v>
      </c>
      <c r="K49" s="72" t="s">
        <v>554</v>
      </c>
      <c r="L49" s="72" t="s">
        <v>554</v>
      </c>
      <c r="M49" s="72" t="s">
        <v>554</v>
      </c>
      <c r="N49" s="72" t="s">
        <v>554</v>
      </c>
      <c r="O49" s="73" t="s">
        <v>554</v>
      </c>
      <c r="P49" s="71" t="s">
        <v>554</v>
      </c>
      <c r="Q49" s="72" t="s">
        <v>554</v>
      </c>
      <c r="R49" s="72" t="s">
        <v>554</v>
      </c>
      <c r="S49" s="72" t="s">
        <v>554</v>
      </c>
      <c r="T49" s="72" t="s">
        <v>554</v>
      </c>
      <c r="U49" s="73" t="s">
        <v>554</v>
      </c>
      <c r="V49" s="188" t="s">
        <v>554</v>
      </c>
      <c r="W49" s="189" t="s">
        <v>554</v>
      </c>
      <c r="X49" s="63" t="s">
        <v>554</v>
      </c>
      <c r="Y49" s="63" t="s">
        <v>554</v>
      </c>
      <c r="Z49" s="63" t="s">
        <v>554</v>
      </c>
      <c r="AA49" s="64" t="s">
        <v>554</v>
      </c>
      <c r="AB49" s="50" t="s">
        <v>554</v>
      </c>
      <c r="AC49" s="51" t="s">
        <v>554</v>
      </c>
      <c r="AD49" s="51" t="s">
        <v>554</v>
      </c>
      <c r="AE49" s="51" t="s">
        <v>554</v>
      </c>
      <c r="AF49" s="51" t="s">
        <v>554</v>
      </c>
      <c r="AG49" s="52" t="s">
        <v>554</v>
      </c>
      <c r="AH49" s="53" t="s">
        <v>554</v>
      </c>
      <c r="AI49" s="54" t="s">
        <v>554</v>
      </c>
      <c r="AJ49" s="54" t="s">
        <v>554</v>
      </c>
      <c r="AK49" s="54" t="s">
        <v>554</v>
      </c>
      <c r="AL49" s="54" t="s">
        <v>554</v>
      </c>
    </row>
    <row r="50" spans="2:38" ht="15.75">
      <c r="B50" s="479"/>
      <c r="C50" s="479"/>
      <c r="D50" s="480"/>
      <c r="E50" s="449"/>
      <c r="F50" s="456"/>
      <c r="G50" s="456"/>
      <c r="H50" s="456"/>
      <c r="I50" s="451"/>
      <c r="J50" s="71" t="s">
        <v>554</v>
      </c>
      <c r="K50" s="72" t="s">
        <v>554</v>
      </c>
      <c r="L50" s="72" t="s">
        <v>554</v>
      </c>
      <c r="M50" s="72" t="s">
        <v>554</v>
      </c>
      <c r="N50" s="72" t="s">
        <v>554</v>
      </c>
      <c r="O50" s="73" t="s">
        <v>554</v>
      </c>
      <c r="P50" s="71" t="s">
        <v>554</v>
      </c>
      <c r="Q50" s="72" t="s">
        <v>554</v>
      </c>
      <c r="R50" s="72" t="s">
        <v>554</v>
      </c>
      <c r="S50" s="72" t="s">
        <v>554</v>
      </c>
      <c r="T50" s="72" t="s">
        <v>554</v>
      </c>
      <c r="U50" s="73" t="s">
        <v>554</v>
      </c>
      <c r="V50" s="188" t="s">
        <v>554</v>
      </c>
      <c r="W50" s="189" t="s">
        <v>554</v>
      </c>
      <c r="X50" s="63" t="s">
        <v>554</v>
      </c>
      <c r="Y50" s="63" t="s">
        <v>554</v>
      </c>
      <c r="Z50" s="63" t="s">
        <v>554</v>
      </c>
      <c r="AA50" s="64" t="s">
        <v>554</v>
      </c>
      <c r="AB50" s="50" t="s">
        <v>554</v>
      </c>
      <c r="AC50" s="51" t="s">
        <v>554</v>
      </c>
      <c r="AD50" s="51" t="s">
        <v>554</v>
      </c>
      <c r="AE50" s="51" t="s">
        <v>554</v>
      </c>
      <c r="AF50" s="51" t="s">
        <v>554</v>
      </c>
      <c r="AG50" s="52" t="s">
        <v>554</v>
      </c>
      <c r="AH50" s="53" t="s">
        <v>554</v>
      </c>
      <c r="AI50" s="54" t="s">
        <v>554</v>
      </c>
      <c r="AJ50" s="54" t="s">
        <v>554</v>
      </c>
      <c r="AK50" s="54" t="s">
        <v>554</v>
      </c>
      <c r="AL50" s="54" t="s">
        <v>554</v>
      </c>
    </row>
    <row r="51" spans="2:38" ht="15.75">
      <c r="B51" s="479"/>
      <c r="C51" s="479"/>
      <c r="D51" s="480"/>
      <c r="E51" s="452"/>
      <c r="F51" s="456"/>
      <c r="G51" s="456"/>
      <c r="H51" s="456"/>
      <c r="I51" s="451"/>
      <c r="J51" s="71" t="s">
        <v>554</v>
      </c>
      <c r="K51" s="72" t="s">
        <v>554</v>
      </c>
      <c r="L51" s="72" t="s">
        <v>554</v>
      </c>
      <c r="M51" s="72" t="s">
        <v>554</v>
      </c>
      <c r="N51" s="72" t="s">
        <v>554</v>
      </c>
      <c r="O51" s="73" t="s">
        <v>554</v>
      </c>
      <c r="P51" s="71" t="s">
        <v>554</v>
      </c>
      <c r="Q51" s="72" t="s">
        <v>554</v>
      </c>
      <c r="R51" s="72" t="s">
        <v>554</v>
      </c>
      <c r="S51" s="72" t="s">
        <v>554</v>
      </c>
      <c r="T51" s="72" t="s">
        <v>554</v>
      </c>
      <c r="U51" s="73" t="s">
        <v>554</v>
      </c>
      <c r="V51" s="188" t="s">
        <v>554</v>
      </c>
      <c r="W51" s="189" t="s">
        <v>554</v>
      </c>
      <c r="X51" s="63" t="s">
        <v>554</v>
      </c>
      <c r="Y51" s="63" t="s">
        <v>554</v>
      </c>
      <c r="Z51" s="63" t="s">
        <v>554</v>
      </c>
      <c r="AA51" s="64" t="s">
        <v>554</v>
      </c>
      <c r="AB51" s="50" t="s">
        <v>554</v>
      </c>
      <c r="AC51" s="51" t="s">
        <v>554</v>
      </c>
      <c r="AD51" s="51" t="s">
        <v>554</v>
      </c>
      <c r="AE51" s="51" t="s">
        <v>554</v>
      </c>
      <c r="AF51" s="51" t="s">
        <v>554</v>
      </c>
      <c r="AG51" s="52" t="s">
        <v>554</v>
      </c>
      <c r="AH51" s="53" t="s">
        <v>554</v>
      </c>
      <c r="AI51" s="54" t="s">
        <v>554</v>
      </c>
      <c r="AJ51" s="54" t="s">
        <v>554</v>
      </c>
      <c r="AK51" s="54" t="s">
        <v>554</v>
      </c>
      <c r="AL51" s="54" t="s">
        <v>554</v>
      </c>
    </row>
    <row r="52" spans="2:38" ht="15.75">
      <c r="B52" s="479"/>
      <c r="C52" s="479"/>
      <c r="D52" s="480"/>
      <c r="E52" s="452"/>
      <c r="F52" s="456"/>
      <c r="G52" s="456"/>
      <c r="H52" s="456"/>
      <c r="I52" s="451"/>
      <c r="J52" s="71" t="s">
        <v>554</v>
      </c>
      <c r="K52" s="72" t="s">
        <v>554</v>
      </c>
      <c r="L52" s="72" t="s">
        <v>554</v>
      </c>
      <c r="M52" s="72" t="s">
        <v>554</v>
      </c>
      <c r="N52" s="72" t="s">
        <v>554</v>
      </c>
      <c r="O52" s="73" t="s">
        <v>554</v>
      </c>
      <c r="P52" s="71" t="s">
        <v>554</v>
      </c>
      <c r="Q52" s="72" t="s">
        <v>554</v>
      </c>
      <c r="R52" s="72" t="s">
        <v>554</v>
      </c>
      <c r="S52" s="72" t="s">
        <v>554</v>
      </c>
      <c r="T52" s="72" t="s">
        <v>554</v>
      </c>
      <c r="U52" s="73" t="s">
        <v>554</v>
      </c>
      <c r="V52" s="188" t="s">
        <v>554</v>
      </c>
      <c r="W52" s="189" t="s">
        <v>554</v>
      </c>
      <c r="X52" s="63" t="s">
        <v>554</v>
      </c>
      <c r="Y52" s="63" t="s">
        <v>554</v>
      </c>
      <c r="Z52" s="63" t="s">
        <v>554</v>
      </c>
      <c r="AA52" s="64" t="s">
        <v>554</v>
      </c>
      <c r="AB52" s="50" t="s">
        <v>554</v>
      </c>
      <c r="AC52" s="51" t="s">
        <v>554</v>
      </c>
      <c r="AD52" s="51" t="s">
        <v>554</v>
      </c>
      <c r="AE52" s="51" t="s">
        <v>554</v>
      </c>
      <c r="AF52" s="51" t="s">
        <v>554</v>
      </c>
      <c r="AG52" s="52" t="s">
        <v>554</v>
      </c>
      <c r="AH52" s="53" t="s">
        <v>554</v>
      </c>
      <c r="AI52" s="54" t="s">
        <v>554</v>
      </c>
      <c r="AJ52" s="54" t="s">
        <v>554</v>
      </c>
      <c r="AK52" s="54" t="s">
        <v>554</v>
      </c>
      <c r="AL52" s="54" t="s">
        <v>554</v>
      </c>
    </row>
    <row r="53" spans="2:38" ht="5.25" customHeight="1">
      <c r="B53" s="479"/>
      <c r="C53" s="479"/>
      <c r="D53" s="480"/>
      <c r="E53" s="452"/>
      <c r="F53" s="456"/>
      <c r="G53" s="456"/>
      <c r="H53" s="456"/>
      <c r="I53" s="451"/>
      <c r="J53" s="71" t="s">
        <v>554</v>
      </c>
      <c r="K53" s="72" t="s">
        <v>554</v>
      </c>
      <c r="L53" s="72" t="s">
        <v>554</v>
      </c>
      <c r="M53" s="72" t="s">
        <v>554</v>
      </c>
      <c r="N53" s="72" t="s">
        <v>554</v>
      </c>
      <c r="O53" s="73" t="s">
        <v>554</v>
      </c>
      <c r="P53" s="71" t="s">
        <v>554</v>
      </c>
      <c r="Q53" s="72" t="s">
        <v>554</v>
      </c>
      <c r="R53" s="72" t="s">
        <v>554</v>
      </c>
      <c r="S53" s="72" t="s">
        <v>554</v>
      </c>
      <c r="T53" s="72" t="s">
        <v>554</v>
      </c>
      <c r="U53" s="73" t="s">
        <v>554</v>
      </c>
      <c r="V53" s="188" t="s">
        <v>554</v>
      </c>
      <c r="W53" s="189" t="s">
        <v>554</v>
      </c>
      <c r="X53" s="63" t="s">
        <v>554</v>
      </c>
      <c r="Y53" s="63" t="s">
        <v>554</v>
      </c>
      <c r="Z53" s="63" t="s">
        <v>554</v>
      </c>
      <c r="AA53" s="64" t="s">
        <v>554</v>
      </c>
      <c r="AB53" s="50" t="s">
        <v>554</v>
      </c>
      <c r="AC53" s="51" t="s">
        <v>554</v>
      </c>
      <c r="AD53" s="51" t="s">
        <v>554</v>
      </c>
      <c r="AE53" s="51" t="s">
        <v>554</v>
      </c>
      <c r="AF53" s="51" t="s">
        <v>554</v>
      </c>
      <c r="AG53" s="52" t="s">
        <v>554</v>
      </c>
      <c r="AH53" s="53" t="s">
        <v>554</v>
      </c>
      <c r="AI53" s="54" t="s">
        <v>554</v>
      </c>
      <c r="AJ53" s="54" t="s">
        <v>554</v>
      </c>
      <c r="AK53" s="54" t="s">
        <v>554</v>
      </c>
      <c r="AL53" s="54" t="s">
        <v>554</v>
      </c>
    </row>
    <row r="54" spans="2:38" ht="3" hidden="1" customHeight="1">
      <c r="B54" s="479"/>
      <c r="C54" s="479"/>
      <c r="D54" s="480"/>
      <c r="E54" s="452"/>
      <c r="F54" s="456"/>
      <c r="G54" s="456"/>
      <c r="H54" s="456"/>
      <c r="I54" s="451"/>
      <c r="J54" s="71" t="s">
        <v>554</v>
      </c>
      <c r="K54" s="72" t="s">
        <v>554</v>
      </c>
      <c r="L54" s="72" t="s">
        <v>554</v>
      </c>
      <c r="M54" s="72" t="s">
        <v>554</v>
      </c>
      <c r="N54" s="72" t="s">
        <v>554</v>
      </c>
      <c r="O54" s="73" t="s">
        <v>554</v>
      </c>
      <c r="P54" s="71" t="s">
        <v>554</v>
      </c>
      <c r="Q54" s="72" t="s">
        <v>554</v>
      </c>
      <c r="R54" s="72" t="s">
        <v>554</v>
      </c>
      <c r="S54" s="72" t="s">
        <v>554</v>
      </c>
      <c r="T54" s="72" t="s">
        <v>554</v>
      </c>
      <c r="U54" s="73" t="s">
        <v>554</v>
      </c>
      <c r="V54" s="188" t="s">
        <v>554</v>
      </c>
      <c r="W54" s="189" t="s">
        <v>554</v>
      </c>
      <c r="X54" s="63" t="s">
        <v>554</v>
      </c>
      <c r="Y54" s="63" t="s">
        <v>554</v>
      </c>
      <c r="Z54" s="63" t="s">
        <v>554</v>
      </c>
      <c r="AA54" s="64" t="s">
        <v>554</v>
      </c>
      <c r="AB54" s="50" t="s">
        <v>554</v>
      </c>
      <c r="AC54" s="51" t="s">
        <v>554</v>
      </c>
      <c r="AD54" s="51" t="s">
        <v>554</v>
      </c>
      <c r="AE54" s="51" t="s">
        <v>554</v>
      </c>
      <c r="AF54" s="51" t="s">
        <v>554</v>
      </c>
      <c r="AG54" s="52" t="s">
        <v>554</v>
      </c>
      <c r="AH54" s="53" t="s">
        <v>554</v>
      </c>
      <c r="AI54" s="54" t="s">
        <v>554</v>
      </c>
      <c r="AJ54" s="54" t="s">
        <v>554</v>
      </c>
      <c r="AK54" s="54" t="s">
        <v>554</v>
      </c>
      <c r="AL54" s="54" t="s">
        <v>554</v>
      </c>
    </row>
    <row r="55" spans="2:38" ht="15.75" hidden="1">
      <c r="B55" s="479"/>
      <c r="C55" s="479"/>
      <c r="D55" s="480"/>
      <c r="E55" s="452"/>
      <c r="F55" s="456"/>
      <c r="G55" s="456"/>
      <c r="H55" s="456"/>
      <c r="I55" s="451"/>
      <c r="J55" s="71" t="s">
        <v>554</v>
      </c>
      <c r="K55" s="72" t="s">
        <v>554</v>
      </c>
      <c r="L55" s="72" t="s">
        <v>554</v>
      </c>
      <c r="M55" s="72" t="s">
        <v>554</v>
      </c>
      <c r="N55" s="72" t="s">
        <v>554</v>
      </c>
      <c r="O55" s="73" t="s">
        <v>554</v>
      </c>
      <c r="P55" s="71" t="s">
        <v>554</v>
      </c>
      <c r="Q55" s="72" t="s">
        <v>554</v>
      </c>
      <c r="R55" s="72" t="s">
        <v>554</v>
      </c>
      <c r="S55" s="72" t="s">
        <v>554</v>
      </c>
      <c r="T55" s="72" t="s">
        <v>554</v>
      </c>
      <c r="U55" s="73" t="s">
        <v>554</v>
      </c>
      <c r="V55" s="188" t="s">
        <v>554</v>
      </c>
      <c r="W55" s="189" t="s">
        <v>554</v>
      </c>
      <c r="X55" s="63" t="s">
        <v>554</v>
      </c>
      <c r="Y55" s="63" t="s">
        <v>554</v>
      </c>
      <c r="Z55" s="63" t="s">
        <v>554</v>
      </c>
      <c r="AA55" s="64" t="s">
        <v>554</v>
      </c>
      <c r="AB55" s="50" t="s">
        <v>554</v>
      </c>
      <c r="AC55" s="51" t="s">
        <v>554</v>
      </c>
      <c r="AD55" s="51" t="s">
        <v>554</v>
      </c>
      <c r="AE55" s="51" t="s">
        <v>554</v>
      </c>
      <c r="AF55" s="51" t="s">
        <v>554</v>
      </c>
      <c r="AG55" s="52" t="s">
        <v>554</v>
      </c>
      <c r="AH55" s="53" t="s">
        <v>554</v>
      </c>
      <c r="AI55" s="54" t="s">
        <v>554</v>
      </c>
      <c r="AJ55" s="54" t="s">
        <v>554</v>
      </c>
      <c r="AK55" s="54" t="s">
        <v>554</v>
      </c>
      <c r="AL55" s="54" t="s">
        <v>554</v>
      </c>
    </row>
    <row r="56" spans="2:38" ht="15.75" hidden="1">
      <c r="B56" s="479"/>
      <c r="C56" s="479"/>
      <c r="D56" s="480"/>
      <c r="E56" s="452"/>
      <c r="F56" s="456"/>
      <c r="G56" s="456"/>
      <c r="H56" s="456"/>
      <c r="I56" s="451"/>
      <c r="J56" s="71" t="s">
        <v>554</v>
      </c>
      <c r="K56" s="72" t="s">
        <v>554</v>
      </c>
      <c r="L56" s="72" t="s">
        <v>554</v>
      </c>
      <c r="M56" s="72" t="s">
        <v>554</v>
      </c>
      <c r="N56" s="72" t="s">
        <v>554</v>
      </c>
      <c r="O56" s="73" t="s">
        <v>554</v>
      </c>
      <c r="P56" s="71" t="s">
        <v>554</v>
      </c>
      <c r="Q56" s="72" t="s">
        <v>554</v>
      </c>
      <c r="R56" s="72" t="s">
        <v>554</v>
      </c>
      <c r="S56" s="72" t="s">
        <v>554</v>
      </c>
      <c r="T56" s="72" t="s">
        <v>554</v>
      </c>
      <c r="U56" s="73" t="s">
        <v>554</v>
      </c>
      <c r="V56" s="188" t="s">
        <v>554</v>
      </c>
      <c r="W56" s="189" t="s">
        <v>554</v>
      </c>
      <c r="X56" s="63" t="s">
        <v>554</v>
      </c>
      <c r="Y56" s="63" t="s">
        <v>554</v>
      </c>
      <c r="Z56" s="63" t="s">
        <v>554</v>
      </c>
      <c r="AA56" s="64" t="s">
        <v>554</v>
      </c>
      <c r="AB56" s="50" t="s">
        <v>554</v>
      </c>
      <c r="AC56" s="51" t="s">
        <v>554</v>
      </c>
      <c r="AD56" s="51" t="s">
        <v>554</v>
      </c>
      <c r="AE56" s="51" t="s">
        <v>554</v>
      </c>
      <c r="AF56" s="51" t="s">
        <v>554</v>
      </c>
      <c r="AG56" s="52" t="s">
        <v>554</v>
      </c>
      <c r="AH56" s="53" t="s">
        <v>554</v>
      </c>
      <c r="AI56" s="54" t="s">
        <v>554</v>
      </c>
      <c r="AJ56" s="54" t="s">
        <v>554</v>
      </c>
      <c r="AK56" s="54" t="s">
        <v>554</v>
      </c>
      <c r="AL56" s="54" t="s">
        <v>554</v>
      </c>
    </row>
    <row r="57" spans="2:38" ht="16.5" thickBot="1">
      <c r="B57" s="479"/>
      <c r="C57" s="479"/>
      <c r="D57" s="480"/>
      <c r="E57" s="453"/>
      <c r="F57" s="454"/>
      <c r="G57" s="454"/>
      <c r="H57" s="454"/>
      <c r="I57" s="455"/>
      <c r="J57" s="74" t="s">
        <v>554</v>
      </c>
      <c r="K57" s="75" t="s">
        <v>554</v>
      </c>
      <c r="L57" s="75" t="s">
        <v>554</v>
      </c>
      <c r="M57" s="75" t="s">
        <v>554</v>
      </c>
      <c r="N57" s="75" t="s">
        <v>554</v>
      </c>
      <c r="O57" s="76" t="s">
        <v>554</v>
      </c>
      <c r="P57" s="74" t="s">
        <v>554</v>
      </c>
      <c r="Q57" s="75" t="s">
        <v>554</v>
      </c>
      <c r="R57" s="75" t="s">
        <v>554</v>
      </c>
      <c r="S57" s="75" t="s">
        <v>554</v>
      </c>
      <c r="T57" s="75" t="s">
        <v>554</v>
      </c>
      <c r="U57" s="76" t="s">
        <v>554</v>
      </c>
      <c r="V57" s="191" t="s">
        <v>554</v>
      </c>
      <c r="W57" s="192" t="s">
        <v>554</v>
      </c>
      <c r="X57" s="66" t="s">
        <v>554</v>
      </c>
      <c r="Y57" s="66" t="s">
        <v>554</v>
      </c>
      <c r="Z57" s="66" t="s">
        <v>554</v>
      </c>
      <c r="AA57" s="67" t="s">
        <v>554</v>
      </c>
      <c r="AB57" s="55" t="s">
        <v>554</v>
      </c>
      <c r="AC57" s="56" t="s">
        <v>554</v>
      </c>
      <c r="AD57" s="56" t="s">
        <v>554</v>
      </c>
      <c r="AE57" s="56" t="s">
        <v>554</v>
      </c>
      <c r="AF57" s="56" t="s">
        <v>554</v>
      </c>
      <c r="AG57" s="57" t="s">
        <v>554</v>
      </c>
      <c r="AH57" s="53" t="s">
        <v>554</v>
      </c>
      <c r="AI57" s="54" t="s">
        <v>554</v>
      </c>
      <c r="AJ57" s="54" t="s">
        <v>554</v>
      </c>
      <c r="AK57" s="54" t="s">
        <v>554</v>
      </c>
      <c r="AL57" s="54" t="s">
        <v>554</v>
      </c>
    </row>
    <row r="58" spans="2:38" ht="15" customHeight="1">
      <c r="J58" s="446" t="s">
        <v>563</v>
      </c>
      <c r="K58" s="447"/>
      <c r="L58" s="447"/>
      <c r="M58" s="447"/>
      <c r="N58" s="447"/>
      <c r="O58" s="448"/>
      <c r="P58" s="446" t="s">
        <v>564</v>
      </c>
      <c r="Q58" s="447"/>
      <c r="R58" s="447"/>
      <c r="S58" s="447"/>
      <c r="T58" s="447"/>
      <c r="U58" s="448"/>
      <c r="V58" s="446" t="s">
        <v>565</v>
      </c>
      <c r="W58" s="447"/>
      <c r="X58" s="447"/>
      <c r="Y58" s="447"/>
      <c r="Z58" s="447"/>
      <c r="AA58" s="448"/>
      <c r="AB58" s="446" t="s">
        <v>566</v>
      </c>
      <c r="AC58" s="475"/>
      <c r="AD58" s="447"/>
      <c r="AE58" s="447"/>
      <c r="AF58" s="447"/>
      <c r="AG58" s="447"/>
      <c r="AH58" s="446" t="s">
        <v>567</v>
      </c>
      <c r="AI58" s="447"/>
      <c r="AJ58" s="447"/>
      <c r="AK58" s="447"/>
      <c r="AL58" s="448"/>
    </row>
    <row r="59" spans="2:38" ht="15" customHeight="1">
      <c r="J59" s="452"/>
      <c r="K59" s="456"/>
      <c r="L59" s="456"/>
      <c r="M59" s="456"/>
      <c r="N59" s="456"/>
      <c r="O59" s="451"/>
      <c r="P59" s="452"/>
      <c r="Q59" s="456"/>
      <c r="R59" s="456"/>
      <c r="S59" s="456"/>
      <c r="T59" s="456"/>
      <c r="U59" s="451"/>
      <c r="V59" s="452"/>
      <c r="W59" s="456"/>
      <c r="X59" s="456"/>
      <c r="Y59" s="456"/>
      <c r="Z59" s="456"/>
      <c r="AA59" s="451"/>
      <c r="AB59" s="452"/>
      <c r="AC59" s="456"/>
      <c r="AD59" s="456"/>
      <c r="AE59" s="456"/>
      <c r="AF59" s="456"/>
      <c r="AG59" s="456"/>
      <c r="AH59" s="449"/>
      <c r="AI59" s="450"/>
      <c r="AJ59" s="450"/>
      <c r="AK59" s="450"/>
      <c r="AL59" s="451"/>
    </row>
    <row r="60" spans="2:38" ht="15" customHeight="1">
      <c r="J60" s="452"/>
      <c r="K60" s="456"/>
      <c r="L60" s="456"/>
      <c r="M60" s="456"/>
      <c r="N60" s="456"/>
      <c r="O60" s="451"/>
      <c r="P60" s="452"/>
      <c r="Q60" s="456"/>
      <c r="R60" s="456"/>
      <c r="S60" s="456"/>
      <c r="T60" s="456"/>
      <c r="U60" s="451"/>
      <c r="V60" s="452"/>
      <c r="W60" s="456"/>
      <c r="X60" s="456"/>
      <c r="Y60" s="456"/>
      <c r="Z60" s="456"/>
      <c r="AA60" s="451"/>
      <c r="AB60" s="452"/>
      <c r="AC60" s="456"/>
      <c r="AD60" s="456"/>
      <c r="AE60" s="456"/>
      <c r="AF60" s="456"/>
      <c r="AG60" s="456"/>
      <c r="AH60" s="449"/>
      <c r="AI60" s="450"/>
      <c r="AJ60" s="450"/>
      <c r="AK60" s="450"/>
      <c r="AL60" s="451"/>
    </row>
    <row r="61" spans="2:38" ht="15" customHeight="1">
      <c r="J61" s="452"/>
      <c r="K61" s="456"/>
      <c r="L61" s="456"/>
      <c r="M61" s="456"/>
      <c r="N61" s="456"/>
      <c r="O61" s="451"/>
      <c r="P61" s="452"/>
      <c r="Q61" s="456"/>
      <c r="R61" s="456"/>
      <c r="S61" s="456"/>
      <c r="T61" s="456"/>
      <c r="U61" s="451"/>
      <c r="V61" s="452"/>
      <c r="W61" s="456"/>
      <c r="X61" s="456"/>
      <c r="Y61" s="456"/>
      <c r="Z61" s="456"/>
      <c r="AA61" s="451"/>
      <c r="AB61" s="452"/>
      <c r="AC61" s="456"/>
      <c r="AD61" s="456"/>
      <c r="AE61" s="456"/>
      <c r="AF61" s="456"/>
      <c r="AG61" s="456"/>
      <c r="AH61" s="452"/>
      <c r="AI61" s="450"/>
      <c r="AJ61" s="450"/>
      <c r="AK61" s="450"/>
      <c r="AL61" s="451"/>
    </row>
    <row r="62" spans="2:38" ht="15" customHeight="1">
      <c r="J62" s="452"/>
      <c r="K62" s="456"/>
      <c r="L62" s="456"/>
      <c r="M62" s="456"/>
      <c r="N62" s="456"/>
      <c r="O62" s="451"/>
      <c r="P62" s="452"/>
      <c r="Q62" s="456"/>
      <c r="R62" s="456"/>
      <c r="S62" s="456"/>
      <c r="T62" s="456"/>
      <c r="U62" s="451"/>
      <c r="V62" s="452"/>
      <c r="W62" s="456"/>
      <c r="X62" s="456"/>
      <c r="Y62" s="456"/>
      <c r="Z62" s="456"/>
      <c r="AA62" s="451"/>
      <c r="AB62" s="452"/>
      <c r="AC62" s="456"/>
      <c r="AD62" s="456"/>
      <c r="AE62" s="456"/>
      <c r="AF62" s="456"/>
      <c r="AG62" s="456"/>
      <c r="AH62" s="452"/>
      <c r="AI62" s="450"/>
      <c r="AJ62" s="450"/>
      <c r="AK62" s="450"/>
      <c r="AL62" s="451"/>
    </row>
    <row r="63" spans="2:38" ht="28.5" customHeight="1" thickBot="1">
      <c r="J63" s="453"/>
      <c r="K63" s="454"/>
      <c r="L63" s="454"/>
      <c r="M63" s="454"/>
      <c r="N63" s="454"/>
      <c r="O63" s="455"/>
      <c r="P63" s="453"/>
      <c r="Q63" s="454"/>
      <c r="R63" s="454"/>
      <c r="S63" s="454"/>
      <c r="T63" s="454"/>
      <c r="U63" s="455"/>
      <c r="V63" s="453"/>
      <c r="W63" s="454"/>
      <c r="X63" s="454"/>
      <c r="Y63" s="454"/>
      <c r="Z63" s="454"/>
      <c r="AA63" s="455"/>
      <c r="AB63" s="453"/>
      <c r="AC63" s="454"/>
      <c r="AD63" s="454"/>
      <c r="AE63" s="454"/>
      <c r="AF63" s="454"/>
      <c r="AG63" s="454"/>
      <c r="AH63" s="453"/>
      <c r="AI63" s="454"/>
      <c r="AJ63" s="454"/>
      <c r="AK63" s="454"/>
      <c r="AL63" s="455"/>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S69"/>
  <sheetViews>
    <sheetView topLeftCell="M50" zoomScale="71" zoomScaleNormal="71" workbookViewId="0">
      <selection activeCell="O55" sqref="O55:O59"/>
    </sheetView>
  </sheetViews>
  <sheetFormatPr defaultColWidth="11.42578125" defaultRowHeight="15"/>
  <cols>
    <col min="1" max="2" width="18.42578125" style="77" customWidth="1"/>
    <col min="3" max="3" width="15.5703125" customWidth="1"/>
    <col min="4" max="4" width="27.5703125" style="77" customWidth="1"/>
    <col min="5" max="5" width="18" style="182" customWidth="1"/>
    <col min="6" max="6" width="40.140625" customWidth="1"/>
    <col min="7" max="7" width="20.42578125" customWidth="1"/>
    <col min="8" max="8" width="10.42578125" style="183" customWidth="1"/>
    <col min="9" max="9" width="11.42578125" style="183" customWidth="1"/>
    <col min="10" max="10" width="10.140625" style="184" customWidth="1"/>
    <col min="11" max="11" width="11.42578125" style="183" customWidth="1"/>
    <col min="12" max="12" width="10.85546875" style="183" customWidth="1"/>
    <col min="13" max="13" width="18.28515625" style="183" bestFit="1" customWidth="1"/>
    <col min="14" max="14" width="18.28515625" bestFit="1" customWidth="1"/>
    <col min="15" max="15" width="48" customWidth="1"/>
    <col min="16" max="16" width="16.5703125" customWidth="1"/>
    <col min="17" max="18" width="14.28515625" customWidth="1"/>
    <col min="19" max="19" width="32.5703125" customWidth="1"/>
    <col min="20" max="20" width="15.140625" customWidth="1"/>
    <col min="21" max="21" width="28.5703125" customWidth="1"/>
    <col min="22" max="177" width="11.42578125" style="6"/>
  </cols>
  <sheetData>
    <row r="1" spans="1:279" s="167" customFormat="1" ht="16.5" customHeight="1">
      <c r="A1" s="400"/>
      <c r="B1" s="401"/>
      <c r="C1" s="401"/>
      <c r="D1" s="538" t="s">
        <v>568</v>
      </c>
      <c r="E1" s="538"/>
      <c r="F1" s="538"/>
      <c r="G1" s="538"/>
      <c r="H1" s="538"/>
      <c r="I1" s="538"/>
      <c r="J1" s="538"/>
      <c r="K1" s="538"/>
      <c r="L1" s="538"/>
      <c r="M1" s="538"/>
      <c r="N1" s="538"/>
      <c r="O1" s="538"/>
      <c r="P1" s="538"/>
      <c r="Q1" s="539"/>
      <c r="R1" s="284"/>
      <c r="S1" s="392" t="s">
        <v>198</v>
      </c>
      <c r="T1" s="392"/>
      <c r="U1" s="392"/>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c r="IQ1" s="166"/>
      <c r="IR1" s="166"/>
      <c r="IS1" s="166"/>
      <c r="IT1" s="166"/>
      <c r="IU1" s="166"/>
      <c r="IV1" s="166"/>
      <c r="IW1" s="166"/>
      <c r="IX1" s="166"/>
      <c r="IY1" s="166"/>
      <c r="IZ1" s="166"/>
      <c r="JA1" s="166"/>
      <c r="JB1" s="166"/>
      <c r="JC1" s="166"/>
      <c r="JD1" s="166"/>
      <c r="JE1" s="166"/>
      <c r="JF1" s="166"/>
      <c r="JG1" s="166"/>
      <c r="JH1" s="166"/>
      <c r="JI1" s="166"/>
      <c r="JJ1" s="166"/>
      <c r="JK1" s="166"/>
      <c r="JL1" s="166"/>
      <c r="JM1" s="166"/>
      <c r="JN1" s="166"/>
      <c r="JO1" s="166"/>
      <c r="JP1" s="166"/>
      <c r="JQ1" s="166"/>
      <c r="JR1" s="166"/>
      <c r="JS1" s="166"/>
    </row>
    <row r="2" spans="1:279" s="167" customFormat="1" ht="39.75" customHeight="1">
      <c r="A2" s="402"/>
      <c r="B2" s="403"/>
      <c r="C2" s="403"/>
      <c r="D2" s="540"/>
      <c r="E2" s="540"/>
      <c r="F2" s="540"/>
      <c r="G2" s="540"/>
      <c r="H2" s="540"/>
      <c r="I2" s="540"/>
      <c r="J2" s="540"/>
      <c r="K2" s="540"/>
      <c r="L2" s="540"/>
      <c r="M2" s="540"/>
      <c r="N2" s="540"/>
      <c r="O2" s="540"/>
      <c r="P2" s="540"/>
      <c r="Q2" s="541"/>
      <c r="R2" s="284"/>
      <c r="S2" s="392"/>
      <c r="T2" s="392"/>
      <c r="U2" s="392"/>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66"/>
      <c r="CF2" s="166"/>
      <c r="CG2" s="166"/>
      <c r="CH2" s="166"/>
      <c r="CI2" s="166"/>
      <c r="CJ2" s="166"/>
      <c r="CK2" s="166"/>
      <c r="CL2" s="166"/>
      <c r="CM2" s="166"/>
      <c r="CN2" s="166"/>
      <c r="CO2" s="166"/>
      <c r="CP2" s="166"/>
      <c r="CQ2" s="166"/>
      <c r="CR2" s="166"/>
      <c r="CS2" s="166"/>
      <c r="CT2" s="166"/>
      <c r="CU2" s="166"/>
      <c r="CV2" s="166"/>
      <c r="CW2" s="166"/>
      <c r="CX2" s="166"/>
      <c r="CY2" s="166"/>
      <c r="CZ2" s="166"/>
      <c r="DA2" s="166"/>
      <c r="DB2" s="166"/>
      <c r="DC2" s="166"/>
      <c r="DD2" s="166"/>
      <c r="DE2" s="166"/>
      <c r="DF2" s="166"/>
      <c r="DG2" s="166"/>
      <c r="DH2" s="166"/>
      <c r="DI2" s="166"/>
      <c r="DJ2" s="166"/>
      <c r="DK2" s="166"/>
      <c r="DL2" s="166"/>
      <c r="DM2" s="166"/>
      <c r="DN2" s="166"/>
      <c r="DO2" s="166"/>
      <c r="DP2" s="166"/>
      <c r="DQ2" s="166"/>
      <c r="DR2" s="166"/>
      <c r="DS2" s="166"/>
      <c r="DT2" s="166"/>
      <c r="DU2" s="166"/>
      <c r="DV2" s="166"/>
      <c r="DW2" s="166"/>
      <c r="DX2" s="166"/>
      <c r="DY2" s="166"/>
      <c r="DZ2" s="166"/>
      <c r="EA2" s="166"/>
      <c r="EB2" s="166"/>
      <c r="EC2" s="166"/>
      <c r="ED2" s="166"/>
      <c r="EE2" s="166"/>
      <c r="EF2" s="166"/>
      <c r="EG2" s="166"/>
      <c r="EH2" s="166"/>
      <c r="EI2" s="166"/>
      <c r="EJ2" s="166"/>
      <c r="EK2" s="166"/>
      <c r="EL2" s="166"/>
      <c r="EM2" s="166"/>
      <c r="EN2" s="166"/>
      <c r="EO2" s="166"/>
      <c r="EP2" s="166"/>
      <c r="EQ2" s="166"/>
      <c r="ER2" s="166"/>
      <c r="ES2" s="166"/>
      <c r="ET2" s="166"/>
      <c r="EU2" s="166"/>
      <c r="EV2" s="166"/>
      <c r="EW2" s="166"/>
      <c r="EX2" s="166"/>
      <c r="EY2" s="166"/>
      <c r="EZ2" s="166"/>
      <c r="FA2" s="166"/>
      <c r="FB2" s="166"/>
      <c r="FC2" s="166"/>
      <c r="FD2" s="166"/>
      <c r="FE2" s="166"/>
      <c r="FF2" s="166"/>
      <c r="FG2" s="166"/>
      <c r="FH2" s="166"/>
      <c r="FI2" s="166"/>
      <c r="FJ2" s="166"/>
      <c r="FK2" s="166"/>
      <c r="FL2" s="166"/>
      <c r="FM2" s="166"/>
      <c r="FN2" s="166"/>
      <c r="FO2" s="166"/>
      <c r="FP2" s="166"/>
      <c r="FQ2" s="166"/>
      <c r="FR2" s="166"/>
      <c r="FS2" s="166"/>
      <c r="FT2" s="166"/>
      <c r="FU2" s="166"/>
      <c r="FV2" s="166"/>
      <c r="FW2" s="166"/>
      <c r="FX2" s="166"/>
      <c r="FY2" s="166"/>
      <c r="FZ2" s="166"/>
      <c r="GA2" s="166"/>
      <c r="GB2" s="166"/>
      <c r="GC2" s="166"/>
      <c r="GD2" s="166"/>
      <c r="GE2" s="166"/>
      <c r="GF2" s="166"/>
      <c r="GG2" s="166"/>
      <c r="GH2" s="166"/>
      <c r="GI2" s="166"/>
      <c r="GJ2" s="166"/>
      <c r="GK2" s="166"/>
      <c r="GL2" s="166"/>
      <c r="GM2" s="166"/>
      <c r="GN2" s="166"/>
      <c r="GO2" s="166"/>
      <c r="GP2" s="166"/>
      <c r="GQ2" s="166"/>
      <c r="GR2" s="166"/>
      <c r="GS2" s="166"/>
      <c r="GT2" s="166"/>
      <c r="GU2" s="166"/>
      <c r="GV2" s="166"/>
      <c r="GW2" s="166"/>
      <c r="GX2" s="166"/>
      <c r="GY2" s="166"/>
      <c r="GZ2" s="166"/>
      <c r="HA2" s="166"/>
      <c r="HB2" s="166"/>
      <c r="HC2" s="166"/>
      <c r="HD2" s="166"/>
      <c r="HE2" s="166"/>
      <c r="HF2" s="166"/>
      <c r="HG2" s="166"/>
      <c r="HH2" s="166"/>
      <c r="HI2" s="166"/>
      <c r="HJ2" s="166"/>
      <c r="HK2" s="166"/>
      <c r="HL2" s="166"/>
      <c r="HM2" s="166"/>
      <c r="HN2" s="166"/>
      <c r="HO2" s="166"/>
      <c r="HP2" s="166"/>
      <c r="HQ2" s="166"/>
      <c r="HR2" s="166"/>
      <c r="HS2" s="166"/>
      <c r="HT2" s="166"/>
      <c r="HU2" s="166"/>
      <c r="HV2" s="166"/>
      <c r="HW2" s="166"/>
      <c r="HX2" s="166"/>
      <c r="HY2" s="166"/>
      <c r="HZ2" s="166"/>
      <c r="IA2" s="166"/>
      <c r="IB2" s="166"/>
      <c r="IC2" s="166"/>
      <c r="ID2" s="166"/>
      <c r="IE2" s="166"/>
      <c r="IF2" s="166"/>
      <c r="IG2" s="166"/>
      <c r="IH2" s="166"/>
      <c r="II2" s="166"/>
      <c r="IJ2" s="166"/>
      <c r="IK2" s="166"/>
      <c r="IL2" s="166"/>
      <c r="IM2" s="166"/>
      <c r="IN2" s="166"/>
      <c r="IO2" s="166"/>
      <c r="IP2" s="166"/>
      <c r="IQ2" s="166"/>
      <c r="IR2" s="166"/>
      <c r="IS2" s="166"/>
      <c r="IT2" s="166"/>
      <c r="IU2" s="166"/>
      <c r="IV2" s="166"/>
      <c r="IW2" s="166"/>
      <c r="IX2" s="166"/>
      <c r="IY2" s="166"/>
      <c r="IZ2" s="166"/>
      <c r="JA2" s="166"/>
      <c r="JB2" s="166"/>
      <c r="JC2" s="166"/>
      <c r="JD2" s="166"/>
      <c r="JE2" s="166"/>
      <c r="JF2" s="166"/>
      <c r="JG2" s="166"/>
      <c r="JH2" s="166"/>
      <c r="JI2" s="166"/>
      <c r="JJ2" s="166"/>
      <c r="JK2" s="166"/>
      <c r="JL2" s="166"/>
      <c r="JM2" s="166"/>
      <c r="JN2" s="166"/>
      <c r="JO2" s="166"/>
      <c r="JP2" s="166"/>
      <c r="JQ2" s="166"/>
      <c r="JR2" s="166"/>
      <c r="JS2" s="166"/>
    </row>
    <row r="3" spans="1:279" s="167" customFormat="1" ht="3" customHeight="1">
      <c r="A3" s="2"/>
      <c r="B3" s="2"/>
      <c r="C3" s="277"/>
      <c r="D3" s="540"/>
      <c r="E3" s="540"/>
      <c r="F3" s="540"/>
      <c r="G3" s="540"/>
      <c r="H3" s="540"/>
      <c r="I3" s="540"/>
      <c r="J3" s="540"/>
      <c r="K3" s="540"/>
      <c r="L3" s="540"/>
      <c r="M3" s="540"/>
      <c r="N3" s="540"/>
      <c r="O3" s="540"/>
      <c r="P3" s="540"/>
      <c r="Q3" s="541"/>
      <c r="R3" s="284"/>
      <c r="S3" s="392"/>
      <c r="T3" s="392"/>
      <c r="U3" s="392"/>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c r="BT3" s="166"/>
      <c r="BU3" s="166"/>
      <c r="BV3" s="166"/>
      <c r="BW3" s="166"/>
      <c r="BX3" s="166"/>
      <c r="BY3" s="166"/>
      <c r="BZ3" s="166"/>
      <c r="CA3" s="166"/>
      <c r="CB3" s="166"/>
      <c r="CC3" s="166"/>
      <c r="CD3" s="166"/>
      <c r="CE3" s="166"/>
      <c r="CF3" s="166"/>
      <c r="CG3" s="166"/>
      <c r="CH3" s="166"/>
      <c r="CI3" s="166"/>
      <c r="CJ3" s="166"/>
      <c r="CK3" s="166"/>
      <c r="CL3" s="166"/>
      <c r="CM3" s="166"/>
      <c r="CN3" s="166"/>
      <c r="CO3" s="166"/>
      <c r="CP3" s="166"/>
      <c r="CQ3" s="166"/>
      <c r="CR3" s="166"/>
      <c r="CS3" s="166"/>
      <c r="CT3" s="166"/>
      <c r="CU3" s="166"/>
      <c r="CV3" s="166"/>
      <c r="CW3" s="166"/>
      <c r="CX3" s="166"/>
      <c r="CY3" s="166"/>
      <c r="CZ3" s="166"/>
      <c r="DA3" s="166"/>
      <c r="DB3" s="166"/>
      <c r="DC3" s="166"/>
      <c r="DD3" s="166"/>
      <c r="DE3" s="166"/>
      <c r="DF3" s="166"/>
      <c r="DG3" s="166"/>
      <c r="DH3" s="166"/>
      <c r="DI3" s="166"/>
      <c r="DJ3" s="166"/>
      <c r="DK3" s="166"/>
      <c r="DL3" s="166"/>
      <c r="DM3" s="166"/>
      <c r="DN3" s="166"/>
      <c r="DO3" s="166"/>
      <c r="DP3" s="166"/>
      <c r="DQ3" s="166"/>
      <c r="DR3" s="166"/>
      <c r="DS3" s="166"/>
      <c r="DT3" s="166"/>
      <c r="DU3" s="166"/>
      <c r="DV3" s="166"/>
      <c r="DW3" s="166"/>
      <c r="DX3" s="166"/>
      <c r="DY3" s="166"/>
      <c r="DZ3" s="166"/>
      <c r="EA3" s="166"/>
      <c r="EB3" s="166"/>
      <c r="EC3" s="166"/>
      <c r="ED3" s="166"/>
      <c r="EE3" s="166"/>
      <c r="EF3" s="166"/>
      <c r="EG3" s="166"/>
      <c r="EH3" s="166"/>
      <c r="EI3" s="166"/>
      <c r="EJ3" s="166"/>
      <c r="EK3" s="166"/>
      <c r="EL3" s="166"/>
      <c r="EM3" s="166"/>
      <c r="EN3" s="166"/>
      <c r="EO3" s="166"/>
      <c r="EP3" s="166"/>
      <c r="EQ3" s="166"/>
      <c r="ER3" s="166"/>
      <c r="ES3" s="166"/>
      <c r="ET3" s="166"/>
      <c r="EU3" s="166"/>
      <c r="EV3" s="166"/>
      <c r="EW3" s="166"/>
      <c r="EX3" s="166"/>
      <c r="EY3" s="166"/>
      <c r="EZ3" s="166"/>
      <c r="FA3" s="166"/>
      <c r="FB3" s="166"/>
      <c r="FC3" s="166"/>
      <c r="FD3" s="166"/>
      <c r="FE3" s="166"/>
      <c r="FF3" s="166"/>
      <c r="FG3" s="166"/>
      <c r="FH3" s="166"/>
      <c r="FI3" s="166"/>
      <c r="FJ3" s="166"/>
      <c r="FK3" s="166"/>
      <c r="FL3" s="166"/>
      <c r="FM3" s="166"/>
      <c r="FN3" s="166"/>
      <c r="FO3" s="166"/>
      <c r="FP3" s="166"/>
      <c r="FQ3" s="166"/>
      <c r="FR3" s="166"/>
      <c r="FS3" s="166"/>
      <c r="FT3" s="166"/>
      <c r="FU3" s="166"/>
      <c r="FV3" s="166"/>
      <c r="FW3" s="166"/>
      <c r="FX3" s="166"/>
      <c r="FY3" s="166"/>
      <c r="FZ3" s="166"/>
      <c r="GA3" s="166"/>
      <c r="GB3" s="166"/>
      <c r="GC3" s="166"/>
      <c r="GD3" s="166"/>
      <c r="GE3" s="166"/>
      <c r="GF3" s="166"/>
      <c r="GG3" s="166"/>
      <c r="GH3" s="166"/>
      <c r="GI3" s="166"/>
      <c r="GJ3" s="166"/>
      <c r="GK3" s="166"/>
      <c r="GL3" s="166"/>
      <c r="GM3" s="166"/>
      <c r="GN3" s="166"/>
      <c r="GO3" s="166"/>
      <c r="GP3" s="166"/>
      <c r="GQ3" s="166"/>
      <c r="GR3" s="166"/>
      <c r="GS3" s="166"/>
      <c r="GT3" s="166"/>
      <c r="GU3" s="166"/>
      <c r="GV3" s="166"/>
      <c r="GW3" s="166"/>
      <c r="GX3" s="166"/>
      <c r="GY3" s="166"/>
      <c r="GZ3" s="166"/>
      <c r="HA3" s="166"/>
      <c r="HB3" s="166"/>
      <c r="HC3" s="166"/>
      <c r="HD3" s="166"/>
      <c r="HE3" s="166"/>
      <c r="HF3" s="166"/>
      <c r="HG3" s="166"/>
      <c r="HH3" s="166"/>
      <c r="HI3" s="166"/>
      <c r="HJ3" s="166"/>
      <c r="HK3" s="166"/>
      <c r="HL3" s="166"/>
      <c r="HM3" s="166"/>
      <c r="HN3" s="166"/>
      <c r="HO3" s="166"/>
      <c r="HP3" s="166"/>
      <c r="HQ3" s="166"/>
      <c r="HR3" s="166"/>
      <c r="HS3" s="166"/>
      <c r="HT3" s="166"/>
      <c r="HU3" s="166"/>
      <c r="HV3" s="166"/>
      <c r="HW3" s="166"/>
      <c r="HX3" s="166"/>
      <c r="HY3" s="166"/>
      <c r="HZ3" s="166"/>
      <c r="IA3" s="166"/>
      <c r="IB3" s="166"/>
      <c r="IC3" s="166"/>
      <c r="ID3" s="166"/>
      <c r="IE3" s="166"/>
      <c r="IF3" s="166"/>
      <c r="IG3" s="166"/>
      <c r="IH3" s="166"/>
      <c r="II3" s="166"/>
      <c r="IJ3" s="166"/>
      <c r="IK3" s="166"/>
      <c r="IL3" s="166"/>
      <c r="IM3" s="166"/>
      <c r="IN3" s="166"/>
      <c r="IO3" s="166"/>
      <c r="IP3" s="166"/>
      <c r="IQ3" s="166"/>
      <c r="IR3" s="166"/>
      <c r="IS3" s="166"/>
      <c r="IT3" s="166"/>
      <c r="IU3" s="166"/>
      <c r="IV3" s="166"/>
      <c r="IW3" s="166"/>
      <c r="IX3" s="166"/>
      <c r="IY3" s="166"/>
      <c r="IZ3" s="166"/>
      <c r="JA3" s="166"/>
      <c r="JB3" s="166"/>
      <c r="JC3" s="166"/>
      <c r="JD3" s="166"/>
      <c r="JE3" s="166"/>
      <c r="JF3" s="166"/>
      <c r="JG3" s="166"/>
      <c r="JH3" s="166"/>
      <c r="JI3" s="166"/>
      <c r="JJ3" s="166"/>
      <c r="JK3" s="166"/>
      <c r="JL3" s="166"/>
      <c r="JM3" s="166"/>
      <c r="JN3" s="166"/>
      <c r="JO3" s="166"/>
      <c r="JP3" s="166"/>
      <c r="JQ3" s="166"/>
      <c r="JR3" s="166"/>
      <c r="JS3" s="166"/>
    </row>
    <row r="4" spans="1:279" s="167" customFormat="1" ht="41.25" customHeight="1">
      <c r="A4" s="393" t="s">
        <v>199</v>
      </c>
      <c r="B4" s="394"/>
      <c r="C4" s="395"/>
      <c r="D4" s="396" t="str">
        <f>'Mapa Final'!D4</f>
        <v xml:space="preserve"> Misionales, Estrategicos, Evaluación y Mejora y Administrativo.</v>
      </c>
      <c r="E4" s="397"/>
      <c r="F4" s="397"/>
      <c r="G4" s="397"/>
      <c r="H4" s="397"/>
      <c r="I4" s="397"/>
      <c r="J4" s="397"/>
      <c r="K4" s="397"/>
      <c r="L4" s="397"/>
      <c r="M4" s="397"/>
      <c r="N4" s="398"/>
      <c r="O4" s="399"/>
      <c r="P4" s="399"/>
      <c r="Q4" s="399"/>
      <c r="R4" s="277"/>
      <c r="S4" s="1"/>
      <c r="T4" s="1"/>
      <c r="U4" s="1"/>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c r="FT4" s="166"/>
      <c r="FU4" s="166"/>
      <c r="FV4" s="166"/>
      <c r="FW4" s="166"/>
      <c r="FX4" s="166"/>
      <c r="FY4" s="166"/>
      <c r="FZ4" s="166"/>
      <c r="GA4" s="166"/>
      <c r="GB4" s="166"/>
      <c r="GC4" s="166"/>
      <c r="GD4" s="166"/>
      <c r="GE4" s="166"/>
      <c r="GF4" s="166"/>
      <c r="GG4" s="166"/>
      <c r="GH4" s="166"/>
      <c r="GI4" s="166"/>
      <c r="GJ4" s="166"/>
      <c r="GK4" s="166"/>
      <c r="GL4" s="166"/>
      <c r="GM4" s="166"/>
      <c r="GN4" s="166"/>
      <c r="GO4" s="166"/>
      <c r="GP4" s="166"/>
      <c r="GQ4" s="166"/>
      <c r="GR4" s="166"/>
      <c r="GS4" s="166"/>
      <c r="GT4" s="166"/>
      <c r="GU4" s="166"/>
      <c r="GV4" s="166"/>
      <c r="GW4" s="166"/>
      <c r="GX4" s="166"/>
      <c r="GY4" s="166"/>
      <c r="GZ4" s="166"/>
      <c r="HA4" s="166"/>
      <c r="HB4" s="166"/>
      <c r="HC4" s="166"/>
      <c r="HD4" s="166"/>
      <c r="HE4" s="166"/>
      <c r="HF4" s="166"/>
      <c r="HG4" s="166"/>
      <c r="HH4" s="166"/>
      <c r="HI4" s="166"/>
      <c r="HJ4" s="166"/>
      <c r="HK4" s="166"/>
      <c r="HL4" s="166"/>
      <c r="HM4" s="166"/>
      <c r="HN4" s="166"/>
      <c r="HO4" s="166"/>
      <c r="HP4" s="166"/>
      <c r="HQ4" s="166"/>
      <c r="HR4" s="166"/>
      <c r="HS4" s="166"/>
      <c r="HT4" s="166"/>
      <c r="HU4" s="166"/>
      <c r="HV4" s="166"/>
      <c r="HW4" s="166"/>
      <c r="HX4" s="166"/>
      <c r="HY4" s="166"/>
      <c r="HZ4" s="166"/>
      <c r="IA4" s="166"/>
      <c r="IB4" s="166"/>
      <c r="IC4" s="166"/>
      <c r="ID4" s="166"/>
      <c r="IE4" s="166"/>
      <c r="IF4" s="166"/>
      <c r="IG4" s="166"/>
      <c r="IH4" s="166"/>
      <c r="II4" s="166"/>
      <c r="IJ4" s="166"/>
      <c r="IK4" s="166"/>
      <c r="IL4" s="166"/>
      <c r="IM4" s="166"/>
      <c r="IN4" s="166"/>
      <c r="IO4" s="166"/>
      <c r="IP4" s="166"/>
      <c r="IQ4" s="166"/>
      <c r="IR4" s="166"/>
      <c r="IS4" s="166"/>
      <c r="IT4" s="166"/>
      <c r="IU4" s="166"/>
      <c r="IV4" s="166"/>
      <c r="IW4" s="166"/>
      <c r="IX4" s="166"/>
      <c r="IY4" s="166"/>
      <c r="IZ4" s="166"/>
      <c r="JA4" s="166"/>
      <c r="JB4" s="166"/>
      <c r="JC4" s="166"/>
      <c r="JD4" s="166"/>
      <c r="JE4" s="166"/>
      <c r="JF4" s="166"/>
      <c r="JG4" s="166"/>
      <c r="JH4" s="166"/>
      <c r="JI4" s="166"/>
      <c r="JJ4" s="166"/>
      <c r="JK4" s="166"/>
      <c r="JL4" s="166"/>
      <c r="JM4" s="166"/>
      <c r="JN4" s="166"/>
      <c r="JO4" s="166"/>
      <c r="JP4" s="166"/>
      <c r="JQ4" s="166"/>
      <c r="JR4" s="166"/>
      <c r="JS4" s="166"/>
    </row>
    <row r="5" spans="1:279" s="167" customFormat="1" ht="52.5" customHeight="1">
      <c r="A5" s="393" t="s">
        <v>201</v>
      </c>
      <c r="B5" s="394"/>
      <c r="C5" s="395"/>
      <c r="D5" s="404" t="str">
        <f>'Mapa Final'!D5</f>
        <v>Administrar justicia dirigiendo la actuación procesal, hacia la emisión de una decisión de carácter definitivo mediante la aplicación de la normatividad vigente.</v>
      </c>
      <c r="E5" s="405"/>
      <c r="F5" s="405"/>
      <c r="G5" s="405"/>
      <c r="H5" s="405"/>
      <c r="I5" s="405"/>
      <c r="J5" s="405"/>
      <c r="K5" s="405"/>
      <c r="L5" s="405"/>
      <c r="M5" s="405"/>
      <c r="N5" s="406"/>
      <c r="O5" s="1"/>
      <c r="P5" s="1"/>
      <c r="Q5" s="1"/>
      <c r="R5" s="1"/>
      <c r="S5" s="1"/>
      <c r="T5" s="1"/>
      <c r="U5" s="1"/>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c r="GY5" s="166"/>
      <c r="GZ5" s="166"/>
      <c r="HA5" s="166"/>
      <c r="HB5" s="166"/>
      <c r="HC5" s="166"/>
      <c r="HD5" s="166"/>
      <c r="HE5" s="166"/>
      <c r="HF5" s="166"/>
      <c r="HG5" s="166"/>
      <c r="HH5" s="166"/>
      <c r="HI5" s="166"/>
      <c r="HJ5" s="166"/>
      <c r="HK5" s="166"/>
      <c r="HL5" s="166"/>
      <c r="HM5" s="166"/>
      <c r="HN5" s="166"/>
      <c r="HO5" s="166"/>
      <c r="HP5" s="166"/>
      <c r="HQ5" s="166"/>
      <c r="HR5" s="166"/>
      <c r="HS5" s="166"/>
      <c r="HT5" s="166"/>
      <c r="HU5" s="166"/>
      <c r="HV5" s="166"/>
      <c r="HW5" s="166"/>
      <c r="HX5" s="166"/>
      <c r="HY5" s="166"/>
      <c r="HZ5" s="166"/>
      <c r="IA5" s="166"/>
      <c r="IB5" s="166"/>
      <c r="IC5" s="166"/>
      <c r="ID5" s="166"/>
      <c r="IE5" s="166"/>
      <c r="IF5" s="166"/>
      <c r="IG5" s="166"/>
      <c r="IH5" s="166"/>
      <c r="II5" s="166"/>
      <c r="IJ5" s="166"/>
      <c r="IK5" s="166"/>
      <c r="IL5" s="166"/>
      <c r="IM5" s="166"/>
      <c r="IN5" s="166"/>
      <c r="IO5" s="166"/>
      <c r="IP5" s="166"/>
      <c r="IQ5" s="166"/>
      <c r="IR5" s="166"/>
      <c r="IS5" s="166"/>
      <c r="IT5" s="166"/>
      <c r="IU5" s="166"/>
      <c r="IV5" s="166"/>
      <c r="IW5" s="166"/>
      <c r="IX5" s="166"/>
      <c r="IY5" s="166"/>
      <c r="IZ5" s="166"/>
      <c r="JA5" s="166"/>
      <c r="JB5" s="166"/>
      <c r="JC5" s="166"/>
      <c r="JD5" s="166"/>
      <c r="JE5" s="166"/>
      <c r="JF5" s="166"/>
      <c r="JG5" s="166"/>
      <c r="JH5" s="166"/>
      <c r="JI5" s="166"/>
      <c r="JJ5" s="166"/>
      <c r="JK5" s="166"/>
      <c r="JL5" s="166"/>
      <c r="JM5" s="166"/>
      <c r="JN5" s="166"/>
      <c r="JO5" s="166"/>
      <c r="JP5" s="166"/>
      <c r="JQ5" s="166"/>
      <c r="JR5" s="166"/>
      <c r="JS5" s="166"/>
    </row>
    <row r="6" spans="1:279" s="167" customFormat="1" ht="32.25" customHeight="1" thickBot="1">
      <c r="A6" s="393" t="s">
        <v>202</v>
      </c>
      <c r="B6" s="394"/>
      <c r="C6" s="395"/>
      <c r="D6" s="404" t="str">
        <f>'Mapa Final'!D6</f>
        <v>Despachos Judiciales y Oficina de Apoyo para los Juzgados Civiles Municipales de Ejecución de Sentencias de Cali.</v>
      </c>
      <c r="E6" s="405"/>
      <c r="F6" s="405"/>
      <c r="G6" s="405"/>
      <c r="H6" s="405"/>
      <c r="I6" s="405"/>
      <c r="J6" s="405"/>
      <c r="K6" s="405"/>
      <c r="L6" s="405"/>
      <c r="M6" s="405"/>
      <c r="N6" s="406"/>
      <c r="O6" s="1"/>
      <c r="P6" s="1"/>
      <c r="Q6" s="1"/>
      <c r="R6" s="1"/>
      <c r="S6" s="1"/>
      <c r="T6" s="1"/>
      <c r="U6" s="1"/>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c r="CP6" s="166"/>
      <c r="CQ6" s="166"/>
      <c r="CR6" s="166"/>
      <c r="CS6" s="166"/>
      <c r="CT6" s="166"/>
      <c r="CU6" s="166"/>
      <c r="CV6" s="166"/>
      <c r="CW6" s="166"/>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6"/>
      <c r="DX6" s="166"/>
      <c r="DY6" s="166"/>
      <c r="DZ6" s="166"/>
      <c r="EA6" s="166"/>
      <c r="EB6" s="166"/>
      <c r="EC6" s="166"/>
      <c r="ED6" s="166"/>
      <c r="EE6" s="166"/>
      <c r="EF6" s="166"/>
      <c r="EG6" s="166"/>
      <c r="EH6" s="166"/>
      <c r="EI6" s="166"/>
      <c r="EJ6" s="166"/>
      <c r="EK6" s="166"/>
      <c r="EL6" s="166"/>
      <c r="EM6" s="166"/>
      <c r="EN6" s="166"/>
      <c r="EO6" s="166"/>
      <c r="EP6" s="166"/>
      <c r="EQ6" s="166"/>
      <c r="ER6" s="166"/>
      <c r="ES6" s="166"/>
      <c r="ET6" s="166"/>
      <c r="EU6" s="166"/>
      <c r="EV6" s="166"/>
      <c r="EW6" s="166"/>
      <c r="EX6" s="166"/>
      <c r="EY6" s="166"/>
      <c r="EZ6" s="166"/>
      <c r="FA6" s="166"/>
      <c r="FB6" s="166"/>
      <c r="FC6" s="166"/>
      <c r="FD6" s="166"/>
      <c r="FE6" s="166"/>
      <c r="FF6" s="166"/>
      <c r="FG6" s="166"/>
      <c r="FH6" s="166"/>
      <c r="FI6" s="166"/>
      <c r="FJ6" s="166"/>
      <c r="FK6" s="166"/>
      <c r="FL6" s="166"/>
      <c r="FM6" s="166"/>
      <c r="FN6" s="166"/>
      <c r="FO6" s="166"/>
      <c r="FP6" s="166"/>
      <c r="FQ6" s="166"/>
      <c r="FR6" s="166"/>
      <c r="FS6" s="166"/>
      <c r="FT6" s="166"/>
      <c r="FU6" s="166"/>
      <c r="FV6" s="166"/>
      <c r="FW6" s="166"/>
      <c r="FX6" s="166"/>
      <c r="FY6" s="166"/>
      <c r="FZ6" s="166"/>
      <c r="GA6" s="166"/>
      <c r="GB6" s="166"/>
      <c r="GC6" s="166"/>
      <c r="GD6" s="166"/>
      <c r="GE6" s="166"/>
      <c r="GF6" s="166"/>
      <c r="GG6" s="166"/>
      <c r="GH6" s="166"/>
      <c r="GI6" s="166"/>
      <c r="GJ6" s="166"/>
      <c r="GK6" s="166"/>
      <c r="GL6" s="166"/>
      <c r="GM6" s="166"/>
      <c r="GN6" s="166"/>
      <c r="GO6" s="166"/>
      <c r="GP6" s="166"/>
      <c r="GQ6" s="166"/>
      <c r="GR6" s="166"/>
      <c r="GS6" s="166"/>
      <c r="GT6" s="166"/>
      <c r="GU6" s="166"/>
      <c r="GV6" s="166"/>
      <c r="GW6" s="166"/>
      <c r="GX6" s="166"/>
      <c r="GY6" s="166"/>
      <c r="GZ6" s="166"/>
      <c r="HA6" s="166"/>
      <c r="HB6" s="166"/>
      <c r="HC6" s="166"/>
      <c r="HD6" s="166"/>
      <c r="HE6" s="166"/>
      <c r="HF6" s="166"/>
      <c r="HG6" s="166"/>
      <c r="HH6" s="166"/>
      <c r="HI6" s="166"/>
      <c r="HJ6" s="166"/>
      <c r="HK6" s="166"/>
      <c r="HL6" s="166"/>
      <c r="HM6" s="166"/>
      <c r="HN6" s="166"/>
      <c r="HO6" s="166"/>
      <c r="HP6" s="166"/>
      <c r="HQ6" s="166"/>
      <c r="HR6" s="166"/>
      <c r="HS6" s="166"/>
      <c r="HT6" s="166"/>
      <c r="HU6" s="166"/>
      <c r="HV6" s="166"/>
      <c r="HW6" s="166"/>
      <c r="HX6" s="166"/>
      <c r="HY6" s="166"/>
      <c r="HZ6" s="166"/>
      <c r="IA6" s="166"/>
      <c r="IB6" s="166"/>
      <c r="IC6" s="166"/>
      <c r="ID6" s="166"/>
      <c r="IE6" s="166"/>
      <c r="IF6" s="166"/>
      <c r="IG6" s="166"/>
      <c r="IH6" s="166"/>
      <c r="II6" s="166"/>
      <c r="IJ6" s="166"/>
      <c r="IK6" s="166"/>
      <c r="IL6" s="166"/>
      <c r="IM6" s="166"/>
      <c r="IN6" s="166"/>
      <c r="IO6" s="166"/>
      <c r="IP6" s="166"/>
      <c r="IQ6" s="166"/>
      <c r="IR6" s="166"/>
      <c r="IS6" s="166"/>
      <c r="IT6" s="166"/>
      <c r="IU6" s="166"/>
      <c r="IV6" s="166"/>
      <c r="IW6" s="166"/>
      <c r="IX6" s="166"/>
      <c r="IY6" s="166"/>
      <c r="IZ6" s="166"/>
      <c r="JA6" s="166"/>
      <c r="JB6" s="166"/>
      <c r="JC6" s="166"/>
      <c r="JD6" s="166"/>
      <c r="JE6" s="166"/>
      <c r="JF6" s="166"/>
      <c r="JG6" s="166"/>
      <c r="JH6" s="166"/>
      <c r="JI6" s="166"/>
      <c r="JJ6" s="166"/>
      <c r="JK6" s="166"/>
      <c r="JL6" s="166"/>
      <c r="JM6" s="166"/>
      <c r="JN6" s="166"/>
      <c r="JO6" s="166"/>
      <c r="JP6" s="166"/>
      <c r="JQ6" s="166"/>
      <c r="JR6" s="166"/>
      <c r="JS6" s="166"/>
    </row>
    <row r="7" spans="1:279" s="170" customFormat="1" ht="38.25" customHeight="1" thickTop="1" thickBot="1">
      <c r="A7" s="533" t="s">
        <v>569</v>
      </c>
      <c r="B7" s="534"/>
      <c r="C7" s="534"/>
      <c r="D7" s="534"/>
      <c r="E7" s="534"/>
      <c r="F7" s="535"/>
      <c r="G7" s="168"/>
      <c r="H7" s="536" t="s">
        <v>570</v>
      </c>
      <c r="I7" s="536"/>
      <c r="J7" s="536"/>
      <c r="K7" s="536" t="s">
        <v>571</v>
      </c>
      <c r="L7" s="536"/>
      <c r="M7" s="536"/>
      <c r="N7" s="537" t="s">
        <v>512</v>
      </c>
      <c r="O7" s="542" t="s">
        <v>572</v>
      </c>
      <c r="P7" s="544" t="s">
        <v>573</v>
      </c>
      <c r="Q7" s="547"/>
      <c r="R7" s="545"/>
      <c r="S7" s="544" t="s">
        <v>574</v>
      </c>
      <c r="T7" s="545"/>
      <c r="U7" s="546" t="s">
        <v>575</v>
      </c>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169"/>
      <c r="CM7" s="169"/>
      <c r="CN7" s="169"/>
      <c r="CO7" s="169"/>
      <c r="CP7" s="169"/>
      <c r="CQ7" s="169"/>
      <c r="CR7" s="169"/>
      <c r="CS7" s="169"/>
      <c r="CT7" s="169"/>
      <c r="CU7" s="169"/>
      <c r="CV7" s="169"/>
      <c r="CW7" s="169"/>
      <c r="CX7" s="169"/>
      <c r="CY7" s="169"/>
      <c r="CZ7" s="169"/>
      <c r="DA7" s="169"/>
      <c r="DB7" s="169"/>
      <c r="DC7" s="169"/>
      <c r="DD7" s="169"/>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c r="FG7" s="169"/>
      <c r="FH7" s="169"/>
      <c r="FI7" s="169"/>
      <c r="FJ7" s="169"/>
      <c r="FK7" s="169"/>
      <c r="FL7" s="169"/>
      <c r="FM7" s="169"/>
      <c r="FN7" s="169"/>
      <c r="FO7" s="169"/>
      <c r="FP7" s="169"/>
      <c r="FQ7" s="169"/>
      <c r="FR7" s="169"/>
      <c r="FS7" s="169"/>
      <c r="FT7" s="169"/>
      <c r="FU7" s="169"/>
    </row>
    <row r="8" spans="1:279" s="177" customFormat="1" ht="81" customHeight="1" thickTop="1" thickBot="1">
      <c r="A8" s="171" t="s">
        <v>28</v>
      </c>
      <c r="B8" s="171" t="s">
        <v>210</v>
      </c>
      <c r="C8" s="172" t="s">
        <v>151</v>
      </c>
      <c r="D8" s="173" t="s">
        <v>576</v>
      </c>
      <c r="E8" s="283" t="s">
        <v>155</v>
      </c>
      <c r="F8" s="283" t="s">
        <v>157</v>
      </c>
      <c r="G8" s="283" t="s">
        <v>159</v>
      </c>
      <c r="H8" s="174" t="s">
        <v>577</v>
      </c>
      <c r="I8" s="174" t="s">
        <v>503</v>
      </c>
      <c r="J8" s="174" t="s">
        <v>578</v>
      </c>
      <c r="K8" s="174" t="s">
        <v>577</v>
      </c>
      <c r="L8" s="174" t="s">
        <v>579</v>
      </c>
      <c r="M8" s="174" t="s">
        <v>578</v>
      </c>
      <c r="N8" s="537"/>
      <c r="O8" s="543"/>
      <c r="P8" s="175" t="s">
        <v>580</v>
      </c>
      <c r="Q8" s="175" t="s">
        <v>581</v>
      </c>
      <c r="R8" s="175" t="s">
        <v>582</v>
      </c>
      <c r="S8" s="175" t="s">
        <v>583</v>
      </c>
      <c r="T8" s="175" t="s">
        <v>584</v>
      </c>
      <c r="U8" s="54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c r="BN8" s="176"/>
      <c r="BO8" s="176"/>
      <c r="BP8" s="176"/>
      <c r="BQ8" s="176"/>
      <c r="BR8" s="176"/>
      <c r="BS8" s="176"/>
      <c r="BT8" s="176"/>
      <c r="BU8" s="176"/>
      <c r="BV8" s="176"/>
      <c r="BW8" s="176"/>
      <c r="BX8" s="176"/>
      <c r="BY8" s="176"/>
      <c r="BZ8" s="176"/>
      <c r="CA8" s="176"/>
      <c r="CB8" s="176"/>
      <c r="CC8" s="176"/>
      <c r="CD8" s="176"/>
      <c r="CE8" s="176"/>
      <c r="CF8" s="176"/>
      <c r="CG8" s="176"/>
      <c r="CH8" s="176"/>
      <c r="CI8" s="176"/>
      <c r="CJ8" s="176"/>
      <c r="CK8" s="176"/>
      <c r="CL8" s="176"/>
      <c r="CM8" s="176"/>
      <c r="CN8" s="176"/>
      <c r="CO8" s="176"/>
      <c r="CP8" s="176"/>
      <c r="CQ8" s="176"/>
      <c r="CR8" s="176"/>
      <c r="CS8" s="176"/>
      <c r="CT8" s="176"/>
      <c r="CU8" s="176"/>
      <c r="CV8" s="176"/>
      <c r="CW8" s="176"/>
      <c r="CX8" s="176"/>
      <c r="CY8" s="176"/>
      <c r="CZ8" s="176"/>
      <c r="DA8" s="176"/>
      <c r="DB8" s="176"/>
      <c r="DC8" s="176"/>
      <c r="DD8" s="176"/>
      <c r="DE8" s="176"/>
      <c r="DF8" s="176"/>
      <c r="DG8" s="176"/>
      <c r="DH8" s="176"/>
      <c r="DI8" s="176"/>
      <c r="DJ8" s="176"/>
      <c r="DK8" s="176"/>
      <c r="DL8" s="176"/>
      <c r="DM8" s="176"/>
      <c r="DN8" s="176"/>
      <c r="DO8" s="176"/>
      <c r="DP8" s="176"/>
      <c r="DQ8" s="176"/>
      <c r="DR8" s="176"/>
      <c r="DS8" s="176"/>
      <c r="DT8" s="176"/>
      <c r="DU8" s="176"/>
      <c r="DV8" s="176"/>
      <c r="DW8" s="176"/>
      <c r="DX8" s="176"/>
      <c r="DY8" s="176"/>
      <c r="DZ8" s="176"/>
      <c r="EA8" s="176"/>
      <c r="EB8" s="176"/>
      <c r="EC8" s="176"/>
      <c r="ED8" s="176"/>
      <c r="EE8" s="176"/>
      <c r="EF8" s="176"/>
      <c r="EG8" s="176"/>
      <c r="EH8" s="176"/>
      <c r="EI8" s="176"/>
      <c r="EJ8" s="176"/>
      <c r="EK8" s="176"/>
      <c r="EL8" s="176"/>
      <c r="EM8" s="176"/>
      <c r="EN8" s="176"/>
      <c r="EO8" s="176"/>
      <c r="EP8" s="176"/>
      <c r="EQ8" s="176"/>
      <c r="ER8" s="176"/>
      <c r="ES8" s="176"/>
      <c r="ET8" s="176"/>
      <c r="EU8" s="176"/>
      <c r="EV8" s="176"/>
      <c r="EW8" s="176"/>
      <c r="EX8" s="176"/>
      <c r="EY8" s="176"/>
      <c r="EZ8" s="176"/>
      <c r="FA8" s="176"/>
      <c r="FB8" s="176"/>
      <c r="FC8" s="176"/>
      <c r="FD8" s="176"/>
      <c r="FE8" s="176"/>
      <c r="FF8" s="176"/>
      <c r="FG8" s="176"/>
      <c r="FH8" s="176"/>
      <c r="FI8" s="176"/>
      <c r="FJ8" s="176"/>
      <c r="FK8" s="176"/>
      <c r="FL8" s="176"/>
      <c r="FM8" s="176"/>
      <c r="FN8" s="176"/>
      <c r="FO8" s="176"/>
      <c r="FP8" s="176"/>
      <c r="FQ8" s="176"/>
      <c r="FR8" s="176"/>
      <c r="FS8" s="176"/>
      <c r="FT8" s="176"/>
      <c r="FU8" s="176"/>
    </row>
    <row r="9" spans="1:279" s="178" customFormat="1" ht="10.5" customHeight="1" thickTop="1" thickBot="1">
      <c r="A9" s="548"/>
      <c r="B9" s="549"/>
      <c r="C9" s="549"/>
      <c r="D9" s="549"/>
      <c r="E9" s="549"/>
      <c r="F9" s="549"/>
      <c r="G9" s="549"/>
      <c r="H9" s="549"/>
      <c r="I9" s="549"/>
      <c r="J9" s="549"/>
      <c r="K9" s="549"/>
      <c r="L9" s="549"/>
      <c r="M9" s="549"/>
      <c r="N9" s="549"/>
      <c r="U9" s="179"/>
      <c r="V9" s="180"/>
      <c r="W9" s="180"/>
      <c r="X9" s="180"/>
      <c r="Y9" s="180"/>
      <c r="Z9" s="180"/>
      <c r="AA9" s="180"/>
      <c r="AB9" s="180"/>
      <c r="AC9" s="180"/>
      <c r="AD9" s="180"/>
      <c r="AE9" s="180"/>
      <c r="AF9" s="180"/>
      <c r="AG9" s="180"/>
      <c r="AH9" s="180"/>
      <c r="AI9" s="180"/>
      <c r="AJ9" s="180"/>
      <c r="AK9" s="180"/>
      <c r="AL9" s="180"/>
      <c r="AM9" s="180"/>
      <c r="AN9" s="180"/>
      <c r="AO9" s="180"/>
      <c r="AP9" s="180"/>
      <c r="AQ9" s="180"/>
      <c r="AR9" s="180"/>
      <c r="AS9" s="180"/>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c r="BR9" s="180"/>
      <c r="BS9" s="180"/>
      <c r="BT9" s="180"/>
      <c r="BU9" s="180"/>
      <c r="BV9" s="180"/>
      <c r="BW9" s="180"/>
      <c r="BX9" s="180"/>
      <c r="BY9" s="180"/>
      <c r="BZ9" s="180"/>
      <c r="CA9" s="180"/>
      <c r="CB9" s="180"/>
      <c r="CC9" s="180"/>
      <c r="CD9" s="180"/>
      <c r="CE9" s="180"/>
      <c r="CF9" s="180"/>
      <c r="CG9" s="180"/>
      <c r="CH9" s="180"/>
      <c r="CI9" s="180"/>
      <c r="CJ9" s="180"/>
      <c r="CK9" s="180"/>
      <c r="CL9" s="180"/>
      <c r="CM9" s="180"/>
      <c r="CN9" s="180"/>
      <c r="CO9" s="180"/>
      <c r="CP9" s="180"/>
      <c r="CQ9" s="180"/>
      <c r="CR9" s="180"/>
      <c r="CS9" s="180"/>
      <c r="CT9" s="180"/>
      <c r="CU9" s="180"/>
      <c r="CV9" s="180"/>
      <c r="CW9" s="180"/>
      <c r="CX9" s="180"/>
      <c r="CY9" s="180"/>
      <c r="CZ9" s="180"/>
      <c r="DA9" s="180"/>
      <c r="DB9" s="180"/>
      <c r="DC9" s="180"/>
      <c r="DD9" s="180"/>
      <c r="DE9" s="180"/>
      <c r="DF9" s="180"/>
      <c r="DG9" s="180"/>
      <c r="DH9" s="180"/>
      <c r="DI9" s="180"/>
      <c r="DJ9" s="180"/>
      <c r="DK9" s="180"/>
      <c r="DL9" s="180"/>
      <c r="DM9" s="180"/>
      <c r="DN9" s="180"/>
      <c r="DO9" s="180"/>
      <c r="DP9" s="180"/>
      <c r="DQ9" s="180"/>
      <c r="DR9" s="180"/>
      <c r="DS9" s="180"/>
      <c r="DT9" s="180"/>
      <c r="DU9" s="180"/>
      <c r="DV9" s="180"/>
      <c r="DW9" s="180"/>
      <c r="DX9" s="180"/>
      <c r="DY9" s="180"/>
      <c r="DZ9" s="180"/>
      <c r="EA9" s="180"/>
      <c r="EB9" s="180"/>
      <c r="EC9" s="180"/>
      <c r="ED9" s="180"/>
      <c r="EE9" s="180"/>
      <c r="EF9" s="180"/>
      <c r="EG9" s="180"/>
      <c r="EH9" s="180"/>
      <c r="EI9" s="180"/>
      <c r="EJ9" s="180"/>
      <c r="EK9" s="180"/>
      <c r="EL9" s="180"/>
      <c r="EM9" s="180"/>
      <c r="EN9" s="180"/>
      <c r="EO9" s="180"/>
      <c r="EP9" s="180"/>
      <c r="EQ9" s="180"/>
      <c r="ER9" s="180"/>
      <c r="ES9" s="180"/>
      <c r="ET9" s="180"/>
      <c r="EU9" s="180"/>
      <c r="EV9" s="180"/>
      <c r="EW9" s="180"/>
      <c r="EX9" s="180"/>
      <c r="EY9" s="180"/>
      <c r="EZ9" s="180"/>
      <c r="FA9" s="180"/>
      <c r="FB9" s="180"/>
      <c r="FC9" s="180"/>
      <c r="FD9" s="180"/>
      <c r="FE9" s="180"/>
      <c r="FF9" s="180"/>
      <c r="FG9" s="180"/>
      <c r="FH9" s="180"/>
      <c r="FI9" s="180"/>
      <c r="FJ9" s="180"/>
      <c r="FK9" s="180"/>
      <c r="FL9" s="180"/>
      <c r="FM9" s="180"/>
      <c r="FN9" s="180"/>
      <c r="FO9" s="180"/>
      <c r="FP9" s="180"/>
      <c r="FQ9" s="180"/>
      <c r="FR9" s="180"/>
      <c r="FS9" s="180"/>
      <c r="FT9" s="180"/>
      <c r="FU9" s="180"/>
    </row>
    <row r="10" spans="1:279" s="181" customFormat="1" ht="15" customHeight="1">
      <c r="A10" s="521">
        <f>'Mapa Final'!A10</f>
        <v>1</v>
      </c>
      <c r="B10" s="505" t="str">
        <f>'Mapa Final'!B10</f>
        <v>Vencimiento de Términos</v>
      </c>
      <c r="C10" s="505" t="str">
        <f>'Mapa Final'!C10</f>
        <v>Afectación en la Prestación del Servicio de Justicia</v>
      </c>
      <c r="D10" s="505" t="str">
        <f>'Mapa Final'!D10</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 la Oficina de Apoyo.
5.Afectación del orden público, genera mayor demanda y congestión de la justicia.
</v>
      </c>
      <c r="E10" s="508" t="str">
        <f>'Mapa Final'!E10</f>
        <v xml:space="preserve"> Actuaciones procesales después del vencimiento de los términos legales  </v>
      </c>
      <c r="F10" s="508" t="str">
        <f>'Mapa Final'!F10</f>
        <v xml:space="preserve">Posibilidad de vulneración de los derechos fundamentales y economicos de los ciudadanos  debido a las  actuaciones procesales después del vencimiento de los términos legales  </v>
      </c>
      <c r="G10" s="508" t="str">
        <f>'Mapa Final'!G10</f>
        <v>Usuarios, productos y prácticas organizacionales</v>
      </c>
      <c r="H10" s="524" t="str">
        <f>'Mapa Final'!I10</f>
        <v>Muy Alta</v>
      </c>
      <c r="I10" s="527" t="str">
        <f>'Mapa Final'!L10</f>
        <v>Leve</v>
      </c>
      <c r="J10" s="511" t="str">
        <f>'Mapa Final'!N10</f>
        <v xml:space="preserve">Alto </v>
      </c>
      <c r="K10" s="514" t="str">
        <f>'Mapa Final'!AA10</f>
        <v>Media</v>
      </c>
      <c r="L10" s="514" t="str">
        <f>'Mapa Final'!AE10</f>
        <v>Leve</v>
      </c>
      <c r="M10" s="517" t="str">
        <f>'Mapa Final'!AG10</f>
        <v>Moderado</v>
      </c>
      <c r="N10" s="514" t="str">
        <f>'Mapa Final'!AH10</f>
        <v>Aceptar</v>
      </c>
      <c r="O10" s="530" t="s">
        <v>585</v>
      </c>
      <c r="P10" s="502"/>
      <c r="Q10" s="502"/>
      <c r="R10" s="502" t="s">
        <v>586</v>
      </c>
      <c r="S10" s="502" t="s">
        <v>587</v>
      </c>
      <c r="T10" s="502"/>
      <c r="U10" s="502" t="s">
        <v>588</v>
      </c>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row>
    <row r="11" spans="1:279" s="181" customFormat="1" ht="13.5" customHeight="1">
      <c r="A11" s="522"/>
      <c r="B11" s="506"/>
      <c r="C11" s="506"/>
      <c r="D11" s="506"/>
      <c r="E11" s="509"/>
      <c r="F11" s="509"/>
      <c r="G11" s="509"/>
      <c r="H11" s="525"/>
      <c r="I11" s="528"/>
      <c r="J11" s="512"/>
      <c r="K11" s="515"/>
      <c r="L11" s="515"/>
      <c r="M11" s="518"/>
      <c r="N11" s="515"/>
      <c r="O11" s="531"/>
      <c r="P11" s="503"/>
      <c r="Q11" s="503"/>
      <c r="R11" s="503"/>
      <c r="S11" s="503"/>
      <c r="T11" s="503"/>
      <c r="U11" s="503"/>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row>
    <row r="12" spans="1:279" s="181" customFormat="1" ht="13.5" customHeight="1">
      <c r="A12" s="522"/>
      <c r="B12" s="506"/>
      <c r="C12" s="506"/>
      <c r="D12" s="506"/>
      <c r="E12" s="509"/>
      <c r="F12" s="509"/>
      <c r="G12" s="509"/>
      <c r="H12" s="525"/>
      <c r="I12" s="528"/>
      <c r="J12" s="512"/>
      <c r="K12" s="515"/>
      <c r="L12" s="515"/>
      <c r="M12" s="518"/>
      <c r="N12" s="515"/>
      <c r="O12" s="531"/>
      <c r="P12" s="503"/>
      <c r="Q12" s="503"/>
      <c r="R12" s="503"/>
      <c r="S12" s="503"/>
      <c r="T12" s="503"/>
      <c r="U12" s="503"/>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row>
    <row r="13" spans="1:279" s="181" customFormat="1" ht="13.5" customHeight="1">
      <c r="A13" s="522"/>
      <c r="B13" s="506"/>
      <c r="C13" s="506"/>
      <c r="D13" s="506"/>
      <c r="E13" s="509"/>
      <c r="F13" s="509"/>
      <c r="G13" s="509"/>
      <c r="H13" s="525"/>
      <c r="I13" s="528"/>
      <c r="J13" s="512"/>
      <c r="K13" s="515"/>
      <c r="L13" s="515"/>
      <c r="M13" s="518"/>
      <c r="N13" s="515"/>
      <c r="O13" s="531"/>
      <c r="P13" s="503"/>
      <c r="Q13" s="503"/>
      <c r="R13" s="503"/>
      <c r="S13" s="503"/>
      <c r="T13" s="503"/>
      <c r="U13" s="503"/>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row>
    <row r="14" spans="1:279" s="181" customFormat="1" ht="238.5" customHeight="1" thickBot="1">
      <c r="A14" s="523"/>
      <c r="B14" s="507"/>
      <c r="C14" s="507"/>
      <c r="D14" s="507"/>
      <c r="E14" s="510"/>
      <c r="F14" s="510"/>
      <c r="G14" s="510"/>
      <c r="H14" s="526"/>
      <c r="I14" s="529"/>
      <c r="J14" s="513"/>
      <c r="K14" s="516"/>
      <c r="L14" s="516"/>
      <c r="M14" s="519"/>
      <c r="N14" s="516"/>
      <c r="O14" s="532"/>
      <c r="P14" s="504"/>
      <c r="Q14" s="504"/>
      <c r="R14" s="504"/>
      <c r="S14" s="504"/>
      <c r="T14" s="504"/>
      <c r="U14" s="50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row>
    <row r="15" spans="1:279" s="181" customFormat="1" ht="15" customHeight="1">
      <c r="A15" s="521">
        <f>'Mapa Final'!A15</f>
        <v>2</v>
      </c>
      <c r="B15" s="505" t="str">
        <f>'Mapa Final'!B15</f>
        <v>Suspensión o no realización de las Audiencias Programadas</v>
      </c>
      <c r="C15" s="505" t="str">
        <f>'Mapa Final'!C15</f>
        <v>Afectación en la Prestación del Servicio de Justicia</v>
      </c>
      <c r="D15" s="505" t="str">
        <f>'Mapa Final'!D15</f>
        <v xml:space="preserve">1.Falta de herramientas tecnológicas que permitan el buen desarrollo de la audiencia (Sistema de Grabación, Software, Hardware, microfonos, diademas entre otros)
2.Programación de audiencias sin tener en cuenta tiempos de duración para su realización y los tiempos para publicación de audiencia.
3.Falta de comunicación oportuna, errores en la notificación a las partes interesadas externas
4.Carencia de internet, o energia y  conectividad adecuada para los  equipos en las sedes judiciales y salas de audiencias.
</v>
      </c>
      <c r="E15" s="508" t="str">
        <f>'Mapa Final'!E15</f>
        <v>Incumplimiento en la realización de las audiencias programadas</v>
      </c>
      <c r="F15" s="508" t="str">
        <f>'Mapa Final'!F15</f>
        <v>Posibilidad de vulneración de los derechos fundamentales  y economicos de los ciudadanos  debido al Incumplimiento en la realización de las audiencias programadas</v>
      </c>
      <c r="G15" s="508" t="str">
        <f>'Mapa Final'!G15</f>
        <v>Usuarios, productos y prácticas organizacionales</v>
      </c>
      <c r="H15" s="524" t="str">
        <f>'Mapa Final'!I15</f>
        <v>Media</v>
      </c>
      <c r="I15" s="527" t="str">
        <f>'Mapa Final'!L15</f>
        <v>Leve</v>
      </c>
      <c r="J15" s="511" t="str">
        <f>'Mapa Final'!N15</f>
        <v>Moderado</v>
      </c>
      <c r="K15" s="514" t="str">
        <f>'Mapa Final'!AA15</f>
        <v>Baja</v>
      </c>
      <c r="L15" s="514" t="str">
        <f>'Mapa Final'!AE15</f>
        <v>Leve</v>
      </c>
      <c r="M15" s="517" t="str">
        <f>'Mapa Final'!AG15</f>
        <v>Bajo</v>
      </c>
      <c r="N15" s="514" t="str">
        <f>'Mapa Final'!AH15</f>
        <v>Aceptar</v>
      </c>
      <c r="O15" s="530" t="s">
        <v>589</v>
      </c>
      <c r="P15" s="502"/>
      <c r="Q15" s="502"/>
      <c r="R15" s="502"/>
      <c r="S15" s="502" t="s">
        <v>590</v>
      </c>
      <c r="T15" s="502"/>
      <c r="U15" s="502" t="s">
        <v>588</v>
      </c>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row>
    <row r="16" spans="1:279" s="181" customFormat="1" ht="13.5" customHeight="1">
      <c r="A16" s="522"/>
      <c r="B16" s="506"/>
      <c r="C16" s="506"/>
      <c r="D16" s="506"/>
      <c r="E16" s="509"/>
      <c r="F16" s="509"/>
      <c r="G16" s="509"/>
      <c r="H16" s="525"/>
      <c r="I16" s="528"/>
      <c r="J16" s="512"/>
      <c r="K16" s="515"/>
      <c r="L16" s="515"/>
      <c r="M16" s="518"/>
      <c r="N16" s="515"/>
      <c r="O16" s="531"/>
      <c r="P16" s="503"/>
      <c r="Q16" s="503"/>
      <c r="R16" s="503"/>
      <c r="S16" s="503"/>
      <c r="T16" s="503"/>
      <c r="U16" s="503"/>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row>
    <row r="17" spans="1:177" s="181" customFormat="1" ht="13.5" customHeight="1">
      <c r="A17" s="522"/>
      <c r="B17" s="506"/>
      <c r="C17" s="506"/>
      <c r="D17" s="506"/>
      <c r="E17" s="509"/>
      <c r="F17" s="509"/>
      <c r="G17" s="509"/>
      <c r="H17" s="525"/>
      <c r="I17" s="528"/>
      <c r="J17" s="512"/>
      <c r="K17" s="515"/>
      <c r="L17" s="515"/>
      <c r="M17" s="518"/>
      <c r="N17" s="515"/>
      <c r="O17" s="531"/>
      <c r="P17" s="503"/>
      <c r="Q17" s="503"/>
      <c r="R17" s="503"/>
      <c r="S17" s="503"/>
      <c r="T17" s="503"/>
      <c r="U17" s="503"/>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row>
    <row r="18" spans="1:177" s="181" customFormat="1" ht="13.5" customHeight="1">
      <c r="A18" s="522"/>
      <c r="B18" s="506"/>
      <c r="C18" s="506"/>
      <c r="D18" s="506"/>
      <c r="E18" s="509"/>
      <c r="F18" s="509"/>
      <c r="G18" s="509"/>
      <c r="H18" s="525"/>
      <c r="I18" s="528"/>
      <c r="J18" s="512"/>
      <c r="K18" s="515"/>
      <c r="L18" s="515"/>
      <c r="M18" s="518"/>
      <c r="N18" s="515"/>
      <c r="O18" s="531"/>
      <c r="P18" s="503"/>
      <c r="Q18" s="503"/>
      <c r="R18" s="503"/>
      <c r="S18" s="503"/>
      <c r="T18" s="503"/>
      <c r="U18" s="503"/>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row>
    <row r="19" spans="1:177" s="181" customFormat="1" ht="255.75" customHeight="1" thickBot="1">
      <c r="A19" s="523"/>
      <c r="B19" s="507"/>
      <c r="C19" s="507"/>
      <c r="D19" s="507"/>
      <c r="E19" s="510"/>
      <c r="F19" s="510"/>
      <c r="G19" s="510"/>
      <c r="H19" s="526"/>
      <c r="I19" s="529"/>
      <c r="J19" s="513"/>
      <c r="K19" s="516"/>
      <c r="L19" s="516"/>
      <c r="M19" s="519"/>
      <c r="N19" s="516"/>
      <c r="O19" s="532"/>
      <c r="P19" s="504"/>
      <c r="Q19" s="504"/>
      <c r="R19" s="504"/>
      <c r="S19" s="504"/>
      <c r="T19" s="504"/>
      <c r="U19" s="50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row>
    <row r="20" spans="1:177" ht="15" customHeight="1">
      <c r="A20" s="521">
        <f>'Mapa Final'!A20</f>
        <v>3</v>
      </c>
      <c r="B20" s="505" t="str">
        <f>'Mapa Final'!B20</f>
        <v>Incumplimiento de los objetivos y metas trazadas para el cumplimiento de los términos legales.</v>
      </c>
      <c r="C20" s="505" t="str">
        <f>'Mapa Final'!C20</f>
        <v>Incumplimiento de las metas establecidas</v>
      </c>
      <c r="D20" s="505" t="str">
        <f>'Mapa Final'!D20</f>
        <v xml:space="preserve">1.Imprecisión al establecer lineamientos de planeaciòn  para el desarrollo de las tareas propias del despacho.
2.Deficiencia en las competencias necesarias del personal del despacho. 
3.Insuficiencia de equipos, falla de los equipos y soporte tecnológicos para el trabajo presencial y  virtual.
5.Insuficiencia de personal para la carga laboral presentada.
</v>
      </c>
      <c r="E20" s="508" t="str">
        <f>'Mapa Final'!E20</f>
        <v>Alto  volumen  de los trámites procesales</v>
      </c>
      <c r="F20" s="508" t="str">
        <f>'Mapa Final'!F20</f>
        <v>Posibilidad de Incumplimiento de las metas establecidas debido al alto de volumen  de trámites procesales</v>
      </c>
      <c r="G20" s="508" t="str">
        <f>'Mapa Final'!G20</f>
        <v>Usuarios, productos y prácticas organizacionales</v>
      </c>
      <c r="H20" s="524" t="str">
        <f>'Mapa Final'!I20</f>
        <v>Muy Alta</v>
      </c>
      <c r="I20" s="527" t="str">
        <f>'Mapa Final'!L20</f>
        <v>Leve</v>
      </c>
      <c r="J20" s="511" t="str">
        <f>'Mapa Final'!N20</f>
        <v xml:space="preserve">Alto </v>
      </c>
      <c r="K20" s="514" t="str">
        <f>'Mapa Final'!AA20</f>
        <v>Media</v>
      </c>
      <c r="L20" s="514" t="str">
        <f>'Mapa Final'!AE20</f>
        <v>Leve</v>
      </c>
      <c r="M20" s="517" t="str">
        <f>'Mapa Final'!AG20</f>
        <v>Moderado</v>
      </c>
      <c r="N20" s="514" t="str">
        <f>'Mapa Final'!AH20</f>
        <v>Aceptar</v>
      </c>
      <c r="O20" s="530" t="s">
        <v>591</v>
      </c>
      <c r="P20" s="502"/>
      <c r="Q20" s="502"/>
      <c r="R20" s="502"/>
      <c r="S20" s="502" t="s">
        <v>592</v>
      </c>
      <c r="T20" s="502"/>
      <c r="U20" s="502" t="s">
        <v>588</v>
      </c>
      <c r="V20" s="34"/>
      <c r="W20" s="34"/>
    </row>
    <row r="21" spans="1:177">
      <c r="A21" s="522"/>
      <c r="B21" s="506"/>
      <c r="C21" s="506"/>
      <c r="D21" s="506"/>
      <c r="E21" s="509"/>
      <c r="F21" s="509"/>
      <c r="G21" s="509"/>
      <c r="H21" s="525"/>
      <c r="I21" s="528"/>
      <c r="J21" s="512"/>
      <c r="K21" s="515"/>
      <c r="L21" s="515"/>
      <c r="M21" s="518"/>
      <c r="N21" s="515"/>
      <c r="O21" s="531"/>
      <c r="P21" s="503"/>
      <c r="Q21" s="503"/>
      <c r="R21" s="503"/>
      <c r="S21" s="503"/>
      <c r="T21" s="503"/>
      <c r="U21" s="503"/>
      <c r="V21" s="34"/>
      <c r="W21" s="34"/>
    </row>
    <row r="22" spans="1:177">
      <c r="A22" s="522"/>
      <c r="B22" s="506"/>
      <c r="C22" s="506"/>
      <c r="D22" s="506"/>
      <c r="E22" s="509"/>
      <c r="F22" s="509"/>
      <c r="G22" s="509"/>
      <c r="H22" s="525"/>
      <c r="I22" s="528"/>
      <c r="J22" s="512"/>
      <c r="K22" s="515"/>
      <c r="L22" s="515"/>
      <c r="M22" s="518"/>
      <c r="N22" s="515"/>
      <c r="O22" s="531"/>
      <c r="P22" s="503"/>
      <c r="Q22" s="503"/>
      <c r="R22" s="503"/>
      <c r="S22" s="503"/>
      <c r="T22" s="503"/>
      <c r="U22" s="503"/>
      <c r="V22" s="34"/>
      <c r="W22" s="34"/>
    </row>
    <row r="23" spans="1:177">
      <c r="A23" s="522"/>
      <c r="B23" s="506"/>
      <c r="C23" s="506"/>
      <c r="D23" s="506"/>
      <c r="E23" s="509"/>
      <c r="F23" s="509"/>
      <c r="G23" s="509"/>
      <c r="H23" s="525"/>
      <c r="I23" s="528"/>
      <c r="J23" s="512"/>
      <c r="K23" s="515"/>
      <c r="L23" s="515"/>
      <c r="M23" s="518"/>
      <c r="N23" s="515"/>
      <c r="O23" s="531"/>
      <c r="P23" s="503"/>
      <c r="Q23" s="503"/>
      <c r="R23" s="503"/>
      <c r="S23" s="503"/>
      <c r="T23" s="503"/>
      <c r="U23" s="503"/>
      <c r="V23" s="34"/>
      <c r="W23" s="34"/>
    </row>
    <row r="24" spans="1:177" ht="307.5" customHeight="1" thickBot="1">
      <c r="A24" s="523"/>
      <c r="B24" s="507"/>
      <c r="C24" s="507"/>
      <c r="D24" s="507"/>
      <c r="E24" s="510"/>
      <c r="F24" s="510"/>
      <c r="G24" s="510"/>
      <c r="H24" s="526"/>
      <c r="I24" s="529"/>
      <c r="J24" s="513"/>
      <c r="K24" s="516"/>
      <c r="L24" s="516"/>
      <c r="M24" s="519"/>
      <c r="N24" s="516"/>
      <c r="O24" s="532"/>
      <c r="P24" s="504"/>
      <c r="Q24" s="504"/>
      <c r="R24" s="504"/>
      <c r="S24" s="504"/>
      <c r="T24" s="504"/>
      <c r="U24" s="504"/>
      <c r="V24" s="34"/>
      <c r="W24" s="34"/>
    </row>
    <row r="25" spans="1:177" ht="15" customHeight="1">
      <c r="A25" s="521">
        <f>'Mapa Final'!A25</f>
        <v>4</v>
      </c>
      <c r="B25" s="505" t="str">
        <f>'Mapa Final'!B25</f>
        <v xml:space="preserve">Inexactitud en el registro de la gestion de los procesos misionales y actuaciones administrativa </v>
      </c>
      <c r="C25" s="505" t="str">
        <f>'Mapa Final'!C25</f>
        <v>Incumplimiento de las metas establecidas</v>
      </c>
      <c r="D25" s="505" t="str">
        <f>'Mapa Final'!D25</f>
        <v xml:space="preserve">1.  información con error o no  registrada en los aplicativos Justicia XXI, SIERJU-BI, one drive y mercurio.
2.Insuficiencia de personal para la carga laboral presentada. 
3.Fallas en la funcionalidad de los aplicativos    
4.Incremento de solicitudes  por la  alta demanda judiciales 
5.Inexistencia de control del registro de la información. </v>
      </c>
      <c r="E25" s="508" t="str">
        <f>'Mapa Final'!E25</f>
        <v xml:space="preserve">Inadecuado registro de la gestion de los procesos misionales y actuaciones administrativa </v>
      </c>
      <c r="F25" s="508" t="str">
        <f>'Mapa Final'!F25</f>
        <v xml:space="preserve">Posibilidad de incumplimiento de las metas establecidas debido al  inadecuado registro de la gestion de los procesos misionales y actuaciones administrativa </v>
      </c>
      <c r="G25" s="508" t="str">
        <f>'Mapa Final'!G25</f>
        <v>Usuarios, productos y prácticas organizacionales</v>
      </c>
      <c r="H25" s="524" t="str">
        <f>'Mapa Final'!I25</f>
        <v>Muy Alta</v>
      </c>
      <c r="I25" s="527" t="str">
        <f>'Mapa Final'!L25</f>
        <v>Leve</v>
      </c>
      <c r="J25" s="511" t="str">
        <f>'Mapa Final'!N25</f>
        <v xml:space="preserve">Alto </v>
      </c>
      <c r="K25" s="514" t="str">
        <f>'Mapa Final'!AA25</f>
        <v>Media</v>
      </c>
      <c r="L25" s="514" t="str">
        <f>'Mapa Final'!AE25</f>
        <v>Leve</v>
      </c>
      <c r="M25" s="517" t="str">
        <f>'Mapa Final'!AG25</f>
        <v>Moderado</v>
      </c>
      <c r="N25" s="514" t="str">
        <f>'Mapa Final'!AH25</f>
        <v>Aceptar</v>
      </c>
      <c r="O25" s="530" t="s">
        <v>593</v>
      </c>
      <c r="P25" s="502"/>
      <c r="Q25" s="502"/>
      <c r="R25" s="502"/>
      <c r="S25" s="502" t="s">
        <v>592</v>
      </c>
      <c r="T25" s="502"/>
      <c r="U25" s="502" t="s">
        <v>588</v>
      </c>
    </row>
    <row r="26" spans="1:177">
      <c r="A26" s="522"/>
      <c r="B26" s="506"/>
      <c r="C26" s="506"/>
      <c r="D26" s="506"/>
      <c r="E26" s="509"/>
      <c r="F26" s="509"/>
      <c r="G26" s="509"/>
      <c r="H26" s="525"/>
      <c r="I26" s="528"/>
      <c r="J26" s="512"/>
      <c r="K26" s="515"/>
      <c r="L26" s="515"/>
      <c r="M26" s="518"/>
      <c r="N26" s="515"/>
      <c r="O26" s="531"/>
      <c r="P26" s="503"/>
      <c r="Q26" s="503"/>
      <c r="R26" s="503"/>
      <c r="S26" s="503"/>
      <c r="T26" s="503"/>
      <c r="U26" s="503"/>
    </row>
    <row r="27" spans="1:177">
      <c r="A27" s="522"/>
      <c r="B27" s="506"/>
      <c r="C27" s="506"/>
      <c r="D27" s="506"/>
      <c r="E27" s="509"/>
      <c r="F27" s="509"/>
      <c r="G27" s="509"/>
      <c r="H27" s="525"/>
      <c r="I27" s="528"/>
      <c r="J27" s="512"/>
      <c r="K27" s="515"/>
      <c r="L27" s="515"/>
      <c r="M27" s="518"/>
      <c r="N27" s="515"/>
      <c r="O27" s="531"/>
      <c r="P27" s="503"/>
      <c r="Q27" s="503"/>
      <c r="R27" s="503"/>
      <c r="S27" s="503"/>
      <c r="T27" s="503"/>
      <c r="U27" s="503"/>
    </row>
    <row r="28" spans="1:177">
      <c r="A28" s="522"/>
      <c r="B28" s="506"/>
      <c r="C28" s="506"/>
      <c r="D28" s="506"/>
      <c r="E28" s="509"/>
      <c r="F28" s="509"/>
      <c r="G28" s="509"/>
      <c r="H28" s="525"/>
      <c r="I28" s="528"/>
      <c r="J28" s="512"/>
      <c r="K28" s="515"/>
      <c r="L28" s="515"/>
      <c r="M28" s="518"/>
      <c r="N28" s="515"/>
      <c r="O28" s="531"/>
      <c r="P28" s="503"/>
      <c r="Q28" s="503"/>
      <c r="R28" s="503"/>
      <c r="S28" s="503"/>
      <c r="T28" s="503"/>
      <c r="U28" s="503"/>
    </row>
    <row r="29" spans="1:177" ht="254.25" customHeight="1" thickBot="1">
      <c r="A29" s="523"/>
      <c r="B29" s="507"/>
      <c r="C29" s="507"/>
      <c r="D29" s="507"/>
      <c r="E29" s="510"/>
      <c r="F29" s="510"/>
      <c r="G29" s="510"/>
      <c r="H29" s="526"/>
      <c r="I29" s="529"/>
      <c r="J29" s="513"/>
      <c r="K29" s="516"/>
      <c r="L29" s="516"/>
      <c r="M29" s="519"/>
      <c r="N29" s="516"/>
      <c r="O29" s="532"/>
      <c r="P29" s="504"/>
      <c r="Q29" s="504"/>
      <c r="R29" s="504"/>
      <c r="S29" s="504"/>
      <c r="T29" s="504"/>
      <c r="U29" s="504"/>
    </row>
    <row r="30" spans="1:177" ht="15" customHeight="1">
      <c r="A30" s="521">
        <f>'Mapa Final'!A30</f>
        <v>5</v>
      </c>
      <c r="B30" s="505" t="str">
        <f>'Mapa Final'!B30</f>
        <v>Inconsistencias en el reparto</v>
      </c>
      <c r="C30" s="505" t="str">
        <f>'Mapa Final'!C30</f>
        <v>Incumplimiento de las metas establecidas</v>
      </c>
      <c r="D30" s="505" t="str">
        <f>'Mapa Final'!D30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los procesos ejecutivos  entre los Despachos competentes, dentro del término establecido. 
5. Errores en el diligenciamiento del acta de reparto.
</v>
      </c>
      <c r="E30" s="508" t="str">
        <f>'Mapa Final'!E30</f>
        <v>Falencia en la gestión, control y seguimiento del proceso de reparto en procesos ejecutivos.</v>
      </c>
      <c r="F30" s="508" t="str">
        <f>'Mapa Final'!F30</f>
        <v>Posibilidad de incumplimiento de las metas establecidas debido a la falencia en la gestión, control y seguimiento del proceso de reparto</v>
      </c>
      <c r="G30" s="508" t="str">
        <f>'Mapa Final'!G30</f>
        <v>Ejecución y Administración de Procesos</v>
      </c>
      <c r="H30" s="524" t="str">
        <f>'Mapa Final'!I30</f>
        <v>Muy Alta</v>
      </c>
      <c r="I30" s="527" t="str">
        <f>'Mapa Final'!L30</f>
        <v>Leve</v>
      </c>
      <c r="J30" s="511" t="str">
        <f>'Mapa Final'!N30</f>
        <v xml:space="preserve">Alto </v>
      </c>
      <c r="K30" s="514" t="str">
        <f>'Mapa Final'!AA30</f>
        <v>Media</v>
      </c>
      <c r="L30" s="514" t="str">
        <f>'Mapa Final'!AE30</f>
        <v>Leve</v>
      </c>
      <c r="M30" s="517" t="str">
        <f>'Mapa Final'!AG30</f>
        <v>Moderado</v>
      </c>
      <c r="N30" s="514" t="str">
        <f>'Mapa Final'!AH30</f>
        <v>Aceptar</v>
      </c>
      <c r="O30" s="530" t="s">
        <v>594</v>
      </c>
      <c r="P30" s="502"/>
      <c r="Q30" s="502"/>
      <c r="R30" s="502"/>
      <c r="S30" s="502" t="s">
        <v>595</v>
      </c>
      <c r="T30" s="502"/>
      <c r="U30" s="502" t="s">
        <v>588</v>
      </c>
    </row>
    <row r="31" spans="1:177">
      <c r="A31" s="522"/>
      <c r="B31" s="506"/>
      <c r="C31" s="506"/>
      <c r="D31" s="506"/>
      <c r="E31" s="509"/>
      <c r="F31" s="509"/>
      <c r="G31" s="509"/>
      <c r="H31" s="525"/>
      <c r="I31" s="528"/>
      <c r="J31" s="512"/>
      <c r="K31" s="515"/>
      <c r="L31" s="515"/>
      <c r="M31" s="518"/>
      <c r="N31" s="515"/>
      <c r="O31" s="531"/>
      <c r="P31" s="503"/>
      <c r="Q31" s="503"/>
      <c r="R31" s="503"/>
      <c r="S31" s="503"/>
      <c r="T31" s="503"/>
      <c r="U31" s="503"/>
    </row>
    <row r="32" spans="1:177">
      <c r="A32" s="522"/>
      <c r="B32" s="506"/>
      <c r="C32" s="506"/>
      <c r="D32" s="506"/>
      <c r="E32" s="509"/>
      <c r="F32" s="509"/>
      <c r="G32" s="509"/>
      <c r="H32" s="525"/>
      <c r="I32" s="528"/>
      <c r="J32" s="512"/>
      <c r="K32" s="515"/>
      <c r="L32" s="515"/>
      <c r="M32" s="518"/>
      <c r="N32" s="515"/>
      <c r="O32" s="531"/>
      <c r="P32" s="503"/>
      <c r="Q32" s="503"/>
      <c r="R32" s="503"/>
      <c r="S32" s="503"/>
      <c r="T32" s="503"/>
      <c r="U32" s="503"/>
    </row>
    <row r="33" spans="1:21">
      <c r="A33" s="522"/>
      <c r="B33" s="506"/>
      <c r="C33" s="506"/>
      <c r="D33" s="506"/>
      <c r="E33" s="509"/>
      <c r="F33" s="509"/>
      <c r="G33" s="509"/>
      <c r="H33" s="525"/>
      <c r="I33" s="528"/>
      <c r="J33" s="512"/>
      <c r="K33" s="515"/>
      <c r="L33" s="515"/>
      <c r="M33" s="518"/>
      <c r="N33" s="515"/>
      <c r="O33" s="531"/>
      <c r="P33" s="503"/>
      <c r="Q33" s="503"/>
      <c r="R33" s="503"/>
      <c r="S33" s="503"/>
      <c r="T33" s="503"/>
      <c r="U33" s="503"/>
    </row>
    <row r="34" spans="1:21" ht="230.25" customHeight="1" thickBot="1">
      <c r="A34" s="523"/>
      <c r="B34" s="507"/>
      <c r="C34" s="507"/>
      <c r="D34" s="507"/>
      <c r="E34" s="510"/>
      <c r="F34" s="510"/>
      <c r="G34" s="510"/>
      <c r="H34" s="526"/>
      <c r="I34" s="529"/>
      <c r="J34" s="513"/>
      <c r="K34" s="516"/>
      <c r="L34" s="516"/>
      <c r="M34" s="519"/>
      <c r="N34" s="516"/>
      <c r="O34" s="532"/>
      <c r="P34" s="504"/>
      <c r="Q34" s="504"/>
      <c r="R34" s="504"/>
      <c r="S34" s="504"/>
      <c r="T34" s="504"/>
      <c r="U34" s="504"/>
    </row>
    <row r="35" spans="1:21" ht="15" customHeight="1">
      <c r="A35" s="521">
        <f>'Mapa Final'!A35</f>
        <v>6</v>
      </c>
      <c r="B35" s="505" t="str">
        <f>'Mapa Final'!B35</f>
        <v>Error en las notificaciones judiicales</v>
      </c>
      <c r="C35" s="505" t="str">
        <f>'Mapa Final'!C35</f>
        <v>Afectación en la Prestación del Servicio de Justicia</v>
      </c>
      <c r="D35" s="505" t="str">
        <f>'Mapa Final'!D35</f>
        <v>1. Falta de seguimiento y control del cumplimiento efectivo de la actividad asignada. 
2. Falta de informaciòn en terminos de calidad, suficiencia y pertinencia para realizar la actividad (correos errados, direcciones erradas de las partes, información incompleta en la providencia). 
3. Falta de recursos, medios electrònicos y tecnològicos para el cumplimiento de la actividad.  
4.Carencia de vinculaciòn de las partes y terceros que genera nulidades, demoras en el proceso.</v>
      </c>
      <c r="E35" s="508" t="str">
        <f>'Mapa Final'!E35</f>
        <v xml:space="preserve">Inadecuada comunicación de las notificaciones judiciales </v>
      </c>
      <c r="F35" s="508" t="str">
        <f>'Mapa Final'!F35</f>
        <v xml:space="preserve">Posibilidad de incumplimiento de las metas establecidas debido a la inadecuada comunicación de las notificaciones judiciales </v>
      </c>
      <c r="G35" s="508" t="str">
        <f>'Mapa Final'!G35</f>
        <v>Ejecución y Administración de Procesos</v>
      </c>
      <c r="H35" s="524" t="str">
        <f>'Mapa Final'!I35</f>
        <v>Muy Alta</v>
      </c>
      <c r="I35" s="527" t="str">
        <f>'Mapa Final'!L35</f>
        <v>Leve</v>
      </c>
      <c r="J35" s="511" t="str">
        <f>'Mapa Final'!N35</f>
        <v xml:space="preserve">Alto </v>
      </c>
      <c r="K35" s="514" t="str">
        <f>'Mapa Final'!AA35</f>
        <v>Media</v>
      </c>
      <c r="L35" s="514" t="str">
        <f>'Mapa Final'!AE35</f>
        <v>Leve</v>
      </c>
      <c r="M35" s="517" t="str">
        <f>'Mapa Final'!AG35</f>
        <v>Moderado</v>
      </c>
      <c r="N35" s="514" t="str">
        <f>'Mapa Final'!AH35</f>
        <v>Aceptar</v>
      </c>
      <c r="O35" s="520" t="s">
        <v>596</v>
      </c>
      <c r="P35" s="502"/>
      <c r="Q35" s="502"/>
      <c r="R35" s="502"/>
      <c r="S35" s="502" t="s">
        <v>592</v>
      </c>
      <c r="T35" s="502"/>
      <c r="U35" s="502" t="s">
        <v>588</v>
      </c>
    </row>
    <row r="36" spans="1:21">
      <c r="A36" s="522"/>
      <c r="B36" s="506"/>
      <c r="C36" s="506"/>
      <c r="D36" s="506"/>
      <c r="E36" s="509"/>
      <c r="F36" s="509"/>
      <c r="G36" s="509"/>
      <c r="H36" s="525"/>
      <c r="I36" s="528"/>
      <c r="J36" s="512"/>
      <c r="K36" s="515"/>
      <c r="L36" s="515"/>
      <c r="M36" s="518"/>
      <c r="N36" s="515"/>
      <c r="O36" s="503"/>
      <c r="P36" s="503"/>
      <c r="Q36" s="503"/>
      <c r="R36" s="503"/>
      <c r="S36" s="503"/>
      <c r="T36" s="503"/>
      <c r="U36" s="503"/>
    </row>
    <row r="37" spans="1:21">
      <c r="A37" s="522"/>
      <c r="B37" s="506"/>
      <c r="C37" s="506"/>
      <c r="D37" s="506"/>
      <c r="E37" s="509"/>
      <c r="F37" s="509"/>
      <c r="G37" s="509"/>
      <c r="H37" s="525"/>
      <c r="I37" s="528"/>
      <c r="J37" s="512"/>
      <c r="K37" s="515"/>
      <c r="L37" s="515"/>
      <c r="M37" s="518"/>
      <c r="N37" s="515"/>
      <c r="O37" s="503"/>
      <c r="P37" s="503"/>
      <c r="Q37" s="503"/>
      <c r="R37" s="503"/>
      <c r="S37" s="503"/>
      <c r="T37" s="503"/>
      <c r="U37" s="503"/>
    </row>
    <row r="38" spans="1:21">
      <c r="A38" s="522"/>
      <c r="B38" s="506"/>
      <c r="C38" s="506"/>
      <c r="D38" s="506"/>
      <c r="E38" s="509"/>
      <c r="F38" s="509"/>
      <c r="G38" s="509"/>
      <c r="H38" s="525"/>
      <c r="I38" s="528"/>
      <c r="J38" s="512"/>
      <c r="K38" s="515"/>
      <c r="L38" s="515"/>
      <c r="M38" s="518"/>
      <c r="N38" s="515"/>
      <c r="O38" s="503"/>
      <c r="P38" s="503"/>
      <c r="Q38" s="503"/>
      <c r="R38" s="503"/>
      <c r="S38" s="503"/>
      <c r="T38" s="503"/>
      <c r="U38" s="503"/>
    </row>
    <row r="39" spans="1:21" ht="234.75" customHeight="1" thickBot="1">
      <c r="A39" s="523"/>
      <c r="B39" s="507"/>
      <c r="C39" s="507"/>
      <c r="D39" s="507"/>
      <c r="E39" s="510"/>
      <c r="F39" s="510"/>
      <c r="G39" s="510"/>
      <c r="H39" s="526"/>
      <c r="I39" s="529"/>
      <c r="J39" s="513"/>
      <c r="K39" s="516"/>
      <c r="L39" s="516"/>
      <c r="M39" s="519"/>
      <c r="N39" s="516"/>
      <c r="O39" s="504"/>
      <c r="P39" s="504"/>
      <c r="Q39" s="504"/>
      <c r="R39" s="504"/>
      <c r="S39" s="504"/>
      <c r="T39" s="504"/>
      <c r="U39" s="504"/>
    </row>
    <row r="40" spans="1:21">
      <c r="A40" s="521">
        <f>'Mapa Final'!A40</f>
        <v>7</v>
      </c>
      <c r="B40" s="505" t="str">
        <f>'Mapa Final'!B40</f>
        <v>Pérdida de documentos</v>
      </c>
      <c r="C40" s="505" t="str">
        <f>'Mapa Final'!C40</f>
        <v>Afectación en la Prestación del Servicio de Justicia</v>
      </c>
      <c r="D40" s="505"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508" t="str">
        <f>'Mapa Final'!E40</f>
        <v>Extravío de documentos temporal o definitivo de los procesos judiciales</v>
      </c>
      <c r="F40" s="508" t="str">
        <f>'Mapa Final'!F40</f>
        <v>Posibilidad de la afectación en la Prestación del Servicio de Justicia debido al extravío de documentos temporal o definitivo de los procesos judiciales</v>
      </c>
      <c r="G40" s="508" t="str">
        <f>'Mapa Final'!G40</f>
        <v>Usuarios, productos y prácticas organizacionales</v>
      </c>
      <c r="H40" s="524" t="str">
        <f>'Mapa Final'!I40</f>
        <v>Muy Alta</v>
      </c>
      <c r="I40" s="527" t="str">
        <f>'Mapa Final'!L40</f>
        <v>Leve</v>
      </c>
      <c r="J40" s="511" t="str">
        <f>'Mapa Final'!N40</f>
        <v xml:space="preserve">Alto </v>
      </c>
      <c r="K40" s="514" t="str">
        <f>'Mapa Final'!AA40</f>
        <v>Media</v>
      </c>
      <c r="L40" s="514" t="str">
        <f>'Mapa Final'!AE40</f>
        <v>Leve</v>
      </c>
      <c r="M40" s="517" t="str">
        <f>'Mapa Final'!AG40</f>
        <v>Moderado</v>
      </c>
      <c r="N40" s="514" t="str">
        <f>'Mapa Final'!AH40</f>
        <v>Aceptar</v>
      </c>
      <c r="O40" s="520" t="s">
        <v>597</v>
      </c>
      <c r="Q40" s="502"/>
      <c r="R40" s="502"/>
      <c r="S40" s="502" t="s">
        <v>598</v>
      </c>
      <c r="T40" s="502"/>
      <c r="U40" s="502" t="s">
        <v>588</v>
      </c>
    </row>
    <row r="41" spans="1:21">
      <c r="A41" s="522"/>
      <c r="B41" s="506"/>
      <c r="C41" s="506"/>
      <c r="D41" s="506"/>
      <c r="E41" s="509"/>
      <c r="F41" s="509"/>
      <c r="G41" s="509"/>
      <c r="H41" s="525"/>
      <c r="I41" s="528"/>
      <c r="J41" s="512"/>
      <c r="K41" s="515"/>
      <c r="L41" s="515"/>
      <c r="M41" s="518"/>
      <c r="N41" s="515"/>
      <c r="O41" s="503"/>
      <c r="Q41" s="503"/>
      <c r="R41" s="503"/>
      <c r="S41" s="503"/>
      <c r="T41" s="503"/>
      <c r="U41" s="503"/>
    </row>
    <row r="42" spans="1:21">
      <c r="A42" s="522"/>
      <c r="B42" s="506"/>
      <c r="C42" s="506"/>
      <c r="D42" s="506"/>
      <c r="E42" s="509"/>
      <c r="F42" s="509"/>
      <c r="G42" s="509"/>
      <c r="H42" s="525"/>
      <c r="I42" s="528"/>
      <c r="J42" s="512"/>
      <c r="K42" s="515"/>
      <c r="L42" s="515"/>
      <c r="M42" s="518"/>
      <c r="N42" s="515"/>
      <c r="O42" s="503"/>
      <c r="Q42" s="503"/>
      <c r="R42" s="503"/>
      <c r="S42" s="503"/>
      <c r="T42" s="503"/>
      <c r="U42" s="503"/>
    </row>
    <row r="43" spans="1:21">
      <c r="A43" s="522"/>
      <c r="B43" s="506"/>
      <c r="C43" s="506"/>
      <c r="D43" s="506"/>
      <c r="E43" s="509"/>
      <c r="F43" s="509"/>
      <c r="G43" s="509"/>
      <c r="H43" s="525"/>
      <c r="I43" s="528"/>
      <c r="J43" s="512"/>
      <c r="K43" s="515"/>
      <c r="L43" s="515"/>
      <c r="M43" s="518"/>
      <c r="N43" s="515"/>
      <c r="O43" s="503"/>
      <c r="Q43" s="503"/>
      <c r="R43" s="503"/>
      <c r="S43" s="503"/>
      <c r="T43" s="503"/>
      <c r="U43" s="503"/>
    </row>
    <row r="44" spans="1:21" ht="194.25" customHeight="1" thickBot="1">
      <c r="A44" s="523"/>
      <c r="B44" s="507"/>
      <c r="C44" s="507"/>
      <c r="D44" s="507"/>
      <c r="E44" s="510"/>
      <c r="F44" s="510"/>
      <c r="G44" s="510"/>
      <c r="H44" s="526"/>
      <c r="I44" s="529"/>
      <c r="J44" s="513"/>
      <c r="K44" s="516"/>
      <c r="L44" s="516"/>
      <c r="M44" s="519"/>
      <c r="N44" s="516"/>
      <c r="O44" s="504"/>
      <c r="Q44" s="504"/>
      <c r="R44" s="504"/>
      <c r="S44" s="504"/>
      <c r="T44" s="504"/>
      <c r="U44" s="504"/>
    </row>
    <row r="45" spans="1:21">
      <c r="A45" s="521">
        <f>'Mapa Final'!A45</f>
        <v>8</v>
      </c>
      <c r="B45" s="505" t="str">
        <f>'Mapa Final'!B45</f>
        <v>Corrupción</v>
      </c>
      <c r="C45" s="505" t="str">
        <f>'Mapa Final'!C45</f>
        <v>Reputacional (Corrupción)</v>
      </c>
      <c r="D45" s="505" t="str">
        <f>'Mapa Final'!D45</f>
        <v>1.Insuficientes programas de capacitación para la toma de conciencia debido al desconocimiento de la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v>
      </c>
      <c r="E45" s="508" t="str">
        <f>'Mapa Final'!E45</f>
        <v xml:space="preserve">Carencia en transparencia, etica y valores . </v>
      </c>
      <c r="F45" s="508" t="str">
        <f>'Mapa Final'!F45</f>
        <v xml:space="preserve">Posibilidad de actos indebidos de  los servidores judiciales debido a  la carencia en transparencia, etica y valores </v>
      </c>
      <c r="G45" s="508" t="str">
        <f>'Mapa Final'!G45</f>
        <v>Fraude Interno</v>
      </c>
      <c r="H45" s="524" t="str">
        <f>'Mapa Final'!I45</f>
        <v>Muy Alta</v>
      </c>
      <c r="I45" s="527" t="str">
        <f>'Mapa Final'!L45</f>
        <v>Mayor</v>
      </c>
      <c r="J45" s="511" t="str">
        <f>'Mapa Final'!N45</f>
        <v xml:space="preserve">Alto </v>
      </c>
      <c r="K45" s="514" t="str">
        <f>'Mapa Final'!AA45</f>
        <v>Media</v>
      </c>
      <c r="L45" s="514" t="str">
        <f>'Mapa Final'!AE45</f>
        <v>Mayor</v>
      </c>
      <c r="M45" s="517" t="str">
        <f>'Mapa Final'!AG45</f>
        <v xml:space="preserve">Alto </v>
      </c>
      <c r="N45" s="514" t="str">
        <f>'Mapa Final'!AH45</f>
        <v>Reducir(mitigar)</v>
      </c>
      <c r="O45" s="520" t="s">
        <v>599</v>
      </c>
      <c r="P45" s="502"/>
      <c r="Q45" s="502"/>
      <c r="R45" s="502"/>
      <c r="S45" s="502" t="s">
        <v>600</v>
      </c>
      <c r="T45" s="502"/>
      <c r="U45" s="502" t="s">
        <v>588</v>
      </c>
    </row>
    <row r="46" spans="1:21">
      <c r="A46" s="522"/>
      <c r="B46" s="506"/>
      <c r="C46" s="506"/>
      <c r="D46" s="506"/>
      <c r="E46" s="509"/>
      <c r="F46" s="509"/>
      <c r="G46" s="509"/>
      <c r="H46" s="525"/>
      <c r="I46" s="528"/>
      <c r="J46" s="512"/>
      <c r="K46" s="515"/>
      <c r="L46" s="515"/>
      <c r="M46" s="518"/>
      <c r="N46" s="515"/>
      <c r="O46" s="503"/>
      <c r="P46" s="503"/>
      <c r="Q46" s="503"/>
      <c r="R46" s="503"/>
      <c r="S46" s="503"/>
      <c r="T46" s="503"/>
      <c r="U46" s="503"/>
    </row>
    <row r="47" spans="1:21">
      <c r="A47" s="522"/>
      <c r="B47" s="506"/>
      <c r="C47" s="506"/>
      <c r="D47" s="506"/>
      <c r="E47" s="509"/>
      <c r="F47" s="509"/>
      <c r="G47" s="509"/>
      <c r="H47" s="525"/>
      <c r="I47" s="528"/>
      <c r="J47" s="512"/>
      <c r="K47" s="515"/>
      <c r="L47" s="515"/>
      <c r="M47" s="518"/>
      <c r="N47" s="515"/>
      <c r="O47" s="503"/>
      <c r="P47" s="503"/>
      <c r="Q47" s="503"/>
      <c r="R47" s="503"/>
      <c r="S47" s="503"/>
      <c r="T47" s="503"/>
      <c r="U47" s="503"/>
    </row>
    <row r="48" spans="1:21">
      <c r="A48" s="522"/>
      <c r="B48" s="506"/>
      <c r="C48" s="506"/>
      <c r="D48" s="506"/>
      <c r="E48" s="509"/>
      <c r="F48" s="509"/>
      <c r="G48" s="509"/>
      <c r="H48" s="525"/>
      <c r="I48" s="528"/>
      <c r="J48" s="512"/>
      <c r="K48" s="515"/>
      <c r="L48" s="515"/>
      <c r="M48" s="518"/>
      <c r="N48" s="515"/>
      <c r="O48" s="503"/>
      <c r="P48" s="503"/>
      <c r="Q48" s="503"/>
      <c r="R48" s="503"/>
      <c r="S48" s="503"/>
      <c r="T48" s="503"/>
      <c r="U48" s="503"/>
    </row>
    <row r="49" spans="1:21" ht="188.25" customHeight="1" thickBot="1">
      <c r="A49" s="523"/>
      <c r="B49" s="507"/>
      <c r="C49" s="507"/>
      <c r="D49" s="507"/>
      <c r="E49" s="510"/>
      <c r="F49" s="510"/>
      <c r="G49" s="510"/>
      <c r="H49" s="526"/>
      <c r="I49" s="529"/>
      <c r="J49" s="513"/>
      <c r="K49" s="516"/>
      <c r="L49" s="516"/>
      <c r="M49" s="519"/>
      <c r="N49" s="516"/>
      <c r="O49" s="504"/>
      <c r="P49" s="504"/>
      <c r="Q49" s="504"/>
      <c r="R49" s="504"/>
      <c r="S49" s="504"/>
      <c r="T49" s="504"/>
      <c r="U49" s="504"/>
    </row>
    <row r="50" spans="1:21">
      <c r="A50" s="521">
        <f>'Mapa Final'!A50</f>
        <v>9</v>
      </c>
      <c r="B50" s="505" t="str">
        <f>'Mapa Final'!B50</f>
        <v>Interrupción o demora en el Servicio Público de Administrar  Justicia</v>
      </c>
      <c r="C50" s="505" t="str">
        <f>'Mapa Final'!C50</f>
        <v>Afectación en la Prestación del Servicio de Justicia</v>
      </c>
      <c r="D50" s="505" t="str">
        <f>'Mapa Final'!D50</f>
        <v>1. Paro por sindicato
2. Huelgas, protestas ciudadana
3. Disturbios o hechos violentos
4.Pandemia
5.Emergencias Ambientales</v>
      </c>
      <c r="E50" s="508" t="str">
        <f>'Mapa Final'!E50</f>
        <v>Suceso de fuerza mayor que imposibilitan la gestión judicial</v>
      </c>
      <c r="F50" s="508" t="str">
        <f>'Mapa Final'!F50</f>
        <v>Posibilidad de  afectación en la Prestación del Servicio de Justicia debido a un suceso de fuerza mayor que imposibilita la gestión judicial</v>
      </c>
      <c r="G50" s="508" t="str">
        <f>'Mapa Final'!G50</f>
        <v>Usuarios, productos y prácticas organizacionales</v>
      </c>
      <c r="H50" s="524" t="str">
        <f>'Mapa Final'!I50</f>
        <v>Muy Alta</v>
      </c>
      <c r="I50" s="527" t="str">
        <f>'Mapa Final'!L50</f>
        <v>Mayor</v>
      </c>
      <c r="J50" s="511" t="str">
        <f>'Mapa Final'!N50</f>
        <v xml:space="preserve">Alto </v>
      </c>
      <c r="K50" s="514" t="str">
        <f>'Mapa Final'!AA50</f>
        <v>Media</v>
      </c>
      <c r="L50" s="514" t="str">
        <f>'Mapa Final'!AE50</f>
        <v>Mayor</v>
      </c>
      <c r="M50" s="517" t="str">
        <f>'Mapa Final'!AG50</f>
        <v xml:space="preserve">Alto </v>
      </c>
      <c r="N50" s="514" t="str">
        <f>'Mapa Final'!AH50</f>
        <v>Aceptar</v>
      </c>
      <c r="O50" s="520" t="s">
        <v>601</v>
      </c>
      <c r="P50" s="502"/>
      <c r="Q50" s="502"/>
      <c r="R50" s="502"/>
      <c r="S50" s="502" t="s">
        <v>602</v>
      </c>
      <c r="T50" s="502"/>
      <c r="U50" s="502" t="s">
        <v>588</v>
      </c>
    </row>
    <row r="51" spans="1:21">
      <c r="A51" s="522"/>
      <c r="B51" s="506"/>
      <c r="C51" s="506"/>
      <c r="D51" s="506"/>
      <c r="E51" s="509"/>
      <c r="F51" s="509"/>
      <c r="G51" s="509"/>
      <c r="H51" s="525"/>
      <c r="I51" s="528"/>
      <c r="J51" s="512"/>
      <c r="K51" s="515"/>
      <c r="L51" s="515"/>
      <c r="M51" s="518"/>
      <c r="N51" s="515"/>
      <c r="O51" s="503"/>
      <c r="P51" s="503"/>
      <c r="Q51" s="503"/>
      <c r="R51" s="503"/>
      <c r="S51" s="503"/>
      <c r="T51" s="503"/>
      <c r="U51" s="503"/>
    </row>
    <row r="52" spans="1:21">
      <c r="A52" s="522"/>
      <c r="B52" s="506"/>
      <c r="C52" s="506"/>
      <c r="D52" s="506"/>
      <c r="E52" s="509"/>
      <c r="F52" s="509"/>
      <c r="G52" s="509"/>
      <c r="H52" s="525"/>
      <c r="I52" s="528"/>
      <c r="J52" s="512"/>
      <c r="K52" s="515"/>
      <c r="L52" s="515"/>
      <c r="M52" s="518"/>
      <c r="N52" s="515"/>
      <c r="O52" s="503"/>
      <c r="P52" s="503"/>
      <c r="Q52" s="503"/>
      <c r="R52" s="503"/>
      <c r="S52" s="503"/>
      <c r="T52" s="503"/>
      <c r="U52" s="503"/>
    </row>
    <row r="53" spans="1:21">
      <c r="A53" s="522"/>
      <c r="B53" s="506"/>
      <c r="C53" s="506"/>
      <c r="D53" s="506"/>
      <c r="E53" s="509"/>
      <c r="F53" s="509"/>
      <c r="G53" s="509"/>
      <c r="H53" s="525"/>
      <c r="I53" s="528"/>
      <c r="J53" s="512"/>
      <c r="K53" s="515"/>
      <c r="L53" s="515"/>
      <c r="M53" s="518"/>
      <c r="N53" s="515"/>
      <c r="O53" s="503"/>
      <c r="P53" s="503"/>
      <c r="Q53" s="503"/>
      <c r="R53" s="503"/>
      <c r="S53" s="503"/>
      <c r="T53" s="503"/>
      <c r="U53" s="503"/>
    </row>
    <row r="54" spans="1:21" ht="56.25" customHeight="1" thickBot="1">
      <c r="A54" s="523"/>
      <c r="B54" s="507"/>
      <c r="C54" s="507"/>
      <c r="D54" s="507"/>
      <c r="E54" s="510"/>
      <c r="F54" s="510"/>
      <c r="G54" s="510"/>
      <c r="H54" s="526"/>
      <c r="I54" s="529"/>
      <c r="J54" s="513"/>
      <c r="K54" s="516"/>
      <c r="L54" s="516"/>
      <c r="M54" s="519"/>
      <c r="N54" s="516"/>
      <c r="O54" s="504"/>
      <c r="P54" s="504"/>
      <c r="Q54" s="504"/>
      <c r="R54" s="504"/>
      <c r="S54" s="504"/>
      <c r="T54" s="504"/>
      <c r="U54" s="504"/>
    </row>
    <row r="55" spans="1:21">
      <c r="A55" s="521">
        <f>'Mapa Final'!A55</f>
        <v>10</v>
      </c>
      <c r="B55" s="521" t="str">
        <f>'Mapa Final'!B55</f>
        <v>Inaplicabilidad de la normavidad ambiental vigente</v>
      </c>
      <c r="C55" s="505" t="str">
        <f>'Mapa Final'!C55</f>
        <v>Afectación Ambiental</v>
      </c>
      <c r="D55" s="505"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08" t="str">
        <f>'Mapa Final'!E55</f>
        <v>Desconocimiento de los lineamientos ambientales y normatividad vigente ambiental</v>
      </c>
      <c r="F55" s="508" t="str">
        <f>'Mapa Final'!F55</f>
        <v>Posibilidad de afectación ambiental debido al desconocimiento de las lineamientos ambientales y normatividad vigente ambiental</v>
      </c>
      <c r="G55" s="508" t="str">
        <f>'Mapa Final'!G55</f>
        <v>Eventos Ambientales Internos</v>
      </c>
      <c r="H55" s="524" t="str">
        <f>'Mapa Final'!I55</f>
        <v>Muy Alta</v>
      </c>
      <c r="I55" s="527" t="str">
        <f>'Mapa Final'!L55</f>
        <v>Leve</v>
      </c>
      <c r="J55" s="511" t="str">
        <f>'Mapa Final'!N55</f>
        <v xml:space="preserve">Alto </v>
      </c>
      <c r="K55" s="514" t="str">
        <f>'Mapa Final'!AA55</f>
        <v>Media</v>
      </c>
      <c r="L55" s="514" t="str">
        <f>'Mapa Final'!AE55</f>
        <v>Leve</v>
      </c>
      <c r="M55" s="517" t="str">
        <f>'Mapa Final'!AG55</f>
        <v>Moderado</v>
      </c>
      <c r="N55" s="514" t="str">
        <f>'Mapa Final'!AH55</f>
        <v>Aceptar</v>
      </c>
      <c r="O55" s="520" t="s">
        <v>603</v>
      </c>
      <c r="P55" s="502"/>
      <c r="Q55" s="502"/>
      <c r="R55" s="502"/>
      <c r="S55" s="502" t="s">
        <v>604</v>
      </c>
      <c r="T55" s="502"/>
      <c r="U55" s="502" t="s">
        <v>588</v>
      </c>
    </row>
    <row r="56" spans="1:21">
      <c r="A56" s="522"/>
      <c r="B56" s="522"/>
      <c r="C56" s="506"/>
      <c r="D56" s="506"/>
      <c r="E56" s="509"/>
      <c r="F56" s="509"/>
      <c r="G56" s="509"/>
      <c r="H56" s="525"/>
      <c r="I56" s="528"/>
      <c r="J56" s="512"/>
      <c r="K56" s="515"/>
      <c r="L56" s="515"/>
      <c r="M56" s="518"/>
      <c r="N56" s="515"/>
      <c r="O56" s="503"/>
      <c r="P56" s="503"/>
      <c r="Q56" s="503"/>
      <c r="R56" s="503"/>
      <c r="S56" s="503"/>
      <c r="T56" s="503"/>
      <c r="U56" s="503"/>
    </row>
    <row r="57" spans="1:21">
      <c r="A57" s="522"/>
      <c r="B57" s="522"/>
      <c r="C57" s="506"/>
      <c r="D57" s="506"/>
      <c r="E57" s="509"/>
      <c r="F57" s="509"/>
      <c r="G57" s="509"/>
      <c r="H57" s="525"/>
      <c r="I57" s="528"/>
      <c r="J57" s="512"/>
      <c r="K57" s="515"/>
      <c r="L57" s="515"/>
      <c r="M57" s="518"/>
      <c r="N57" s="515"/>
      <c r="O57" s="503"/>
      <c r="P57" s="503"/>
      <c r="Q57" s="503"/>
      <c r="R57" s="503"/>
      <c r="S57" s="503"/>
      <c r="T57" s="503"/>
      <c r="U57" s="503"/>
    </row>
    <row r="58" spans="1:21">
      <c r="A58" s="522"/>
      <c r="B58" s="522"/>
      <c r="C58" s="506"/>
      <c r="D58" s="506"/>
      <c r="E58" s="509"/>
      <c r="F58" s="509"/>
      <c r="G58" s="509"/>
      <c r="H58" s="525"/>
      <c r="I58" s="528"/>
      <c r="J58" s="512"/>
      <c r="K58" s="515"/>
      <c r="L58" s="515"/>
      <c r="M58" s="518"/>
      <c r="N58" s="515"/>
      <c r="O58" s="503"/>
      <c r="P58" s="503"/>
      <c r="Q58" s="503"/>
      <c r="R58" s="503"/>
      <c r="S58" s="503"/>
      <c r="T58" s="503"/>
      <c r="U58" s="503"/>
    </row>
    <row r="59" spans="1:21" ht="159.75" customHeight="1" thickBot="1">
      <c r="A59" s="523"/>
      <c r="B59" s="523"/>
      <c r="C59" s="507"/>
      <c r="D59" s="507"/>
      <c r="E59" s="510"/>
      <c r="F59" s="510"/>
      <c r="G59" s="510"/>
      <c r="H59" s="526"/>
      <c r="I59" s="529"/>
      <c r="J59" s="513"/>
      <c r="K59" s="516"/>
      <c r="L59" s="516"/>
      <c r="M59" s="519"/>
      <c r="N59" s="516"/>
      <c r="O59" s="504"/>
      <c r="P59" s="504"/>
      <c r="Q59" s="504"/>
      <c r="R59" s="504"/>
      <c r="S59" s="504"/>
      <c r="T59" s="504"/>
      <c r="U59" s="504"/>
    </row>
    <row r="60" spans="1:21">
      <c r="A60" s="521">
        <f>'Mapa Final'!A60</f>
        <v>11</v>
      </c>
      <c r="B60" s="521" t="str">
        <f>'Mapa Final'!B60</f>
        <v>Inconsistencias en operaciones con depositos Judiciales</v>
      </c>
      <c r="C60" s="505" t="str">
        <f>'Mapa Final'!C60</f>
        <v>Afectación en la Prestación del Servicio de Justicia</v>
      </c>
      <c r="D60" s="505" t="str">
        <f>'Mapa Final'!D60</f>
        <v>1. Error desde la providencia judicial que ordena la operación sobre depósitos judiciales.  
2.Falta de capacitación en el manejo de aplicativos: módulo de depositos judiciales y portal web.
3. Errores Humanos.
4. Fallas en el modulo de depositos Judiciales</v>
      </c>
      <c r="E60" s="508" t="str">
        <f>'Mapa Final'!E60</f>
        <v xml:space="preserve"> orden Judicial inadecuada.</v>
      </c>
      <c r="F60" s="508" t="str">
        <f>'Mapa Final'!F60</f>
        <v>Son errores que se pueden presentar en el proceso de elaboración de órdenes de pago, fraccionamiento y conversión,error que puede estar desde el auto, o puede generarse en el proceso de dar trámite a lo dispuesto por el Juez.</v>
      </c>
      <c r="G60" s="508" t="str">
        <f>'Mapa Final'!G60</f>
        <v>Ejecución y Administración de Procesos</v>
      </c>
      <c r="H60" s="524" t="str">
        <f>'Mapa Final'!I60</f>
        <v>Muy Alta</v>
      </c>
      <c r="I60" s="527" t="str">
        <f>'Mapa Final'!L60</f>
        <v>Leve</v>
      </c>
      <c r="J60" s="511" t="str">
        <f>'Mapa Final'!N60</f>
        <v xml:space="preserve">Alto </v>
      </c>
      <c r="K60" s="514" t="str">
        <f>'Mapa Final'!AA60</f>
        <v>Media</v>
      </c>
      <c r="L60" s="514" t="str">
        <f>'Mapa Final'!AE60</f>
        <v>Leve</v>
      </c>
      <c r="M60" s="517" t="str">
        <f>'Mapa Final'!AG60</f>
        <v>Moderado</v>
      </c>
      <c r="N60" s="514" t="str">
        <f>'Mapa Final'!AH60</f>
        <v>Aceptar</v>
      </c>
      <c r="O60" s="520" t="s">
        <v>605</v>
      </c>
      <c r="P60" s="502"/>
      <c r="Q60" s="502"/>
      <c r="R60" s="502"/>
      <c r="S60" s="502" t="s">
        <v>592</v>
      </c>
      <c r="T60" s="502"/>
      <c r="U60" s="502" t="s">
        <v>588</v>
      </c>
    </row>
    <row r="61" spans="1:21">
      <c r="A61" s="522"/>
      <c r="B61" s="522"/>
      <c r="C61" s="506"/>
      <c r="D61" s="506"/>
      <c r="E61" s="509"/>
      <c r="F61" s="509"/>
      <c r="G61" s="509"/>
      <c r="H61" s="525"/>
      <c r="I61" s="528"/>
      <c r="J61" s="512"/>
      <c r="K61" s="515"/>
      <c r="L61" s="515"/>
      <c r="M61" s="518"/>
      <c r="N61" s="515"/>
      <c r="O61" s="503"/>
      <c r="P61" s="503"/>
      <c r="Q61" s="503"/>
      <c r="R61" s="503"/>
      <c r="S61" s="503"/>
      <c r="T61" s="503"/>
      <c r="U61" s="503"/>
    </row>
    <row r="62" spans="1:21">
      <c r="A62" s="522"/>
      <c r="B62" s="522"/>
      <c r="C62" s="506"/>
      <c r="D62" s="506"/>
      <c r="E62" s="509"/>
      <c r="F62" s="509"/>
      <c r="G62" s="509"/>
      <c r="H62" s="525"/>
      <c r="I62" s="528"/>
      <c r="J62" s="512"/>
      <c r="K62" s="515"/>
      <c r="L62" s="515"/>
      <c r="M62" s="518"/>
      <c r="N62" s="515"/>
      <c r="O62" s="503"/>
      <c r="P62" s="503"/>
      <c r="Q62" s="503"/>
      <c r="R62" s="503"/>
      <c r="S62" s="503"/>
      <c r="T62" s="503"/>
      <c r="U62" s="503"/>
    </row>
    <row r="63" spans="1:21">
      <c r="A63" s="522"/>
      <c r="B63" s="522"/>
      <c r="C63" s="506"/>
      <c r="D63" s="506"/>
      <c r="E63" s="509"/>
      <c r="F63" s="509"/>
      <c r="G63" s="509"/>
      <c r="H63" s="525"/>
      <c r="I63" s="528"/>
      <c r="J63" s="512"/>
      <c r="K63" s="515"/>
      <c r="L63" s="515"/>
      <c r="M63" s="518"/>
      <c r="N63" s="515"/>
      <c r="O63" s="503"/>
      <c r="P63" s="503"/>
      <c r="Q63" s="503"/>
      <c r="R63" s="503"/>
      <c r="S63" s="503"/>
      <c r="T63" s="503"/>
      <c r="U63" s="503"/>
    </row>
    <row r="64" spans="1:21" ht="77.25" customHeight="1" thickBot="1">
      <c r="A64" s="523"/>
      <c r="B64" s="523"/>
      <c r="C64" s="507"/>
      <c r="D64" s="507"/>
      <c r="E64" s="510"/>
      <c r="F64" s="510"/>
      <c r="G64" s="510"/>
      <c r="H64" s="526"/>
      <c r="I64" s="529"/>
      <c r="J64" s="513"/>
      <c r="K64" s="516"/>
      <c r="L64" s="516"/>
      <c r="M64" s="519"/>
      <c r="N64" s="516"/>
      <c r="O64" s="504"/>
      <c r="P64" s="504"/>
      <c r="Q64" s="504"/>
      <c r="R64" s="504"/>
      <c r="S64" s="504"/>
      <c r="T64" s="504"/>
      <c r="U64" s="504"/>
    </row>
    <row r="65" spans="4:4">
      <c r="D65" s="505"/>
    </row>
    <row r="66" spans="4:4">
      <c r="D66" s="506"/>
    </row>
    <row r="67" spans="4:4">
      <c r="D67" s="506"/>
    </row>
    <row r="68" spans="4:4">
      <c r="D68" s="506"/>
    </row>
    <row r="69" spans="4:4">
      <c r="D69" s="507"/>
    </row>
  </sheetData>
  <mergeCells count="250">
    <mergeCell ref="P60:P64"/>
    <mergeCell ref="Q60:Q64"/>
    <mergeCell ref="R60:R64"/>
    <mergeCell ref="S60:S64"/>
    <mergeCell ref="T60:T64"/>
    <mergeCell ref="U60:U64"/>
    <mergeCell ref="J60:J64"/>
    <mergeCell ref="K60:K64"/>
    <mergeCell ref="L60:L64"/>
    <mergeCell ref="M60:M64"/>
    <mergeCell ref="N60:N64"/>
    <mergeCell ref="O60:O64"/>
    <mergeCell ref="D65:D69"/>
    <mergeCell ref="A60:A64"/>
    <mergeCell ref="B60:B64"/>
    <mergeCell ref="C60:C64"/>
    <mergeCell ref="D60:D64"/>
    <mergeCell ref="E60:E64"/>
    <mergeCell ref="F60:F64"/>
    <mergeCell ref="G60:G64"/>
    <mergeCell ref="H60:H64"/>
    <mergeCell ref="I60:I6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S7:T7"/>
    <mergeCell ref="U7:U8"/>
    <mergeCell ref="P7:R7"/>
    <mergeCell ref="A9:N9"/>
    <mergeCell ref="A10:A14"/>
    <mergeCell ref="C10:C14"/>
    <mergeCell ref="D10:D14"/>
    <mergeCell ref="E10:E14"/>
    <mergeCell ref="F10:F14"/>
    <mergeCell ref="T10:T14"/>
    <mergeCell ref="U10:U14"/>
    <mergeCell ref="A15:A19"/>
    <mergeCell ref="C15:C19"/>
    <mergeCell ref="D15:D19"/>
    <mergeCell ref="E15:E19"/>
    <mergeCell ref="F15:F19"/>
    <mergeCell ref="G15:G19"/>
    <mergeCell ref="H15:H19"/>
    <mergeCell ref="I15:I19"/>
    <mergeCell ref="M10:M14"/>
    <mergeCell ref="N10:N14"/>
    <mergeCell ref="O10:O14"/>
    <mergeCell ref="P10:P14"/>
    <mergeCell ref="Q10:Q14"/>
    <mergeCell ref="S10:S14"/>
    <mergeCell ref="G10:G14"/>
    <mergeCell ref="H10:H14"/>
    <mergeCell ref="I10:I14"/>
    <mergeCell ref="J10:J14"/>
    <mergeCell ref="K10:K14"/>
    <mergeCell ref="L10:L14"/>
    <mergeCell ref="P15:P19"/>
    <mergeCell ref="Q15:Q19"/>
    <mergeCell ref="S15:S19"/>
    <mergeCell ref="T15:T19"/>
    <mergeCell ref="U15:U19"/>
    <mergeCell ref="N15:N19"/>
    <mergeCell ref="O15:O19"/>
    <mergeCell ref="R10:R14"/>
    <mergeCell ref="R15:R19"/>
    <mergeCell ref="A20:A24"/>
    <mergeCell ref="C20:C24"/>
    <mergeCell ref="D20:D24"/>
    <mergeCell ref="E20:E24"/>
    <mergeCell ref="F20:F24"/>
    <mergeCell ref="J15:J19"/>
    <mergeCell ref="K15:K19"/>
    <mergeCell ref="L15:L19"/>
    <mergeCell ref="M15:M19"/>
    <mergeCell ref="T20:T24"/>
    <mergeCell ref="U20:U24"/>
    <mergeCell ref="N20:N24"/>
    <mergeCell ref="O20:O24"/>
    <mergeCell ref="P20:P24"/>
    <mergeCell ref="Q20:Q24"/>
    <mergeCell ref="S20:S24"/>
    <mergeCell ref="C25:C29"/>
    <mergeCell ref="D25:D29"/>
    <mergeCell ref="E25:E29"/>
    <mergeCell ref="F25:F29"/>
    <mergeCell ref="G25:G29"/>
    <mergeCell ref="H25:H29"/>
    <mergeCell ref="I25:I29"/>
    <mergeCell ref="M20:M24"/>
    <mergeCell ref="G20:G24"/>
    <mergeCell ref="H20:H24"/>
    <mergeCell ref="I20:I24"/>
    <mergeCell ref="J20:J24"/>
    <mergeCell ref="K20:K24"/>
    <mergeCell ref="L20:L24"/>
    <mergeCell ref="P25:P29"/>
    <mergeCell ref="Q25:Q29"/>
    <mergeCell ref="S25:S29"/>
    <mergeCell ref="T25:T29"/>
    <mergeCell ref="U25:U29"/>
    <mergeCell ref="A30:A34"/>
    <mergeCell ref="C30:C34"/>
    <mergeCell ref="D30:D34"/>
    <mergeCell ref="E30:E34"/>
    <mergeCell ref="F30:F34"/>
    <mergeCell ref="J25:J29"/>
    <mergeCell ref="K25:K29"/>
    <mergeCell ref="L25:L29"/>
    <mergeCell ref="M25:M29"/>
    <mergeCell ref="N25:N29"/>
    <mergeCell ref="O25:O29"/>
    <mergeCell ref="T30:T34"/>
    <mergeCell ref="U30:U34"/>
    <mergeCell ref="N30:N34"/>
    <mergeCell ref="O30:O34"/>
    <mergeCell ref="P30:P34"/>
    <mergeCell ref="Q30:Q34"/>
    <mergeCell ref="S30:S34"/>
    <mergeCell ref="A25:A2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S35:S39"/>
    <mergeCell ref="T35:T39"/>
    <mergeCell ref="U35:U39"/>
    <mergeCell ref="A40:A44"/>
    <mergeCell ref="C40:C44"/>
    <mergeCell ref="D40:D44"/>
    <mergeCell ref="E40:E44"/>
    <mergeCell ref="F40:F44"/>
    <mergeCell ref="J35:J39"/>
    <mergeCell ref="K35:K39"/>
    <mergeCell ref="L35:L39"/>
    <mergeCell ref="M35:M39"/>
    <mergeCell ref="N35:N39"/>
    <mergeCell ref="O35:O39"/>
    <mergeCell ref="T40:T44"/>
    <mergeCell ref="U40:U44"/>
    <mergeCell ref="N40:N44"/>
    <mergeCell ref="O40:O44"/>
    <mergeCell ref="Q40:Q44"/>
    <mergeCell ref="S40:S44"/>
    <mergeCell ref="A35:A39"/>
    <mergeCell ref="C35:C39"/>
    <mergeCell ref="H45:H49"/>
    <mergeCell ref="I45:I49"/>
    <mergeCell ref="M40:M44"/>
    <mergeCell ref="G40:G44"/>
    <mergeCell ref="H40:H44"/>
    <mergeCell ref="I40:I44"/>
    <mergeCell ref="J40:J44"/>
    <mergeCell ref="K40:K44"/>
    <mergeCell ref="L40:L44"/>
    <mergeCell ref="S45:S49"/>
    <mergeCell ref="T45:T49"/>
    <mergeCell ref="U45:U49"/>
    <mergeCell ref="A50:A54"/>
    <mergeCell ref="C50:C54"/>
    <mergeCell ref="D50:D54"/>
    <mergeCell ref="E50:E54"/>
    <mergeCell ref="F50:F54"/>
    <mergeCell ref="J45:J49"/>
    <mergeCell ref="K45:K49"/>
    <mergeCell ref="L45:L49"/>
    <mergeCell ref="M45:M49"/>
    <mergeCell ref="N45:N49"/>
    <mergeCell ref="O45:O49"/>
    <mergeCell ref="T50:T54"/>
    <mergeCell ref="U50:U54"/>
    <mergeCell ref="N50:N54"/>
    <mergeCell ref="O50:O54"/>
    <mergeCell ref="P50:P54"/>
    <mergeCell ref="Q50:Q54"/>
    <mergeCell ref="S50:S54"/>
    <mergeCell ref="A45:A49"/>
    <mergeCell ref="C45:C49"/>
    <mergeCell ref="D45:D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S55:S59"/>
    <mergeCell ref="T55:T59"/>
    <mergeCell ref="U55:U59"/>
    <mergeCell ref="J55:J59"/>
    <mergeCell ref="K55:K59"/>
    <mergeCell ref="L55:L59"/>
    <mergeCell ref="M55:M59"/>
    <mergeCell ref="N55:N59"/>
    <mergeCell ref="O55:O59"/>
    <mergeCell ref="R20:R24"/>
    <mergeCell ref="R25:R29"/>
    <mergeCell ref="R30:R34"/>
    <mergeCell ref="R35:R39"/>
    <mergeCell ref="R40:R44"/>
    <mergeCell ref="R45:R49"/>
    <mergeCell ref="R50:R54"/>
    <mergeCell ref="R55:R59"/>
    <mergeCell ref="B10:B14"/>
    <mergeCell ref="B15:B19"/>
    <mergeCell ref="B20:B24"/>
    <mergeCell ref="B25:B29"/>
    <mergeCell ref="B30:B34"/>
    <mergeCell ref="B35:B39"/>
    <mergeCell ref="B40:B44"/>
    <mergeCell ref="B45:B49"/>
    <mergeCell ref="B50:B54"/>
    <mergeCell ref="P55:P59"/>
    <mergeCell ref="Q55:Q59"/>
    <mergeCell ref="P45:P49"/>
    <mergeCell ref="Q45:Q49"/>
    <mergeCell ref="E45:E49"/>
    <mergeCell ref="F45:F49"/>
    <mergeCell ref="G45:G49"/>
  </mergeCells>
  <conditionalFormatting sqref="D8:G8 H7 H65:J1048576 A7:B7">
    <cfRule type="containsText" dxfId="2791" priority="1339" operator="containsText" text="3- Moderado">
      <formula>NOT(ISERROR(SEARCH("3- Moderado",A7)))</formula>
    </cfRule>
    <cfRule type="containsText" dxfId="2790" priority="1340" operator="containsText" text="6- Moderado">
      <formula>NOT(ISERROR(SEARCH("6- Moderado",A7)))</formula>
    </cfRule>
    <cfRule type="containsText" dxfId="2789" priority="1341" operator="containsText" text="4- Moderado">
      <formula>NOT(ISERROR(SEARCH("4- Moderado",A7)))</formula>
    </cfRule>
    <cfRule type="containsText" dxfId="2788" priority="1342" operator="containsText" text="3- Bajo">
      <formula>NOT(ISERROR(SEARCH("3- Bajo",A7)))</formula>
    </cfRule>
    <cfRule type="containsText" dxfId="2787" priority="1343" operator="containsText" text="4- Bajo">
      <formula>NOT(ISERROR(SEARCH("4- Bajo",A7)))</formula>
    </cfRule>
    <cfRule type="containsText" dxfId="2786" priority="1344" operator="containsText" text="1- Bajo">
      <formula>NOT(ISERROR(SEARCH("1- Bajo",A7)))</formula>
    </cfRule>
  </conditionalFormatting>
  <conditionalFormatting sqref="H8:J8">
    <cfRule type="containsText" dxfId="2785" priority="1332" operator="containsText" text="3- Moderado">
      <formula>NOT(ISERROR(SEARCH("3- Moderado",H8)))</formula>
    </cfRule>
    <cfRule type="containsText" dxfId="2784" priority="1333" operator="containsText" text="6- Moderado">
      <formula>NOT(ISERROR(SEARCH("6- Moderado",H8)))</formula>
    </cfRule>
    <cfRule type="containsText" dxfId="2783" priority="1334" operator="containsText" text="4- Moderado">
      <formula>NOT(ISERROR(SEARCH("4- Moderado",H8)))</formula>
    </cfRule>
    <cfRule type="containsText" dxfId="2782" priority="1335" operator="containsText" text="3- Bajo">
      <formula>NOT(ISERROR(SEARCH("3- Bajo",H8)))</formula>
    </cfRule>
    <cfRule type="containsText" dxfId="2781" priority="1336" operator="containsText" text="4- Bajo">
      <formula>NOT(ISERROR(SEARCH("4- Bajo",H8)))</formula>
    </cfRule>
    <cfRule type="containsText" dxfId="2780" priority="1338" operator="containsText" text="1- Bajo">
      <formula>NOT(ISERROR(SEARCH("1- Bajo",H8)))</formula>
    </cfRule>
  </conditionalFormatting>
  <conditionalFormatting sqref="J8 J65:J1048576">
    <cfRule type="containsText" dxfId="2779" priority="1321" operator="containsText" text="25- Extremo">
      <formula>NOT(ISERROR(SEARCH("25- Extremo",J8)))</formula>
    </cfRule>
    <cfRule type="containsText" dxfId="2778" priority="1322" operator="containsText" text="20- Extremo">
      <formula>NOT(ISERROR(SEARCH("20- Extremo",J8)))</formula>
    </cfRule>
    <cfRule type="containsText" dxfId="2777" priority="1323" operator="containsText" text="15- Extremo">
      <formula>NOT(ISERROR(SEARCH("15- Extremo",J8)))</formula>
    </cfRule>
    <cfRule type="containsText" dxfId="2776" priority="1324" operator="containsText" text="10- Extremo">
      <formula>NOT(ISERROR(SEARCH("10- Extremo",J8)))</formula>
    </cfRule>
    <cfRule type="containsText" dxfId="2775" priority="1325" operator="containsText" text="5- Extremo">
      <formula>NOT(ISERROR(SEARCH("5- Extremo",J8)))</formula>
    </cfRule>
    <cfRule type="containsText" dxfId="2774" priority="1326" operator="containsText" text="12- Alto">
      <formula>NOT(ISERROR(SEARCH("12- Alto",J8)))</formula>
    </cfRule>
    <cfRule type="containsText" dxfId="2773" priority="1327" operator="containsText" text="10- Alto">
      <formula>NOT(ISERROR(SEARCH("10- Alto",J8)))</formula>
    </cfRule>
    <cfRule type="containsText" dxfId="2772" priority="1328" operator="containsText" text="9- Alto">
      <formula>NOT(ISERROR(SEARCH("9- Alto",J8)))</formula>
    </cfRule>
    <cfRule type="containsText" dxfId="2771" priority="1329" operator="containsText" text="8- Alto">
      <formula>NOT(ISERROR(SEARCH("8- Alto",J8)))</formula>
    </cfRule>
    <cfRule type="containsText" dxfId="2770" priority="1330" operator="containsText" text="5- Alto">
      <formula>NOT(ISERROR(SEARCH("5- Alto",J8)))</formula>
    </cfRule>
    <cfRule type="containsText" dxfId="2769" priority="1331" operator="containsText" text="4- Alto">
      <formula>NOT(ISERROR(SEARCH("4- Alto",J8)))</formula>
    </cfRule>
    <cfRule type="containsText" dxfId="2768" priority="1337" operator="containsText" text="2- Bajo">
      <formula>NOT(ISERROR(SEARCH("2- Bajo",J8)))</formula>
    </cfRule>
  </conditionalFormatting>
  <conditionalFormatting sqref="K10:L10">
    <cfRule type="containsText" dxfId="2767" priority="1315" operator="containsText" text="3- Moderado">
      <formula>NOT(ISERROR(SEARCH("3- Moderado",K10)))</formula>
    </cfRule>
    <cfRule type="containsText" dxfId="2766" priority="1316" operator="containsText" text="6- Moderado">
      <formula>NOT(ISERROR(SEARCH("6- Moderado",K10)))</formula>
    </cfRule>
    <cfRule type="containsText" dxfId="2765" priority="1317" operator="containsText" text="4- Moderado">
      <formula>NOT(ISERROR(SEARCH("4- Moderado",K10)))</formula>
    </cfRule>
    <cfRule type="containsText" dxfId="2764" priority="1318" operator="containsText" text="3- Bajo">
      <formula>NOT(ISERROR(SEARCH("3- Bajo",K10)))</formula>
    </cfRule>
    <cfRule type="containsText" dxfId="2763" priority="1319" operator="containsText" text="4- Bajo">
      <formula>NOT(ISERROR(SEARCH("4- Bajo",K10)))</formula>
    </cfRule>
    <cfRule type="containsText" dxfId="2762" priority="1320" operator="containsText" text="1- Bajo">
      <formula>NOT(ISERROR(SEARCH("1- Bajo",K10)))</formula>
    </cfRule>
  </conditionalFormatting>
  <conditionalFormatting sqref="H10:I10">
    <cfRule type="containsText" dxfId="2761" priority="1309" operator="containsText" text="3- Moderado">
      <formula>NOT(ISERROR(SEARCH("3- Moderado",H10)))</formula>
    </cfRule>
    <cfRule type="containsText" dxfId="2760" priority="1310" operator="containsText" text="6- Moderado">
      <formula>NOT(ISERROR(SEARCH("6- Moderado",H10)))</formula>
    </cfRule>
    <cfRule type="containsText" dxfId="2759" priority="1311" operator="containsText" text="4- Moderado">
      <formula>NOT(ISERROR(SEARCH("4- Moderado",H10)))</formula>
    </cfRule>
    <cfRule type="containsText" dxfId="2758" priority="1312" operator="containsText" text="3- Bajo">
      <formula>NOT(ISERROR(SEARCH("3- Bajo",H10)))</formula>
    </cfRule>
    <cfRule type="containsText" dxfId="2757" priority="1313" operator="containsText" text="4- Bajo">
      <formula>NOT(ISERROR(SEARCH("4- Bajo",H10)))</formula>
    </cfRule>
    <cfRule type="containsText" dxfId="2756" priority="1314" operator="containsText" text="1- Bajo">
      <formula>NOT(ISERROR(SEARCH("1- Bajo",H10)))</formula>
    </cfRule>
  </conditionalFormatting>
  <conditionalFormatting sqref="A10 C10:E10">
    <cfRule type="containsText" dxfId="2755" priority="1303" operator="containsText" text="3- Moderado">
      <formula>NOT(ISERROR(SEARCH("3- Moderado",A10)))</formula>
    </cfRule>
    <cfRule type="containsText" dxfId="2754" priority="1304" operator="containsText" text="6- Moderado">
      <formula>NOT(ISERROR(SEARCH("6- Moderado",A10)))</formula>
    </cfRule>
    <cfRule type="containsText" dxfId="2753" priority="1305" operator="containsText" text="4- Moderado">
      <formula>NOT(ISERROR(SEARCH("4- Moderado",A10)))</formula>
    </cfRule>
    <cfRule type="containsText" dxfId="2752" priority="1306" operator="containsText" text="3- Bajo">
      <formula>NOT(ISERROR(SEARCH("3- Bajo",A10)))</formula>
    </cfRule>
    <cfRule type="containsText" dxfId="2751" priority="1307" operator="containsText" text="4- Bajo">
      <formula>NOT(ISERROR(SEARCH("4- Bajo",A10)))</formula>
    </cfRule>
    <cfRule type="containsText" dxfId="2750" priority="1308" operator="containsText" text="1- Bajo">
      <formula>NOT(ISERROR(SEARCH("1- Bajo",A10)))</formula>
    </cfRule>
  </conditionalFormatting>
  <conditionalFormatting sqref="F10:G10">
    <cfRule type="containsText" dxfId="2749" priority="1297" operator="containsText" text="3- Moderado">
      <formula>NOT(ISERROR(SEARCH("3- Moderado",F10)))</formula>
    </cfRule>
    <cfRule type="containsText" dxfId="2748" priority="1298" operator="containsText" text="6- Moderado">
      <formula>NOT(ISERROR(SEARCH("6- Moderado",F10)))</formula>
    </cfRule>
    <cfRule type="containsText" dxfId="2747" priority="1299" operator="containsText" text="4- Moderado">
      <formula>NOT(ISERROR(SEARCH("4- Moderado",F10)))</formula>
    </cfRule>
    <cfRule type="containsText" dxfId="2746" priority="1300" operator="containsText" text="3- Bajo">
      <formula>NOT(ISERROR(SEARCH("3- Bajo",F10)))</formula>
    </cfRule>
    <cfRule type="containsText" dxfId="2745" priority="1301" operator="containsText" text="4- Bajo">
      <formula>NOT(ISERROR(SEARCH("4- Bajo",F10)))</formula>
    </cfRule>
    <cfRule type="containsText" dxfId="2744" priority="1302" operator="containsText" text="1- Bajo">
      <formula>NOT(ISERROR(SEARCH("1- Bajo",F10)))</formula>
    </cfRule>
  </conditionalFormatting>
  <conditionalFormatting sqref="K8">
    <cfRule type="containsText" dxfId="2743" priority="1291" operator="containsText" text="3- Moderado">
      <formula>NOT(ISERROR(SEARCH("3- Moderado",K8)))</formula>
    </cfRule>
    <cfRule type="containsText" dxfId="2742" priority="1292" operator="containsText" text="6- Moderado">
      <formula>NOT(ISERROR(SEARCH("6- Moderado",K8)))</formula>
    </cfRule>
    <cfRule type="containsText" dxfId="2741" priority="1293" operator="containsText" text="4- Moderado">
      <formula>NOT(ISERROR(SEARCH("4- Moderado",K8)))</formula>
    </cfRule>
    <cfRule type="containsText" dxfId="2740" priority="1294" operator="containsText" text="3- Bajo">
      <formula>NOT(ISERROR(SEARCH("3- Bajo",K8)))</formula>
    </cfRule>
    <cfRule type="containsText" dxfId="2739" priority="1295" operator="containsText" text="4- Bajo">
      <formula>NOT(ISERROR(SEARCH("4- Bajo",K8)))</formula>
    </cfRule>
    <cfRule type="containsText" dxfId="2738" priority="1296" operator="containsText" text="1- Bajo">
      <formula>NOT(ISERROR(SEARCH("1- Bajo",K8)))</formula>
    </cfRule>
  </conditionalFormatting>
  <conditionalFormatting sqref="L8">
    <cfRule type="containsText" dxfId="2737" priority="1285" operator="containsText" text="3- Moderado">
      <formula>NOT(ISERROR(SEARCH("3- Moderado",L8)))</formula>
    </cfRule>
    <cfRule type="containsText" dxfId="2736" priority="1286" operator="containsText" text="6- Moderado">
      <formula>NOT(ISERROR(SEARCH("6- Moderado",L8)))</formula>
    </cfRule>
    <cfRule type="containsText" dxfId="2735" priority="1287" operator="containsText" text="4- Moderado">
      <formula>NOT(ISERROR(SEARCH("4- Moderado",L8)))</formula>
    </cfRule>
    <cfRule type="containsText" dxfId="2734" priority="1288" operator="containsText" text="3- Bajo">
      <formula>NOT(ISERROR(SEARCH("3- Bajo",L8)))</formula>
    </cfRule>
    <cfRule type="containsText" dxfId="2733" priority="1289" operator="containsText" text="4- Bajo">
      <formula>NOT(ISERROR(SEARCH("4- Bajo",L8)))</formula>
    </cfRule>
    <cfRule type="containsText" dxfId="2732" priority="1290" operator="containsText" text="1- Bajo">
      <formula>NOT(ISERROR(SEARCH("1- Bajo",L8)))</formula>
    </cfRule>
  </conditionalFormatting>
  <conditionalFormatting sqref="M8">
    <cfRule type="containsText" dxfId="2731" priority="1279" operator="containsText" text="3- Moderado">
      <formula>NOT(ISERROR(SEARCH("3- Moderado",M8)))</formula>
    </cfRule>
    <cfRule type="containsText" dxfId="2730" priority="1280" operator="containsText" text="6- Moderado">
      <formula>NOT(ISERROR(SEARCH("6- Moderado",M8)))</formula>
    </cfRule>
    <cfRule type="containsText" dxfId="2729" priority="1281" operator="containsText" text="4- Moderado">
      <formula>NOT(ISERROR(SEARCH("4- Moderado",M8)))</formula>
    </cfRule>
    <cfRule type="containsText" dxfId="2728" priority="1282" operator="containsText" text="3- Bajo">
      <formula>NOT(ISERROR(SEARCH("3- Bajo",M8)))</formula>
    </cfRule>
    <cfRule type="containsText" dxfId="2727" priority="1283" operator="containsText" text="4- Bajo">
      <formula>NOT(ISERROR(SEARCH("4- Bajo",M8)))</formula>
    </cfRule>
    <cfRule type="containsText" dxfId="2726" priority="1284" operator="containsText" text="1- Bajo">
      <formula>NOT(ISERROR(SEARCH("1- Bajo",M8)))</formula>
    </cfRule>
  </conditionalFormatting>
  <conditionalFormatting sqref="J10:J14">
    <cfRule type="containsText" dxfId="2725" priority="1274" operator="containsText" text="Bajo">
      <formula>NOT(ISERROR(SEARCH("Bajo",J10)))</formula>
    </cfRule>
    <cfRule type="containsText" dxfId="2724" priority="1275" operator="containsText" text="Moderado">
      <formula>NOT(ISERROR(SEARCH("Moderado",J10)))</formula>
    </cfRule>
    <cfRule type="containsText" dxfId="2723" priority="1276" operator="containsText" text="Alto">
      <formula>NOT(ISERROR(SEARCH("Alto",J10)))</formula>
    </cfRule>
    <cfRule type="containsText" dxfId="2722" priority="1277" operator="containsText" text="Extremo">
      <formula>NOT(ISERROR(SEARCH("Extremo",J10)))</formula>
    </cfRule>
    <cfRule type="colorScale" priority="1278">
      <colorScale>
        <cfvo type="min"/>
        <cfvo type="max"/>
        <color rgb="FFFF7128"/>
        <color rgb="FFFFEF9C"/>
      </colorScale>
    </cfRule>
  </conditionalFormatting>
  <conditionalFormatting sqref="M10:M14">
    <cfRule type="containsText" dxfId="2721" priority="1249" operator="containsText" text="Moderado">
      <formula>NOT(ISERROR(SEARCH("Moderado",M10)))</formula>
    </cfRule>
    <cfRule type="containsText" dxfId="2720" priority="1269" operator="containsText" text="Bajo">
      <formula>NOT(ISERROR(SEARCH("Bajo",M10)))</formula>
    </cfRule>
    <cfRule type="containsText" dxfId="2719" priority="1270" operator="containsText" text="Moderado">
      <formula>NOT(ISERROR(SEARCH("Moderado",M10)))</formula>
    </cfRule>
    <cfRule type="containsText" dxfId="2718" priority="1271" operator="containsText" text="Alto">
      <formula>NOT(ISERROR(SEARCH("Alto",M10)))</formula>
    </cfRule>
    <cfRule type="containsText" dxfId="2717" priority="1272" operator="containsText" text="Extremo">
      <formula>NOT(ISERROR(SEARCH("Extremo",M10)))</formula>
    </cfRule>
    <cfRule type="colorScale" priority="1273">
      <colorScale>
        <cfvo type="min"/>
        <cfvo type="max"/>
        <color rgb="FFFF7128"/>
        <color rgb="FFFFEF9C"/>
      </colorScale>
    </cfRule>
  </conditionalFormatting>
  <conditionalFormatting sqref="N10">
    <cfRule type="containsText" dxfId="2716" priority="1263" operator="containsText" text="3- Moderado">
      <formula>NOT(ISERROR(SEARCH("3- Moderado",N10)))</formula>
    </cfRule>
    <cfRule type="containsText" dxfId="2715" priority="1264" operator="containsText" text="6- Moderado">
      <formula>NOT(ISERROR(SEARCH("6- Moderado",N10)))</formula>
    </cfRule>
    <cfRule type="containsText" dxfId="2714" priority="1265" operator="containsText" text="4- Moderado">
      <formula>NOT(ISERROR(SEARCH("4- Moderado",N10)))</formula>
    </cfRule>
    <cfRule type="containsText" dxfId="2713" priority="1266" operator="containsText" text="3- Bajo">
      <formula>NOT(ISERROR(SEARCH("3- Bajo",N10)))</formula>
    </cfRule>
    <cfRule type="containsText" dxfId="2712" priority="1267" operator="containsText" text="4- Bajo">
      <formula>NOT(ISERROR(SEARCH("4- Bajo",N10)))</formula>
    </cfRule>
    <cfRule type="containsText" dxfId="2711" priority="1268" operator="containsText" text="1- Bajo">
      <formula>NOT(ISERROR(SEARCH("1- Bajo",N10)))</formula>
    </cfRule>
  </conditionalFormatting>
  <conditionalFormatting sqref="H10:H14">
    <cfRule type="containsText" dxfId="2710" priority="1250" operator="containsText" text="Muy Alta">
      <formula>NOT(ISERROR(SEARCH("Muy Alta",H10)))</formula>
    </cfRule>
    <cfRule type="containsText" dxfId="2709" priority="1251" operator="containsText" text="Alta">
      <formula>NOT(ISERROR(SEARCH("Alta",H10)))</formula>
    </cfRule>
    <cfRule type="containsText" dxfId="2708" priority="1252" operator="containsText" text="Muy Alta">
      <formula>NOT(ISERROR(SEARCH("Muy Alta",H10)))</formula>
    </cfRule>
    <cfRule type="containsText" dxfId="2707" priority="1257" operator="containsText" text="Muy Baja">
      <formula>NOT(ISERROR(SEARCH("Muy Baja",H10)))</formula>
    </cfRule>
    <cfRule type="containsText" dxfId="2706" priority="1258" operator="containsText" text="Baja">
      <formula>NOT(ISERROR(SEARCH("Baja",H10)))</formula>
    </cfRule>
    <cfRule type="containsText" dxfId="2705" priority="1259" operator="containsText" text="Media">
      <formula>NOT(ISERROR(SEARCH("Media",H10)))</formula>
    </cfRule>
    <cfRule type="containsText" dxfId="2704" priority="1260" operator="containsText" text="Alta">
      <formula>NOT(ISERROR(SEARCH("Alta",H10)))</formula>
    </cfRule>
    <cfRule type="containsText" dxfId="2703" priority="1262" operator="containsText" text="Muy Alta">
      <formula>NOT(ISERROR(SEARCH("Muy Alta",H10)))</formula>
    </cfRule>
  </conditionalFormatting>
  <conditionalFormatting sqref="I10:I14">
    <cfRule type="containsText" dxfId="2702" priority="1253" operator="containsText" text="Catastrófico">
      <formula>NOT(ISERROR(SEARCH("Catastrófico",I10)))</formula>
    </cfRule>
    <cfRule type="containsText" dxfId="2701" priority="1254" operator="containsText" text="Mayor">
      <formula>NOT(ISERROR(SEARCH("Mayor",I10)))</formula>
    </cfRule>
    <cfRule type="containsText" dxfId="2700" priority="1255" operator="containsText" text="Menor">
      <formula>NOT(ISERROR(SEARCH("Menor",I10)))</formula>
    </cfRule>
    <cfRule type="containsText" dxfId="2699" priority="1256" operator="containsText" text="Leve">
      <formula>NOT(ISERROR(SEARCH("Leve",I10)))</formula>
    </cfRule>
    <cfRule type="containsText" dxfId="2698" priority="1261" operator="containsText" text="Moderado">
      <formula>NOT(ISERROR(SEARCH("Moderado",I10)))</formula>
    </cfRule>
  </conditionalFormatting>
  <conditionalFormatting sqref="K10:K14">
    <cfRule type="containsText" dxfId="2697" priority="1248" operator="containsText" text="Media">
      <formula>NOT(ISERROR(SEARCH("Media",K10)))</formula>
    </cfRule>
  </conditionalFormatting>
  <conditionalFormatting sqref="L10:L14">
    <cfRule type="containsText" dxfId="2696" priority="1247" operator="containsText" text="Moderado">
      <formula>NOT(ISERROR(SEARCH("Moderado",L10)))</formula>
    </cfRule>
  </conditionalFormatting>
  <conditionalFormatting sqref="J10:J14">
    <cfRule type="containsText" dxfId="2695" priority="1234" operator="containsText" text="Moderado">
      <formula>NOT(ISERROR(SEARCH("Moderado",J10)))</formula>
    </cfRule>
  </conditionalFormatting>
  <conditionalFormatting sqref="J10:J14">
    <cfRule type="containsText" dxfId="2694" priority="1232" operator="containsText" text="Bajo">
      <formula>NOT(ISERROR(SEARCH("Bajo",J10)))</formula>
    </cfRule>
    <cfRule type="containsText" dxfId="2693" priority="1233" operator="containsText" text="Extremo">
      <formula>NOT(ISERROR(SEARCH("Extremo",J10)))</formula>
    </cfRule>
  </conditionalFormatting>
  <conditionalFormatting sqref="K10:K14">
    <cfRule type="containsText" dxfId="2692" priority="1230" operator="containsText" text="Baja">
      <formula>NOT(ISERROR(SEARCH("Baja",K10)))</formula>
    </cfRule>
    <cfRule type="containsText" dxfId="2691" priority="1231" operator="containsText" text="Muy Baja">
      <formula>NOT(ISERROR(SEARCH("Muy Baja",K10)))</formula>
    </cfRule>
  </conditionalFormatting>
  <conditionalFormatting sqref="K10:K14">
    <cfRule type="containsText" dxfId="2690" priority="1228" operator="containsText" text="Muy Alta">
      <formula>NOT(ISERROR(SEARCH("Muy Alta",K10)))</formula>
    </cfRule>
    <cfRule type="containsText" dxfId="2689" priority="1229" operator="containsText" text="Alta">
      <formula>NOT(ISERROR(SEARCH("Alta",K10)))</formula>
    </cfRule>
  </conditionalFormatting>
  <conditionalFormatting sqref="L10:L14">
    <cfRule type="containsText" dxfId="2688" priority="1224" operator="containsText" text="Catastrófico">
      <formula>NOT(ISERROR(SEARCH("Catastrófico",L10)))</formula>
    </cfRule>
    <cfRule type="containsText" dxfId="2687" priority="1225" operator="containsText" text="Mayor">
      <formula>NOT(ISERROR(SEARCH("Mayor",L10)))</formula>
    </cfRule>
    <cfRule type="containsText" dxfId="2686" priority="1226" operator="containsText" text="Menor">
      <formula>NOT(ISERROR(SEARCH("Menor",L10)))</formula>
    </cfRule>
    <cfRule type="containsText" dxfId="2685" priority="1227" operator="containsText" text="Leve">
      <formula>NOT(ISERROR(SEARCH("Leve",L10)))</formula>
    </cfRule>
  </conditionalFormatting>
  <conditionalFormatting sqref="K15:L15">
    <cfRule type="containsText" dxfId="2684" priority="725" operator="containsText" text="3- Moderado">
      <formula>NOT(ISERROR(SEARCH("3- Moderado",K15)))</formula>
    </cfRule>
    <cfRule type="containsText" dxfId="2683" priority="726" operator="containsText" text="6- Moderado">
      <formula>NOT(ISERROR(SEARCH("6- Moderado",K15)))</formula>
    </cfRule>
    <cfRule type="containsText" dxfId="2682" priority="727" operator="containsText" text="4- Moderado">
      <formula>NOT(ISERROR(SEARCH("4- Moderado",K15)))</formula>
    </cfRule>
    <cfRule type="containsText" dxfId="2681" priority="728" operator="containsText" text="3- Bajo">
      <formula>NOT(ISERROR(SEARCH("3- Bajo",K15)))</formula>
    </cfRule>
    <cfRule type="containsText" dxfId="2680" priority="729" operator="containsText" text="4- Bajo">
      <formula>NOT(ISERROR(SEARCH("4- Bajo",K15)))</formula>
    </cfRule>
    <cfRule type="containsText" dxfId="2679" priority="730" operator="containsText" text="1- Bajo">
      <formula>NOT(ISERROR(SEARCH("1- Bajo",K15)))</formula>
    </cfRule>
  </conditionalFormatting>
  <conditionalFormatting sqref="H15:I15">
    <cfRule type="containsText" dxfId="2678" priority="719" operator="containsText" text="3- Moderado">
      <formula>NOT(ISERROR(SEARCH("3- Moderado",H15)))</formula>
    </cfRule>
    <cfRule type="containsText" dxfId="2677" priority="720" operator="containsText" text="6- Moderado">
      <formula>NOT(ISERROR(SEARCH("6- Moderado",H15)))</formula>
    </cfRule>
    <cfRule type="containsText" dxfId="2676" priority="721" operator="containsText" text="4- Moderado">
      <formula>NOT(ISERROR(SEARCH("4- Moderado",H15)))</formula>
    </cfRule>
    <cfRule type="containsText" dxfId="2675" priority="722" operator="containsText" text="3- Bajo">
      <formula>NOT(ISERROR(SEARCH("3- Bajo",H15)))</formula>
    </cfRule>
    <cfRule type="containsText" dxfId="2674" priority="723" operator="containsText" text="4- Bajo">
      <formula>NOT(ISERROR(SEARCH("4- Bajo",H15)))</formula>
    </cfRule>
    <cfRule type="containsText" dxfId="2673" priority="724" operator="containsText" text="1- Bajo">
      <formula>NOT(ISERROR(SEARCH("1- Bajo",H15)))</formula>
    </cfRule>
  </conditionalFormatting>
  <conditionalFormatting sqref="A15 C15:E15">
    <cfRule type="containsText" dxfId="2672" priority="713" operator="containsText" text="3- Moderado">
      <formula>NOT(ISERROR(SEARCH("3- Moderado",A15)))</formula>
    </cfRule>
    <cfRule type="containsText" dxfId="2671" priority="714" operator="containsText" text="6- Moderado">
      <formula>NOT(ISERROR(SEARCH("6- Moderado",A15)))</formula>
    </cfRule>
    <cfRule type="containsText" dxfId="2670" priority="715" operator="containsText" text="4- Moderado">
      <formula>NOT(ISERROR(SEARCH("4- Moderado",A15)))</formula>
    </cfRule>
    <cfRule type="containsText" dxfId="2669" priority="716" operator="containsText" text="3- Bajo">
      <formula>NOT(ISERROR(SEARCH("3- Bajo",A15)))</formula>
    </cfRule>
    <cfRule type="containsText" dxfId="2668" priority="717" operator="containsText" text="4- Bajo">
      <formula>NOT(ISERROR(SEARCH("4- Bajo",A15)))</formula>
    </cfRule>
    <cfRule type="containsText" dxfId="2667" priority="718" operator="containsText" text="1- Bajo">
      <formula>NOT(ISERROR(SEARCH("1- Bajo",A15)))</formula>
    </cfRule>
  </conditionalFormatting>
  <conditionalFormatting sqref="F15:G15">
    <cfRule type="containsText" dxfId="2666" priority="707" operator="containsText" text="3- Moderado">
      <formula>NOT(ISERROR(SEARCH("3- Moderado",F15)))</formula>
    </cfRule>
    <cfRule type="containsText" dxfId="2665" priority="708" operator="containsText" text="6- Moderado">
      <formula>NOT(ISERROR(SEARCH("6- Moderado",F15)))</formula>
    </cfRule>
    <cfRule type="containsText" dxfId="2664" priority="709" operator="containsText" text="4- Moderado">
      <formula>NOT(ISERROR(SEARCH("4- Moderado",F15)))</formula>
    </cfRule>
    <cfRule type="containsText" dxfId="2663" priority="710" operator="containsText" text="3- Bajo">
      <formula>NOT(ISERROR(SEARCH("3- Bajo",F15)))</formula>
    </cfRule>
    <cfRule type="containsText" dxfId="2662" priority="711" operator="containsText" text="4- Bajo">
      <formula>NOT(ISERROR(SEARCH("4- Bajo",F15)))</formula>
    </cfRule>
    <cfRule type="containsText" dxfId="2661" priority="712" operator="containsText" text="1- Bajo">
      <formula>NOT(ISERROR(SEARCH("1- Bajo",F15)))</formula>
    </cfRule>
  </conditionalFormatting>
  <conditionalFormatting sqref="J15:J19">
    <cfRule type="containsText" dxfId="2660" priority="702" operator="containsText" text="Bajo">
      <formula>NOT(ISERROR(SEARCH("Bajo",J15)))</formula>
    </cfRule>
    <cfRule type="containsText" dxfId="2659" priority="703" operator="containsText" text="Moderado">
      <formula>NOT(ISERROR(SEARCH("Moderado",J15)))</formula>
    </cfRule>
    <cfRule type="containsText" dxfId="2658" priority="704" operator="containsText" text="Alto">
      <formula>NOT(ISERROR(SEARCH("Alto",J15)))</formula>
    </cfRule>
    <cfRule type="containsText" dxfId="2657" priority="705" operator="containsText" text="Extremo">
      <formula>NOT(ISERROR(SEARCH("Extremo",J15)))</formula>
    </cfRule>
    <cfRule type="colorScale" priority="706">
      <colorScale>
        <cfvo type="min"/>
        <cfvo type="max"/>
        <color rgb="FFFF7128"/>
        <color rgb="FFFFEF9C"/>
      </colorScale>
    </cfRule>
  </conditionalFormatting>
  <conditionalFormatting sqref="M15:M19">
    <cfRule type="containsText" dxfId="2656" priority="677" operator="containsText" text="Moderado">
      <formula>NOT(ISERROR(SEARCH("Moderado",M15)))</formula>
    </cfRule>
    <cfRule type="containsText" dxfId="2655" priority="697" operator="containsText" text="Bajo">
      <formula>NOT(ISERROR(SEARCH("Bajo",M15)))</formula>
    </cfRule>
    <cfRule type="containsText" dxfId="2654" priority="698" operator="containsText" text="Moderado">
      <formula>NOT(ISERROR(SEARCH("Moderado",M15)))</formula>
    </cfRule>
    <cfRule type="containsText" dxfId="2653" priority="699" operator="containsText" text="Alto">
      <formula>NOT(ISERROR(SEARCH("Alto",M15)))</formula>
    </cfRule>
    <cfRule type="containsText" dxfId="2652" priority="700" operator="containsText" text="Extremo">
      <formula>NOT(ISERROR(SEARCH("Extremo",M15)))</formula>
    </cfRule>
    <cfRule type="colorScale" priority="701">
      <colorScale>
        <cfvo type="min"/>
        <cfvo type="max"/>
        <color rgb="FFFF7128"/>
        <color rgb="FFFFEF9C"/>
      </colorScale>
    </cfRule>
  </conditionalFormatting>
  <conditionalFormatting sqref="N15">
    <cfRule type="containsText" dxfId="2651" priority="691" operator="containsText" text="3- Moderado">
      <formula>NOT(ISERROR(SEARCH("3- Moderado",N15)))</formula>
    </cfRule>
    <cfRule type="containsText" dxfId="2650" priority="692" operator="containsText" text="6- Moderado">
      <formula>NOT(ISERROR(SEARCH("6- Moderado",N15)))</formula>
    </cfRule>
    <cfRule type="containsText" dxfId="2649" priority="693" operator="containsText" text="4- Moderado">
      <formula>NOT(ISERROR(SEARCH("4- Moderado",N15)))</formula>
    </cfRule>
    <cfRule type="containsText" dxfId="2648" priority="694" operator="containsText" text="3- Bajo">
      <formula>NOT(ISERROR(SEARCH("3- Bajo",N15)))</formula>
    </cfRule>
    <cfRule type="containsText" dxfId="2647" priority="695" operator="containsText" text="4- Bajo">
      <formula>NOT(ISERROR(SEARCH("4- Bajo",N15)))</formula>
    </cfRule>
    <cfRule type="containsText" dxfId="2646" priority="696" operator="containsText" text="1- Bajo">
      <formula>NOT(ISERROR(SEARCH("1- Bajo",N15)))</formula>
    </cfRule>
  </conditionalFormatting>
  <conditionalFormatting sqref="H15:H19">
    <cfRule type="containsText" dxfId="2645" priority="678" operator="containsText" text="Muy Alta">
      <formula>NOT(ISERROR(SEARCH("Muy Alta",H15)))</formula>
    </cfRule>
    <cfRule type="containsText" dxfId="2644" priority="679" operator="containsText" text="Alta">
      <formula>NOT(ISERROR(SEARCH("Alta",H15)))</formula>
    </cfRule>
    <cfRule type="containsText" dxfId="2643" priority="680" operator="containsText" text="Muy Alta">
      <formula>NOT(ISERROR(SEARCH("Muy Alta",H15)))</formula>
    </cfRule>
    <cfRule type="containsText" dxfId="2642" priority="685" operator="containsText" text="Muy Baja">
      <formula>NOT(ISERROR(SEARCH("Muy Baja",H15)))</formula>
    </cfRule>
    <cfRule type="containsText" dxfId="2641" priority="686" operator="containsText" text="Baja">
      <formula>NOT(ISERROR(SEARCH("Baja",H15)))</formula>
    </cfRule>
    <cfRule type="containsText" dxfId="2640" priority="687" operator="containsText" text="Media">
      <formula>NOT(ISERROR(SEARCH("Media",H15)))</formula>
    </cfRule>
    <cfRule type="containsText" dxfId="2639" priority="688" operator="containsText" text="Alta">
      <formula>NOT(ISERROR(SEARCH("Alta",H15)))</formula>
    </cfRule>
    <cfRule type="containsText" dxfId="2638" priority="690" operator="containsText" text="Muy Alta">
      <formula>NOT(ISERROR(SEARCH("Muy Alta",H15)))</formula>
    </cfRule>
  </conditionalFormatting>
  <conditionalFormatting sqref="I15:I19">
    <cfRule type="containsText" dxfId="2637" priority="681" operator="containsText" text="Catastrófico">
      <formula>NOT(ISERROR(SEARCH("Catastrófico",I15)))</formula>
    </cfRule>
    <cfRule type="containsText" dxfId="2636" priority="682" operator="containsText" text="Mayor">
      <formula>NOT(ISERROR(SEARCH("Mayor",I15)))</formula>
    </cfRule>
    <cfRule type="containsText" dxfId="2635" priority="683" operator="containsText" text="Menor">
      <formula>NOT(ISERROR(SEARCH("Menor",I15)))</formula>
    </cfRule>
    <cfRule type="containsText" dxfId="2634" priority="684" operator="containsText" text="Leve">
      <formula>NOT(ISERROR(SEARCH("Leve",I15)))</formula>
    </cfRule>
    <cfRule type="containsText" dxfId="2633" priority="689" operator="containsText" text="Moderado">
      <formula>NOT(ISERROR(SEARCH("Moderado",I15)))</formula>
    </cfRule>
  </conditionalFormatting>
  <conditionalFormatting sqref="K15:K19">
    <cfRule type="containsText" dxfId="2632" priority="676" operator="containsText" text="Media">
      <formula>NOT(ISERROR(SEARCH("Media",K15)))</formula>
    </cfRule>
  </conditionalFormatting>
  <conditionalFormatting sqref="L15:L19">
    <cfRule type="containsText" dxfId="2631" priority="675" operator="containsText" text="Moderado">
      <formula>NOT(ISERROR(SEARCH("Moderado",L15)))</formula>
    </cfRule>
  </conditionalFormatting>
  <conditionalFormatting sqref="J15:J19">
    <cfRule type="containsText" dxfId="2630" priority="674" operator="containsText" text="Moderado">
      <formula>NOT(ISERROR(SEARCH("Moderado",J15)))</formula>
    </cfRule>
  </conditionalFormatting>
  <conditionalFormatting sqref="J15:J19">
    <cfRule type="containsText" dxfId="2629" priority="672" operator="containsText" text="Bajo">
      <formula>NOT(ISERROR(SEARCH("Bajo",J15)))</formula>
    </cfRule>
    <cfRule type="containsText" dxfId="2628" priority="673" operator="containsText" text="Extremo">
      <formula>NOT(ISERROR(SEARCH("Extremo",J15)))</formula>
    </cfRule>
  </conditionalFormatting>
  <conditionalFormatting sqref="K15:K19">
    <cfRule type="containsText" dxfId="2627" priority="670" operator="containsText" text="Baja">
      <formula>NOT(ISERROR(SEARCH("Baja",K15)))</formula>
    </cfRule>
    <cfRule type="containsText" dxfId="2626" priority="671" operator="containsText" text="Muy Baja">
      <formula>NOT(ISERROR(SEARCH("Muy Baja",K15)))</formula>
    </cfRule>
  </conditionalFormatting>
  <conditionalFormatting sqref="K15:K19">
    <cfRule type="containsText" dxfId="2625" priority="668" operator="containsText" text="Muy Alta">
      <formula>NOT(ISERROR(SEARCH("Muy Alta",K15)))</formula>
    </cfRule>
    <cfRule type="containsText" dxfId="2624" priority="669" operator="containsText" text="Alta">
      <formula>NOT(ISERROR(SEARCH("Alta",K15)))</formula>
    </cfRule>
  </conditionalFormatting>
  <conditionalFormatting sqref="L15:L19">
    <cfRule type="containsText" dxfId="2623" priority="664" operator="containsText" text="Catastrófico">
      <formula>NOT(ISERROR(SEARCH("Catastrófico",L15)))</formula>
    </cfRule>
    <cfRule type="containsText" dxfId="2622" priority="665" operator="containsText" text="Mayor">
      <formula>NOT(ISERROR(SEARCH("Mayor",L15)))</formula>
    </cfRule>
    <cfRule type="containsText" dxfId="2621" priority="666" operator="containsText" text="Menor">
      <formula>NOT(ISERROR(SEARCH("Menor",L15)))</formula>
    </cfRule>
    <cfRule type="containsText" dxfId="2620" priority="667" operator="containsText" text="Leve">
      <formula>NOT(ISERROR(SEARCH("Leve",L15)))</formula>
    </cfRule>
  </conditionalFormatting>
  <conditionalFormatting sqref="K20:L20">
    <cfRule type="containsText" dxfId="2619" priority="658" operator="containsText" text="3- Moderado">
      <formula>NOT(ISERROR(SEARCH("3- Moderado",K20)))</formula>
    </cfRule>
    <cfRule type="containsText" dxfId="2618" priority="659" operator="containsText" text="6- Moderado">
      <formula>NOT(ISERROR(SEARCH("6- Moderado",K20)))</formula>
    </cfRule>
    <cfRule type="containsText" dxfId="2617" priority="660" operator="containsText" text="4- Moderado">
      <formula>NOT(ISERROR(SEARCH("4- Moderado",K20)))</formula>
    </cfRule>
    <cfRule type="containsText" dxfId="2616" priority="661" operator="containsText" text="3- Bajo">
      <formula>NOT(ISERROR(SEARCH("3- Bajo",K20)))</formula>
    </cfRule>
    <cfRule type="containsText" dxfId="2615" priority="662" operator="containsText" text="4- Bajo">
      <formula>NOT(ISERROR(SEARCH("4- Bajo",K20)))</formula>
    </cfRule>
    <cfRule type="containsText" dxfId="2614" priority="663" operator="containsText" text="1- Bajo">
      <formula>NOT(ISERROR(SEARCH("1- Bajo",K20)))</formula>
    </cfRule>
  </conditionalFormatting>
  <conditionalFormatting sqref="H20:I20">
    <cfRule type="containsText" dxfId="2613" priority="652" operator="containsText" text="3- Moderado">
      <formula>NOT(ISERROR(SEARCH("3- Moderado",H20)))</formula>
    </cfRule>
    <cfRule type="containsText" dxfId="2612" priority="653" operator="containsText" text="6- Moderado">
      <formula>NOT(ISERROR(SEARCH("6- Moderado",H20)))</formula>
    </cfRule>
    <cfRule type="containsText" dxfId="2611" priority="654" operator="containsText" text="4- Moderado">
      <formula>NOT(ISERROR(SEARCH("4- Moderado",H20)))</formula>
    </cfRule>
    <cfRule type="containsText" dxfId="2610" priority="655" operator="containsText" text="3- Bajo">
      <formula>NOT(ISERROR(SEARCH("3- Bajo",H20)))</formula>
    </cfRule>
    <cfRule type="containsText" dxfId="2609" priority="656" operator="containsText" text="4- Bajo">
      <formula>NOT(ISERROR(SEARCH("4- Bajo",H20)))</formula>
    </cfRule>
    <cfRule type="containsText" dxfId="2608" priority="657" operator="containsText" text="1- Bajo">
      <formula>NOT(ISERROR(SEARCH("1- Bajo",H20)))</formula>
    </cfRule>
  </conditionalFormatting>
  <conditionalFormatting sqref="A20 C20:E20">
    <cfRule type="containsText" dxfId="2607" priority="646" operator="containsText" text="3- Moderado">
      <formula>NOT(ISERROR(SEARCH("3- Moderado",A20)))</formula>
    </cfRule>
    <cfRule type="containsText" dxfId="2606" priority="647" operator="containsText" text="6- Moderado">
      <formula>NOT(ISERROR(SEARCH("6- Moderado",A20)))</formula>
    </cfRule>
    <cfRule type="containsText" dxfId="2605" priority="648" operator="containsText" text="4- Moderado">
      <formula>NOT(ISERROR(SEARCH("4- Moderado",A20)))</formula>
    </cfRule>
    <cfRule type="containsText" dxfId="2604" priority="649" operator="containsText" text="3- Bajo">
      <formula>NOT(ISERROR(SEARCH("3- Bajo",A20)))</formula>
    </cfRule>
    <cfRule type="containsText" dxfId="2603" priority="650" operator="containsText" text="4- Bajo">
      <formula>NOT(ISERROR(SEARCH("4- Bajo",A20)))</formula>
    </cfRule>
    <cfRule type="containsText" dxfId="2602" priority="651" operator="containsText" text="1- Bajo">
      <formula>NOT(ISERROR(SEARCH("1- Bajo",A20)))</formula>
    </cfRule>
  </conditionalFormatting>
  <conditionalFormatting sqref="F20:G20">
    <cfRule type="containsText" dxfId="2601" priority="640" operator="containsText" text="3- Moderado">
      <formula>NOT(ISERROR(SEARCH("3- Moderado",F20)))</formula>
    </cfRule>
    <cfRule type="containsText" dxfId="2600" priority="641" operator="containsText" text="6- Moderado">
      <formula>NOT(ISERROR(SEARCH("6- Moderado",F20)))</formula>
    </cfRule>
    <cfRule type="containsText" dxfId="2599" priority="642" operator="containsText" text="4- Moderado">
      <formula>NOT(ISERROR(SEARCH("4- Moderado",F20)))</formula>
    </cfRule>
    <cfRule type="containsText" dxfId="2598" priority="643" operator="containsText" text="3- Bajo">
      <formula>NOT(ISERROR(SEARCH("3- Bajo",F20)))</formula>
    </cfRule>
    <cfRule type="containsText" dxfId="2597" priority="644" operator="containsText" text="4- Bajo">
      <formula>NOT(ISERROR(SEARCH("4- Bajo",F20)))</formula>
    </cfRule>
    <cfRule type="containsText" dxfId="2596" priority="645" operator="containsText" text="1- Bajo">
      <formula>NOT(ISERROR(SEARCH("1- Bajo",F20)))</formula>
    </cfRule>
  </conditionalFormatting>
  <conditionalFormatting sqref="J20:J24">
    <cfRule type="containsText" dxfId="2595" priority="635" operator="containsText" text="Bajo">
      <formula>NOT(ISERROR(SEARCH("Bajo",J20)))</formula>
    </cfRule>
    <cfRule type="containsText" dxfId="2594" priority="636" operator="containsText" text="Moderado">
      <formula>NOT(ISERROR(SEARCH("Moderado",J20)))</formula>
    </cfRule>
    <cfRule type="containsText" dxfId="2593" priority="637" operator="containsText" text="Alto">
      <formula>NOT(ISERROR(SEARCH("Alto",J20)))</formula>
    </cfRule>
    <cfRule type="containsText" dxfId="2592" priority="638" operator="containsText" text="Extremo">
      <formula>NOT(ISERROR(SEARCH("Extremo",J20)))</formula>
    </cfRule>
    <cfRule type="colorScale" priority="639">
      <colorScale>
        <cfvo type="min"/>
        <cfvo type="max"/>
        <color rgb="FFFF7128"/>
        <color rgb="FFFFEF9C"/>
      </colorScale>
    </cfRule>
  </conditionalFormatting>
  <conditionalFormatting sqref="M20:M24">
    <cfRule type="containsText" dxfId="2591" priority="610" operator="containsText" text="Moderado">
      <formula>NOT(ISERROR(SEARCH("Moderado",M20)))</formula>
    </cfRule>
    <cfRule type="containsText" dxfId="2590" priority="630" operator="containsText" text="Bajo">
      <formula>NOT(ISERROR(SEARCH("Bajo",M20)))</formula>
    </cfRule>
    <cfRule type="containsText" dxfId="2589" priority="631" operator="containsText" text="Moderado">
      <formula>NOT(ISERROR(SEARCH("Moderado",M20)))</formula>
    </cfRule>
    <cfRule type="containsText" dxfId="2588" priority="632" operator="containsText" text="Alto">
      <formula>NOT(ISERROR(SEARCH("Alto",M20)))</formula>
    </cfRule>
    <cfRule type="containsText" dxfId="2587" priority="633" operator="containsText" text="Extremo">
      <formula>NOT(ISERROR(SEARCH("Extremo",M20)))</formula>
    </cfRule>
    <cfRule type="colorScale" priority="634">
      <colorScale>
        <cfvo type="min"/>
        <cfvo type="max"/>
        <color rgb="FFFF7128"/>
        <color rgb="FFFFEF9C"/>
      </colorScale>
    </cfRule>
  </conditionalFormatting>
  <conditionalFormatting sqref="N20">
    <cfRule type="containsText" dxfId="2586" priority="624" operator="containsText" text="3- Moderado">
      <formula>NOT(ISERROR(SEARCH("3- Moderado",N20)))</formula>
    </cfRule>
    <cfRule type="containsText" dxfId="2585" priority="625" operator="containsText" text="6- Moderado">
      <formula>NOT(ISERROR(SEARCH("6- Moderado",N20)))</formula>
    </cfRule>
    <cfRule type="containsText" dxfId="2584" priority="626" operator="containsText" text="4- Moderado">
      <formula>NOT(ISERROR(SEARCH("4- Moderado",N20)))</formula>
    </cfRule>
    <cfRule type="containsText" dxfId="2583" priority="627" operator="containsText" text="3- Bajo">
      <formula>NOT(ISERROR(SEARCH("3- Bajo",N20)))</formula>
    </cfRule>
    <cfRule type="containsText" dxfId="2582" priority="628" operator="containsText" text="4- Bajo">
      <formula>NOT(ISERROR(SEARCH("4- Bajo",N20)))</formula>
    </cfRule>
    <cfRule type="containsText" dxfId="2581" priority="629" operator="containsText" text="1- Bajo">
      <formula>NOT(ISERROR(SEARCH("1- Bajo",N20)))</formula>
    </cfRule>
  </conditionalFormatting>
  <conditionalFormatting sqref="H20:H24">
    <cfRule type="containsText" dxfId="2580" priority="611" operator="containsText" text="Muy Alta">
      <formula>NOT(ISERROR(SEARCH("Muy Alta",H20)))</formula>
    </cfRule>
    <cfRule type="containsText" dxfId="2579" priority="612" operator="containsText" text="Alta">
      <formula>NOT(ISERROR(SEARCH("Alta",H20)))</formula>
    </cfRule>
    <cfRule type="containsText" dxfId="2578" priority="613" operator="containsText" text="Muy Alta">
      <formula>NOT(ISERROR(SEARCH("Muy Alta",H20)))</formula>
    </cfRule>
    <cfRule type="containsText" dxfId="2577" priority="618" operator="containsText" text="Muy Baja">
      <formula>NOT(ISERROR(SEARCH("Muy Baja",H20)))</formula>
    </cfRule>
    <cfRule type="containsText" dxfId="2576" priority="619" operator="containsText" text="Baja">
      <formula>NOT(ISERROR(SEARCH("Baja",H20)))</formula>
    </cfRule>
    <cfRule type="containsText" dxfId="2575" priority="620" operator="containsText" text="Media">
      <formula>NOT(ISERROR(SEARCH("Media",H20)))</formula>
    </cfRule>
    <cfRule type="containsText" dxfId="2574" priority="621" operator="containsText" text="Alta">
      <formula>NOT(ISERROR(SEARCH("Alta",H20)))</formula>
    </cfRule>
    <cfRule type="containsText" dxfId="2573" priority="623" operator="containsText" text="Muy Alta">
      <formula>NOT(ISERROR(SEARCH("Muy Alta",H20)))</formula>
    </cfRule>
  </conditionalFormatting>
  <conditionalFormatting sqref="I20:I24">
    <cfRule type="containsText" dxfId="2572" priority="614" operator="containsText" text="Catastrófico">
      <formula>NOT(ISERROR(SEARCH("Catastrófico",I20)))</formula>
    </cfRule>
    <cfRule type="containsText" dxfId="2571" priority="615" operator="containsText" text="Mayor">
      <formula>NOT(ISERROR(SEARCH("Mayor",I20)))</formula>
    </cfRule>
    <cfRule type="containsText" dxfId="2570" priority="616" operator="containsText" text="Menor">
      <formula>NOT(ISERROR(SEARCH("Menor",I20)))</formula>
    </cfRule>
    <cfRule type="containsText" dxfId="2569" priority="617" operator="containsText" text="Leve">
      <formula>NOT(ISERROR(SEARCH("Leve",I20)))</formula>
    </cfRule>
    <cfRule type="containsText" dxfId="2568" priority="622" operator="containsText" text="Moderado">
      <formula>NOT(ISERROR(SEARCH("Moderado",I20)))</formula>
    </cfRule>
  </conditionalFormatting>
  <conditionalFormatting sqref="K20:K24">
    <cfRule type="containsText" dxfId="2567" priority="609" operator="containsText" text="Media">
      <formula>NOT(ISERROR(SEARCH("Media",K20)))</formula>
    </cfRule>
  </conditionalFormatting>
  <conditionalFormatting sqref="L20:L24">
    <cfRule type="containsText" dxfId="2566" priority="608" operator="containsText" text="Moderado">
      <formula>NOT(ISERROR(SEARCH("Moderado",L20)))</formula>
    </cfRule>
  </conditionalFormatting>
  <conditionalFormatting sqref="J20:J24">
    <cfRule type="containsText" dxfId="2565" priority="607" operator="containsText" text="Moderado">
      <formula>NOT(ISERROR(SEARCH("Moderado",J20)))</formula>
    </cfRule>
  </conditionalFormatting>
  <conditionalFormatting sqref="J20:J24">
    <cfRule type="containsText" dxfId="2564" priority="605" operator="containsText" text="Bajo">
      <formula>NOT(ISERROR(SEARCH("Bajo",J20)))</formula>
    </cfRule>
    <cfRule type="containsText" dxfId="2563" priority="606" operator="containsText" text="Extremo">
      <formula>NOT(ISERROR(SEARCH("Extremo",J20)))</formula>
    </cfRule>
  </conditionalFormatting>
  <conditionalFormatting sqref="K20:K24">
    <cfRule type="containsText" dxfId="2562" priority="603" operator="containsText" text="Baja">
      <formula>NOT(ISERROR(SEARCH("Baja",K20)))</formula>
    </cfRule>
    <cfRule type="containsText" dxfId="2561" priority="604" operator="containsText" text="Muy Baja">
      <formula>NOT(ISERROR(SEARCH("Muy Baja",K20)))</formula>
    </cfRule>
  </conditionalFormatting>
  <conditionalFormatting sqref="K20:K24">
    <cfRule type="containsText" dxfId="2560" priority="601" operator="containsText" text="Muy Alta">
      <formula>NOT(ISERROR(SEARCH("Muy Alta",K20)))</formula>
    </cfRule>
    <cfRule type="containsText" dxfId="2559" priority="602" operator="containsText" text="Alta">
      <formula>NOT(ISERROR(SEARCH("Alta",K20)))</formula>
    </cfRule>
  </conditionalFormatting>
  <conditionalFormatting sqref="L20:L24">
    <cfRule type="containsText" dxfId="2558" priority="597" operator="containsText" text="Catastrófico">
      <formula>NOT(ISERROR(SEARCH("Catastrófico",L20)))</formula>
    </cfRule>
    <cfRule type="containsText" dxfId="2557" priority="598" operator="containsText" text="Mayor">
      <formula>NOT(ISERROR(SEARCH("Mayor",L20)))</formula>
    </cfRule>
    <cfRule type="containsText" dxfId="2556" priority="599" operator="containsText" text="Menor">
      <formula>NOT(ISERROR(SEARCH("Menor",L20)))</formula>
    </cfRule>
    <cfRule type="containsText" dxfId="2555" priority="600" operator="containsText" text="Leve">
      <formula>NOT(ISERROR(SEARCH("Leve",L20)))</formula>
    </cfRule>
  </conditionalFormatting>
  <conditionalFormatting sqref="K30:L30">
    <cfRule type="containsText" dxfId="2554" priority="524" operator="containsText" text="3- Moderado">
      <formula>NOT(ISERROR(SEARCH("3- Moderado",K30)))</formula>
    </cfRule>
    <cfRule type="containsText" dxfId="2553" priority="525" operator="containsText" text="6- Moderado">
      <formula>NOT(ISERROR(SEARCH("6- Moderado",K30)))</formula>
    </cfRule>
    <cfRule type="containsText" dxfId="2552" priority="526" operator="containsText" text="4- Moderado">
      <formula>NOT(ISERROR(SEARCH("4- Moderado",K30)))</formula>
    </cfRule>
    <cfRule type="containsText" dxfId="2551" priority="527" operator="containsText" text="3- Bajo">
      <formula>NOT(ISERROR(SEARCH("3- Bajo",K30)))</formula>
    </cfRule>
    <cfRule type="containsText" dxfId="2550" priority="528" operator="containsText" text="4- Bajo">
      <formula>NOT(ISERROR(SEARCH("4- Bajo",K30)))</formula>
    </cfRule>
    <cfRule type="containsText" dxfId="2549" priority="529" operator="containsText" text="1- Bajo">
      <formula>NOT(ISERROR(SEARCH("1- Bajo",K30)))</formula>
    </cfRule>
  </conditionalFormatting>
  <conditionalFormatting sqref="H30:I30">
    <cfRule type="containsText" dxfId="2548" priority="518" operator="containsText" text="3- Moderado">
      <formula>NOT(ISERROR(SEARCH("3- Moderado",H30)))</formula>
    </cfRule>
    <cfRule type="containsText" dxfId="2547" priority="519" operator="containsText" text="6- Moderado">
      <formula>NOT(ISERROR(SEARCH("6- Moderado",H30)))</formula>
    </cfRule>
    <cfRule type="containsText" dxfId="2546" priority="520" operator="containsText" text="4- Moderado">
      <formula>NOT(ISERROR(SEARCH("4- Moderado",H30)))</formula>
    </cfRule>
    <cfRule type="containsText" dxfId="2545" priority="521" operator="containsText" text="3- Bajo">
      <formula>NOT(ISERROR(SEARCH("3- Bajo",H30)))</formula>
    </cfRule>
    <cfRule type="containsText" dxfId="2544" priority="522" operator="containsText" text="4- Bajo">
      <formula>NOT(ISERROR(SEARCH("4- Bajo",H30)))</formula>
    </cfRule>
    <cfRule type="containsText" dxfId="2543" priority="523" operator="containsText" text="1- Bajo">
      <formula>NOT(ISERROR(SEARCH("1- Bajo",H30)))</formula>
    </cfRule>
  </conditionalFormatting>
  <conditionalFormatting sqref="A30 C30:E30">
    <cfRule type="containsText" dxfId="2542" priority="512" operator="containsText" text="3- Moderado">
      <formula>NOT(ISERROR(SEARCH("3- Moderado",A30)))</formula>
    </cfRule>
    <cfRule type="containsText" dxfId="2541" priority="513" operator="containsText" text="6- Moderado">
      <formula>NOT(ISERROR(SEARCH("6- Moderado",A30)))</formula>
    </cfRule>
    <cfRule type="containsText" dxfId="2540" priority="514" operator="containsText" text="4- Moderado">
      <formula>NOT(ISERROR(SEARCH("4- Moderado",A30)))</formula>
    </cfRule>
    <cfRule type="containsText" dxfId="2539" priority="515" operator="containsText" text="3- Bajo">
      <formula>NOT(ISERROR(SEARCH("3- Bajo",A30)))</formula>
    </cfRule>
    <cfRule type="containsText" dxfId="2538" priority="516" operator="containsText" text="4- Bajo">
      <formula>NOT(ISERROR(SEARCH("4- Bajo",A30)))</formula>
    </cfRule>
    <cfRule type="containsText" dxfId="2537" priority="517" operator="containsText" text="1- Bajo">
      <formula>NOT(ISERROR(SEARCH("1- Bajo",A30)))</formula>
    </cfRule>
  </conditionalFormatting>
  <conditionalFormatting sqref="F30:G30">
    <cfRule type="containsText" dxfId="2536" priority="506" operator="containsText" text="3- Moderado">
      <formula>NOT(ISERROR(SEARCH("3- Moderado",F30)))</formula>
    </cfRule>
    <cfRule type="containsText" dxfId="2535" priority="507" operator="containsText" text="6- Moderado">
      <formula>NOT(ISERROR(SEARCH("6- Moderado",F30)))</formula>
    </cfRule>
    <cfRule type="containsText" dxfId="2534" priority="508" operator="containsText" text="4- Moderado">
      <formula>NOT(ISERROR(SEARCH("4- Moderado",F30)))</formula>
    </cfRule>
    <cfRule type="containsText" dxfId="2533" priority="509" operator="containsText" text="3- Bajo">
      <formula>NOT(ISERROR(SEARCH("3- Bajo",F30)))</formula>
    </cfRule>
    <cfRule type="containsText" dxfId="2532" priority="510" operator="containsText" text="4- Bajo">
      <formula>NOT(ISERROR(SEARCH("4- Bajo",F30)))</formula>
    </cfRule>
    <cfRule type="containsText" dxfId="2531" priority="511" operator="containsText" text="1- Bajo">
      <formula>NOT(ISERROR(SEARCH("1- Bajo",F30)))</formula>
    </cfRule>
  </conditionalFormatting>
  <conditionalFormatting sqref="J30:J34">
    <cfRule type="containsText" dxfId="2530" priority="501" operator="containsText" text="Bajo">
      <formula>NOT(ISERROR(SEARCH("Bajo",J30)))</formula>
    </cfRule>
    <cfRule type="containsText" dxfId="2529" priority="502" operator="containsText" text="Moderado">
      <formula>NOT(ISERROR(SEARCH("Moderado",J30)))</formula>
    </cfRule>
    <cfRule type="containsText" dxfId="2528" priority="503" operator="containsText" text="Alto">
      <formula>NOT(ISERROR(SEARCH("Alto",J30)))</formula>
    </cfRule>
    <cfRule type="containsText" dxfId="2527" priority="504" operator="containsText" text="Extremo">
      <formula>NOT(ISERROR(SEARCH("Extremo",J30)))</formula>
    </cfRule>
    <cfRule type="colorScale" priority="505">
      <colorScale>
        <cfvo type="min"/>
        <cfvo type="max"/>
        <color rgb="FFFF7128"/>
        <color rgb="FFFFEF9C"/>
      </colorScale>
    </cfRule>
  </conditionalFormatting>
  <conditionalFormatting sqref="M30:M34">
    <cfRule type="containsText" dxfId="2526" priority="476" operator="containsText" text="Moderado">
      <formula>NOT(ISERROR(SEARCH("Moderado",M30)))</formula>
    </cfRule>
    <cfRule type="containsText" dxfId="2525" priority="496" operator="containsText" text="Bajo">
      <formula>NOT(ISERROR(SEARCH("Bajo",M30)))</formula>
    </cfRule>
    <cfRule type="containsText" dxfId="2524" priority="497" operator="containsText" text="Moderado">
      <formula>NOT(ISERROR(SEARCH("Moderado",M30)))</formula>
    </cfRule>
    <cfRule type="containsText" dxfId="2523" priority="498" operator="containsText" text="Alto">
      <formula>NOT(ISERROR(SEARCH("Alto",M30)))</formula>
    </cfRule>
    <cfRule type="containsText" dxfId="2522" priority="499" operator="containsText" text="Extremo">
      <formula>NOT(ISERROR(SEARCH("Extremo",M30)))</formula>
    </cfRule>
    <cfRule type="colorScale" priority="500">
      <colorScale>
        <cfvo type="min"/>
        <cfvo type="max"/>
        <color rgb="FFFF7128"/>
        <color rgb="FFFFEF9C"/>
      </colorScale>
    </cfRule>
  </conditionalFormatting>
  <conditionalFormatting sqref="N30">
    <cfRule type="containsText" dxfId="2521" priority="490" operator="containsText" text="3- Moderado">
      <formula>NOT(ISERROR(SEARCH("3- Moderado",N30)))</formula>
    </cfRule>
    <cfRule type="containsText" dxfId="2520" priority="491" operator="containsText" text="6- Moderado">
      <formula>NOT(ISERROR(SEARCH("6- Moderado",N30)))</formula>
    </cfRule>
    <cfRule type="containsText" dxfId="2519" priority="492" operator="containsText" text="4- Moderado">
      <formula>NOT(ISERROR(SEARCH("4- Moderado",N30)))</formula>
    </cfRule>
    <cfRule type="containsText" dxfId="2518" priority="493" operator="containsText" text="3- Bajo">
      <formula>NOT(ISERROR(SEARCH("3- Bajo",N30)))</formula>
    </cfRule>
    <cfRule type="containsText" dxfId="2517" priority="494" operator="containsText" text="4- Bajo">
      <formula>NOT(ISERROR(SEARCH("4- Bajo",N30)))</formula>
    </cfRule>
    <cfRule type="containsText" dxfId="2516" priority="495" operator="containsText" text="1- Bajo">
      <formula>NOT(ISERROR(SEARCH("1- Bajo",N30)))</formula>
    </cfRule>
  </conditionalFormatting>
  <conditionalFormatting sqref="H30:H34">
    <cfRule type="containsText" dxfId="2515" priority="477" operator="containsText" text="Muy Alta">
      <formula>NOT(ISERROR(SEARCH("Muy Alta",H30)))</formula>
    </cfRule>
    <cfRule type="containsText" dxfId="2514" priority="478" operator="containsText" text="Alta">
      <formula>NOT(ISERROR(SEARCH("Alta",H30)))</formula>
    </cfRule>
    <cfRule type="containsText" dxfId="2513" priority="479" operator="containsText" text="Muy Alta">
      <formula>NOT(ISERROR(SEARCH("Muy Alta",H30)))</formula>
    </cfRule>
    <cfRule type="containsText" dxfId="2512" priority="484" operator="containsText" text="Muy Baja">
      <formula>NOT(ISERROR(SEARCH("Muy Baja",H30)))</formula>
    </cfRule>
    <cfRule type="containsText" dxfId="2511" priority="485" operator="containsText" text="Baja">
      <formula>NOT(ISERROR(SEARCH("Baja",H30)))</formula>
    </cfRule>
    <cfRule type="containsText" dxfId="2510" priority="486" operator="containsText" text="Media">
      <formula>NOT(ISERROR(SEARCH("Media",H30)))</formula>
    </cfRule>
    <cfRule type="containsText" dxfId="2509" priority="487" operator="containsText" text="Alta">
      <formula>NOT(ISERROR(SEARCH("Alta",H30)))</formula>
    </cfRule>
    <cfRule type="containsText" dxfId="2508" priority="489" operator="containsText" text="Muy Alta">
      <formula>NOT(ISERROR(SEARCH("Muy Alta",H30)))</formula>
    </cfRule>
  </conditionalFormatting>
  <conditionalFormatting sqref="I30:I34">
    <cfRule type="containsText" dxfId="2507" priority="480" operator="containsText" text="Catastrófico">
      <formula>NOT(ISERROR(SEARCH("Catastrófico",I30)))</formula>
    </cfRule>
    <cfRule type="containsText" dxfId="2506" priority="481" operator="containsText" text="Mayor">
      <formula>NOT(ISERROR(SEARCH("Mayor",I30)))</formula>
    </cfRule>
    <cfRule type="containsText" dxfId="2505" priority="482" operator="containsText" text="Menor">
      <formula>NOT(ISERROR(SEARCH("Menor",I30)))</formula>
    </cfRule>
    <cfRule type="containsText" dxfId="2504" priority="483" operator="containsText" text="Leve">
      <formula>NOT(ISERROR(SEARCH("Leve",I30)))</formula>
    </cfRule>
    <cfRule type="containsText" dxfId="2503" priority="488" operator="containsText" text="Moderado">
      <formula>NOT(ISERROR(SEARCH("Moderado",I30)))</formula>
    </cfRule>
  </conditionalFormatting>
  <conditionalFormatting sqref="K30:K34">
    <cfRule type="containsText" dxfId="2502" priority="475" operator="containsText" text="Media">
      <formula>NOT(ISERROR(SEARCH("Media",K30)))</formula>
    </cfRule>
  </conditionalFormatting>
  <conditionalFormatting sqref="L30:L34">
    <cfRule type="containsText" dxfId="2501" priority="474" operator="containsText" text="Moderado">
      <formula>NOT(ISERROR(SEARCH("Moderado",L30)))</formula>
    </cfRule>
  </conditionalFormatting>
  <conditionalFormatting sqref="J30:J34">
    <cfRule type="containsText" dxfId="2500" priority="473" operator="containsText" text="Moderado">
      <formula>NOT(ISERROR(SEARCH("Moderado",J30)))</formula>
    </cfRule>
  </conditionalFormatting>
  <conditionalFormatting sqref="J30:J34">
    <cfRule type="containsText" dxfId="2499" priority="471" operator="containsText" text="Bajo">
      <formula>NOT(ISERROR(SEARCH("Bajo",J30)))</formula>
    </cfRule>
    <cfRule type="containsText" dxfId="2498" priority="472" operator="containsText" text="Extremo">
      <formula>NOT(ISERROR(SEARCH("Extremo",J30)))</formula>
    </cfRule>
  </conditionalFormatting>
  <conditionalFormatting sqref="K30:K34">
    <cfRule type="containsText" dxfId="2497" priority="469" operator="containsText" text="Baja">
      <formula>NOT(ISERROR(SEARCH("Baja",K30)))</formula>
    </cfRule>
    <cfRule type="containsText" dxfId="2496" priority="470" operator="containsText" text="Muy Baja">
      <formula>NOT(ISERROR(SEARCH("Muy Baja",K30)))</formula>
    </cfRule>
  </conditionalFormatting>
  <conditionalFormatting sqref="K30:K34">
    <cfRule type="containsText" dxfId="2495" priority="467" operator="containsText" text="Muy Alta">
      <formula>NOT(ISERROR(SEARCH("Muy Alta",K30)))</formula>
    </cfRule>
    <cfRule type="containsText" dxfId="2494" priority="468" operator="containsText" text="Alta">
      <formula>NOT(ISERROR(SEARCH("Alta",K30)))</formula>
    </cfRule>
  </conditionalFormatting>
  <conditionalFormatting sqref="L30:L34">
    <cfRule type="containsText" dxfId="2493" priority="463" operator="containsText" text="Catastrófico">
      <formula>NOT(ISERROR(SEARCH("Catastrófico",L30)))</formula>
    </cfRule>
    <cfRule type="containsText" dxfId="2492" priority="464" operator="containsText" text="Mayor">
      <formula>NOT(ISERROR(SEARCH("Mayor",L30)))</formula>
    </cfRule>
    <cfRule type="containsText" dxfId="2491" priority="465" operator="containsText" text="Menor">
      <formula>NOT(ISERROR(SEARCH("Menor",L30)))</formula>
    </cfRule>
    <cfRule type="containsText" dxfId="2490" priority="466" operator="containsText" text="Leve">
      <formula>NOT(ISERROR(SEARCH("Leve",L30)))</formula>
    </cfRule>
  </conditionalFormatting>
  <conditionalFormatting sqref="K35:L35">
    <cfRule type="containsText" dxfId="2489" priority="457" operator="containsText" text="3- Moderado">
      <formula>NOT(ISERROR(SEARCH("3- Moderado",K35)))</formula>
    </cfRule>
    <cfRule type="containsText" dxfId="2488" priority="458" operator="containsText" text="6- Moderado">
      <formula>NOT(ISERROR(SEARCH("6- Moderado",K35)))</formula>
    </cfRule>
    <cfRule type="containsText" dxfId="2487" priority="459" operator="containsText" text="4- Moderado">
      <formula>NOT(ISERROR(SEARCH("4- Moderado",K35)))</formula>
    </cfRule>
    <cfRule type="containsText" dxfId="2486" priority="460" operator="containsText" text="3- Bajo">
      <formula>NOT(ISERROR(SEARCH("3- Bajo",K35)))</formula>
    </cfRule>
    <cfRule type="containsText" dxfId="2485" priority="461" operator="containsText" text="4- Bajo">
      <formula>NOT(ISERROR(SEARCH("4- Bajo",K35)))</formula>
    </cfRule>
    <cfRule type="containsText" dxfId="2484" priority="462" operator="containsText" text="1- Bajo">
      <formula>NOT(ISERROR(SEARCH("1- Bajo",K35)))</formula>
    </cfRule>
  </conditionalFormatting>
  <conditionalFormatting sqref="H35:I35">
    <cfRule type="containsText" dxfId="2483" priority="451" operator="containsText" text="3- Moderado">
      <formula>NOT(ISERROR(SEARCH("3- Moderado",H35)))</formula>
    </cfRule>
    <cfRule type="containsText" dxfId="2482" priority="452" operator="containsText" text="6- Moderado">
      <formula>NOT(ISERROR(SEARCH("6- Moderado",H35)))</formula>
    </cfRule>
    <cfRule type="containsText" dxfId="2481" priority="453" operator="containsText" text="4- Moderado">
      <formula>NOT(ISERROR(SEARCH("4- Moderado",H35)))</formula>
    </cfRule>
    <cfRule type="containsText" dxfId="2480" priority="454" operator="containsText" text="3- Bajo">
      <formula>NOT(ISERROR(SEARCH("3- Bajo",H35)))</formula>
    </cfRule>
    <cfRule type="containsText" dxfId="2479" priority="455" operator="containsText" text="4- Bajo">
      <formula>NOT(ISERROR(SEARCH("4- Bajo",H35)))</formula>
    </cfRule>
    <cfRule type="containsText" dxfId="2478" priority="456" operator="containsText" text="1- Bajo">
      <formula>NOT(ISERROR(SEARCH("1- Bajo",H35)))</formula>
    </cfRule>
  </conditionalFormatting>
  <conditionalFormatting sqref="A35 C35:E35">
    <cfRule type="containsText" dxfId="2477" priority="445" operator="containsText" text="3- Moderado">
      <formula>NOT(ISERROR(SEARCH("3- Moderado",A35)))</formula>
    </cfRule>
    <cfRule type="containsText" dxfId="2476" priority="446" operator="containsText" text="6- Moderado">
      <formula>NOT(ISERROR(SEARCH("6- Moderado",A35)))</formula>
    </cfRule>
    <cfRule type="containsText" dxfId="2475" priority="447" operator="containsText" text="4- Moderado">
      <formula>NOT(ISERROR(SEARCH("4- Moderado",A35)))</formula>
    </cfRule>
    <cfRule type="containsText" dxfId="2474" priority="448" operator="containsText" text="3- Bajo">
      <formula>NOT(ISERROR(SEARCH("3- Bajo",A35)))</formula>
    </cfRule>
    <cfRule type="containsText" dxfId="2473" priority="449" operator="containsText" text="4- Bajo">
      <formula>NOT(ISERROR(SEARCH("4- Bajo",A35)))</formula>
    </cfRule>
    <cfRule type="containsText" dxfId="2472" priority="450" operator="containsText" text="1- Bajo">
      <formula>NOT(ISERROR(SEARCH("1- Bajo",A35)))</formula>
    </cfRule>
  </conditionalFormatting>
  <conditionalFormatting sqref="F35:G35">
    <cfRule type="containsText" dxfId="2471" priority="439" operator="containsText" text="3- Moderado">
      <formula>NOT(ISERROR(SEARCH("3- Moderado",F35)))</formula>
    </cfRule>
    <cfRule type="containsText" dxfId="2470" priority="440" operator="containsText" text="6- Moderado">
      <formula>NOT(ISERROR(SEARCH("6- Moderado",F35)))</formula>
    </cfRule>
    <cfRule type="containsText" dxfId="2469" priority="441" operator="containsText" text="4- Moderado">
      <formula>NOT(ISERROR(SEARCH("4- Moderado",F35)))</formula>
    </cfRule>
    <cfRule type="containsText" dxfId="2468" priority="442" operator="containsText" text="3- Bajo">
      <formula>NOT(ISERROR(SEARCH("3- Bajo",F35)))</formula>
    </cfRule>
    <cfRule type="containsText" dxfId="2467" priority="443" operator="containsText" text="4- Bajo">
      <formula>NOT(ISERROR(SEARCH("4- Bajo",F35)))</formula>
    </cfRule>
    <cfRule type="containsText" dxfId="2466" priority="444" operator="containsText" text="1- Bajo">
      <formula>NOT(ISERROR(SEARCH("1- Bajo",F35)))</formula>
    </cfRule>
  </conditionalFormatting>
  <conditionalFormatting sqref="J35:J39">
    <cfRule type="containsText" dxfId="2465" priority="434" operator="containsText" text="Bajo">
      <formula>NOT(ISERROR(SEARCH("Bajo",J35)))</formula>
    </cfRule>
    <cfRule type="containsText" dxfId="2464" priority="435" operator="containsText" text="Moderado">
      <formula>NOT(ISERROR(SEARCH("Moderado",J35)))</formula>
    </cfRule>
    <cfRule type="containsText" dxfId="2463" priority="436" operator="containsText" text="Alto">
      <formula>NOT(ISERROR(SEARCH("Alto",J35)))</formula>
    </cfRule>
    <cfRule type="containsText" dxfId="2462" priority="437" operator="containsText" text="Extremo">
      <formula>NOT(ISERROR(SEARCH("Extremo",J35)))</formula>
    </cfRule>
    <cfRule type="colorScale" priority="438">
      <colorScale>
        <cfvo type="min"/>
        <cfvo type="max"/>
        <color rgb="FFFF7128"/>
        <color rgb="FFFFEF9C"/>
      </colorScale>
    </cfRule>
  </conditionalFormatting>
  <conditionalFormatting sqref="M35:M39">
    <cfRule type="containsText" dxfId="2461" priority="409" operator="containsText" text="Moderado">
      <formula>NOT(ISERROR(SEARCH("Moderado",M35)))</formula>
    </cfRule>
    <cfRule type="containsText" dxfId="2460" priority="429" operator="containsText" text="Bajo">
      <formula>NOT(ISERROR(SEARCH("Bajo",M35)))</formula>
    </cfRule>
    <cfRule type="containsText" dxfId="2459" priority="430" operator="containsText" text="Moderado">
      <formula>NOT(ISERROR(SEARCH("Moderado",M35)))</formula>
    </cfRule>
    <cfRule type="containsText" dxfId="2458" priority="431" operator="containsText" text="Alto">
      <formula>NOT(ISERROR(SEARCH("Alto",M35)))</formula>
    </cfRule>
    <cfRule type="containsText" dxfId="2457" priority="432" operator="containsText" text="Extremo">
      <formula>NOT(ISERROR(SEARCH("Extremo",M35)))</formula>
    </cfRule>
    <cfRule type="colorScale" priority="433">
      <colorScale>
        <cfvo type="min"/>
        <cfvo type="max"/>
        <color rgb="FFFF7128"/>
        <color rgb="FFFFEF9C"/>
      </colorScale>
    </cfRule>
  </conditionalFormatting>
  <conditionalFormatting sqref="N35">
    <cfRule type="containsText" dxfId="2456" priority="423" operator="containsText" text="3- Moderado">
      <formula>NOT(ISERROR(SEARCH("3- Moderado",N35)))</formula>
    </cfRule>
    <cfRule type="containsText" dxfId="2455" priority="424" operator="containsText" text="6- Moderado">
      <formula>NOT(ISERROR(SEARCH("6- Moderado",N35)))</formula>
    </cfRule>
    <cfRule type="containsText" dxfId="2454" priority="425" operator="containsText" text="4- Moderado">
      <formula>NOT(ISERROR(SEARCH("4- Moderado",N35)))</formula>
    </cfRule>
    <cfRule type="containsText" dxfId="2453" priority="426" operator="containsText" text="3- Bajo">
      <formula>NOT(ISERROR(SEARCH("3- Bajo",N35)))</formula>
    </cfRule>
    <cfRule type="containsText" dxfId="2452" priority="427" operator="containsText" text="4- Bajo">
      <formula>NOT(ISERROR(SEARCH("4- Bajo",N35)))</formula>
    </cfRule>
    <cfRule type="containsText" dxfId="2451" priority="428" operator="containsText" text="1- Bajo">
      <formula>NOT(ISERROR(SEARCH("1- Bajo",N35)))</formula>
    </cfRule>
  </conditionalFormatting>
  <conditionalFormatting sqref="H35:H39">
    <cfRule type="containsText" dxfId="2450" priority="410" operator="containsText" text="Muy Alta">
      <formula>NOT(ISERROR(SEARCH("Muy Alta",H35)))</formula>
    </cfRule>
    <cfRule type="containsText" dxfId="2449" priority="411" operator="containsText" text="Alta">
      <formula>NOT(ISERROR(SEARCH("Alta",H35)))</formula>
    </cfRule>
    <cfRule type="containsText" dxfId="2448" priority="412" operator="containsText" text="Muy Alta">
      <formula>NOT(ISERROR(SEARCH("Muy Alta",H35)))</formula>
    </cfRule>
    <cfRule type="containsText" dxfId="2447" priority="417" operator="containsText" text="Muy Baja">
      <formula>NOT(ISERROR(SEARCH("Muy Baja",H35)))</formula>
    </cfRule>
    <cfRule type="containsText" dxfId="2446" priority="418" operator="containsText" text="Baja">
      <formula>NOT(ISERROR(SEARCH("Baja",H35)))</formula>
    </cfRule>
    <cfRule type="containsText" dxfId="2445" priority="419" operator="containsText" text="Media">
      <formula>NOT(ISERROR(SEARCH("Media",H35)))</formula>
    </cfRule>
    <cfRule type="containsText" dxfId="2444" priority="420" operator="containsText" text="Alta">
      <formula>NOT(ISERROR(SEARCH("Alta",H35)))</formula>
    </cfRule>
    <cfRule type="containsText" dxfId="2443" priority="422" operator="containsText" text="Muy Alta">
      <formula>NOT(ISERROR(SEARCH("Muy Alta",H35)))</formula>
    </cfRule>
  </conditionalFormatting>
  <conditionalFormatting sqref="I35:I39">
    <cfRule type="containsText" dxfId="2442" priority="413" operator="containsText" text="Catastrófico">
      <formula>NOT(ISERROR(SEARCH("Catastrófico",I35)))</formula>
    </cfRule>
    <cfRule type="containsText" dxfId="2441" priority="414" operator="containsText" text="Mayor">
      <formula>NOT(ISERROR(SEARCH("Mayor",I35)))</formula>
    </cfRule>
    <cfRule type="containsText" dxfId="2440" priority="415" operator="containsText" text="Menor">
      <formula>NOT(ISERROR(SEARCH("Menor",I35)))</formula>
    </cfRule>
    <cfRule type="containsText" dxfId="2439" priority="416" operator="containsText" text="Leve">
      <formula>NOT(ISERROR(SEARCH("Leve",I35)))</formula>
    </cfRule>
    <cfRule type="containsText" dxfId="2438" priority="421" operator="containsText" text="Moderado">
      <formula>NOT(ISERROR(SEARCH("Moderado",I35)))</formula>
    </cfRule>
  </conditionalFormatting>
  <conditionalFormatting sqref="K35:K39">
    <cfRule type="containsText" dxfId="2437" priority="408" operator="containsText" text="Media">
      <formula>NOT(ISERROR(SEARCH("Media",K35)))</formula>
    </cfRule>
  </conditionalFormatting>
  <conditionalFormatting sqref="L35:L39">
    <cfRule type="containsText" dxfId="2436" priority="407" operator="containsText" text="Moderado">
      <formula>NOT(ISERROR(SEARCH("Moderado",L35)))</formula>
    </cfRule>
  </conditionalFormatting>
  <conditionalFormatting sqref="J35:J39">
    <cfRule type="containsText" dxfId="2435" priority="406" operator="containsText" text="Moderado">
      <formula>NOT(ISERROR(SEARCH("Moderado",J35)))</formula>
    </cfRule>
  </conditionalFormatting>
  <conditionalFormatting sqref="J35:J39">
    <cfRule type="containsText" dxfId="2434" priority="404" operator="containsText" text="Bajo">
      <formula>NOT(ISERROR(SEARCH("Bajo",J35)))</formula>
    </cfRule>
    <cfRule type="containsText" dxfId="2433" priority="405" operator="containsText" text="Extremo">
      <formula>NOT(ISERROR(SEARCH("Extremo",J35)))</formula>
    </cfRule>
  </conditionalFormatting>
  <conditionalFormatting sqref="K35:K39">
    <cfRule type="containsText" dxfId="2432" priority="402" operator="containsText" text="Baja">
      <formula>NOT(ISERROR(SEARCH("Baja",K35)))</formula>
    </cfRule>
    <cfRule type="containsText" dxfId="2431" priority="403" operator="containsText" text="Muy Baja">
      <formula>NOT(ISERROR(SEARCH("Muy Baja",K35)))</formula>
    </cfRule>
  </conditionalFormatting>
  <conditionalFormatting sqref="K35:K39">
    <cfRule type="containsText" dxfId="2430" priority="400" operator="containsText" text="Muy Alta">
      <formula>NOT(ISERROR(SEARCH("Muy Alta",K35)))</formula>
    </cfRule>
    <cfRule type="containsText" dxfId="2429" priority="401" operator="containsText" text="Alta">
      <formula>NOT(ISERROR(SEARCH("Alta",K35)))</formula>
    </cfRule>
  </conditionalFormatting>
  <conditionalFormatting sqref="L35:L39">
    <cfRule type="containsText" dxfId="2428" priority="396" operator="containsText" text="Catastrófico">
      <formula>NOT(ISERROR(SEARCH("Catastrófico",L35)))</formula>
    </cfRule>
    <cfRule type="containsText" dxfId="2427" priority="397" operator="containsText" text="Mayor">
      <formula>NOT(ISERROR(SEARCH("Mayor",L35)))</formula>
    </cfRule>
    <cfRule type="containsText" dxfId="2426" priority="398" operator="containsText" text="Menor">
      <formula>NOT(ISERROR(SEARCH("Menor",L35)))</formula>
    </cfRule>
    <cfRule type="containsText" dxfId="2425" priority="399" operator="containsText" text="Leve">
      <formula>NOT(ISERROR(SEARCH("Leve",L35)))</formula>
    </cfRule>
  </conditionalFormatting>
  <conditionalFormatting sqref="K40:L40">
    <cfRule type="containsText" dxfId="2424" priority="390" operator="containsText" text="3- Moderado">
      <formula>NOT(ISERROR(SEARCH("3- Moderado",K40)))</formula>
    </cfRule>
    <cfRule type="containsText" dxfId="2423" priority="391" operator="containsText" text="6- Moderado">
      <formula>NOT(ISERROR(SEARCH("6- Moderado",K40)))</formula>
    </cfRule>
    <cfRule type="containsText" dxfId="2422" priority="392" operator="containsText" text="4- Moderado">
      <formula>NOT(ISERROR(SEARCH("4- Moderado",K40)))</formula>
    </cfRule>
    <cfRule type="containsText" dxfId="2421" priority="393" operator="containsText" text="3- Bajo">
      <formula>NOT(ISERROR(SEARCH("3- Bajo",K40)))</formula>
    </cfRule>
    <cfRule type="containsText" dxfId="2420" priority="394" operator="containsText" text="4- Bajo">
      <formula>NOT(ISERROR(SEARCH("4- Bajo",K40)))</formula>
    </cfRule>
    <cfRule type="containsText" dxfId="2419" priority="395" operator="containsText" text="1- Bajo">
      <formula>NOT(ISERROR(SEARCH("1- Bajo",K40)))</formula>
    </cfRule>
  </conditionalFormatting>
  <conditionalFormatting sqref="H40:I40">
    <cfRule type="containsText" dxfId="2418" priority="384" operator="containsText" text="3- Moderado">
      <formula>NOT(ISERROR(SEARCH("3- Moderado",H40)))</formula>
    </cfRule>
    <cfRule type="containsText" dxfId="2417" priority="385" operator="containsText" text="6- Moderado">
      <formula>NOT(ISERROR(SEARCH("6- Moderado",H40)))</formula>
    </cfRule>
    <cfRule type="containsText" dxfId="2416" priority="386" operator="containsText" text="4- Moderado">
      <formula>NOT(ISERROR(SEARCH("4- Moderado",H40)))</formula>
    </cfRule>
    <cfRule type="containsText" dxfId="2415" priority="387" operator="containsText" text="3- Bajo">
      <formula>NOT(ISERROR(SEARCH("3- Bajo",H40)))</formula>
    </cfRule>
    <cfRule type="containsText" dxfId="2414" priority="388" operator="containsText" text="4- Bajo">
      <formula>NOT(ISERROR(SEARCH("4- Bajo",H40)))</formula>
    </cfRule>
    <cfRule type="containsText" dxfId="2413" priority="389" operator="containsText" text="1- Bajo">
      <formula>NOT(ISERROR(SEARCH("1- Bajo",H40)))</formula>
    </cfRule>
  </conditionalFormatting>
  <conditionalFormatting sqref="A40 C40:E40">
    <cfRule type="containsText" dxfId="2412" priority="378" operator="containsText" text="3- Moderado">
      <formula>NOT(ISERROR(SEARCH("3- Moderado",A40)))</formula>
    </cfRule>
    <cfRule type="containsText" dxfId="2411" priority="379" operator="containsText" text="6- Moderado">
      <formula>NOT(ISERROR(SEARCH("6- Moderado",A40)))</formula>
    </cfRule>
    <cfRule type="containsText" dxfId="2410" priority="380" operator="containsText" text="4- Moderado">
      <formula>NOT(ISERROR(SEARCH("4- Moderado",A40)))</formula>
    </cfRule>
    <cfRule type="containsText" dxfId="2409" priority="381" operator="containsText" text="3- Bajo">
      <formula>NOT(ISERROR(SEARCH("3- Bajo",A40)))</formula>
    </cfRule>
    <cfRule type="containsText" dxfId="2408" priority="382" operator="containsText" text="4- Bajo">
      <formula>NOT(ISERROR(SEARCH("4- Bajo",A40)))</formula>
    </cfRule>
    <cfRule type="containsText" dxfId="2407" priority="383" operator="containsText" text="1- Bajo">
      <formula>NOT(ISERROR(SEARCH("1- Bajo",A40)))</formula>
    </cfRule>
  </conditionalFormatting>
  <conditionalFormatting sqref="F40:G40">
    <cfRule type="containsText" dxfId="2406" priority="372" operator="containsText" text="3- Moderado">
      <formula>NOT(ISERROR(SEARCH("3- Moderado",F40)))</formula>
    </cfRule>
    <cfRule type="containsText" dxfId="2405" priority="373" operator="containsText" text="6- Moderado">
      <formula>NOT(ISERROR(SEARCH("6- Moderado",F40)))</formula>
    </cfRule>
    <cfRule type="containsText" dxfId="2404" priority="374" operator="containsText" text="4- Moderado">
      <formula>NOT(ISERROR(SEARCH("4- Moderado",F40)))</formula>
    </cfRule>
    <cfRule type="containsText" dxfId="2403" priority="375" operator="containsText" text="3- Bajo">
      <formula>NOT(ISERROR(SEARCH("3- Bajo",F40)))</formula>
    </cfRule>
    <cfRule type="containsText" dxfId="2402" priority="376" operator="containsText" text="4- Bajo">
      <formula>NOT(ISERROR(SEARCH("4- Bajo",F40)))</formula>
    </cfRule>
    <cfRule type="containsText" dxfId="2401" priority="377" operator="containsText" text="1- Bajo">
      <formula>NOT(ISERROR(SEARCH("1- Bajo",F40)))</formula>
    </cfRule>
  </conditionalFormatting>
  <conditionalFormatting sqref="J40:J44">
    <cfRule type="containsText" dxfId="2400" priority="367" operator="containsText" text="Bajo">
      <formula>NOT(ISERROR(SEARCH("Bajo",J40)))</formula>
    </cfRule>
    <cfRule type="containsText" dxfId="2399" priority="368" operator="containsText" text="Moderado">
      <formula>NOT(ISERROR(SEARCH("Moderado",J40)))</formula>
    </cfRule>
    <cfRule type="containsText" dxfId="2398" priority="369" operator="containsText" text="Alto">
      <formula>NOT(ISERROR(SEARCH("Alto",J40)))</formula>
    </cfRule>
    <cfRule type="containsText" dxfId="2397" priority="370" operator="containsText" text="Extremo">
      <formula>NOT(ISERROR(SEARCH("Extremo",J40)))</formula>
    </cfRule>
    <cfRule type="colorScale" priority="371">
      <colorScale>
        <cfvo type="min"/>
        <cfvo type="max"/>
        <color rgb="FFFF7128"/>
        <color rgb="FFFFEF9C"/>
      </colorScale>
    </cfRule>
  </conditionalFormatting>
  <conditionalFormatting sqref="M40:M44">
    <cfRule type="containsText" dxfId="2396" priority="342" operator="containsText" text="Moderado">
      <formula>NOT(ISERROR(SEARCH("Moderado",M40)))</formula>
    </cfRule>
    <cfRule type="containsText" dxfId="2395" priority="362" operator="containsText" text="Bajo">
      <formula>NOT(ISERROR(SEARCH("Bajo",M40)))</formula>
    </cfRule>
    <cfRule type="containsText" dxfId="2394" priority="363" operator="containsText" text="Moderado">
      <formula>NOT(ISERROR(SEARCH("Moderado",M40)))</formula>
    </cfRule>
    <cfRule type="containsText" dxfId="2393" priority="364" operator="containsText" text="Alto">
      <formula>NOT(ISERROR(SEARCH("Alto",M40)))</formula>
    </cfRule>
    <cfRule type="containsText" dxfId="2392" priority="365" operator="containsText" text="Extremo">
      <formula>NOT(ISERROR(SEARCH("Extremo",M40)))</formula>
    </cfRule>
    <cfRule type="colorScale" priority="366">
      <colorScale>
        <cfvo type="min"/>
        <cfvo type="max"/>
        <color rgb="FFFF7128"/>
        <color rgb="FFFFEF9C"/>
      </colorScale>
    </cfRule>
  </conditionalFormatting>
  <conditionalFormatting sqref="N40">
    <cfRule type="containsText" dxfId="2391" priority="356" operator="containsText" text="3- Moderado">
      <formula>NOT(ISERROR(SEARCH("3- Moderado",N40)))</formula>
    </cfRule>
    <cfRule type="containsText" dxfId="2390" priority="357" operator="containsText" text="6- Moderado">
      <formula>NOT(ISERROR(SEARCH("6- Moderado",N40)))</formula>
    </cfRule>
    <cfRule type="containsText" dxfId="2389" priority="358" operator="containsText" text="4- Moderado">
      <formula>NOT(ISERROR(SEARCH("4- Moderado",N40)))</formula>
    </cfRule>
    <cfRule type="containsText" dxfId="2388" priority="359" operator="containsText" text="3- Bajo">
      <formula>NOT(ISERROR(SEARCH("3- Bajo",N40)))</formula>
    </cfRule>
    <cfRule type="containsText" dxfId="2387" priority="360" operator="containsText" text="4- Bajo">
      <formula>NOT(ISERROR(SEARCH("4- Bajo",N40)))</formula>
    </cfRule>
    <cfRule type="containsText" dxfId="2386" priority="361" operator="containsText" text="1- Bajo">
      <formula>NOT(ISERROR(SEARCH("1- Bajo",N40)))</formula>
    </cfRule>
  </conditionalFormatting>
  <conditionalFormatting sqref="H40:H44">
    <cfRule type="containsText" dxfId="2385" priority="343" operator="containsText" text="Muy Alta">
      <formula>NOT(ISERROR(SEARCH("Muy Alta",H40)))</formula>
    </cfRule>
    <cfRule type="containsText" dxfId="2384" priority="344" operator="containsText" text="Alta">
      <formula>NOT(ISERROR(SEARCH("Alta",H40)))</formula>
    </cfRule>
    <cfRule type="containsText" dxfId="2383" priority="345" operator="containsText" text="Muy Alta">
      <formula>NOT(ISERROR(SEARCH("Muy Alta",H40)))</formula>
    </cfRule>
    <cfRule type="containsText" dxfId="2382" priority="350" operator="containsText" text="Muy Baja">
      <formula>NOT(ISERROR(SEARCH("Muy Baja",H40)))</formula>
    </cfRule>
    <cfRule type="containsText" dxfId="2381" priority="351" operator="containsText" text="Baja">
      <formula>NOT(ISERROR(SEARCH("Baja",H40)))</formula>
    </cfRule>
    <cfRule type="containsText" dxfId="2380" priority="352" operator="containsText" text="Media">
      <formula>NOT(ISERROR(SEARCH("Media",H40)))</formula>
    </cfRule>
    <cfRule type="containsText" dxfId="2379" priority="353" operator="containsText" text="Alta">
      <formula>NOT(ISERROR(SEARCH("Alta",H40)))</formula>
    </cfRule>
    <cfRule type="containsText" dxfId="2378" priority="355" operator="containsText" text="Muy Alta">
      <formula>NOT(ISERROR(SEARCH("Muy Alta",H40)))</formula>
    </cfRule>
  </conditionalFormatting>
  <conditionalFormatting sqref="I40:I44">
    <cfRule type="containsText" dxfId="2377" priority="346" operator="containsText" text="Catastrófico">
      <formula>NOT(ISERROR(SEARCH("Catastrófico",I40)))</formula>
    </cfRule>
    <cfRule type="containsText" dxfId="2376" priority="347" operator="containsText" text="Mayor">
      <formula>NOT(ISERROR(SEARCH("Mayor",I40)))</formula>
    </cfRule>
    <cfRule type="containsText" dxfId="2375" priority="348" operator="containsText" text="Menor">
      <formula>NOT(ISERROR(SEARCH("Menor",I40)))</formula>
    </cfRule>
    <cfRule type="containsText" dxfId="2374" priority="349" operator="containsText" text="Leve">
      <formula>NOT(ISERROR(SEARCH("Leve",I40)))</formula>
    </cfRule>
    <cfRule type="containsText" dxfId="2373" priority="354" operator="containsText" text="Moderado">
      <formula>NOT(ISERROR(SEARCH("Moderado",I40)))</formula>
    </cfRule>
  </conditionalFormatting>
  <conditionalFormatting sqref="K40:K44">
    <cfRule type="containsText" dxfId="2372" priority="341" operator="containsText" text="Media">
      <formula>NOT(ISERROR(SEARCH("Media",K40)))</formula>
    </cfRule>
  </conditionalFormatting>
  <conditionalFormatting sqref="L40:L44">
    <cfRule type="containsText" dxfId="2371" priority="340" operator="containsText" text="Moderado">
      <formula>NOT(ISERROR(SEARCH("Moderado",L40)))</formula>
    </cfRule>
  </conditionalFormatting>
  <conditionalFormatting sqref="J40:J44">
    <cfRule type="containsText" dxfId="2370" priority="339" operator="containsText" text="Moderado">
      <formula>NOT(ISERROR(SEARCH("Moderado",J40)))</formula>
    </cfRule>
  </conditionalFormatting>
  <conditionalFormatting sqref="J40:J44">
    <cfRule type="containsText" dxfId="2369" priority="337" operator="containsText" text="Bajo">
      <formula>NOT(ISERROR(SEARCH("Bajo",J40)))</formula>
    </cfRule>
    <cfRule type="containsText" dxfId="2368" priority="338" operator="containsText" text="Extremo">
      <formula>NOT(ISERROR(SEARCH("Extremo",J40)))</formula>
    </cfRule>
  </conditionalFormatting>
  <conditionalFormatting sqref="K40:K44">
    <cfRule type="containsText" dxfId="2367" priority="335" operator="containsText" text="Baja">
      <formula>NOT(ISERROR(SEARCH("Baja",K40)))</formula>
    </cfRule>
    <cfRule type="containsText" dxfId="2366" priority="336" operator="containsText" text="Muy Baja">
      <formula>NOT(ISERROR(SEARCH("Muy Baja",K40)))</formula>
    </cfRule>
  </conditionalFormatting>
  <conditionalFormatting sqref="K40:K44">
    <cfRule type="containsText" dxfId="2365" priority="333" operator="containsText" text="Muy Alta">
      <formula>NOT(ISERROR(SEARCH("Muy Alta",K40)))</formula>
    </cfRule>
    <cfRule type="containsText" dxfId="2364" priority="334" operator="containsText" text="Alta">
      <formula>NOT(ISERROR(SEARCH("Alta",K40)))</formula>
    </cfRule>
  </conditionalFormatting>
  <conditionalFormatting sqref="L40:L44">
    <cfRule type="containsText" dxfId="2363" priority="329" operator="containsText" text="Catastrófico">
      <formula>NOT(ISERROR(SEARCH("Catastrófico",L40)))</formula>
    </cfRule>
    <cfRule type="containsText" dxfId="2362" priority="330" operator="containsText" text="Mayor">
      <formula>NOT(ISERROR(SEARCH("Mayor",L40)))</formula>
    </cfRule>
    <cfRule type="containsText" dxfId="2361" priority="331" operator="containsText" text="Menor">
      <formula>NOT(ISERROR(SEARCH("Menor",L40)))</formula>
    </cfRule>
    <cfRule type="containsText" dxfId="2360" priority="332" operator="containsText" text="Leve">
      <formula>NOT(ISERROR(SEARCH("Leve",L40)))</formula>
    </cfRule>
  </conditionalFormatting>
  <conditionalFormatting sqref="K45:L45">
    <cfRule type="containsText" dxfId="2359" priority="323" operator="containsText" text="3- Moderado">
      <formula>NOT(ISERROR(SEARCH("3- Moderado",K45)))</formula>
    </cfRule>
    <cfRule type="containsText" dxfId="2358" priority="324" operator="containsText" text="6- Moderado">
      <formula>NOT(ISERROR(SEARCH("6- Moderado",K45)))</formula>
    </cfRule>
    <cfRule type="containsText" dxfId="2357" priority="325" operator="containsText" text="4- Moderado">
      <formula>NOT(ISERROR(SEARCH("4- Moderado",K45)))</formula>
    </cfRule>
    <cfRule type="containsText" dxfId="2356" priority="326" operator="containsText" text="3- Bajo">
      <formula>NOT(ISERROR(SEARCH("3- Bajo",K45)))</formula>
    </cfRule>
    <cfRule type="containsText" dxfId="2355" priority="327" operator="containsText" text="4- Bajo">
      <formula>NOT(ISERROR(SEARCH("4- Bajo",K45)))</formula>
    </cfRule>
    <cfRule type="containsText" dxfId="2354" priority="328" operator="containsText" text="1- Bajo">
      <formula>NOT(ISERROR(SEARCH("1- Bajo",K45)))</formula>
    </cfRule>
  </conditionalFormatting>
  <conditionalFormatting sqref="H45:I45">
    <cfRule type="containsText" dxfId="2353" priority="317" operator="containsText" text="3- Moderado">
      <formula>NOT(ISERROR(SEARCH("3- Moderado",H45)))</formula>
    </cfRule>
    <cfRule type="containsText" dxfId="2352" priority="318" operator="containsText" text="6- Moderado">
      <formula>NOT(ISERROR(SEARCH("6- Moderado",H45)))</formula>
    </cfRule>
    <cfRule type="containsText" dxfId="2351" priority="319" operator="containsText" text="4- Moderado">
      <formula>NOT(ISERROR(SEARCH("4- Moderado",H45)))</formula>
    </cfRule>
    <cfRule type="containsText" dxfId="2350" priority="320" operator="containsText" text="3- Bajo">
      <formula>NOT(ISERROR(SEARCH("3- Bajo",H45)))</formula>
    </cfRule>
    <cfRule type="containsText" dxfId="2349" priority="321" operator="containsText" text="4- Bajo">
      <formula>NOT(ISERROR(SEARCH("4- Bajo",H45)))</formula>
    </cfRule>
    <cfRule type="containsText" dxfId="2348" priority="322" operator="containsText" text="1- Bajo">
      <formula>NOT(ISERROR(SEARCH("1- Bajo",H45)))</formula>
    </cfRule>
  </conditionalFormatting>
  <conditionalFormatting sqref="A45 C45:E45">
    <cfRule type="containsText" dxfId="2347" priority="311" operator="containsText" text="3- Moderado">
      <formula>NOT(ISERROR(SEARCH("3- Moderado",A45)))</formula>
    </cfRule>
    <cfRule type="containsText" dxfId="2346" priority="312" operator="containsText" text="6- Moderado">
      <formula>NOT(ISERROR(SEARCH("6- Moderado",A45)))</formula>
    </cfRule>
    <cfRule type="containsText" dxfId="2345" priority="313" operator="containsText" text="4- Moderado">
      <formula>NOT(ISERROR(SEARCH("4- Moderado",A45)))</formula>
    </cfRule>
    <cfRule type="containsText" dxfId="2344" priority="314" operator="containsText" text="3- Bajo">
      <formula>NOT(ISERROR(SEARCH("3- Bajo",A45)))</formula>
    </cfRule>
    <cfRule type="containsText" dxfId="2343" priority="315" operator="containsText" text="4- Bajo">
      <formula>NOT(ISERROR(SEARCH("4- Bajo",A45)))</formula>
    </cfRule>
    <cfRule type="containsText" dxfId="2342" priority="316" operator="containsText" text="1- Bajo">
      <formula>NOT(ISERROR(SEARCH("1- Bajo",A45)))</formula>
    </cfRule>
  </conditionalFormatting>
  <conditionalFormatting sqref="F45:G45">
    <cfRule type="containsText" dxfId="2341" priority="305" operator="containsText" text="3- Moderado">
      <formula>NOT(ISERROR(SEARCH("3- Moderado",F45)))</formula>
    </cfRule>
    <cfRule type="containsText" dxfId="2340" priority="306" operator="containsText" text="6- Moderado">
      <formula>NOT(ISERROR(SEARCH("6- Moderado",F45)))</formula>
    </cfRule>
    <cfRule type="containsText" dxfId="2339" priority="307" operator="containsText" text="4- Moderado">
      <formula>NOT(ISERROR(SEARCH("4- Moderado",F45)))</formula>
    </cfRule>
    <cfRule type="containsText" dxfId="2338" priority="308" operator="containsText" text="3- Bajo">
      <formula>NOT(ISERROR(SEARCH("3- Bajo",F45)))</formula>
    </cfRule>
    <cfRule type="containsText" dxfId="2337" priority="309" operator="containsText" text="4- Bajo">
      <formula>NOT(ISERROR(SEARCH("4- Bajo",F45)))</formula>
    </cfRule>
    <cfRule type="containsText" dxfId="2336" priority="310" operator="containsText" text="1- Bajo">
      <formula>NOT(ISERROR(SEARCH("1- Bajo",F45)))</formula>
    </cfRule>
  </conditionalFormatting>
  <conditionalFormatting sqref="J45:J49">
    <cfRule type="containsText" dxfId="2335" priority="300" operator="containsText" text="Bajo">
      <formula>NOT(ISERROR(SEARCH("Bajo",J45)))</formula>
    </cfRule>
    <cfRule type="containsText" dxfId="2334" priority="301" operator="containsText" text="Moderado">
      <formula>NOT(ISERROR(SEARCH("Moderado",J45)))</formula>
    </cfRule>
    <cfRule type="containsText" dxfId="2333" priority="302" operator="containsText" text="Alto">
      <formula>NOT(ISERROR(SEARCH("Alto",J45)))</formula>
    </cfRule>
    <cfRule type="containsText" dxfId="2332" priority="303" operator="containsText" text="Extremo">
      <formula>NOT(ISERROR(SEARCH("Extremo",J45)))</formula>
    </cfRule>
    <cfRule type="colorScale" priority="304">
      <colorScale>
        <cfvo type="min"/>
        <cfvo type="max"/>
        <color rgb="FFFF7128"/>
        <color rgb="FFFFEF9C"/>
      </colorScale>
    </cfRule>
  </conditionalFormatting>
  <conditionalFormatting sqref="M45:M49">
    <cfRule type="containsText" dxfId="2331" priority="275" operator="containsText" text="Moderado">
      <formula>NOT(ISERROR(SEARCH("Moderado",M45)))</formula>
    </cfRule>
    <cfRule type="containsText" dxfId="2330" priority="295" operator="containsText" text="Bajo">
      <formula>NOT(ISERROR(SEARCH("Bajo",M45)))</formula>
    </cfRule>
    <cfRule type="containsText" dxfId="2329" priority="296" operator="containsText" text="Moderado">
      <formula>NOT(ISERROR(SEARCH("Moderado",M45)))</formula>
    </cfRule>
    <cfRule type="containsText" dxfId="2328" priority="297" operator="containsText" text="Alto">
      <formula>NOT(ISERROR(SEARCH("Alto",M45)))</formula>
    </cfRule>
    <cfRule type="containsText" dxfId="2327" priority="298" operator="containsText" text="Extremo">
      <formula>NOT(ISERROR(SEARCH("Extremo",M45)))</formula>
    </cfRule>
    <cfRule type="colorScale" priority="299">
      <colorScale>
        <cfvo type="min"/>
        <cfvo type="max"/>
        <color rgb="FFFF7128"/>
        <color rgb="FFFFEF9C"/>
      </colorScale>
    </cfRule>
  </conditionalFormatting>
  <conditionalFormatting sqref="N45">
    <cfRule type="containsText" dxfId="2326" priority="289" operator="containsText" text="3- Moderado">
      <formula>NOT(ISERROR(SEARCH("3- Moderado",N45)))</formula>
    </cfRule>
    <cfRule type="containsText" dxfId="2325" priority="290" operator="containsText" text="6- Moderado">
      <formula>NOT(ISERROR(SEARCH("6- Moderado",N45)))</formula>
    </cfRule>
    <cfRule type="containsText" dxfId="2324" priority="291" operator="containsText" text="4- Moderado">
      <formula>NOT(ISERROR(SEARCH("4- Moderado",N45)))</formula>
    </cfRule>
    <cfRule type="containsText" dxfId="2323" priority="292" operator="containsText" text="3- Bajo">
      <formula>NOT(ISERROR(SEARCH("3- Bajo",N45)))</formula>
    </cfRule>
    <cfRule type="containsText" dxfId="2322" priority="293" operator="containsText" text="4- Bajo">
      <formula>NOT(ISERROR(SEARCH("4- Bajo",N45)))</formula>
    </cfRule>
    <cfRule type="containsText" dxfId="2321" priority="294" operator="containsText" text="1- Bajo">
      <formula>NOT(ISERROR(SEARCH("1- Bajo",N45)))</formula>
    </cfRule>
  </conditionalFormatting>
  <conditionalFormatting sqref="H45:H49">
    <cfRule type="containsText" dxfId="2320" priority="276" operator="containsText" text="Muy Alta">
      <formula>NOT(ISERROR(SEARCH("Muy Alta",H45)))</formula>
    </cfRule>
    <cfRule type="containsText" dxfId="2319" priority="277" operator="containsText" text="Alta">
      <formula>NOT(ISERROR(SEARCH("Alta",H45)))</formula>
    </cfRule>
    <cfRule type="containsText" dxfId="2318" priority="278" operator="containsText" text="Muy Alta">
      <formula>NOT(ISERROR(SEARCH("Muy Alta",H45)))</formula>
    </cfRule>
    <cfRule type="containsText" dxfId="2317" priority="283" operator="containsText" text="Muy Baja">
      <formula>NOT(ISERROR(SEARCH("Muy Baja",H45)))</formula>
    </cfRule>
    <cfRule type="containsText" dxfId="2316" priority="284" operator="containsText" text="Baja">
      <formula>NOT(ISERROR(SEARCH("Baja",H45)))</formula>
    </cfRule>
    <cfRule type="containsText" dxfId="2315" priority="285" operator="containsText" text="Media">
      <formula>NOT(ISERROR(SEARCH("Media",H45)))</formula>
    </cfRule>
    <cfRule type="containsText" dxfId="2314" priority="286" operator="containsText" text="Alta">
      <formula>NOT(ISERROR(SEARCH("Alta",H45)))</formula>
    </cfRule>
    <cfRule type="containsText" dxfId="2313" priority="288" operator="containsText" text="Muy Alta">
      <formula>NOT(ISERROR(SEARCH("Muy Alta",H45)))</formula>
    </cfRule>
  </conditionalFormatting>
  <conditionalFormatting sqref="I45:I49">
    <cfRule type="containsText" dxfId="2312" priority="279" operator="containsText" text="Catastrófico">
      <formula>NOT(ISERROR(SEARCH("Catastrófico",I45)))</formula>
    </cfRule>
    <cfRule type="containsText" dxfId="2311" priority="280" operator="containsText" text="Mayor">
      <formula>NOT(ISERROR(SEARCH("Mayor",I45)))</formula>
    </cfRule>
    <cfRule type="containsText" dxfId="2310" priority="281" operator="containsText" text="Menor">
      <formula>NOT(ISERROR(SEARCH("Menor",I45)))</formula>
    </cfRule>
    <cfRule type="containsText" dxfId="2309" priority="282" operator="containsText" text="Leve">
      <formula>NOT(ISERROR(SEARCH("Leve",I45)))</formula>
    </cfRule>
    <cfRule type="containsText" dxfId="2308" priority="287" operator="containsText" text="Moderado">
      <formula>NOT(ISERROR(SEARCH("Moderado",I45)))</formula>
    </cfRule>
  </conditionalFormatting>
  <conditionalFormatting sqref="K45:K49">
    <cfRule type="containsText" dxfId="2307" priority="274" operator="containsText" text="Media">
      <formula>NOT(ISERROR(SEARCH("Media",K45)))</formula>
    </cfRule>
  </conditionalFormatting>
  <conditionalFormatting sqref="L45:L49">
    <cfRule type="containsText" dxfId="2306" priority="273" operator="containsText" text="Moderado">
      <formula>NOT(ISERROR(SEARCH("Moderado",L45)))</formula>
    </cfRule>
  </conditionalFormatting>
  <conditionalFormatting sqref="J45:J49">
    <cfRule type="containsText" dxfId="2305" priority="272" operator="containsText" text="Moderado">
      <formula>NOT(ISERROR(SEARCH("Moderado",J45)))</formula>
    </cfRule>
  </conditionalFormatting>
  <conditionalFormatting sqref="J45:J49">
    <cfRule type="containsText" dxfId="2304" priority="270" operator="containsText" text="Bajo">
      <formula>NOT(ISERROR(SEARCH("Bajo",J45)))</formula>
    </cfRule>
    <cfRule type="containsText" dxfId="2303" priority="271" operator="containsText" text="Extremo">
      <formula>NOT(ISERROR(SEARCH("Extremo",J45)))</formula>
    </cfRule>
  </conditionalFormatting>
  <conditionalFormatting sqref="K45:K49">
    <cfRule type="containsText" dxfId="2302" priority="268" operator="containsText" text="Baja">
      <formula>NOT(ISERROR(SEARCH("Baja",K45)))</formula>
    </cfRule>
    <cfRule type="containsText" dxfId="2301" priority="269" operator="containsText" text="Muy Baja">
      <formula>NOT(ISERROR(SEARCH("Muy Baja",K45)))</formula>
    </cfRule>
  </conditionalFormatting>
  <conditionalFormatting sqref="K45:K49">
    <cfRule type="containsText" dxfId="2300" priority="266" operator="containsText" text="Muy Alta">
      <formula>NOT(ISERROR(SEARCH("Muy Alta",K45)))</formula>
    </cfRule>
    <cfRule type="containsText" dxfId="2299" priority="267" operator="containsText" text="Alta">
      <formula>NOT(ISERROR(SEARCH("Alta",K45)))</formula>
    </cfRule>
  </conditionalFormatting>
  <conditionalFormatting sqref="L45:L49">
    <cfRule type="containsText" dxfId="2298" priority="262" operator="containsText" text="Catastrófico">
      <formula>NOT(ISERROR(SEARCH("Catastrófico",L45)))</formula>
    </cfRule>
    <cfRule type="containsText" dxfId="2297" priority="263" operator="containsText" text="Mayor">
      <formula>NOT(ISERROR(SEARCH("Mayor",L45)))</formula>
    </cfRule>
    <cfRule type="containsText" dxfId="2296" priority="264" operator="containsText" text="Menor">
      <formula>NOT(ISERROR(SEARCH("Menor",L45)))</formula>
    </cfRule>
    <cfRule type="containsText" dxfId="2295" priority="265" operator="containsText" text="Leve">
      <formula>NOT(ISERROR(SEARCH("Leve",L45)))</formula>
    </cfRule>
  </conditionalFormatting>
  <conditionalFormatting sqref="K50:L50">
    <cfRule type="containsText" dxfId="2294" priority="256" operator="containsText" text="3- Moderado">
      <formula>NOT(ISERROR(SEARCH("3- Moderado",K50)))</formula>
    </cfRule>
    <cfRule type="containsText" dxfId="2293" priority="257" operator="containsText" text="6- Moderado">
      <formula>NOT(ISERROR(SEARCH("6- Moderado",K50)))</formula>
    </cfRule>
    <cfRule type="containsText" dxfId="2292" priority="258" operator="containsText" text="4- Moderado">
      <formula>NOT(ISERROR(SEARCH("4- Moderado",K50)))</formula>
    </cfRule>
    <cfRule type="containsText" dxfId="2291" priority="259" operator="containsText" text="3- Bajo">
      <formula>NOT(ISERROR(SEARCH("3- Bajo",K50)))</formula>
    </cfRule>
    <cfRule type="containsText" dxfId="2290" priority="260" operator="containsText" text="4- Bajo">
      <formula>NOT(ISERROR(SEARCH("4- Bajo",K50)))</formula>
    </cfRule>
    <cfRule type="containsText" dxfId="2289" priority="261" operator="containsText" text="1- Bajo">
      <formula>NOT(ISERROR(SEARCH("1- Bajo",K50)))</formula>
    </cfRule>
  </conditionalFormatting>
  <conditionalFormatting sqref="H50:I50">
    <cfRule type="containsText" dxfId="2288" priority="250" operator="containsText" text="3- Moderado">
      <formula>NOT(ISERROR(SEARCH("3- Moderado",H50)))</formula>
    </cfRule>
    <cfRule type="containsText" dxfId="2287" priority="251" operator="containsText" text="6- Moderado">
      <formula>NOT(ISERROR(SEARCH("6- Moderado",H50)))</formula>
    </cfRule>
    <cfRule type="containsText" dxfId="2286" priority="252" operator="containsText" text="4- Moderado">
      <formula>NOT(ISERROR(SEARCH("4- Moderado",H50)))</formula>
    </cfRule>
    <cfRule type="containsText" dxfId="2285" priority="253" operator="containsText" text="3- Bajo">
      <formula>NOT(ISERROR(SEARCH("3- Bajo",H50)))</formula>
    </cfRule>
    <cfRule type="containsText" dxfId="2284" priority="254" operator="containsText" text="4- Bajo">
      <formula>NOT(ISERROR(SEARCH("4- Bajo",H50)))</formula>
    </cfRule>
    <cfRule type="containsText" dxfId="2283" priority="255" operator="containsText" text="1- Bajo">
      <formula>NOT(ISERROR(SEARCH("1- Bajo",H50)))</formula>
    </cfRule>
  </conditionalFormatting>
  <conditionalFormatting sqref="A50 C50:E50">
    <cfRule type="containsText" dxfId="2282" priority="244" operator="containsText" text="3- Moderado">
      <formula>NOT(ISERROR(SEARCH("3- Moderado",A50)))</formula>
    </cfRule>
    <cfRule type="containsText" dxfId="2281" priority="245" operator="containsText" text="6- Moderado">
      <formula>NOT(ISERROR(SEARCH("6- Moderado",A50)))</formula>
    </cfRule>
    <cfRule type="containsText" dxfId="2280" priority="246" operator="containsText" text="4- Moderado">
      <formula>NOT(ISERROR(SEARCH("4- Moderado",A50)))</formula>
    </cfRule>
    <cfRule type="containsText" dxfId="2279" priority="247" operator="containsText" text="3- Bajo">
      <formula>NOT(ISERROR(SEARCH("3- Bajo",A50)))</formula>
    </cfRule>
    <cfRule type="containsText" dxfId="2278" priority="248" operator="containsText" text="4- Bajo">
      <formula>NOT(ISERROR(SEARCH("4- Bajo",A50)))</formula>
    </cfRule>
    <cfRule type="containsText" dxfId="2277" priority="249" operator="containsText" text="1- Bajo">
      <formula>NOT(ISERROR(SEARCH("1- Bajo",A50)))</formula>
    </cfRule>
  </conditionalFormatting>
  <conditionalFormatting sqref="F50:G50">
    <cfRule type="containsText" dxfId="2276" priority="238" operator="containsText" text="3- Moderado">
      <formula>NOT(ISERROR(SEARCH("3- Moderado",F50)))</formula>
    </cfRule>
    <cfRule type="containsText" dxfId="2275" priority="239" operator="containsText" text="6- Moderado">
      <formula>NOT(ISERROR(SEARCH("6- Moderado",F50)))</formula>
    </cfRule>
    <cfRule type="containsText" dxfId="2274" priority="240" operator="containsText" text="4- Moderado">
      <formula>NOT(ISERROR(SEARCH("4- Moderado",F50)))</formula>
    </cfRule>
    <cfRule type="containsText" dxfId="2273" priority="241" operator="containsText" text="3- Bajo">
      <formula>NOT(ISERROR(SEARCH("3- Bajo",F50)))</formula>
    </cfRule>
    <cfRule type="containsText" dxfId="2272" priority="242" operator="containsText" text="4- Bajo">
      <formula>NOT(ISERROR(SEARCH("4- Bajo",F50)))</formula>
    </cfRule>
    <cfRule type="containsText" dxfId="2271" priority="243" operator="containsText" text="1- Bajo">
      <formula>NOT(ISERROR(SEARCH("1- Bajo",F50)))</formula>
    </cfRule>
  </conditionalFormatting>
  <conditionalFormatting sqref="J50:J54">
    <cfRule type="containsText" dxfId="2270" priority="233" operator="containsText" text="Bajo">
      <formula>NOT(ISERROR(SEARCH("Bajo",J50)))</formula>
    </cfRule>
    <cfRule type="containsText" dxfId="2269" priority="234" operator="containsText" text="Moderado">
      <formula>NOT(ISERROR(SEARCH("Moderado",J50)))</formula>
    </cfRule>
    <cfRule type="containsText" dxfId="2268" priority="235" operator="containsText" text="Alto">
      <formula>NOT(ISERROR(SEARCH("Alto",J50)))</formula>
    </cfRule>
    <cfRule type="containsText" dxfId="2267" priority="236" operator="containsText" text="Extremo">
      <formula>NOT(ISERROR(SEARCH("Extremo",J50)))</formula>
    </cfRule>
    <cfRule type="colorScale" priority="237">
      <colorScale>
        <cfvo type="min"/>
        <cfvo type="max"/>
        <color rgb="FFFF7128"/>
        <color rgb="FFFFEF9C"/>
      </colorScale>
    </cfRule>
  </conditionalFormatting>
  <conditionalFormatting sqref="M50:M54">
    <cfRule type="containsText" dxfId="2266" priority="208" operator="containsText" text="Moderado">
      <formula>NOT(ISERROR(SEARCH("Moderado",M50)))</formula>
    </cfRule>
    <cfRule type="containsText" dxfId="2265" priority="228" operator="containsText" text="Bajo">
      <formula>NOT(ISERROR(SEARCH("Bajo",M50)))</formula>
    </cfRule>
    <cfRule type="containsText" dxfId="2264" priority="229" operator="containsText" text="Moderado">
      <formula>NOT(ISERROR(SEARCH("Moderado",M50)))</formula>
    </cfRule>
    <cfRule type="containsText" dxfId="2263" priority="230" operator="containsText" text="Alto">
      <formula>NOT(ISERROR(SEARCH("Alto",M50)))</formula>
    </cfRule>
    <cfRule type="containsText" dxfId="2262" priority="231" operator="containsText" text="Extremo">
      <formula>NOT(ISERROR(SEARCH("Extremo",M50)))</formula>
    </cfRule>
    <cfRule type="colorScale" priority="232">
      <colorScale>
        <cfvo type="min"/>
        <cfvo type="max"/>
        <color rgb="FFFF7128"/>
        <color rgb="FFFFEF9C"/>
      </colorScale>
    </cfRule>
  </conditionalFormatting>
  <conditionalFormatting sqref="N50">
    <cfRule type="containsText" dxfId="2261" priority="222" operator="containsText" text="3- Moderado">
      <formula>NOT(ISERROR(SEARCH("3- Moderado",N50)))</formula>
    </cfRule>
    <cfRule type="containsText" dxfId="2260" priority="223" operator="containsText" text="6- Moderado">
      <formula>NOT(ISERROR(SEARCH("6- Moderado",N50)))</formula>
    </cfRule>
    <cfRule type="containsText" dxfId="2259" priority="224" operator="containsText" text="4- Moderado">
      <formula>NOT(ISERROR(SEARCH("4- Moderado",N50)))</formula>
    </cfRule>
    <cfRule type="containsText" dxfId="2258" priority="225" operator="containsText" text="3- Bajo">
      <formula>NOT(ISERROR(SEARCH("3- Bajo",N50)))</formula>
    </cfRule>
    <cfRule type="containsText" dxfId="2257" priority="226" operator="containsText" text="4- Bajo">
      <formula>NOT(ISERROR(SEARCH("4- Bajo",N50)))</formula>
    </cfRule>
    <cfRule type="containsText" dxfId="2256" priority="227" operator="containsText" text="1- Bajo">
      <formula>NOT(ISERROR(SEARCH("1- Bajo",N50)))</formula>
    </cfRule>
  </conditionalFormatting>
  <conditionalFormatting sqref="H50:H54">
    <cfRule type="containsText" dxfId="2255" priority="209" operator="containsText" text="Muy Alta">
      <formula>NOT(ISERROR(SEARCH("Muy Alta",H50)))</formula>
    </cfRule>
    <cfRule type="containsText" dxfId="2254" priority="210" operator="containsText" text="Alta">
      <formula>NOT(ISERROR(SEARCH("Alta",H50)))</formula>
    </cfRule>
    <cfRule type="containsText" dxfId="2253" priority="211" operator="containsText" text="Muy Alta">
      <formula>NOT(ISERROR(SEARCH("Muy Alta",H50)))</formula>
    </cfRule>
    <cfRule type="containsText" dxfId="2252" priority="216" operator="containsText" text="Muy Baja">
      <formula>NOT(ISERROR(SEARCH("Muy Baja",H50)))</formula>
    </cfRule>
    <cfRule type="containsText" dxfId="2251" priority="217" operator="containsText" text="Baja">
      <formula>NOT(ISERROR(SEARCH("Baja",H50)))</formula>
    </cfRule>
    <cfRule type="containsText" dxfId="2250" priority="218" operator="containsText" text="Media">
      <formula>NOT(ISERROR(SEARCH("Media",H50)))</formula>
    </cfRule>
    <cfRule type="containsText" dxfId="2249" priority="219" operator="containsText" text="Alta">
      <formula>NOT(ISERROR(SEARCH("Alta",H50)))</formula>
    </cfRule>
    <cfRule type="containsText" dxfId="2248" priority="221" operator="containsText" text="Muy Alta">
      <formula>NOT(ISERROR(SEARCH("Muy Alta",H50)))</formula>
    </cfRule>
  </conditionalFormatting>
  <conditionalFormatting sqref="I50:I54">
    <cfRule type="containsText" dxfId="2247" priority="212" operator="containsText" text="Catastrófico">
      <formula>NOT(ISERROR(SEARCH("Catastrófico",I50)))</formula>
    </cfRule>
    <cfRule type="containsText" dxfId="2246" priority="213" operator="containsText" text="Mayor">
      <formula>NOT(ISERROR(SEARCH("Mayor",I50)))</formula>
    </cfRule>
    <cfRule type="containsText" dxfId="2245" priority="214" operator="containsText" text="Menor">
      <formula>NOT(ISERROR(SEARCH("Menor",I50)))</formula>
    </cfRule>
    <cfRule type="containsText" dxfId="2244" priority="215" operator="containsText" text="Leve">
      <formula>NOT(ISERROR(SEARCH("Leve",I50)))</formula>
    </cfRule>
    <cfRule type="containsText" dxfId="2243" priority="220" operator="containsText" text="Moderado">
      <formula>NOT(ISERROR(SEARCH("Moderado",I50)))</formula>
    </cfRule>
  </conditionalFormatting>
  <conditionalFormatting sqref="K50:K54">
    <cfRule type="containsText" dxfId="2242" priority="207" operator="containsText" text="Media">
      <formula>NOT(ISERROR(SEARCH("Media",K50)))</formula>
    </cfRule>
  </conditionalFormatting>
  <conditionalFormatting sqref="L50:L54">
    <cfRule type="containsText" dxfId="2241" priority="206" operator="containsText" text="Moderado">
      <formula>NOT(ISERROR(SEARCH("Moderado",L50)))</formula>
    </cfRule>
  </conditionalFormatting>
  <conditionalFormatting sqref="J50:J54">
    <cfRule type="containsText" dxfId="2240" priority="205" operator="containsText" text="Moderado">
      <formula>NOT(ISERROR(SEARCH("Moderado",J50)))</formula>
    </cfRule>
  </conditionalFormatting>
  <conditionalFormatting sqref="J50:J54">
    <cfRule type="containsText" dxfId="2239" priority="203" operator="containsText" text="Bajo">
      <formula>NOT(ISERROR(SEARCH("Bajo",J50)))</formula>
    </cfRule>
    <cfRule type="containsText" dxfId="2238" priority="204" operator="containsText" text="Extremo">
      <formula>NOT(ISERROR(SEARCH("Extremo",J50)))</formula>
    </cfRule>
  </conditionalFormatting>
  <conditionalFormatting sqref="K50:K54">
    <cfRule type="containsText" dxfId="2237" priority="201" operator="containsText" text="Baja">
      <formula>NOT(ISERROR(SEARCH("Baja",K50)))</formula>
    </cfRule>
    <cfRule type="containsText" dxfId="2236" priority="202" operator="containsText" text="Muy Baja">
      <formula>NOT(ISERROR(SEARCH("Muy Baja",K50)))</formula>
    </cfRule>
  </conditionalFormatting>
  <conditionalFormatting sqref="K50:K54">
    <cfRule type="containsText" dxfId="2235" priority="199" operator="containsText" text="Muy Alta">
      <formula>NOT(ISERROR(SEARCH("Muy Alta",K50)))</formula>
    </cfRule>
    <cfRule type="containsText" dxfId="2234" priority="200" operator="containsText" text="Alta">
      <formula>NOT(ISERROR(SEARCH("Alta",K50)))</formula>
    </cfRule>
  </conditionalFormatting>
  <conditionalFormatting sqref="L50:L54">
    <cfRule type="containsText" dxfId="2233" priority="195" operator="containsText" text="Catastrófico">
      <formula>NOT(ISERROR(SEARCH("Catastrófico",L50)))</formula>
    </cfRule>
    <cfRule type="containsText" dxfId="2232" priority="196" operator="containsText" text="Mayor">
      <formula>NOT(ISERROR(SEARCH("Mayor",L50)))</formula>
    </cfRule>
    <cfRule type="containsText" dxfId="2231" priority="197" operator="containsText" text="Menor">
      <formula>NOT(ISERROR(SEARCH("Menor",L50)))</formula>
    </cfRule>
    <cfRule type="containsText" dxfId="2230" priority="198" operator="containsText" text="Leve">
      <formula>NOT(ISERROR(SEARCH("Leve",L50)))</formula>
    </cfRule>
  </conditionalFormatting>
  <conditionalFormatting sqref="K55:L55 K60:L60">
    <cfRule type="containsText" dxfId="2229" priority="189" operator="containsText" text="3- Moderado">
      <formula>NOT(ISERROR(SEARCH("3- Moderado",K55)))</formula>
    </cfRule>
    <cfRule type="containsText" dxfId="2228" priority="190" operator="containsText" text="6- Moderado">
      <formula>NOT(ISERROR(SEARCH("6- Moderado",K55)))</formula>
    </cfRule>
    <cfRule type="containsText" dxfId="2227" priority="191" operator="containsText" text="4- Moderado">
      <formula>NOT(ISERROR(SEARCH("4- Moderado",K55)))</formula>
    </cfRule>
    <cfRule type="containsText" dxfId="2226" priority="192" operator="containsText" text="3- Bajo">
      <formula>NOT(ISERROR(SEARCH("3- Bajo",K55)))</formula>
    </cfRule>
    <cfRule type="containsText" dxfId="2225" priority="193" operator="containsText" text="4- Bajo">
      <formula>NOT(ISERROR(SEARCH("4- Bajo",K55)))</formula>
    </cfRule>
    <cfRule type="containsText" dxfId="2224" priority="194" operator="containsText" text="1- Bajo">
      <formula>NOT(ISERROR(SEARCH("1- Bajo",K55)))</formula>
    </cfRule>
  </conditionalFormatting>
  <conditionalFormatting sqref="H55:I55 H60:I60">
    <cfRule type="containsText" dxfId="2223" priority="183" operator="containsText" text="3- Moderado">
      <formula>NOT(ISERROR(SEARCH("3- Moderado",H55)))</formula>
    </cfRule>
    <cfRule type="containsText" dxfId="2222" priority="184" operator="containsText" text="6- Moderado">
      <formula>NOT(ISERROR(SEARCH("6- Moderado",H55)))</formula>
    </cfRule>
    <cfRule type="containsText" dxfId="2221" priority="185" operator="containsText" text="4- Moderado">
      <formula>NOT(ISERROR(SEARCH("4- Moderado",H55)))</formula>
    </cfRule>
    <cfRule type="containsText" dxfId="2220" priority="186" operator="containsText" text="3- Bajo">
      <formula>NOT(ISERROR(SEARCH("3- Bajo",H55)))</formula>
    </cfRule>
    <cfRule type="containsText" dxfId="2219" priority="187" operator="containsText" text="4- Bajo">
      <formula>NOT(ISERROR(SEARCH("4- Bajo",H55)))</formula>
    </cfRule>
    <cfRule type="containsText" dxfId="2218" priority="188" operator="containsText" text="1- Bajo">
      <formula>NOT(ISERROR(SEARCH("1- Bajo",H55)))</formula>
    </cfRule>
  </conditionalFormatting>
  <conditionalFormatting sqref="A55:E55 A60:E60 D65">
    <cfRule type="containsText" dxfId="2217" priority="177" operator="containsText" text="3- Moderado">
      <formula>NOT(ISERROR(SEARCH("3- Moderado",A55)))</formula>
    </cfRule>
    <cfRule type="containsText" dxfId="2216" priority="178" operator="containsText" text="6- Moderado">
      <formula>NOT(ISERROR(SEARCH("6- Moderado",A55)))</formula>
    </cfRule>
    <cfRule type="containsText" dxfId="2215" priority="179" operator="containsText" text="4- Moderado">
      <formula>NOT(ISERROR(SEARCH("4- Moderado",A55)))</formula>
    </cfRule>
    <cfRule type="containsText" dxfId="2214" priority="180" operator="containsText" text="3- Bajo">
      <formula>NOT(ISERROR(SEARCH("3- Bajo",A55)))</formula>
    </cfRule>
    <cfRule type="containsText" dxfId="2213" priority="181" operator="containsText" text="4- Bajo">
      <formula>NOT(ISERROR(SEARCH("4- Bajo",A55)))</formula>
    </cfRule>
    <cfRule type="containsText" dxfId="2212" priority="182" operator="containsText" text="1- Bajo">
      <formula>NOT(ISERROR(SEARCH("1- Bajo",A55)))</formula>
    </cfRule>
  </conditionalFormatting>
  <conditionalFormatting sqref="F55:G55 F60:G60">
    <cfRule type="containsText" dxfId="2211" priority="171" operator="containsText" text="3- Moderado">
      <formula>NOT(ISERROR(SEARCH("3- Moderado",F55)))</formula>
    </cfRule>
    <cfRule type="containsText" dxfId="2210" priority="172" operator="containsText" text="6- Moderado">
      <formula>NOT(ISERROR(SEARCH("6- Moderado",F55)))</formula>
    </cfRule>
    <cfRule type="containsText" dxfId="2209" priority="173" operator="containsText" text="4- Moderado">
      <formula>NOT(ISERROR(SEARCH("4- Moderado",F55)))</formula>
    </cfRule>
    <cfRule type="containsText" dxfId="2208" priority="174" operator="containsText" text="3- Bajo">
      <formula>NOT(ISERROR(SEARCH("3- Bajo",F55)))</formula>
    </cfRule>
    <cfRule type="containsText" dxfId="2207" priority="175" operator="containsText" text="4- Bajo">
      <formula>NOT(ISERROR(SEARCH("4- Bajo",F55)))</formula>
    </cfRule>
    <cfRule type="containsText" dxfId="2206" priority="176" operator="containsText" text="1- Bajo">
      <formula>NOT(ISERROR(SEARCH("1- Bajo",F55)))</formula>
    </cfRule>
  </conditionalFormatting>
  <conditionalFormatting sqref="J55:J64">
    <cfRule type="containsText" dxfId="2205" priority="166" operator="containsText" text="Bajo">
      <formula>NOT(ISERROR(SEARCH("Bajo",J55)))</formula>
    </cfRule>
    <cfRule type="containsText" dxfId="2204" priority="167" operator="containsText" text="Moderado">
      <formula>NOT(ISERROR(SEARCH("Moderado",J55)))</formula>
    </cfRule>
    <cfRule type="containsText" dxfId="2203" priority="168" operator="containsText" text="Alto">
      <formula>NOT(ISERROR(SEARCH("Alto",J55)))</formula>
    </cfRule>
    <cfRule type="containsText" dxfId="2202" priority="169" operator="containsText" text="Extremo">
      <formula>NOT(ISERROR(SEARCH("Extremo",J55)))</formula>
    </cfRule>
    <cfRule type="colorScale" priority="170">
      <colorScale>
        <cfvo type="min"/>
        <cfvo type="max"/>
        <color rgb="FFFF7128"/>
        <color rgb="FFFFEF9C"/>
      </colorScale>
    </cfRule>
  </conditionalFormatting>
  <conditionalFormatting sqref="M55:M64">
    <cfRule type="containsText" dxfId="2201" priority="141" operator="containsText" text="Moderado">
      <formula>NOT(ISERROR(SEARCH("Moderado",M55)))</formula>
    </cfRule>
    <cfRule type="containsText" dxfId="2200" priority="161" operator="containsText" text="Bajo">
      <formula>NOT(ISERROR(SEARCH("Bajo",M55)))</formula>
    </cfRule>
    <cfRule type="containsText" dxfId="2199" priority="162" operator="containsText" text="Moderado">
      <formula>NOT(ISERROR(SEARCH("Moderado",M55)))</formula>
    </cfRule>
    <cfRule type="containsText" dxfId="2198" priority="163" operator="containsText" text="Alto">
      <formula>NOT(ISERROR(SEARCH("Alto",M55)))</formula>
    </cfRule>
    <cfRule type="containsText" dxfId="2197" priority="164" operator="containsText" text="Extremo">
      <formula>NOT(ISERROR(SEARCH("Extremo",M55)))</formula>
    </cfRule>
    <cfRule type="colorScale" priority="165">
      <colorScale>
        <cfvo type="min"/>
        <cfvo type="max"/>
        <color rgb="FFFF7128"/>
        <color rgb="FFFFEF9C"/>
      </colorScale>
    </cfRule>
  </conditionalFormatting>
  <conditionalFormatting sqref="N55 N60">
    <cfRule type="containsText" dxfId="2196" priority="155" operator="containsText" text="3- Moderado">
      <formula>NOT(ISERROR(SEARCH("3- Moderado",N55)))</formula>
    </cfRule>
    <cfRule type="containsText" dxfId="2195" priority="156" operator="containsText" text="6- Moderado">
      <formula>NOT(ISERROR(SEARCH("6- Moderado",N55)))</formula>
    </cfRule>
    <cfRule type="containsText" dxfId="2194" priority="157" operator="containsText" text="4- Moderado">
      <formula>NOT(ISERROR(SEARCH("4- Moderado",N55)))</formula>
    </cfRule>
    <cfRule type="containsText" dxfId="2193" priority="158" operator="containsText" text="3- Bajo">
      <formula>NOT(ISERROR(SEARCH("3- Bajo",N55)))</formula>
    </cfRule>
    <cfRule type="containsText" dxfId="2192" priority="159" operator="containsText" text="4- Bajo">
      <formula>NOT(ISERROR(SEARCH("4- Bajo",N55)))</formula>
    </cfRule>
    <cfRule type="containsText" dxfId="2191" priority="160" operator="containsText" text="1- Bajo">
      <formula>NOT(ISERROR(SEARCH("1- Bajo",N55)))</formula>
    </cfRule>
  </conditionalFormatting>
  <conditionalFormatting sqref="H55:H64">
    <cfRule type="containsText" dxfId="2190" priority="142" operator="containsText" text="Muy Alta">
      <formula>NOT(ISERROR(SEARCH("Muy Alta",H55)))</formula>
    </cfRule>
    <cfRule type="containsText" dxfId="2189" priority="143" operator="containsText" text="Alta">
      <formula>NOT(ISERROR(SEARCH("Alta",H55)))</formula>
    </cfRule>
    <cfRule type="containsText" dxfId="2188" priority="144" operator="containsText" text="Muy Alta">
      <formula>NOT(ISERROR(SEARCH("Muy Alta",H55)))</formula>
    </cfRule>
    <cfRule type="containsText" dxfId="2187" priority="149" operator="containsText" text="Muy Baja">
      <formula>NOT(ISERROR(SEARCH("Muy Baja",H55)))</formula>
    </cfRule>
    <cfRule type="containsText" dxfId="2186" priority="150" operator="containsText" text="Baja">
      <formula>NOT(ISERROR(SEARCH("Baja",H55)))</formula>
    </cfRule>
    <cfRule type="containsText" dxfId="2185" priority="151" operator="containsText" text="Media">
      <formula>NOT(ISERROR(SEARCH("Media",H55)))</formula>
    </cfRule>
    <cfRule type="containsText" dxfId="2184" priority="152" operator="containsText" text="Alta">
      <formula>NOT(ISERROR(SEARCH("Alta",H55)))</formula>
    </cfRule>
    <cfRule type="containsText" dxfId="2183" priority="154" operator="containsText" text="Muy Alta">
      <formula>NOT(ISERROR(SEARCH("Muy Alta",H55)))</formula>
    </cfRule>
  </conditionalFormatting>
  <conditionalFormatting sqref="I55:I64">
    <cfRule type="containsText" dxfId="2182" priority="145" operator="containsText" text="Catastrófico">
      <formula>NOT(ISERROR(SEARCH("Catastrófico",I55)))</formula>
    </cfRule>
    <cfRule type="containsText" dxfId="2181" priority="146" operator="containsText" text="Mayor">
      <formula>NOT(ISERROR(SEARCH("Mayor",I55)))</formula>
    </cfRule>
    <cfRule type="containsText" dxfId="2180" priority="147" operator="containsText" text="Menor">
      <formula>NOT(ISERROR(SEARCH("Menor",I55)))</formula>
    </cfRule>
    <cfRule type="containsText" dxfId="2179" priority="148" operator="containsText" text="Leve">
      <formula>NOT(ISERROR(SEARCH("Leve",I55)))</formula>
    </cfRule>
    <cfRule type="containsText" dxfId="2178" priority="153" operator="containsText" text="Moderado">
      <formula>NOT(ISERROR(SEARCH("Moderado",I55)))</formula>
    </cfRule>
  </conditionalFormatting>
  <conditionalFormatting sqref="K55:K64">
    <cfRule type="containsText" dxfId="2177" priority="140" operator="containsText" text="Media">
      <formula>NOT(ISERROR(SEARCH("Media",K55)))</formula>
    </cfRule>
  </conditionalFormatting>
  <conditionalFormatting sqref="L55:L64">
    <cfRule type="containsText" dxfId="2176" priority="139" operator="containsText" text="Moderado">
      <formula>NOT(ISERROR(SEARCH("Moderado",L55)))</formula>
    </cfRule>
  </conditionalFormatting>
  <conditionalFormatting sqref="J55:J64">
    <cfRule type="containsText" dxfId="2175" priority="138" operator="containsText" text="Moderado">
      <formula>NOT(ISERROR(SEARCH("Moderado",J55)))</formula>
    </cfRule>
  </conditionalFormatting>
  <conditionalFormatting sqref="J55:J64">
    <cfRule type="containsText" dxfId="2174" priority="136" operator="containsText" text="Bajo">
      <formula>NOT(ISERROR(SEARCH("Bajo",J55)))</formula>
    </cfRule>
    <cfRule type="containsText" dxfId="2173" priority="137" operator="containsText" text="Extremo">
      <formula>NOT(ISERROR(SEARCH("Extremo",J55)))</formula>
    </cfRule>
  </conditionalFormatting>
  <conditionalFormatting sqref="K55:K64">
    <cfRule type="containsText" dxfId="2172" priority="134" operator="containsText" text="Baja">
      <formula>NOT(ISERROR(SEARCH("Baja",K55)))</formula>
    </cfRule>
    <cfRule type="containsText" dxfId="2171" priority="135" operator="containsText" text="Muy Baja">
      <formula>NOT(ISERROR(SEARCH("Muy Baja",K55)))</formula>
    </cfRule>
  </conditionalFormatting>
  <conditionalFormatting sqref="K55:K64">
    <cfRule type="containsText" dxfId="2170" priority="132" operator="containsText" text="Muy Alta">
      <formula>NOT(ISERROR(SEARCH("Muy Alta",K55)))</formula>
    </cfRule>
    <cfRule type="containsText" dxfId="2169" priority="133" operator="containsText" text="Alta">
      <formula>NOT(ISERROR(SEARCH("Alta",K55)))</formula>
    </cfRule>
  </conditionalFormatting>
  <conditionalFormatting sqref="L55:L64">
    <cfRule type="containsText" dxfId="2168" priority="128" operator="containsText" text="Catastrófico">
      <formula>NOT(ISERROR(SEARCH("Catastrófico",L55)))</formula>
    </cfRule>
    <cfRule type="containsText" dxfId="2167" priority="129" operator="containsText" text="Mayor">
      <formula>NOT(ISERROR(SEARCH("Mayor",L55)))</formula>
    </cfRule>
    <cfRule type="containsText" dxfId="2166" priority="130" operator="containsText" text="Menor">
      <formula>NOT(ISERROR(SEARCH("Menor",L55)))</formula>
    </cfRule>
    <cfRule type="containsText" dxfId="2165" priority="131" operator="containsText" text="Leve">
      <formula>NOT(ISERROR(SEARCH("Leve",L55)))</formula>
    </cfRule>
  </conditionalFormatting>
  <conditionalFormatting sqref="K25:L25">
    <cfRule type="containsText" dxfId="2164" priority="122" operator="containsText" text="3- Moderado">
      <formula>NOT(ISERROR(SEARCH("3- Moderado",K25)))</formula>
    </cfRule>
    <cfRule type="containsText" dxfId="2163" priority="123" operator="containsText" text="6- Moderado">
      <formula>NOT(ISERROR(SEARCH("6- Moderado",K25)))</formula>
    </cfRule>
    <cfRule type="containsText" dxfId="2162" priority="124" operator="containsText" text="4- Moderado">
      <formula>NOT(ISERROR(SEARCH("4- Moderado",K25)))</formula>
    </cfRule>
    <cfRule type="containsText" dxfId="2161" priority="125" operator="containsText" text="3- Bajo">
      <formula>NOT(ISERROR(SEARCH("3- Bajo",K25)))</formula>
    </cfRule>
    <cfRule type="containsText" dxfId="2160" priority="126" operator="containsText" text="4- Bajo">
      <formula>NOT(ISERROR(SEARCH("4- Bajo",K25)))</formula>
    </cfRule>
    <cfRule type="containsText" dxfId="2159" priority="127" operator="containsText" text="1- Bajo">
      <formula>NOT(ISERROR(SEARCH("1- Bajo",K25)))</formula>
    </cfRule>
  </conditionalFormatting>
  <conditionalFormatting sqref="H25:I25">
    <cfRule type="containsText" dxfId="2158" priority="116" operator="containsText" text="3- Moderado">
      <formula>NOT(ISERROR(SEARCH("3- Moderado",H25)))</formula>
    </cfRule>
    <cfRule type="containsText" dxfId="2157" priority="117" operator="containsText" text="6- Moderado">
      <formula>NOT(ISERROR(SEARCH("6- Moderado",H25)))</formula>
    </cfRule>
    <cfRule type="containsText" dxfId="2156" priority="118" operator="containsText" text="4- Moderado">
      <formula>NOT(ISERROR(SEARCH("4- Moderado",H25)))</formula>
    </cfRule>
    <cfRule type="containsText" dxfId="2155" priority="119" operator="containsText" text="3- Bajo">
      <formula>NOT(ISERROR(SEARCH("3- Bajo",H25)))</formula>
    </cfRule>
    <cfRule type="containsText" dxfId="2154" priority="120" operator="containsText" text="4- Bajo">
      <formula>NOT(ISERROR(SEARCH("4- Bajo",H25)))</formula>
    </cfRule>
    <cfRule type="containsText" dxfId="2153" priority="121" operator="containsText" text="1- Bajo">
      <formula>NOT(ISERROR(SEARCH("1- Bajo",H25)))</formula>
    </cfRule>
  </conditionalFormatting>
  <conditionalFormatting sqref="A25 C25:E25">
    <cfRule type="containsText" dxfId="2152" priority="110" operator="containsText" text="3- Moderado">
      <formula>NOT(ISERROR(SEARCH("3- Moderado",A25)))</formula>
    </cfRule>
    <cfRule type="containsText" dxfId="2151" priority="111" operator="containsText" text="6- Moderado">
      <formula>NOT(ISERROR(SEARCH("6- Moderado",A25)))</formula>
    </cfRule>
    <cfRule type="containsText" dxfId="2150" priority="112" operator="containsText" text="4- Moderado">
      <formula>NOT(ISERROR(SEARCH("4- Moderado",A25)))</formula>
    </cfRule>
    <cfRule type="containsText" dxfId="2149" priority="113" operator="containsText" text="3- Bajo">
      <formula>NOT(ISERROR(SEARCH("3- Bajo",A25)))</formula>
    </cfRule>
    <cfRule type="containsText" dxfId="2148" priority="114" operator="containsText" text="4- Bajo">
      <formula>NOT(ISERROR(SEARCH("4- Bajo",A25)))</formula>
    </cfRule>
    <cfRule type="containsText" dxfId="2147" priority="115" operator="containsText" text="1- Bajo">
      <formula>NOT(ISERROR(SEARCH("1- Bajo",A25)))</formula>
    </cfRule>
  </conditionalFormatting>
  <conditionalFormatting sqref="F25:G25">
    <cfRule type="containsText" dxfId="2146" priority="104" operator="containsText" text="3- Moderado">
      <formula>NOT(ISERROR(SEARCH("3- Moderado",F25)))</formula>
    </cfRule>
    <cfRule type="containsText" dxfId="2145" priority="105" operator="containsText" text="6- Moderado">
      <formula>NOT(ISERROR(SEARCH("6- Moderado",F25)))</formula>
    </cfRule>
    <cfRule type="containsText" dxfId="2144" priority="106" operator="containsText" text="4- Moderado">
      <formula>NOT(ISERROR(SEARCH("4- Moderado",F25)))</formula>
    </cfRule>
    <cfRule type="containsText" dxfId="2143" priority="107" operator="containsText" text="3- Bajo">
      <formula>NOT(ISERROR(SEARCH("3- Bajo",F25)))</formula>
    </cfRule>
    <cfRule type="containsText" dxfId="2142" priority="108" operator="containsText" text="4- Bajo">
      <formula>NOT(ISERROR(SEARCH("4- Bajo",F25)))</formula>
    </cfRule>
    <cfRule type="containsText" dxfId="2141" priority="109" operator="containsText" text="1- Bajo">
      <formula>NOT(ISERROR(SEARCH("1- Bajo",F25)))</formula>
    </cfRule>
  </conditionalFormatting>
  <conditionalFormatting sqref="J25:J29">
    <cfRule type="containsText" dxfId="2140" priority="99" operator="containsText" text="Bajo">
      <formula>NOT(ISERROR(SEARCH("Bajo",J25)))</formula>
    </cfRule>
    <cfRule type="containsText" dxfId="2139" priority="100" operator="containsText" text="Moderado">
      <formula>NOT(ISERROR(SEARCH("Moderado",J25)))</formula>
    </cfRule>
    <cfRule type="containsText" dxfId="2138" priority="101" operator="containsText" text="Alto">
      <formula>NOT(ISERROR(SEARCH("Alto",J25)))</formula>
    </cfRule>
    <cfRule type="containsText" dxfId="2137" priority="102" operator="containsText" text="Extremo">
      <formula>NOT(ISERROR(SEARCH("Extremo",J25)))</formula>
    </cfRule>
    <cfRule type="colorScale" priority="103">
      <colorScale>
        <cfvo type="min"/>
        <cfvo type="max"/>
        <color rgb="FFFF7128"/>
        <color rgb="FFFFEF9C"/>
      </colorScale>
    </cfRule>
  </conditionalFormatting>
  <conditionalFormatting sqref="M25:M29">
    <cfRule type="containsText" dxfId="2136" priority="74" operator="containsText" text="Moderado">
      <formula>NOT(ISERROR(SEARCH("Moderado",M25)))</formula>
    </cfRule>
    <cfRule type="containsText" dxfId="2135" priority="94" operator="containsText" text="Bajo">
      <formula>NOT(ISERROR(SEARCH("Bajo",M25)))</formula>
    </cfRule>
    <cfRule type="containsText" dxfId="2134" priority="95" operator="containsText" text="Moderado">
      <formula>NOT(ISERROR(SEARCH("Moderado",M25)))</formula>
    </cfRule>
    <cfRule type="containsText" dxfId="2133" priority="96" operator="containsText" text="Alto">
      <formula>NOT(ISERROR(SEARCH("Alto",M25)))</formula>
    </cfRule>
    <cfRule type="containsText" dxfId="2132" priority="97" operator="containsText" text="Extremo">
      <formula>NOT(ISERROR(SEARCH("Extremo",M25)))</formula>
    </cfRule>
    <cfRule type="colorScale" priority="98">
      <colorScale>
        <cfvo type="min"/>
        <cfvo type="max"/>
        <color rgb="FFFF7128"/>
        <color rgb="FFFFEF9C"/>
      </colorScale>
    </cfRule>
  </conditionalFormatting>
  <conditionalFormatting sqref="N25">
    <cfRule type="containsText" dxfId="2131" priority="88" operator="containsText" text="3- Moderado">
      <formula>NOT(ISERROR(SEARCH("3- Moderado",N25)))</formula>
    </cfRule>
    <cfRule type="containsText" dxfId="2130" priority="89" operator="containsText" text="6- Moderado">
      <formula>NOT(ISERROR(SEARCH("6- Moderado",N25)))</formula>
    </cfRule>
    <cfRule type="containsText" dxfId="2129" priority="90" operator="containsText" text="4- Moderado">
      <formula>NOT(ISERROR(SEARCH("4- Moderado",N25)))</formula>
    </cfRule>
    <cfRule type="containsText" dxfId="2128" priority="91" operator="containsText" text="3- Bajo">
      <formula>NOT(ISERROR(SEARCH("3- Bajo",N25)))</formula>
    </cfRule>
    <cfRule type="containsText" dxfId="2127" priority="92" operator="containsText" text="4- Bajo">
      <formula>NOT(ISERROR(SEARCH("4- Bajo",N25)))</formula>
    </cfRule>
    <cfRule type="containsText" dxfId="2126" priority="93" operator="containsText" text="1- Bajo">
      <formula>NOT(ISERROR(SEARCH("1- Bajo",N25)))</formula>
    </cfRule>
  </conditionalFormatting>
  <conditionalFormatting sqref="H25:H29">
    <cfRule type="containsText" dxfId="2125" priority="75" operator="containsText" text="Muy Alta">
      <formula>NOT(ISERROR(SEARCH("Muy Alta",H25)))</formula>
    </cfRule>
    <cfRule type="containsText" dxfId="2124" priority="76" operator="containsText" text="Alta">
      <formula>NOT(ISERROR(SEARCH("Alta",H25)))</formula>
    </cfRule>
    <cfRule type="containsText" dxfId="2123" priority="77" operator="containsText" text="Muy Alta">
      <formula>NOT(ISERROR(SEARCH("Muy Alta",H25)))</formula>
    </cfRule>
    <cfRule type="containsText" dxfId="2122" priority="82" operator="containsText" text="Muy Baja">
      <formula>NOT(ISERROR(SEARCH("Muy Baja",H25)))</formula>
    </cfRule>
    <cfRule type="containsText" dxfId="2121" priority="83" operator="containsText" text="Baja">
      <formula>NOT(ISERROR(SEARCH("Baja",H25)))</formula>
    </cfRule>
    <cfRule type="containsText" dxfId="2120" priority="84" operator="containsText" text="Media">
      <formula>NOT(ISERROR(SEARCH("Media",H25)))</formula>
    </cfRule>
    <cfRule type="containsText" dxfId="2119" priority="85" operator="containsText" text="Alta">
      <formula>NOT(ISERROR(SEARCH("Alta",H25)))</formula>
    </cfRule>
    <cfRule type="containsText" dxfId="2118" priority="87" operator="containsText" text="Muy Alta">
      <formula>NOT(ISERROR(SEARCH("Muy Alta",H25)))</formula>
    </cfRule>
  </conditionalFormatting>
  <conditionalFormatting sqref="I25:I29">
    <cfRule type="containsText" dxfId="2117" priority="78" operator="containsText" text="Catastrófico">
      <formula>NOT(ISERROR(SEARCH("Catastrófico",I25)))</formula>
    </cfRule>
    <cfRule type="containsText" dxfId="2116" priority="79" operator="containsText" text="Mayor">
      <formula>NOT(ISERROR(SEARCH("Mayor",I25)))</formula>
    </cfRule>
    <cfRule type="containsText" dxfId="2115" priority="80" operator="containsText" text="Menor">
      <formula>NOT(ISERROR(SEARCH("Menor",I25)))</formula>
    </cfRule>
    <cfRule type="containsText" dxfId="2114" priority="81" operator="containsText" text="Leve">
      <formula>NOT(ISERROR(SEARCH("Leve",I25)))</formula>
    </cfRule>
    <cfRule type="containsText" dxfId="2113" priority="86" operator="containsText" text="Moderado">
      <formula>NOT(ISERROR(SEARCH("Moderado",I25)))</formula>
    </cfRule>
  </conditionalFormatting>
  <conditionalFormatting sqref="K25:K29">
    <cfRule type="containsText" dxfId="2112" priority="73" operator="containsText" text="Media">
      <formula>NOT(ISERROR(SEARCH("Media",K25)))</formula>
    </cfRule>
  </conditionalFormatting>
  <conditionalFormatting sqref="L25:L29">
    <cfRule type="containsText" dxfId="2111" priority="72" operator="containsText" text="Moderado">
      <formula>NOT(ISERROR(SEARCH("Moderado",L25)))</formula>
    </cfRule>
  </conditionalFormatting>
  <conditionalFormatting sqref="J25:J29">
    <cfRule type="containsText" dxfId="2110" priority="71" operator="containsText" text="Moderado">
      <formula>NOT(ISERROR(SEARCH("Moderado",J25)))</formula>
    </cfRule>
  </conditionalFormatting>
  <conditionalFormatting sqref="J25:J29">
    <cfRule type="containsText" dxfId="2109" priority="69" operator="containsText" text="Bajo">
      <formula>NOT(ISERROR(SEARCH("Bajo",J25)))</formula>
    </cfRule>
    <cfRule type="containsText" dxfId="2108" priority="70" operator="containsText" text="Extremo">
      <formula>NOT(ISERROR(SEARCH("Extremo",J25)))</formula>
    </cfRule>
  </conditionalFormatting>
  <conditionalFormatting sqref="K25:K29">
    <cfRule type="containsText" dxfId="2107" priority="67" operator="containsText" text="Baja">
      <formula>NOT(ISERROR(SEARCH("Baja",K25)))</formula>
    </cfRule>
    <cfRule type="containsText" dxfId="2106" priority="68" operator="containsText" text="Muy Baja">
      <formula>NOT(ISERROR(SEARCH("Muy Baja",K25)))</formula>
    </cfRule>
  </conditionalFormatting>
  <conditionalFormatting sqref="K25:K29">
    <cfRule type="containsText" dxfId="2105" priority="65" operator="containsText" text="Muy Alta">
      <formula>NOT(ISERROR(SEARCH("Muy Alta",K25)))</formula>
    </cfRule>
    <cfRule type="containsText" dxfId="2104" priority="66" operator="containsText" text="Alta">
      <formula>NOT(ISERROR(SEARCH("Alta",K25)))</formula>
    </cfRule>
  </conditionalFormatting>
  <conditionalFormatting sqref="L25:L29">
    <cfRule type="containsText" dxfId="2103" priority="61" operator="containsText" text="Catastrófico">
      <formula>NOT(ISERROR(SEARCH("Catastrófico",L25)))</formula>
    </cfRule>
    <cfRule type="containsText" dxfId="2102" priority="62" operator="containsText" text="Mayor">
      <formula>NOT(ISERROR(SEARCH("Mayor",L25)))</formula>
    </cfRule>
    <cfRule type="containsText" dxfId="2101" priority="63" operator="containsText" text="Menor">
      <formula>NOT(ISERROR(SEARCH("Menor",L25)))</formula>
    </cfRule>
    <cfRule type="containsText" dxfId="2100" priority="64" operator="containsText" text="Leve">
      <formula>NOT(ISERROR(SEARCH("Leve",L25)))</formula>
    </cfRule>
  </conditionalFormatting>
  <conditionalFormatting sqref="B10 B15 B20 B25 B30 B35 B40 B45 B50">
    <cfRule type="containsText" dxfId="2099" priority="1" operator="containsText" text="3- Moderado">
      <formula>NOT(ISERROR(SEARCH("3- Moderado",B10)))</formula>
    </cfRule>
    <cfRule type="containsText" dxfId="2098" priority="2" operator="containsText" text="6- Moderado">
      <formula>NOT(ISERROR(SEARCH("6- Moderado",B10)))</formula>
    </cfRule>
    <cfRule type="containsText" dxfId="2097" priority="3" operator="containsText" text="4- Moderado">
      <formula>NOT(ISERROR(SEARCH("4- Moderado",B10)))</formula>
    </cfRule>
    <cfRule type="containsText" dxfId="2096" priority="4" operator="containsText" text="3- Bajo">
      <formula>NOT(ISERROR(SEARCH("3- Bajo",B10)))</formula>
    </cfRule>
    <cfRule type="containsText" dxfId="2095" priority="5" operator="containsText" text="4- Bajo">
      <formula>NOT(ISERROR(SEARCH("4- Bajo",B10)))</formula>
    </cfRule>
    <cfRule type="containsText" dxfId="2094"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xr:uid="{00000000-0002-0000-0C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C00-000001000000}"/>
    <dataValidation allowBlank="1" showInputMessage="1" showErrorMessage="1" prompt="Que tan factible es que materialize el riesgo?" sqref="H8" xr:uid="{00000000-0002-0000-0C00-000002000000}"/>
    <dataValidation allowBlank="1" showInputMessage="1" showErrorMessage="1" prompt="El grado de afectación puede ser " sqref="I8" xr:uid="{00000000-0002-0000-0C00-000003000000}"/>
    <dataValidation allowBlank="1" showInputMessage="1" showErrorMessage="1" prompt="Describir las actividades que se van a desarrollar para el proyecto" sqref="O7" xr:uid="{00000000-0002-0000-0C00-000004000000}"/>
    <dataValidation allowBlank="1" showInputMessage="1" showErrorMessage="1" prompt="Seleccionar si el responsable es el responsable de las acciones es el nivel central" sqref="P7:P8" xr:uid="{00000000-0002-0000-0C00-000005000000}"/>
    <dataValidation allowBlank="1" showInputMessage="1" showErrorMessage="1" prompt="seleccionar si el responsable de ejecutar las acciones es el nivel central" sqref="Q8:R8" xr:uid="{00000000-0002-0000-0C00-000006000000}"/>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JS64"/>
  <sheetViews>
    <sheetView tabSelected="1" topLeftCell="D1" zoomScale="71" zoomScaleNormal="71" workbookViewId="0">
      <selection activeCell="O45" sqref="O45:O49"/>
    </sheetView>
  </sheetViews>
  <sheetFormatPr defaultColWidth="11.42578125" defaultRowHeight="15"/>
  <cols>
    <col min="1" max="2" width="18.42578125" style="77" customWidth="1"/>
    <col min="3" max="3" width="15.5703125" customWidth="1"/>
    <col min="4" max="4" width="27.5703125" style="77" customWidth="1"/>
    <col min="5" max="5" width="18" style="182" customWidth="1"/>
    <col min="6" max="6" width="40.140625" customWidth="1"/>
    <col min="7" max="7" width="20.42578125" customWidth="1"/>
    <col min="8" max="8" width="10.42578125" style="183" customWidth="1"/>
    <col min="9" max="9" width="11.42578125" style="183" customWidth="1"/>
    <col min="10" max="10" width="10.140625" style="184" customWidth="1"/>
    <col min="11" max="11" width="11.42578125" style="183" customWidth="1"/>
    <col min="12" max="12" width="10.85546875" style="183" customWidth="1"/>
    <col min="13" max="13" width="18.28515625" style="183" bestFit="1" customWidth="1"/>
    <col min="14" max="14" width="18.28515625" bestFit="1" customWidth="1"/>
    <col min="15" max="15" width="32.85546875" customWidth="1"/>
    <col min="16" max="16" width="16.5703125" customWidth="1"/>
    <col min="17" max="18" width="14.28515625" customWidth="1"/>
    <col min="19" max="19" width="21.7109375" customWidth="1"/>
    <col min="20" max="20" width="15.140625" customWidth="1"/>
    <col min="21" max="21" width="29.28515625" customWidth="1"/>
    <col min="22" max="177" width="11.42578125" style="6"/>
  </cols>
  <sheetData>
    <row r="1" spans="1:279" s="167" customFormat="1" ht="16.5" customHeight="1">
      <c r="A1" s="400"/>
      <c r="B1" s="401"/>
      <c r="C1" s="401"/>
      <c r="D1" s="538" t="s">
        <v>606</v>
      </c>
      <c r="E1" s="538"/>
      <c r="F1" s="538"/>
      <c r="G1" s="538"/>
      <c r="H1" s="538"/>
      <c r="I1" s="538"/>
      <c r="J1" s="538"/>
      <c r="K1" s="538"/>
      <c r="L1" s="538"/>
      <c r="M1" s="538"/>
      <c r="N1" s="538"/>
      <c r="O1" s="538"/>
      <c r="P1" s="538"/>
      <c r="Q1" s="539"/>
      <c r="R1" s="284"/>
      <c r="S1" s="392" t="s">
        <v>198</v>
      </c>
      <c r="T1" s="392"/>
      <c r="U1" s="392"/>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c r="IQ1" s="166"/>
      <c r="IR1" s="166"/>
      <c r="IS1" s="166"/>
      <c r="IT1" s="166"/>
      <c r="IU1" s="166"/>
      <c r="IV1" s="166"/>
      <c r="IW1" s="166"/>
      <c r="IX1" s="166"/>
      <c r="IY1" s="166"/>
      <c r="IZ1" s="166"/>
      <c r="JA1" s="166"/>
      <c r="JB1" s="166"/>
      <c r="JC1" s="166"/>
      <c r="JD1" s="166"/>
      <c r="JE1" s="166"/>
      <c r="JF1" s="166"/>
      <c r="JG1" s="166"/>
      <c r="JH1" s="166"/>
      <c r="JI1" s="166"/>
      <c r="JJ1" s="166"/>
      <c r="JK1" s="166"/>
      <c r="JL1" s="166"/>
      <c r="JM1" s="166"/>
      <c r="JN1" s="166"/>
      <c r="JO1" s="166"/>
      <c r="JP1" s="166"/>
      <c r="JQ1" s="166"/>
      <c r="JR1" s="166"/>
      <c r="JS1" s="166"/>
    </row>
    <row r="2" spans="1:279" s="167" customFormat="1" ht="39.75" customHeight="1">
      <c r="A2" s="402"/>
      <c r="B2" s="403"/>
      <c r="C2" s="403"/>
      <c r="D2" s="540"/>
      <c r="E2" s="540"/>
      <c r="F2" s="540"/>
      <c r="G2" s="540"/>
      <c r="H2" s="540"/>
      <c r="I2" s="540"/>
      <c r="J2" s="540"/>
      <c r="K2" s="540"/>
      <c r="L2" s="540"/>
      <c r="M2" s="540"/>
      <c r="N2" s="540"/>
      <c r="O2" s="540"/>
      <c r="P2" s="540"/>
      <c r="Q2" s="541"/>
      <c r="R2" s="284"/>
      <c r="S2" s="392"/>
      <c r="T2" s="392"/>
      <c r="U2" s="392"/>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66"/>
      <c r="CF2" s="166"/>
      <c r="CG2" s="166"/>
      <c r="CH2" s="166"/>
      <c r="CI2" s="166"/>
      <c r="CJ2" s="166"/>
      <c r="CK2" s="166"/>
      <c r="CL2" s="166"/>
      <c r="CM2" s="166"/>
      <c r="CN2" s="166"/>
      <c r="CO2" s="166"/>
      <c r="CP2" s="166"/>
      <c r="CQ2" s="166"/>
      <c r="CR2" s="166"/>
      <c r="CS2" s="166"/>
      <c r="CT2" s="166"/>
      <c r="CU2" s="166"/>
      <c r="CV2" s="166"/>
      <c r="CW2" s="166"/>
      <c r="CX2" s="166"/>
      <c r="CY2" s="166"/>
      <c r="CZ2" s="166"/>
      <c r="DA2" s="166"/>
      <c r="DB2" s="166"/>
      <c r="DC2" s="166"/>
      <c r="DD2" s="166"/>
      <c r="DE2" s="166"/>
      <c r="DF2" s="166"/>
      <c r="DG2" s="166"/>
      <c r="DH2" s="166"/>
      <c r="DI2" s="166"/>
      <c r="DJ2" s="166"/>
      <c r="DK2" s="166"/>
      <c r="DL2" s="166"/>
      <c r="DM2" s="166"/>
      <c r="DN2" s="166"/>
      <c r="DO2" s="166"/>
      <c r="DP2" s="166"/>
      <c r="DQ2" s="166"/>
      <c r="DR2" s="166"/>
      <c r="DS2" s="166"/>
      <c r="DT2" s="166"/>
      <c r="DU2" s="166"/>
      <c r="DV2" s="166"/>
      <c r="DW2" s="166"/>
      <c r="DX2" s="166"/>
      <c r="DY2" s="166"/>
      <c r="DZ2" s="166"/>
      <c r="EA2" s="166"/>
      <c r="EB2" s="166"/>
      <c r="EC2" s="166"/>
      <c r="ED2" s="166"/>
      <c r="EE2" s="166"/>
      <c r="EF2" s="166"/>
      <c r="EG2" s="166"/>
      <c r="EH2" s="166"/>
      <c r="EI2" s="166"/>
      <c r="EJ2" s="166"/>
      <c r="EK2" s="166"/>
      <c r="EL2" s="166"/>
      <c r="EM2" s="166"/>
      <c r="EN2" s="166"/>
      <c r="EO2" s="166"/>
      <c r="EP2" s="166"/>
      <c r="EQ2" s="166"/>
      <c r="ER2" s="166"/>
      <c r="ES2" s="166"/>
      <c r="ET2" s="166"/>
      <c r="EU2" s="166"/>
      <c r="EV2" s="166"/>
      <c r="EW2" s="166"/>
      <c r="EX2" s="166"/>
      <c r="EY2" s="166"/>
      <c r="EZ2" s="166"/>
      <c r="FA2" s="166"/>
      <c r="FB2" s="166"/>
      <c r="FC2" s="166"/>
      <c r="FD2" s="166"/>
      <c r="FE2" s="166"/>
      <c r="FF2" s="166"/>
      <c r="FG2" s="166"/>
      <c r="FH2" s="166"/>
      <c r="FI2" s="166"/>
      <c r="FJ2" s="166"/>
      <c r="FK2" s="166"/>
      <c r="FL2" s="166"/>
      <c r="FM2" s="166"/>
      <c r="FN2" s="166"/>
      <c r="FO2" s="166"/>
      <c r="FP2" s="166"/>
      <c r="FQ2" s="166"/>
      <c r="FR2" s="166"/>
      <c r="FS2" s="166"/>
      <c r="FT2" s="166"/>
      <c r="FU2" s="166"/>
      <c r="FV2" s="166"/>
      <c r="FW2" s="166"/>
      <c r="FX2" s="166"/>
      <c r="FY2" s="166"/>
      <c r="FZ2" s="166"/>
      <c r="GA2" s="166"/>
      <c r="GB2" s="166"/>
      <c r="GC2" s="166"/>
      <c r="GD2" s="166"/>
      <c r="GE2" s="166"/>
      <c r="GF2" s="166"/>
      <c r="GG2" s="166"/>
      <c r="GH2" s="166"/>
      <c r="GI2" s="166"/>
      <c r="GJ2" s="166"/>
      <c r="GK2" s="166"/>
      <c r="GL2" s="166"/>
      <c r="GM2" s="166"/>
      <c r="GN2" s="166"/>
      <c r="GO2" s="166"/>
      <c r="GP2" s="166"/>
      <c r="GQ2" s="166"/>
      <c r="GR2" s="166"/>
      <c r="GS2" s="166"/>
      <c r="GT2" s="166"/>
      <c r="GU2" s="166"/>
      <c r="GV2" s="166"/>
      <c r="GW2" s="166"/>
      <c r="GX2" s="166"/>
      <c r="GY2" s="166"/>
      <c r="GZ2" s="166"/>
      <c r="HA2" s="166"/>
      <c r="HB2" s="166"/>
      <c r="HC2" s="166"/>
      <c r="HD2" s="166"/>
      <c r="HE2" s="166"/>
      <c r="HF2" s="166"/>
      <c r="HG2" s="166"/>
      <c r="HH2" s="166"/>
      <c r="HI2" s="166"/>
      <c r="HJ2" s="166"/>
      <c r="HK2" s="166"/>
      <c r="HL2" s="166"/>
      <c r="HM2" s="166"/>
      <c r="HN2" s="166"/>
      <c r="HO2" s="166"/>
      <c r="HP2" s="166"/>
      <c r="HQ2" s="166"/>
      <c r="HR2" s="166"/>
      <c r="HS2" s="166"/>
      <c r="HT2" s="166"/>
      <c r="HU2" s="166"/>
      <c r="HV2" s="166"/>
      <c r="HW2" s="166"/>
      <c r="HX2" s="166"/>
      <c r="HY2" s="166"/>
      <c r="HZ2" s="166"/>
      <c r="IA2" s="166"/>
      <c r="IB2" s="166"/>
      <c r="IC2" s="166"/>
      <c r="ID2" s="166"/>
      <c r="IE2" s="166"/>
      <c r="IF2" s="166"/>
      <c r="IG2" s="166"/>
      <c r="IH2" s="166"/>
      <c r="II2" s="166"/>
      <c r="IJ2" s="166"/>
      <c r="IK2" s="166"/>
      <c r="IL2" s="166"/>
      <c r="IM2" s="166"/>
      <c r="IN2" s="166"/>
      <c r="IO2" s="166"/>
      <c r="IP2" s="166"/>
      <c r="IQ2" s="166"/>
      <c r="IR2" s="166"/>
      <c r="IS2" s="166"/>
      <c r="IT2" s="166"/>
      <c r="IU2" s="166"/>
      <c r="IV2" s="166"/>
      <c r="IW2" s="166"/>
      <c r="IX2" s="166"/>
      <c r="IY2" s="166"/>
      <c r="IZ2" s="166"/>
      <c r="JA2" s="166"/>
      <c r="JB2" s="166"/>
      <c r="JC2" s="166"/>
      <c r="JD2" s="166"/>
      <c r="JE2" s="166"/>
      <c r="JF2" s="166"/>
      <c r="JG2" s="166"/>
      <c r="JH2" s="166"/>
      <c r="JI2" s="166"/>
      <c r="JJ2" s="166"/>
      <c r="JK2" s="166"/>
      <c r="JL2" s="166"/>
      <c r="JM2" s="166"/>
      <c r="JN2" s="166"/>
      <c r="JO2" s="166"/>
      <c r="JP2" s="166"/>
      <c r="JQ2" s="166"/>
      <c r="JR2" s="166"/>
      <c r="JS2" s="166"/>
    </row>
    <row r="3" spans="1:279" s="167" customFormat="1" ht="3" customHeight="1">
      <c r="A3" s="2"/>
      <c r="B3" s="2"/>
      <c r="C3" s="277"/>
      <c r="D3" s="540"/>
      <c r="E3" s="540"/>
      <c r="F3" s="540"/>
      <c r="G3" s="540"/>
      <c r="H3" s="540"/>
      <c r="I3" s="540"/>
      <c r="J3" s="540"/>
      <c r="K3" s="540"/>
      <c r="L3" s="540"/>
      <c r="M3" s="540"/>
      <c r="N3" s="540"/>
      <c r="O3" s="540"/>
      <c r="P3" s="540"/>
      <c r="Q3" s="541"/>
      <c r="R3" s="284"/>
      <c r="S3" s="392"/>
      <c r="T3" s="392"/>
      <c r="U3" s="392"/>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c r="BT3" s="166"/>
      <c r="BU3" s="166"/>
      <c r="BV3" s="166"/>
      <c r="BW3" s="166"/>
      <c r="BX3" s="166"/>
      <c r="BY3" s="166"/>
      <c r="BZ3" s="166"/>
      <c r="CA3" s="166"/>
      <c r="CB3" s="166"/>
      <c r="CC3" s="166"/>
      <c r="CD3" s="166"/>
      <c r="CE3" s="166"/>
      <c r="CF3" s="166"/>
      <c r="CG3" s="166"/>
      <c r="CH3" s="166"/>
      <c r="CI3" s="166"/>
      <c r="CJ3" s="166"/>
      <c r="CK3" s="166"/>
      <c r="CL3" s="166"/>
      <c r="CM3" s="166"/>
      <c r="CN3" s="166"/>
      <c r="CO3" s="166"/>
      <c r="CP3" s="166"/>
      <c r="CQ3" s="166"/>
      <c r="CR3" s="166"/>
      <c r="CS3" s="166"/>
      <c r="CT3" s="166"/>
      <c r="CU3" s="166"/>
      <c r="CV3" s="166"/>
      <c r="CW3" s="166"/>
      <c r="CX3" s="166"/>
      <c r="CY3" s="166"/>
      <c r="CZ3" s="166"/>
      <c r="DA3" s="166"/>
      <c r="DB3" s="166"/>
      <c r="DC3" s="166"/>
      <c r="DD3" s="166"/>
      <c r="DE3" s="166"/>
      <c r="DF3" s="166"/>
      <c r="DG3" s="166"/>
      <c r="DH3" s="166"/>
      <c r="DI3" s="166"/>
      <c r="DJ3" s="166"/>
      <c r="DK3" s="166"/>
      <c r="DL3" s="166"/>
      <c r="DM3" s="166"/>
      <c r="DN3" s="166"/>
      <c r="DO3" s="166"/>
      <c r="DP3" s="166"/>
      <c r="DQ3" s="166"/>
      <c r="DR3" s="166"/>
      <c r="DS3" s="166"/>
      <c r="DT3" s="166"/>
      <c r="DU3" s="166"/>
      <c r="DV3" s="166"/>
      <c r="DW3" s="166"/>
      <c r="DX3" s="166"/>
      <c r="DY3" s="166"/>
      <c r="DZ3" s="166"/>
      <c r="EA3" s="166"/>
      <c r="EB3" s="166"/>
      <c r="EC3" s="166"/>
      <c r="ED3" s="166"/>
      <c r="EE3" s="166"/>
      <c r="EF3" s="166"/>
      <c r="EG3" s="166"/>
      <c r="EH3" s="166"/>
      <c r="EI3" s="166"/>
      <c r="EJ3" s="166"/>
      <c r="EK3" s="166"/>
      <c r="EL3" s="166"/>
      <c r="EM3" s="166"/>
      <c r="EN3" s="166"/>
      <c r="EO3" s="166"/>
      <c r="EP3" s="166"/>
      <c r="EQ3" s="166"/>
      <c r="ER3" s="166"/>
      <c r="ES3" s="166"/>
      <c r="ET3" s="166"/>
      <c r="EU3" s="166"/>
      <c r="EV3" s="166"/>
      <c r="EW3" s="166"/>
      <c r="EX3" s="166"/>
      <c r="EY3" s="166"/>
      <c r="EZ3" s="166"/>
      <c r="FA3" s="166"/>
      <c r="FB3" s="166"/>
      <c r="FC3" s="166"/>
      <c r="FD3" s="166"/>
      <c r="FE3" s="166"/>
      <c r="FF3" s="166"/>
      <c r="FG3" s="166"/>
      <c r="FH3" s="166"/>
      <c r="FI3" s="166"/>
      <c r="FJ3" s="166"/>
      <c r="FK3" s="166"/>
      <c r="FL3" s="166"/>
      <c r="FM3" s="166"/>
      <c r="FN3" s="166"/>
      <c r="FO3" s="166"/>
      <c r="FP3" s="166"/>
      <c r="FQ3" s="166"/>
      <c r="FR3" s="166"/>
      <c r="FS3" s="166"/>
      <c r="FT3" s="166"/>
      <c r="FU3" s="166"/>
      <c r="FV3" s="166"/>
      <c r="FW3" s="166"/>
      <c r="FX3" s="166"/>
      <c r="FY3" s="166"/>
      <c r="FZ3" s="166"/>
      <c r="GA3" s="166"/>
      <c r="GB3" s="166"/>
      <c r="GC3" s="166"/>
      <c r="GD3" s="166"/>
      <c r="GE3" s="166"/>
      <c r="GF3" s="166"/>
      <c r="GG3" s="166"/>
      <c r="GH3" s="166"/>
      <c r="GI3" s="166"/>
      <c r="GJ3" s="166"/>
      <c r="GK3" s="166"/>
      <c r="GL3" s="166"/>
      <c r="GM3" s="166"/>
      <c r="GN3" s="166"/>
      <c r="GO3" s="166"/>
      <c r="GP3" s="166"/>
      <c r="GQ3" s="166"/>
      <c r="GR3" s="166"/>
      <c r="GS3" s="166"/>
      <c r="GT3" s="166"/>
      <c r="GU3" s="166"/>
      <c r="GV3" s="166"/>
      <c r="GW3" s="166"/>
      <c r="GX3" s="166"/>
      <c r="GY3" s="166"/>
      <c r="GZ3" s="166"/>
      <c r="HA3" s="166"/>
      <c r="HB3" s="166"/>
      <c r="HC3" s="166"/>
      <c r="HD3" s="166"/>
      <c r="HE3" s="166"/>
      <c r="HF3" s="166"/>
      <c r="HG3" s="166"/>
      <c r="HH3" s="166"/>
      <c r="HI3" s="166"/>
      <c r="HJ3" s="166"/>
      <c r="HK3" s="166"/>
      <c r="HL3" s="166"/>
      <c r="HM3" s="166"/>
      <c r="HN3" s="166"/>
      <c r="HO3" s="166"/>
      <c r="HP3" s="166"/>
      <c r="HQ3" s="166"/>
      <c r="HR3" s="166"/>
      <c r="HS3" s="166"/>
      <c r="HT3" s="166"/>
      <c r="HU3" s="166"/>
      <c r="HV3" s="166"/>
      <c r="HW3" s="166"/>
      <c r="HX3" s="166"/>
      <c r="HY3" s="166"/>
      <c r="HZ3" s="166"/>
      <c r="IA3" s="166"/>
      <c r="IB3" s="166"/>
      <c r="IC3" s="166"/>
      <c r="ID3" s="166"/>
      <c r="IE3" s="166"/>
      <c r="IF3" s="166"/>
      <c r="IG3" s="166"/>
      <c r="IH3" s="166"/>
      <c r="II3" s="166"/>
      <c r="IJ3" s="166"/>
      <c r="IK3" s="166"/>
      <c r="IL3" s="166"/>
      <c r="IM3" s="166"/>
      <c r="IN3" s="166"/>
      <c r="IO3" s="166"/>
      <c r="IP3" s="166"/>
      <c r="IQ3" s="166"/>
      <c r="IR3" s="166"/>
      <c r="IS3" s="166"/>
      <c r="IT3" s="166"/>
      <c r="IU3" s="166"/>
      <c r="IV3" s="166"/>
      <c r="IW3" s="166"/>
      <c r="IX3" s="166"/>
      <c r="IY3" s="166"/>
      <c r="IZ3" s="166"/>
      <c r="JA3" s="166"/>
      <c r="JB3" s="166"/>
      <c r="JC3" s="166"/>
      <c r="JD3" s="166"/>
      <c r="JE3" s="166"/>
      <c r="JF3" s="166"/>
      <c r="JG3" s="166"/>
      <c r="JH3" s="166"/>
      <c r="JI3" s="166"/>
      <c r="JJ3" s="166"/>
      <c r="JK3" s="166"/>
      <c r="JL3" s="166"/>
      <c r="JM3" s="166"/>
      <c r="JN3" s="166"/>
      <c r="JO3" s="166"/>
      <c r="JP3" s="166"/>
      <c r="JQ3" s="166"/>
      <c r="JR3" s="166"/>
      <c r="JS3" s="166"/>
    </row>
    <row r="4" spans="1:279" s="167" customFormat="1" ht="41.25" customHeight="1">
      <c r="A4" s="393" t="s">
        <v>199</v>
      </c>
      <c r="B4" s="394"/>
      <c r="C4" s="395"/>
      <c r="D4" s="396" t="str">
        <f>'Mapa Final'!D4</f>
        <v xml:space="preserve"> Misionales, Estrategicos, Evaluación y Mejora y Administrativo.</v>
      </c>
      <c r="E4" s="397"/>
      <c r="F4" s="397"/>
      <c r="G4" s="397"/>
      <c r="H4" s="397"/>
      <c r="I4" s="397"/>
      <c r="J4" s="397"/>
      <c r="K4" s="397"/>
      <c r="L4" s="397"/>
      <c r="M4" s="397"/>
      <c r="N4" s="398"/>
      <c r="O4" s="399"/>
      <c r="P4" s="399"/>
      <c r="Q4" s="399"/>
      <c r="R4" s="277"/>
      <c r="S4" s="1"/>
      <c r="T4" s="1"/>
      <c r="U4" s="1"/>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c r="FT4" s="166"/>
      <c r="FU4" s="166"/>
      <c r="FV4" s="166"/>
      <c r="FW4" s="166"/>
      <c r="FX4" s="166"/>
      <c r="FY4" s="166"/>
      <c r="FZ4" s="166"/>
      <c r="GA4" s="166"/>
      <c r="GB4" s="166"/>
      <c r="GC4" s="166"/>
      <c r="GD4" s="166"/>
      <c r="GE4" s="166"/>
      <c r="GF4" s="166"/>
      <c r="GG4" s="166"/>
      <c r="GH4" s="166"/>
      <c r="GI4" s="166"/>
      <c r="GJ4" s="166"/>
      <c r="GK4" s="166"/>
      <c r="GL4" s="166"/>
      <c r="GM4" s="166"/>
      <c r="GN4" s="166"/>
      <c r="GO4" s="166"/>
      <c r="GP4" s="166"/>
      <c r="GQ4" s="166"/>
      <c r="GR4" s="166"/>
      <c r="GS4" s="166"/>
      <c r="GT4" s="166"/>
      <c r="GU4" s="166"/>
      <c r="GV4" s="166"/>
      <c r="GW4" s="166"/>
      <c r="GX4" s="166"/>
      <c r="GY4" s="166"/>
      <c r="GZ4" s="166"/>
      <c r="HA4" s="166"/>
      <c r="HB4" s="166"/>
      <c r="HC4" s="166"/>
      <c r="HD4" s="166"/>
      <c r="HE4" s="166"/>
      <c r="HF4" s="166"/>
      <c r="HG4" s="166"/>
      <c r="HH4" s="166"/>
      <c r="HI4" s="166"/>
      <c r="HJ4" s="166"/>
      <c r="HK4" s="166"/>
      <c r="HL4" s="166"/>
      <c r="HM4" s="166"/>
      <c r="HN4" s="166"/>
      <c r="HO4" s="166"/>
      <c r="HP4" s="166"/>
      <c r="HQ4" s="166"/>
      <c r="HR4" s="166"/>
      <c r="HS4" s="166"/>
      <c r="HT4" s="166"/>
      <c r="HU4" s="166"/>
      <c r="HV4" s="166"/>
      <c r="HW4" s="166"/>
      <c r="HX4" s="166"/>
      <c r="HY4" s="166"/>
      <c r="HZ4" s="166"/>
      <c r="IA4" s="166"/>
      <c r="IB4" s="166"/>
      <c r="IC4" s="166"/>
      <c r="ID4" s="166"/>
      <c r="IE4" s="166"/>
      <c r="IF4" s="166"/>
      <c r="IG4" s="166"/>
      <c r="IH4" s="166"/>
      <c r="II4" s="166"/>
      <c r="IJ4" s="166"/>
      <c r="IK4" s="166"/>
      <c r="IL4" s="166"/>
      <c r="IM4" s="166"/>
      <c r="IN4" s="166"/>
      <c r="IO4" s="166"/>
      <c r="IP4" s="166"/>
      <c r="IQ4" s="166"/>
      <c r="IR4" s="166"/>
      <c r="IS4" s="166"/>
      <c r="IT4" s="166"/>
      <c r="IU4" s="166"/>
      <c r="IV4" s="166"/>
      <c r="IW4" s="166"/>
      <c r="IX4" s="166"/>
      <c r="IY4" s="166"/>
      <c r="IZ4" s="166"/>
      <c r="JA4" s="166"/>
      <c r="JB4" s="166"/>
      <c r="JC4" s="166"/>
      <c r="JD4" s="166"/>
      <c r="JE4" s="166"/>
      <c r="JF4" s="166"/>
      <c r="JG4" s="166"/>
      <c r="JH4" s="166"/>
      <c r="JI4" s="166"/>
      <c r="JJ4" s="166"/>
      <c r="JK4" s="166"/>
      <c r="JL4" s="166"/>
      <c r="JM4" s="166"/>
      <c r="JN4" s="166"/>
      <c r="JO4" s="166"/>
      <c r="JP4" s="166"/>
      <c r="JQ4" s="166"/>
      <c r="JR4" s="166"/>
      <c r="JS4" s="166"/>
    </row>
    <row r="5" spans="1:279" s="167" customFormat="1" ht="52.5" customHeight="1">
      <c r="A5" s="393" t="s">
        <v>201</v>
      </c>
      <c r="B5" s="394"/>
      <c r="C5" s="395"/>
      <c r="D5" s="404" t="str">
        <f>'Mapa Final'!D5</f>
        <v>Administrar justicia dirigiendo la actuación procesal, hacia la emisión de una decisión de carácter definitivo mediante la aplicación de la normatividad vigente.</v>
      </c>
      <c r="E5" s="405"/>
      <c r="F5" s="405"/>
      <c r="G5" s="405"/>
      <c r="H5" s="405"/>
      <c r="I5" s="405"/>
      <c r="J5" s="405"/>
      <c r="K5" s="405"/>
      <c r="L5" s="405"/>
      <c r="M5" s="405"/>
      <c r="N5" s="406"/>
      <c r="O5" s="1"/>
      <c r="P5" s="1"/>
      <c r="Q5" s="1"/>
      <c r="R5" s="1"/>
      <c r="S5" s="1"/>
      <c r="T5" s="1"/>
      <c r="U5" s="1"/>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c r="GY5" s="166"/>
      <c r="GZ5" s="166"/>
      <c r="HA5" s="166"/>
      <c r="HB5" s="166"/>
      <c r="HC5" s="166"/>
      <c r="HD5" s="166"/>
      <c r="HE5" s="166"/>
      <c r="HF5" s="166"/>
      <c r="HG5" s="166"/>
      <c r="HH5" s="166"/>
      <c r="HI5" s="166"/>
      <c r="HJ5" s="166"/>
      <c r="HK5" s="166"/>
      <c r="HL5" s="166"/>
      <c r="HM5" s="166"/>
      <c r="HN5" s="166"/>
      <c r="HO5" s="166"/>
      <c r="HP5" s="166"/>
      <c r="HQ5" s="166"/>
      <c r="HR5" s="166"/>
      <c r="HS5" s="166"/>
      <c r="HT5" s="166"/>
      <c r="HU5" s="166"/>
      <c r="HV5" s="166"/>
      <c r="HW5" s="166"/>
      <c r="HX5" s="166"/>
      <c r="HY5" s="166"/>
      <c r="HZ5" s="166"/>
      <c r="IA5" s="166"/>
      <c r="IB5" s="166"/>
      <c r="IC5" s="166"/>
      <c r="ID5" s="166"/>
      <c r="IE5" s="166"/>
      <c r="IF5" s="166"/>
      <c r="IG5" s="166"/>
      <c r="IH5" s="166"/>
      <c r="II5" s="166"/>
      <c r="IJ5" s="166"/>
      <c r="IK5" s="166"/>
      <c r="IL5" s="166"/>
      <c r="IM5" s="166"/>
      <c r="IN5" s="166"/>
      <c r="IO5" s="166"/>
      <c r="IP5" s="166"/>
      <c r="IQ5" s="166"/>
      <c r="IR5" s="166"/>
      <c r="IS5" s="166"/>
      <c r="IT5" s="166"/>
      <c r="IU5" s="166"/>
      <c r="IV5" s="166"/>
      <c r="IW5" s="166"/>
      <c r="IX5" s="166"/>
      <c r="IY5" s="166"/>
      <c r="IZ5" s="166"/>
      <c r="JA5" s="166"/>
      <c r="JB5" s="166"/>
      <c r="JC5" s="166"/>
      <c r="JD5" s="166"/>
      <c r="JE5" s="166"/>
      <c r="JF5" s="166"/>
      <c r="JG5" s="166"/>
      <c r="JH5" s="166"/>
      <c r="JI5" s="166"/>
      <c r="JJ5" s="166"/>
      <c r="JK5" s="166"/>
      <c r="JL5" s="166"/>
      <c r="JM5" s="166"/>
      <c r="JN5" s="166"/>
      <c r="JO5" s="166"/>
      <c r="JP5" s="166"/>
      <c r="JQ5" s="166"/>
      <c r="JR5" s="166"/>
      <c r="JS5" s="166"/>
    </row>
    <row r="6" spans="1:279" s="167" customFormat="1" ht="32.25" customHeight="1" thickBot="1">
      <c r="A6" s="393" t="s">
        <v>202</v>
      </c>
      <c r="B6" s="394"/>
      <c r="C6" s="395"/>
      <c r="D6" s="404" t="str">
        <f>'Mapa Final'!D6</f>
        <v>Despachos Judiciales y Oficina de Apoyo para los Juzgados Civiles Municipales de Ejecución de Sentencias de Cali.</v>
      </c>
      <c r="E6" s="405"/>
      <c r="F6" s="405"/>
      <c r="G6" s="405"/>
      <c r="H6" s="405"/>
      <c r="I6" s="405"/>
      <c r="J6" s="405"/>
      <c r="K6" s="405"/>
      <c r="L6" s="405"/>
      <c r="M6" s="405"/>
      <c r="N6" s="406"/>
      <c r="O6" s="1"/>
      <c r="P6" s="1"/>
      <c r="Q6" s="1"/>
      <c r="R6" s="1"/>
      <c r="S6" s="1"/>
      <c r="T6" s="1"/>
      <c r="U6" s="1"/>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c r="CP6" s="166"/>
      <c r="CQ6" s="166"/>
      <c r="CR6" s="166"/>
      <c r="CS6" s="166"/>
      <c r="CT6" s="166"/>
      <c r="CU6" s="166"/>
      <c r="CV6" s="166"/>
      <c r="CW6" s="166"/>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6"/>
      <c r="DX6" s="166"/>
      <c r="DY6" s="166"/>
      <c r="DZ6" s="166"/>
      <c r="EA6" s="166"/>
      <c r="EB6" s="166"/>
      <c r="EC6" s="166"/>
      <c r="ED6" s="166"/>
      <c r="EE6" s="166"/>
      <c r="EF6" s="166"/>
      <c r="EG6" s="166"/>
      <c r="EH6" s="166"/>
      <c r="EI6" s="166"/>
      <c r="EJ6" s="166"/>
      <c r="EK6" s="166"/>
      <c r="EL6" s="166"/>
      <c r="EM6" s="166"/>
      <c r="EN6" s="166"/>
      <c r="EO6" s="166"/>
      <c r="EP6" s="166"/>
      <c r="EQ6" s="166"/>
      <c r="ER6" s="166"/>
      <c r="ES6" s="166"/>
      <c r="ET6" s="166"/>
      <c r="EU6" s="166"/>
      <c r="EV6" s="166"/>
      <c r="EW6" s="166"/>
      <c r="EX6" s="166"/>
      <c r="EY6" s="166"/>
      <c r="EZ6" s="166"/>
      <c r="FA6" s="166"/>
      <c r="FB6" s="166"/>
      <c r="FC6" s="166"/>
      <c r="FD6" s="166"/>
      <c r="FE6" s="166"/>
      <c r="FF6" s="166"/>
      <c r="FG6" s="166"/>
      <c r="FH6" s="166"/>
      <c r="FI6" s="166"/>
      <c r="FJ6" s="166"/>
      <c r="FK6" s="166"/>
      <c r="FL6" s="166"/>
      <c r="FM6" s="166"/>
      <c r="FN6" s="166"/>
      <c r="FO6" s="166"/>
      <c r="FP6" s="166"/>
      <c r="FQ6" s="166"/>
      <c r="FR6" s="166"/>
      <c r="FS6" s="166"/>
      <c r="FT6" s="166"/>
      <c r="FU6" s="166"/>
      <c r="FV6" s="166"/>
      <c r="FW6" s="166"/>
      <c r="FX6" s="166"/>
      <c r="FY6" s="166"/>
      <c r="FZ6" s="166"/>
      <c r="GA6" s="166"/>
      <c r="GB6" s="166"/>
      <c r="GC6" s="166"/>
      <c r="GD6" s="166"/>
      <c r="GE6" s="166"/>
      <c r="GF6" s="166"/>
      <c r="GG6" s="166"/>
      <c r="GH6" s="166"/>
      <c r="GI6" s="166"/>
      <c r="GJ6" s="166"/>
      <c r="GK6" s="166"/>
      <c r="GL6" s="166"/>
      <c r="GM6" s="166"/>
      <c r="GN6" s="166"/>
      <c r="GO6" s="166"/>
      <c r="GP6" s="166"/>
      <c r="GQ6" s="166"/>
      <c r="GR6" s="166"/>
      <c r="GS6" s="166"/>
      <c r="GT6" s="166"/>
      <c r="GU6" s="166"/>
      <c r="GV6" s="166"/>
      <c r="GW6" s="166"/>
      <c r="GX6" s="166"/>
      <c r="GY6" s="166"/>
      <c r="GZ6" s="166"/>
      <c r="HA6" s="166"/>
      <c r="HB6" s="166"/>
      <c r="HC6" s="166"/>
      <c r="HD6" s="166"/>
      <c r="HE6" s="166"/>
      <c r="HF6" s="166"/>
      <c r="HG6" s="166"/>
      <c r="HH6" s="166"/>
      <c r="HI6" s="166"/>
      <c r="HJ6" s="166"/>
      <c r="HK6" s="166"/>
      <c r="HL6" s="166"/>
      <c r="HM6" s="166"/>
      <c r="HN6" s="166"/>
      <c r="HO6" s="166"/>
      <c r="HP6" s="166"/>
      <c r="HQ6" s="166"/>
      <c r="HR6" s="166"/>
      <c r="HS6" s="166"/>
      <c r="HT6" s="166"/>
      <c r="HU6" s="166"/>
      <c r="HV6" s="166"/>
      <c r="HW6" s="166"/>
      <c r="HX6" s="166"/>
      <c r="HY6" s="166"/>
      <c r="HZ6" s="166"/>
      <c r="IA6" s="166"/>
      <c r="IB6" s="166"/>
      <c r="IC6" s="166"/>
      <c r="ID6" s="166"/>
      <c r="IE6" s="166"/>
      <c r="IF6" s="166"/>
      <c r="IG6" s="166"/>
      <c r="IH6" s="166"/>
      <c r="II6" s="166"/>
      <c r="IJ6" s="166"/>
      <c r="IK6" s="166"/>
      <c r="IL6" s="166"/>
      <c r="IM6" s="166"/>
      <c r="IN6" s="166"/>
      <c r="IO6" s="166"/>
      <c r="IP6" s="166"/>
      <c r="IQ6" s="166"/>
      <c r="IR6" s="166"/>
      <c r="IS6" s="166"/>
      <c r="IT6" s="166"/>
      <c r="IU6" s="166"/>
      <c r="IV6" s="166"/>
      <c r="IW6" s="166"/>
      <c r="IX6" s="166"/>
      <c r="IY6" s="166"/>
      <c r="IZ6" s="166"/>
      <c r="JA6" s="166"/>
      <c r="JB6" s="166"/>
      <c r="JC6" s="166"/>
      <c r="JD6" s="166"/>
      <c r="JE6" s="166"/>
      <c r="JF6" s="166"/>
      <c r="JG6" s="166"/>
      <c r="JH6" s="166"/>
      <c r="JI6" s="166"/>
      <c r="JJ6" s="166"/>
      <c r="JK6" s="166"/>
      <c r="JL6" s="166"/>
      <c r="JM6" s="166"/>
      <c r="JN6" s="166"/>
      <c r="JO6" s="166"/>
      <c r="JP6" s="166"/>
      <c r="JQ6" s="166"/>
      <c r="JR6" s="166"/>
      <c r="JS6" s="166"/>
    </row>
    <row r="7" spans="1:279" s="170" customFormat="1" ht="38.25" customHeight="1" thickTop="1" thickBot="1">
      <c r="A7" s="533" t="s">
        <v>569</v>
      </c>
      <c r="B7" s="534"/>
      <c r="C7" s="534"/>
      <c r="D7" s="534"/>
      <c r="E7" s="534"/>
      <c r="F7" s="535"/>
      <c r="G7" s="168"/>
      <c r="H7" s="536" t="s">
        <v>570</v>
      </c>
      <c r="I7" s="536"/>
      <c r="J7" s="536"/>
      <c r="K7" s="536" t="s">
        <v>571</v>
      </c>
      <c r="L7" s="536"/>
      <c r="M7" s="536"/>
      <c r="N7" s="537" t="s">
        <v>512</v>
      </c>
      <c r="O7" s="542" t="s">
        <v>572</v>
      </c>
      <c r="P7" s="544" t="s">
        <v>573</v>
      </c>
      <c r="Q7" s="547"/>
      <c r="R7" s="545"/>
      <c r="S7" s="544" t="s">
        <v>574</v>
      </c>
      <c r="T7" s="545"/>
      <c r="U7" s="546" t="s">
        <v>607</v>
      </c>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169"/>
      <c r="CM7" s="169"/>
      <c r="CN7" s="169"/>
      <c r="CO7" s="169"/>
      <c r="CP7" s="169"/>
      <c r="CQ7" s="169"/>
      <c r="CR7" s="169"/>
      <c r="CS7" s="169"/>
      <c r="CT7" s="169"/>
      <c r="CU7" s="169"/>
      <c r="CV7" s="169"/>
      <c r="CW7" s="169"/>
      <c r="CX7" s="169"/>
      <c r="CY7" s="169"/>
      <c r="CZ7" s="169"/>
      <c r="DA7" s="169"/>
      <c r="DB7" s="169"/>
      <c r="DC7" s="169"/>
      <c r="DD7" s="169"/>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c r="FG7" s="169"/>
      <c r="FH7" s="169"/>
      <c r="FI7" s="169"/>
      <c r="FJ7" s="169"/>
      <c r="FK7" s="169"/>
      <c r="FL7" s="169"/>
      <c r="FM7" s="169"/>
      <c r="FN7" s="169"/>
      <c r="FO7" s="169"/>
      <c r="FP7" s="169"/>
      <c r="FQ7" s="169"/>
      <c r="FR7" s="169"/>
      <c r="FS7" s="169"/>
      <c r="FT7" s="169"/>
      <c r="FU7" s="169"/>
    </row>
    <row r="8" spans="1:279" s="177" customFormat="1" ht="81" customHeight="1" thickTop="1" thickBot="1">
      <c r="A8" s="171" t="s">
        <v>28</v>
      </c>
      <c r="B8" s="171" t="s">
        <v>210</v>
      </c>
      <c r="C8" s="172" t="s">
        <v>151</v>
      </c>
      <c r="D8" s="173" t="s">
        <v>576</v>
      </c>
      <c r="E8" s="283" t="s">
        <v>155</v>
      </c>
      <c r="F8" s="283" t="s">
        <v>157</v>
      </c>
      <c r="G8" s="283" t="s">
        <v>159</v>
      </c>
      <c r="H8" s="174" t="s">
        <v>577</v>
      </c>
      <c r="I8" s="174" t="s">
        <v>503</v>
      </c>
      <c r="J8" s="174" t="s">
        <v>578</v>
      </c>
      <c r="K8" s="174" t="s">
        <v>577</v>
      </c>
      <c r="L8" s="174" t="s">
        <v>579</v>
      </c>
      <c r="M8" s="174" t="s">
        <v>578</v>
      </c>
      <c r="N8" s="537"/>
      <c r="O8" s="543"/>
      <c r="P8" s="175" t="s">
        <v>580</v>
      </c>
      <c r="Q8" s="175" t="s">
        <v>581</v>
      </c>
      <c r="R8" s="175" t="s">
        <v>582</v>
      </c>
      <c r="S8" s="175" t="s">
        <v>583</v>
      </c>
      <c r="T8" s="175" t="s">
        <v>584</v>
      </c>
      <c r="U8" s="54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c r="BN8" s="176"/>
      <c r="BO8" s="176"/>
      <c r="BP8" s="176"/>
      <c r="BQ8" s="176"/>
      <c r="BR8" s="176"/>
      <c r="BS8" s="176"/>
      <c r="BT8" s="176"/>
      <c r="BU8" s="176"/>
      <c r="BV8" s="176"/>
      <c r="BW8" s="176"/>
      <c r="BX8" s="176"/>
      <c r="BY8" s="176"/>
      <c r="BZ8" s="176"/>
      <c r="CA8" s="176"/>
      <c r="CB8" s="176"/>
      <c r="CC8" s="176"/>
      <c r="CD8" s="176"/>
      <c r="CE8" s="176"/>
      <c r="CF8" s="176"/>
      <c r="CG8" s="176"/>
      <c r="CH8" s="176"/>
      <c r="CI8" s="176"/>
      <c r="CJ8" s="176"/>
      <c r="CK8" s="176"/>
      <c r="CL8" s="176"/>
      <c r="CM8" s="176"/>
      <c r="CN8" s="176"/>
      <c r="CO8" s="176"/>
      <c r="CP8" s="176"/>
      <c r="CQ8" s="176"/>
      <c r="CR8" s="176"/>
      <c r="CS8" s="176"/>
      <c r="CT8" s="176"/>
      <c r="CU8" s="176"/>
      <c r="CV8" s="176"/>
      <c r="CW8" s="176"/>
      <c r="CX8" s="176"/>
      <c r="CY8" s="176"/>
      <c r="CZ8" s="176"/>
      <c r="DA8" s="176"/>
      <c r="DB8" s="176"/>
      <c r="DC8" s="176"/>
      <c r="DD8" s="176"/>
      <c r="DE8" s="176"/>
      <c r="DF8" s="176"/>
      <c r="DG8" s="176"/>
      <c r="DH8" s="176"/>
      <c r="DI8" s="176"/>
      <c r="DJ8" s="176"/>
      <c r="DK8" s="176"/>
      <c r="DL8" s="176"/>
      <c r="DM8" s="176"/>
      <c r="DN8" s="176"/>
      <c r="DO8" s="176"/>
      <c r="DP8" s="176"/>
      <c r="DQ8" s="176"/>
      <c r="DR8" s="176"/>
      <c r="DS8" s="176"/>
      <c r="DT8" s="176"/>
      <c r="DU8" s="176"/>
      <c r="DV8" s="176"/>
      <c r="DW8" s="176"/>
      <c r="DX8" s="176"/>
      <c r="DY8" s="176"/>
      <c r="DZ8" s="176"/>
      <c r="EA8" s="176"/>
      <c r="EB8" s="176"/>
      <c r="EC8" s="176"/>
      <c r="ED8" s="176"/>
      <c r="EE8" s="176"/>
      <c r="EF8" s="176"/>
      <c r="EG8" s="176"/>
      <c r="EH8" s="176"/>
      <c r="EI8" s="176"/>
      <c r="EJ8" s="176"/>
      <c r="EK8" s="176"/>
      <c r="EL8" s="176"/>
      <c r="EM8" s="176"/>
      <c r="EN8" s="176"/>
      <c r="EO8" s="176"/>
      <c r="EP8" s="176"/>
      <c r="EQ8" s="176"/>
      <c r="ER8" s="176"/>
      <c r="ES8" s="176"/>
      <c r="ET8" s="176"/>
      <c r="EU8" s="176"/>
      <c r="EV8" s="176"/>
      <c r="EW8" s="176"/>
      <c r="EX8" s="176"/>
      <c r="EY8" s="176"/>
      <c r="EZ8" s="176"/>
      <c r="FA8" s="176"/>
      <c r="FB8" s="176"/>
      <c r="FC8" s="176"/>
      <c r="FD8" s="176"/>
      <c r="FE8" s="176"/>
      <c r="FF8" s="176"/>
      <c r="FG8" s="176"/>
      <c r="FH8" s="176"/>
      <c r="FI8" s="176"/>
      <c r="FJ8" s="176"/>
      <c r="FK8" s="176"/>
      <c r="FL8" s="176"/>
      <c r="FM8" s="176"/>
      <c r="FN8" s="176"/>
      <c r="FO8" s="176"/>
      <c r="FP8" s="176"/>
      <c r="FQ8" s="176"/>
      <c r="FR8" s="176"/>
      <c r="FS8" s="176"/>
      <c r="FT8" s="176"/>
      <c r="FU8" s="176"/>
    </row>
    <row r="9" spans="1:279" s="178" customFormat="1" ht="10.5" customHeight="1" thickTop="1" thickBot="1">
      <c r="A9" s="548"/>
      <c r="B9" s="549"/>
      <c r="C9" s="549"/>
      <c r="D9" s="549"/>
      <c r="E9" s="549"/>
      <c r="F9" s="549"/>
      <c r="G9" s="549"/>
      <c r="H9" s="549"/>
      <c r="I9" s="549"/>
      <c r="J9" s="549"/>
      <c r="K9" s="549"/>
      <c r="L9" s="549"/>
      <c r="M9" s="549"/>
      <c r="N9" s="549"/>
      <c r="U9" s="179"/>
      <c r="V9" s="180"/>
      <c r="W9" s="180"/>
      <c r="X9" s="180"/>
      <c r="Y9" s="180"/>
      <c r="Z9" s="180"/>
      <c r="AA9" s="180"/>
      <c r="AB9" s="180"/>
      <c r="AC9" s="180"/>
      <c r="AD9" s="180"/>
      <c r="AE9" s="180"/>
      <c r="AF9" s="180"/>
      <c r="AG9" s="180"/>
      <c r="AH9" s="180"/>
      <c r="AI9" s="180"/>
      <c r="AJ9" s="180"/>
      <c r="AK9" s="180"/>
      <c r="AL9" s="180"/>
      <c r="AM9" s="180"/>
      <c r="AN9" s="180"/>
      <c r="AO9" s="180"/>
      <c r="AP9" s="180"/>
      <c r="AQ9" s="180"/>
      <c r="AR9" s="180"/>
      <c r="AS9" s="180"/>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c r="BR9" s="180"/>
      <c r="BS9" s="180"/>
      <c r="BT9" s="180"/>
      <c r="BU9" s="180"/>
      <c r="BV9" s="180"/>
      <c r="BW9" s="180"/>
      <c r="BX9" s="180"/>
      <c r="BY9" s="180"/>
      <c r="BZ9" s="180"/>
      <c r="CA9" s="180"/>
      <c r="CB9" s="180"/>
      <c r="CC9" s="180"/>
      <c r="CD9" s="180"/>
      <c r="CE9" s="180"/>
      <c r="CF9" s="180"/>
      <c r="CG9" s="180"/>
      <c r="CH9" s="180"/>
      <c r="CI9" s="180"/>
      <c r="CJ9" s="180"/>
      <c r="CK9" s="180"/>
      <c r="CL9" s="180"/>
      <c r="CM9" s="180"/>
      <c r="CN9" s="180"/>
      <c r="CO9" s="180"/>
      <c r="CP9" s="180"/>
      <c r="CQ9" s="180"/>
      <c r="CR9" s="180"/>
      <c r="CS9" s="180"/>
      <c r="CT9" s="180"/>
      <c r="CU9" s="180"/>
      <c r="CV9" s="180"/>
      <c r="CW9" s="180"/>
      <c r="CX9" s="180"/>
      <c r="CY9" s="180"/>
      <c r="CZ9" s="180"/>
      <c r="DA9" s="180"/>
      <c r="DB9" s="180"/>
      <c r="DC9" s="180"/>
      <c r="DD9" s="180"/>
      <c r="DE9" s="180"/>
      <c r="DF9" s="180"/>
      <c r="DG9" s="180"/>
      <c r="DH9" s="180"/>
      <c r="DI9" s="180"/>
      <c r="DJ9" s="180"/>
      <c r="DK9" s="180"/>
      <c r="DL9" s="180"/>
      <c r="DM9" s="180"/>
      <c r="DN9" s="180"/>
      <c r="DO9" s="180"/>
      <c r="DP9" s="180"/>
      <c r="DQ9" s="180"/>
      <c r="DR9" s="180"/>
      <c r="DS9" s="180"/>
      <c r="DT9" s="180"/>
      <c r="DU9" s="180"/>
      <c r="DV9" s="180"/>
      <c r="DW9" s="180"/>
      <c r="DX9" s="180"/>
      <c r="DY9" s="180"/>
      <c r="DZ9" s="180"/>
      <c r="EA9" s="180"/>
      <c r="EB9" s="180"/>
      <c r="EC9" s="180"/>
      <c r="ED9" s="180"/>
      <c r="EE9" s="180"/>
      <c r="EF9" s="180"/>
      <c r="EG9" s="180"/>
      <c r="EH9" s="180"/>
      <c r="EI9" s="180"/>
      <c r="EJ9" s="180"/>
      <c r="EK9" s="180"/>
      <c r="EL9" s="180"/>
      <c r="EM9" s="180"/>
      <c r="EN9" s="180"/>
      <c r="EO9" s="180"/>
      <c r="EP9" s="180"/>
      <c r="EQ9" s="180"/>
      <c r="ER9" s="180"/>
      <c r="ES9" s="180"/>
      <c r="ET9" s="180"/>
      <c r="EU9" s="180"/>
      <c r="EV9" s="180"/>
      <c r="EW9" s="180"/>
      <c r="EX9" s="180"/>
      <c r="EY9" s="180"/>
      <c r="EZ9" s="180"/>
      <c r="FA9" s="180"/>
      <c r="FB9" s="180"/>
      <c r="FC9" s="180"/>
      <c r="FD9" s="180"/>
      <c r="FE9" s="180"/>
      <c r="FF9" s="180"/>
      <c r="FG9" s="180"/>
      <c r="FH9" s="180"/>
      <c r="FI9" s="180"/>
      <c r="FJ9" s="180"/>
      <c r="FK9" s="180"/>
      <c r="FL9" s="180"/>
      <c r="FM9" s="180"/>
      <c r="FN9" s="180"/>
      <c r="FO9" s="180"/>
      <c r="FP9" s="180"/>
      <c r="FQ9" s="180"/>
      <c r="FR9" s="180"/>
      <c r="FS9" s="180"/>
      <c r="FT9" s="180"/>
      <c r="FU9" s="180"/>
    </row>
    <row r="10" spans="1:279" s="181" customFormat="1" ht="15" customHeight="1">
      <c r="A10" s="521">
        <f>'Mapa Final'!A10</f>
        <v>1</v>
      </c>
      <c r="B10" s="505" t="str">
        <f>'Mapa Final'!B10</f>
        <v>Vencimiento de Términos</v>
      </c>
      <c r="C10" s="505" t="str">
        <f>'Mapa Final'!C10</f>
        <v>Afectación en la Prestación del Servicio de Justicia</v>
      </c>
      <c r="D10" s="505" t="str">
        <f>'Mapa Final'!D10</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 la Oficina de Apoyo.
5.Afectación del orden público, genera mayor demanda y congestión de la justicia.
</v>
      </c>
      <c r="E10" s="508" t="str">
        <f>'Mapa Final'!E10</f>
        <v xml:space="preserve"> Actuaciones procesales después del vencimiento de los términos legales  </v>
      </c>
      <c r="F10" s="508" t="str">
        <f>'Mapa Final'!F10</f>
        <v xml:space="preserve">Posibilidad de vulneración de los derechos fundamentales y economicos de los ciudadanos  debido a las  actuaciones procesales después del vencimiento de los términos legales  </v>
      </c>
      <c r="G10" s="508" t="str">
        <f>'Mapa Final'!G10</f>
        <v>Usuarios, productos y prácticas organizacionales</v>
      </c>
      <c r="H10" s="524" t="str">
        <f>'Mapa Final'!I10</f>
        <v>Muy Alta</v>
      </c>
      <c r="I10" s="527" t="str">
        <f>'Mapa Final'!L10</f>
        <v>Leve</v>
      </c>
      <c r="J10" s="511" t="str">
        <f>'Mapa Final'!N10</f>
        <v xml:space="preserve">Alto </v>
      </c>
      <c r="K10" s="514" t="str">
        <f>'Mapa Final'!AA10</f>
        <v>Media</v>
      </c>
      <c r="L10" s="514" t="str">
        <f>'Mapa Final'!AE10</f>
        <v>Leve</v>
      </c>
      <c r="M10" s="517" t="str">
        <f>'Mapa Final'!AG10</f>
        <v>Moderado</v>
      </c>
      <c r="N10" s="514" t="str">
        <f>'Mapa Final'!AH10</f>
        <v>Aceptar</v>
      </c>
      <c r="O10" s="530" t="s">
        <v>608</v>
      </c>
      <c r="P10" s="502"/>
      <c r="Q10" s="502"/>
      <c r="R10" s="502"/>
      <c r="S10" s="502" t="s">
        <v>587</v>
      </c>
      <c r="T10" s="502"/>
      <c r="U10" s="502" t="s">
        <v>588</v>
      </c>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row>
    <row r="11" spans="1:279" s="181" customFormat="1" ht="13.5" customHeight="1">
      <c r="A11" s="522"/>
      <c r="B11" s="506"/>
      <c r="C11" s="506"/>
      <c r="D11" s="506"/>
      <c r="E11" s="509"/>
      <c r="F11" s="509"/>
      <c r="G11" s="509"/>
      <c r="H11" s="525"/>
      <c r="I11" s="528"/>
      <c r="J11" s="512"/>
      <c r="K11" s="515"/>
      <c r="L11" s="515"/>
      <c r="M11" s="518"/>
      <c r="N11" s="515"/>
      <c r="O11" s="531"/>
      <c r="P11" s="503"/>
      <c r="Q11" s="503"/>
      <c r="R11" s="503"/>
      <c r="S11" s="503"/>
      <c r="T11" s="503"/>
      <c r="U11" s="503"/>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row>
    <row r="12" spans="1:279" s="181" customFormat="1" ht="13.5" customHeight="1">
      <c r="A12" s="522"/>
      <c r="B12" s="506"/>
      <c r="C12" s="506"/>
      <c r="D12" s="506"/>
      <c r="E12" s="509"/>
      <c r="F12" s="509"/>
      <c r="G12" s="509"/>
      <c r="H12" s="525"/>
      <c r="I12" s="528"/>
      <c r="J12" s="512"/>
      <c r="K12" s="515"/>
      <c r="L12" s="515"/>
      <c r="M12" s="518"/>
      <c r="N12" s="515"/>
      <c r="O12" s="531"/>
      <c r="P12" s="503"/>
      <c r="Q12" s="503"/>
      <c r="R12" s="503"/>
      <c r="S12" s="503"/>
      <c r="T12" s="503"/>
      <c r="U12" s="503"/>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row>
    <row r="13" spans="1:279" s="181" customFormat="1" ht="13.5" customHeight="1">
      <c r="A13" s="522"/>
      <c r="B13" s="506"/>
      <c r="C13" s="506"/>
      <c r="D13" s="506"/>
      <c r="E13" s="509"/>
      <c r="F13" s="509"/>
      <c r="G13" s="509"/>
      <c r="H13" s="525"/>
      <c r="I13" s="528"/>
      <c r="J13" s="512"/>
      <c r="K13" s="515"/>
      <c r="L13" s="515"/>
      <c r="M13" s="518"/>
      <c r="N13" s="515"/>
      <c r="O13" s="531"/>
      <c r="P13" s="503"/>
      <c r="Q13" s="503"/>
      <c r="R13" s="503"/>
      <c r="S13" s="503"/>
      <c r="T13" s="503"/>
      <c r="U13" s="503"/>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row>
    <row r="14" spans="1:279" s="181" customFormat="1" ht="238.5" customHeight="1" thickBot="1">
      <c r="A14" s="523"/>
      <c r="B14" s="507"/>
      <c r="C14" s="507"/>
      <c r="D14" s="507"/>
      <c r="E14" s="510"/>
      <c r="F14" s="510"/>
      <c r="G14" s="510"/>
      <c r="H14" s="526"/>
      <c r="I14" s="529"/>
      <c r="J14" s="513"/>
      <c r="K14" s="516"/>
      <c r="L14" s="516"/>
      <c r="M14" s="519"/>
      <c r="N14" s="516"/>
      <c r="O14" s="532"/>
      <c r="P14" s="504"/>
      <c r="Q14" s="504"/>
      <c r="R14" s="504"/>
      <c r="S14" s="504"/>
      <c r="T14" s="504"/>
      <c r="U14" s="50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row>
    <row r="15" spans="1:279" s="181" customFormat="1" ht="15" customHeight="1">
      <c r="A15" s="521">
        <f>'Mapa Final'!A15</f>
        <v>2</v>
      </c>
      <c r="B15" s="505" t="str">
        <f>'Mapa Final'!B15</f>
        <v>Suspensión o no realización de las Audiencias Programadas</v>
      </c>
      <c r="C15" s="505" t="str">
        <f>'Mapa Final'!C15</f>
        <v>Afectación en la Prestación del Servicio de Justicia</v>
      </c>
      <c r="D15" s="505" t="str">
        <f>'Mapa Final'!D15</f>
        <v xml:space="preserve">1.Falta de herramientas tecnológicas que permitan el buen desarrollo de la audiencia (Sistema de Grabación, Software, Hardware, microfonos, diademas entre otros)
2.Programación de audiencias sin tener en cuenta tiempos de duración para su realización y los tiempos para publicación de audiencia.
3.Falta de comunicación oportuna, errores en la notificación a las partes interesadas externas
4.Carencia de internet, o energia y  conectividad adecuada para los  equipos en las sedes judiciales y salas de audiencias.
</v>
      </c>
      <c r="E15" s="508" t="str">
        <f>'Mapa Final'!E15</f>
        <v>Incumplimiento en la realización de las audiencias programadas</v>
      </c>
      <c r="F15" s="508" t="str">
        <f>'Mapa Final'!F15</f>
        <v>Posibilidad de vulneración de los derechos fundamentales  y economicos de los ciudadanos  debido al Incumplimiento en la realización de las audiencias programadas</v>
      </c>
      <c r="G15" s="508" t="str">
        <f>'Mapa Final'!G15</f>
        <v>Usuarios, productos y prácticas organizacionales</v>
      </c>
      <c r="H15" s="524" t="str">
        <f>'Mapa Final'!I15</f>
        <v>Media</v>
      </c>
      <c r="I15" s="527" t="str">
        <f>'Mapa Final'!L15</f>
        <v>Leve</v>
      </c>
      <c r="J15" s="511" t="str">
        <f>'Mapa Final'!N15</f>
        <v>Moderado</v>
      </c>
      <c r="K15" s="514" t="str">
        <f>'Mapa Final'!AA15</f>
        <v>Baja</v>
      </c>
      <c r="L15" s="514" t="str">
        <f>'Mapa Final'!AE15</f>
        <v>Leve</v>
      </c>
      <c r="M15" s="517" t="str">
        <f>'Mapa Final'!AG15</f>
        <v>Bajo</v>
      </c>
      <c r="N15" s="514" t="str">
        <f>'Mapa Final'!AH15</f>
        <v>Aceptar</v>
      </c>
      <c r="O15" s="530" t="s">
        <v>609</v>
      </c>
      <c r="P15" s="502"/>
      <c r="Q15" s="502"/>
      <c r="R15" s="502"/>
      <c r="S15" s="502" t="s">
        <v>590</v>
      </c>
      <c r="T15" s="502"/>
      <c r="U15" s="502" t="s">
        <v>588</v>
      </c>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row>
    <row r="16" spans="1:279" s="181" customFormat="1" ht="13.5" customHeight="1">
      <c r="A16" s="522"/>
      <c r="B16" s="506"/>
      <c r="C16" s="506"/>
      <c r="D16" s="506"/>
      <c r="E16" s="509"/>
      <c r="F16" s="509"/>
      <c r="G16" s="509"/>
      <c r="H16" s="525"/>
      <c r="I16" s="528"/>
      <c r="J16" s="512"/>
      <c r="K16" s="515"/>
      <c r="L16" s="515"/>
      <c r="M16" s="518"/>
      <c r="N16" s="515"/>
      <c r="O16" s="531"/>
      <c r="P16" s="503"/>
      <c r="Q16" s="503"/>
      <c r="R16" s="503"/>
      <c r="S16" s="503"/>
      <c r="T16" s="503"/>
      <c r="U16" s="503"/>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row>
    <row r="17" spans="1:177" s="181" customFormat="1" ht="13.5" customHeight="1">
      <c r="A17" s="522"/>
      <c r="B17" s="506"/>
      <c r="C17" s="506"/>
      <c r="D17" s="506"/>
      <c r="E17" s="509"/>
      <c r="F17" s="509"/>
      <c r="G17" s="509"/>
      <c r="H17" s="525"/>
      <c r="I17" s="528"/>
      <c r="J17" s="512"/>
      <c r="K17" s="515"/>
      <c r="L17" s="515"/>
      <c r="M17" s="518"/>
      <c r="N17" s="515"/>
      <c r="O17" s="531"/>
      <c r="P17" s="503"/>
      <c r="Q17" s="503"/>
      <c r="R17" s="503"/>
      <c r="S17" s="503"/>
      <c r="T17" s="503"/>
      <c r="U17" s="503"/>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row>
    <row r="18" spans="1:177" s="181" customFormat="1" ht="13.5" customHeight="1">
      <c r="A18" s="522"/>
      <c r="B18" s="506"/>
      <c r="C18" s="506"/>
      <c r="D18" s="506"/>
      <c r="E18" s="509"/>
      <c r="F18" s="509"/>
      <c r="G18" s="509"/>
      <c r="H18" s="525"/>
      <c r="I18" s="528"/>
      <c r="J18" s="512"/>
      <c r="K18" s="515"/>
      <c r="L18" s="515"/>
      <c r="M18" s="518"/>
      <c r="N18" s="515"/>
      <c r="O18" s="531"/>
      <c r="P18" s="503"/>
      <c r="Q18" s="503"/>
      <c r="R18" s="503"/>
      <c r="S18" s="503"/>
      <c r="T18" s="503"/>
      <c r="U18" s="503"/>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row>
    <row r="19" spans="1:177" s="181" customFormat="1" ht="255.75" customHeight="1" thickBot="1">
      <c r="A19" s="523"/>
      <c r="B19" s="507"/>
      <c r="C19" s="507"/>
      <c r="D19" s="507"/>
      <c r="E19" s="510"/>
      <c r="F19" s="510"/>
      <c r="G19" s="510"/>
      <c r="H19" s="526"/>
      <c r="I19" s="529"/>
      <c r="J19" s="513"/>
      <c r="K19" s="516"/>
      <c r="L19" s="516"/>
      <c r="M19" s="519"/>
      <c r="N19" s="516"/>
      <c r="O19" s="532"/>
      <c r="P19" s="504"/>
      <c r="Q19" s="504"/>
      <c r="R19" s="504"/>
      <c r="S19" s="504"/>
      <c r="T19" s="504"/>
      <c r="U19" s="50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row>
    <row r="20" spans="1:177" ht="15" customHeight="1">
      <c r="A20" s="521">
        <f>'Mapa Final'!A20</f>
        <v>3</v>
      </c>
      <c r="B20" s="505" t="str">
        <f>'Mapa Final'!B20</f>
        <v>Incumplimiento de los objetivos y metas trazadas para el cumplimiento de los términos legales.</v>
      </c>
      <c r="C20" s="505" t="str">
        <f>'Mapa Final'!C20</f>
        <v>Incumplimiento de las metas establecidas</v>
      </c>
      <c r="D20" s="505" t="str">
        <f>'Mapa Final'!D20</f>
        <v xml:space="preserve">1.Imprecisión al establecer lineamientos de planeaciòn  para el desarrollo de las tareas propias del despacho.
2.Deficiencia en las competencias necesarias del personal del despacho. 
3.Insuficiencia de equipos, falla de los equipos y soporte tecnológicos para el trabajo presencial y  virtual.
5.Insuficiencia de personal para la carga laboral presentada.
</v>
      </c>
      <c r="E20" s="508" t="str">
        <f>'Mapa Final'!E20</f>
        <v>Alto  volumen  de los trámites procesales</v>
      </c>
      <c r="F20" s="508" t="str">
        <f>'Mapa Final'!F20</f>
        <v>Posibilidad de Incumplimiento de las metas establecidas debido al alto de volumen  de trámites procesales</v>
      </c>
      <c r="G20" s="508" t="str">
        <f>'Mapa Final'!G20</f>
        <v>Usuarios, productos y prácticas organizacionales</v>
      </c>
      <c r="H20" s="524" t="str">
        <f>'Mapa Final'!I20</f>
        <v>Muy Alta</v>
      </c>
      <c r="I20" s="527" t="str">
        <f>'Mapa Final'!L20</f>
        <v>Leve</v>
      </c>
      <c r="J20" s="511" t="str">
        <f>'Mapa Final'!N20</f>
        <v xml:space="preserve">Alto </v>
      </c>
      <c r="K20" s="514" t="str">
        <f>'Mapa Final'!AA20</f>
        <v>Media</v>
      </c>
      <c r="L20" s="514" t="str">
        <f>'Mapa Final'!AE20</f>
        <v>Leve</v>
      </c>
      <c r="M20" s="517" t="str">
        <f>'Mapa Final'!AG20</f>
        <v>Moderado</v>
      </c>
      <c r="N20" s="514" t="str">
        <f>'Mapa Final'!AH20</f>
        <v>Aceptar</v>
      </c>
      <c r="O20" s="530" t="s">
        <v>610</v>
      </c>
      <c r="P20" s="502"/>
      <c r="Q20" s="502"/>
      <c r="R20" s="502"/>
      <c r="S20" s="502" t="s">
        <v>592</v>
      </c>
      <c r="T20" s="502"/>
      <c r="U20" s="502" t="s">
        <v>588</v>
      </c>
      <c r="V20" s="34"/>
      <c r="W20" s="34"/>
    </row>
    <row r="21" spans="1:177">
      <c r="A21" s="522"/>
      <c r="B21" s="506"/>
      <c r="C21" s="506"/>
      <c r="D21" s="506"/>
      <c r="E21" s="509"/>
      <c r="F21" s="509"/>
      <c r="G21" s="509"/>
      <c r="H21" s="525"/>
      <c r="I21" s="528"/>
      <c r="J21" s="512"/>
      <c r="K21" s="515"/>
      <c r="L21" s="515"/>
      <c r="M21" s="518"/>
      <c r="N21" s="515"/>
      <c r="O21" s="531"/>
      <c r="P21" s="503"/>
      <c r="Q21" s="503"/>
      <c r="R21" s="503"/>
      <c r="S21" s="503"/>
      <c r="T21" s="503"/>
      <c r="U21" s="503"/>
      <c r="V21" s="34"/>
      <c r="W21" s="34"/>
    </row>
    <row r="22" spans="1:177">
      <c r="A22" s="522"/>
      <c r="B22" s="506"/>
      <c r="C22" s="506"/>
      <c r="D22" s="506"/>
      <c r="E22" s="509"/>
      <c r="F22" s="509"/>
      <c r="G22" s="509"/>
      <c r="H22" s="525"/>
      <c r="I22" s="528"/>
      <c r="J22" s="512"/>
      <c r="K22" s="515"/>
      <c r="L22" s="515"/>
      <c r="M22" s="518"/>
      <c r="N22" s="515"/>
      <c r="O22" s="531"/>
      <c r="P22" s="503"/>
      <c r="Q22" s="503"/>
      <c r="R22" s="503"/>
      <c r="S22" s="503"/>
      <c r="T22" s="503"/>
      <c r="U22" s="503"/>
      <c r="V22" s="34"/>
      <c r="W22" s="34"/>
    </row>
    <row r="23" spans="1:177">
      <c r="A23" s="522"/>
      <c r="B23" s="506"/>
      <c r="C23" s="506"/>
      <c r="D23" s="506"/>
      <c r="E23" s="509"/>
      <c r="F23" s="509"/>
      <c r="G23" s="509"/>
      <c r="H23" s="525"/>
      <c r="I23" s="528"/>
      <c r="J23" s="512"/>
      <c r="K23" s="515"/>
      <c r="L23" s="515"/>
      <c r="M23" s="518"/>
      <c r="N23" s="515"/>
      <c r="O23" s="531"/>
      <c r="P23" s="503"/>
      <c r="Q23" s="503"/>
      <c r="R23" s="503"/>
      <c r="S23" s="503"/>
      <c r="T23" s="503"/>
      <c r="U23" s="503"/>
      <c r="V23" s="34"/>
      <c r="W23" s="34"/>
    </row>
    <row r="24" spans="1:177" ht="307.5" customHeight="1" thickBot="1">
      <c r="A24" s="523"/>
      <c r="B24" s="507"/>
      <c r="C24" s="507"/>
      <c r="D24" s="507"/>
      <c r="E24" s="510"/>
      <c r="F24" s="510"/>
      <c r="G24" s="510"/>
      <c r="H24" s="526"/>
      <c r="I24" s="529"/>
      <c r="J24" s="513"/>
      <c r="K24" s="516"/>
      <c r="L24" s="516"/>
      <c r="M24" s="519"/>
      <c r="N24" s="516"/>
      <c r="O24" s="532"/>
      <c r="P24" s="504"/>
      <c r="Q24" s="504"/>
      <c r="R24" s="504"/>
      <c r="S24" s="504"/>
      <c r="T24" s="504"/>
      <c r="U24" s="504"/>
      <c r="V24" s="34"/>
      <c r="W24" s="34"/>
    </row>
    <row r="25" spans="1:177" ht="15" customHeight="1">
      <c r="A25" s="521">
        <f>'Mapa Final'!A25</f>
        <v>4</v>
      </c>
      <c r="B25" s="505" t="str">
        <f>'Mapa Final'!B25</f>
        <v xml:space="preserve">Inexactitud en el registro de la gestion de los procesos misionales y actuaciones administrativa </v>
      </c>
      <c r="C25" s="505" t="str">
        <f>'Mapa Final'!C25</f>
        <v>Incumplimiento de las metas establecidas</v>
      </c>
      <c r="D25" s="505" t="str">
        <f>'Mapa Final'!D25</f>
        <v xml:space="preserve">1.  información con error o no  registrada en los aplicativos Justicia XXI, SIERJU-BI, one drive y mercurio.
2.Insuficiencia de personal para la carga laboral presentada. 
3.Fallas en la funcionalidad de los aplicativos    
4.Incremento de solicitudes  por la  alta demanda judiciales 
5.Inexistencia de control del registro de la información. </v>
      </c>
      <c r="E25" s="508" t="str">
        <f>'Mapa Final'!E25</f>
        <v xml:space="preserve">Inadecuado registro de la gestion de los procesos misionales y actuaciones administrativa </v>
      </c>
      <c r="F25" s="508" t="str">
        <f>'Mapa Final'!F25</f>
        <v xml:space="preserve">Posibilidad de incumplimiento de las metas establecidas debido al  inadecuado registro de la gestion de los procesos misionales y actuaciones administrativa </v>
      </c>
      <c r="G25" s="508" t="str">
        <f>'Mapa Final'!G25</f>
        <v>Usuarios, productos y prácticas organizacionales</v>
      </c>
      <c r="H25" s="524" t="str">
        <f>'Mapa Final'!I25</f>
        <v>Muy Alta</v>
      </c>
      <c r="I25" s="527" t="str">
        <f>'Mapa Final'!L25</f>
        <v>Leve</v>
      </c>
      <c r="J25" s="511" t="str">
        <f>'Mapa Final'!N25</f>
        <v xml:space="preserve">Alto </v>
      </c>
      <c r="K25" s="514" t="str">
        <f>'Mapa Final'!AA25</f>
        <v>Media</v>
      </c>
      <c r="L25" s="514" t="str">
        <f>'Mapa Final'!AE25</f>
        <v>Leve</v>
      </c>
      <c r="M25" s="517" t="str">
        <f>'Mapa Final'!AG25</f>
        <v>Moderado</v>
      </c>
      <c r="N25" s="514" t="str">
        <f>'Mapa Final'!AH25</f>
        <v>Aceptar</v>
      </c>
      <c r="O25" s="530" t="s">
        <v>611</v>
      </c>
      <c r="P25" s="502"/>
      <c r="Q25" s="502"/>
      <c r="R25" s="502"/>
      <c r="S25" s="502" t="s">
        <v>592</v>
      </c>
      <c r="T25" s="502"/>
      <c r="U25" s="502" t="s">
        <v>588</v>
      </c>
    </row>
    <row r="26" spans="1:177">
      <c r="A26" s="522"/>
      <c r="B26" s="506"/>
      <c r="C26" s="506"/>
      <c r="D26" s="506"/>
      <c r="E26" s="509"/>
      <c r="F26" s="509"/>
      <c r="G26" s="509"/>
      <c r="H26" s="525"/>
      <c r="I26" s="528"/>
      <c r="J26" s="512"/>
      <c r="K26" s="515"/>
      <c r="L26" s="515"/>
      <c r="M26" s="518"/>
      <c r="N26" s="515"/>
      <c r="O26" s="531"/>
      <c r="P26" s="503"/>
      <c r="Q26" s="503"/>
      <c r="R26" s="503"/>
      <c r="S26" s="503"/>
      <c r="T26" s="503"/>
      <c r="U26" s="503"/>
    </row>
    <row r="27" spans="1:177">
      <c r="A27" s="522"/>
      <c r="B27" s="506"/>
      <c r="C27" s="506"/>
      <c r="D27" s="506"/>
      <c r="E27" s="509"/>
      <c r="F27" s="509"/>
      <c r="G27" s="509"/>
      <c r="H27" s="525"/>
      <c r="I27" s="528"/>
      <c r="J27" s="512"/>
      <c r="K27" s="515"/>
      <c r="L27" s="515"/>
      <c r="M27" s="518"/>
      <c r="N27" s="515"/>
      <c r="O27" s="531"/>
      <c r="P27" s="503"/>
      <c r="Q27" s="503"/>
      <c r="R27" s="503"/>
      <c r="S27" s="503"/>
      <c r="T27" s="503"/>
      <c r="U27" s="503"/>
    </row>
    <row r="28" spans="1:177">
      <c r="A28" s="522"/>
      <c r="B28" s="506"/>
      <c r="C28" s="506"/>
      <c r="D28" s="506"/>
      <c r="E28" s="509"/>
      <c r="F28" s="509"/>
      <c r="G28" s="509"/>
      <c r="H28" s="525"/>
      <c r="I28" s="528"/>
      <c r="J28" s="512"/>
      <c r="K28" s="515"/>
      <c r="L28" s="515"/>
      <c r="M28" s="518"/>
      <c r="N28" s="515"/>
      <c r="O28" s="531"/>
      <c r="P28" s="503"/>
      <c r="Q28" s="503"/>
      <c r="R28" s="503"/>
      <c r="S28" s="503"/>
      <c r="T28" s="503"/>
      <c r="U28" s="503"/>
    </row>
    <row r="29" spans="1:177" ht="254.25" customHeight="1" thickBot="1">
      <c r="A29" s="523"/>
      <c r="B29" s="507"/>
      <c r="C29" s="507"/>
      <c r="D29" s="507"/>
      <c r="E29" s="510"/>
      <c r="F29" s="510"/>
      <c r="G29" s="510"/>
      <c r="H29" s="526"/>
      <c r="I29" s="529"/>
      <c r="J29" s="513"/>
      <c r="K29" s="516"/>
      <c r="L29" s="516"/>
      <c r="M29" s="519"/>
      <c r="N29" s="516"/>
      <c r="O29" s="532"/>
      <c r="P29" s="504"/>
      <c r="Q29" s="504"/>
      <c r="R29" s="504"/>
      <c r="S29" s="504"/>
      <c r="T29" s="504"/>
      <c r="U29" s="504"/>
    </row>
    <row r="30" spans="1:177" ht="15" customHeight="1">
      <c r="A30" s="521">
        <f>'Mapa Final'!A30</f>
        <v>5</v>
      </c>
      <c r="B30" s="505" t="str">
        <f>'Mapa Final'!B30</f>
        <v>Inconsistencias en el reparto</v>
      </c>
      <c r="C30" s="505" t="str">
        <f>'Mapa Final'!C30</f>
        <v>Incumplimiento de las metas establecidas</v>
      </c>
      <c r="D30" s="505" t="str">
        <f>'Mapa Final'!D30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los procesos ejecutivos  entre los Despachos competentes, dentro del término establecido. 
5. Errores en el diligenciamiento del acta de reparto.
</v>
      </c>
      <c r="E30" s="508" t="str">
        <f>'Mapa Final'!E30</f>
        <v>Falencia en la gestión, control y seguimiento del proceso de reparto en procesos ejecutivos.</v>
      </c>
      <c r="F30" s="508" t="str">
        <f>'Mapa Final'!F30</f>
        <v>Posibilidad de incumplimiento de las metas establecidas debido a la falencia en la gestión, control y seguimiento del proceso de reparto</v>
      </c>
      <c r="G30" s="508" t="str">
        <f>'Mapa Final'!G30</f>
        <v>Ejecución y Administración de Procesos</v>
      </c>
      <c r="H30" s="524" t="str">
        <f>'Mapa Final'!I30</f>
        <v>Muy Alta</v>
      </c>
      <c r="I30" s="527" t="str">
        <f>'Mapa Final'!L30</f>
        <v>Leve</v>
      </c>
      <c r="J30" s="511" t="str">
        <f>'Mapa Final'!N30</f>
        <v xml:space="preserve">Alto </v>
      </c>
      <c r="K30" s="514" t="str">
        <f>'Mapa Final'!AA30</f>
        <v>Media</v>
      </c>
      <c r="L30" s="514" t="str">
        <f>'Mapa Final'!AE30</f>
        <v>Leve</v>
      </c>
      <c r="M30" s="517" t="str">
        <f>'Mapa Final'!AG30</f>
        <v>Moderado</v>
      </c>
      <c r="N30" s="514" t="str">
        <f>'Mapa Final'!AH30</f>
        <v>Aceptar</v>
      </c>
      <c r="O30" s="530" t="s">
        <v>612</v>
      </c>
      <c r="P30" s="502"/>
      <c r="Q30" s="502"/>
      <c r="R30" s="502"/>
      <c r="S30" s="502" t="s">
        <v>595</v>
      </c>
      <c r="T30" s="502"/>
      <c r="U30" s="502" t="s">
        <v>588</v>
      </c>
    </row>
    <row r="31" spans="1:177">
      <c r="A31" s="522"/>
      <c r="B31" s="506"/>
      <c r="C31" s="506"/>
      <c r="D31" s="506"/>
      <c r="E31" s="509"/>
      <c r="F31" s="509"/>
      <c r="G31" s="509"/>
      <c r="H31" s="525"/>
      <c r="I31" s="528"/>
      <c r="J31" s="512"/>
      <c r="K31" s="515"/>
      <c r="L31" s="515"/>
      <c r="M31" s="518"/>
      <c r="N31" s="515"/>
      <c r="O31" s="531"/>
      <c r="P31" s="503"/>
      <c r="Q31" s="503"/>
      <c r="R31" s="503"/>
      <c r="S31" s="503"/>
      <c r="T31" s="503"/>
      <c r="U31" s="503"/>
    </row>
    <row r="32" spans="1:177">
      <c r="A32" s="522"/>
      <c r="B32" s="506"/>
      <c r="C32" s="506"/>
      <c r="D32" s="506"/>
      <c r="E32" s="509"/>
      <c r="F32" s="509"/>
      <c r="G32" s="509"/>
      <c r="H32" s="525"/>
      <c r="I32" s="528"/>
      <c r="J32" s="512"/>
      <c r="K32" s="515"/>
      <c r="L32" s="515"/>
      <c r="M32" s="518"/>
      <c r="N32" s="515"/>
      <c r="O32" s="531"/>
      <c r="P32" s="503"/>
      <c r="Q32" s="503"/>
      <c r="R32" s="503"/>
      <c r="S32" s="503"/>
      <c r="T32" s="503"/>
      <c r="U32" s="503"/>
    </row>
    <row r="33" spans="1:21">
      <c r="A33" s="522"/>
      <c r="B33" s="506"/>
      <c r="C33" s="506"/>
      <c r="D33" s="506"/>
      <c r="E33" s="509"/>
      <c r="F33" s="509"/>
      <c r="G33" s="509"/>
      <c r="H33" s="525"/>
      <c r="I33" s="528"/>
      <c r="J33" s="512"/>
      <c r="K33" s="515"/>
      <c r="L33" s="515"/>
      <c r="M33" s="518"/>
      <c r="N33" s="515"/>
      <c r="O33" s="531"/>
      <c r="P33" s="503"/>
      <c r="Q33" s="503"/>
      <c r="R33" s="503"/>
      <c r="S33" s="503"/>
      <c r="T33" s="503"/>
      <c r="U33" s="503"/>
    </row>
    <row r="34" spans="1:21" ht="230.25" customHeight="1" thickBot="1">
      <c r="A34" s="523"/>
      <c r="B34" s="507"/>
      <c r="C34" s="507"/>
      <c r="D34" s="507"/>
      <c r="E34" s="510"/>
      <c r="F34" s="510"/>
      <c r="G34" s="510"/>
      <c r="H34" s="526"/>
      <c r="I34" s="529"/>
      <c r="J34" s="513"/>
      <c r="K34" s="516"/>
      <c r="L34" s="516"/>
      <c r="M34" s="519"/>
      <c r="N34" s="516"/>
      <c r="O34" s="532"/>
      <c r="P34" s="504"/>
      <c r="Q34" s="504"/>
      <c r="R34" s="504"/>
      <c r="S34" s="504"/>
      <c r="T34" s="504"/>
      <c r="U34" s="504"/>
    </row>
    <row r="35" spans="1:21" ht="15" customHeight="1">
      <c r="A35" s="521">
        <f>'Mapa Final'!A35</f>
        <v>6</v>
      </c>
      <c r="B35" s="505" t="str">
        <f>'Mapa Final'!B35</f>
        <v>Error en las notificaciones judiicales</v>
      </c>
      <c r="C35" s="505" t="str">
        <f>'Mapa Final'!C35</f>
        <v>Afectación en la Prestación del Servicio de Justicia</v>
      </c>
      <c r="D35" s="505" t="str">
        <f>'Mapa Final'!D35</f>
        <v>1. Falta de seguimiento y control del cumplimiento efectivo de la actividad asignada. 
2. Falta de informaciòn en terminos de calidad, suficiencia y pertinencia para realizar la actividad (correos errados, direcciones erradas de las partes, información incompleta en la providencia). 
3. Falta de recursos, medios electrònicos y tecnològicos para el cumplimiento de la actividad.  
4.Carencia de vinculaciòn de las partes y terceros que genera nulidades, demoras en el proceso.</v>
      </c>
      <c r="E35" s="508" t="str">
        <f>'Mapa Final'!E35</f>
        <v xml:space="preserve">Inadecuada comunicación de las notificaciones judiciales </v>
      </c>
      <c r="F35" s="508" t="str">
        <f>'Mapa Final'!F35</f>
        <v xml:space="preserve">Posibilidad de incumplimiento de las metas establecidas debido a la inadecuada comunicación de las notificaciones judiciales </v>
      </c>
      <c r="G35" s="508" t="str">
        <f>'Mapa Final'!G35</f>
        <v>Ejecución y Administración de Procesos</v>
      </c>
      <c r="H35" s="524" t="str">
        <f>'Mapa Final'!I35</f>
        <v>Muy Alta</v>
      </c>
      <c r="I35" s="527" t="str">
        <f>'Mapa Final'!L35</f>
        <v>Leve</v>
      </c>
      <c r="J35" s="511" t="str">
        <f>'Mapa Final'!N35</f>
        <v xml:space="preserve">Alto </v>
      </c>
      <c r="K35" s="514" t="str">
        <f>'Mapa Final'!AA35</f>
        <v>Media</v>
      </c>
      <c r="L35" s="514" t="str">
        <f>'Mapa Final'!AE35</f>
        <v>Leve</v>
      </c>
      <c r="M35" s="517" t="str">
        <f>'Mapa Final'!AG35</f>
        <v>Moderado</v>
      </c>
      <c r="N35" s="514" t="str">
        <f>'Mapa Final'!AH35</f>
        <v>Aceptar</v>
      </c>
      <c r="O35" s="520" t="s">
        <v>613</v>
      </c>
      <c r="P35" s="502"/>
      <c r="Q35" s="502"/>
      <c r="R35" s="502"/>
      <c r="S35" s="502" t="s">
        <v>592</v>
      </c>
      <c r="T35" s="502"/>
      <c r="U35" s="502" t="s">
        <v>588</v>
      </c>
    </row>
    <row r="36" spans="1:21">
      <c r="A36" s="522"/>
      <c r="B36" s="506"/>
      <c r="C36" s="506"/>
      <c r="D36" s="506"/>
      <c r="E36" s="509"/>
      <c r="F36" s="509"/>
      <c r="G36" s="509"/>
      <c r="H36" s="525"/>
      <c r="I36" s="528"/>
      <c r="J36" s="512"/>
      <c r="K36" s="515"/>
      <c r="L36" s="515"/>
      <c r="M36" s="518"/>
      <c r="N36" s="515"/>
      <c r="O36" s="503"/>
      <c r="P36" s="503"/>
      <c r="Q36" s="503"/>
      <c r="R36" s="503"/>
      <c r="S36" s="503"/>
      <c r="T36" s="503"/>
      <c r="U36" s="503"/>
    </row>
    <row r="37" spans="1:21">
      <c r="A37" s="522"/>
      <c r="B37" s="506"/>
      <c r="C37" s="506"/>
      <c r="D37" s="506"/>
      <c r="E37" s="509"/>
      <c r="F37" s="509"/>
      <c r="G37" s="509"/>
      <c r="H37" s="525"/>
      <c r="I37" s="528"/>
      <c r="J37" s="512"/>
      <c r="K37" s="515"/>
      <c r="L37" s="515"/>
      <c r="M37" s="518"/>
      <c r="N37" s="515"/>
      <c r="O37" s="503"/>
      <c r="P37" s="503"/>
      <c r="Q37" s="503"/>
      <c r="R37" s="503"/>
      <c r="S37" s="503"/>
      <c r="T37" s="503"/>
      <c r="U37" s="503"/>
    </row>
    <row r="38" spans="1:21">
      <c r="A38" s="522"/>
      <c r="B38" s="506"/>
      <c r="C38" s="506"/>
      <c r="D38" s="506"/>
      <c r="E38" s="509"/>
      <c r="F38" s="509"/>
      <c r="G38" s="509"/>
      <c r="H38" s="525"/>
      <c r="I38" s="528"/>
      <c r="J38" s="512"/>
      <c r="K38" s="515"/>
      <c r="L38" s="515"/>
      <c r="M38" s="518"/>
      <c r="N38" s="515"/>
      <c r="O38" s="503"/>
      <c r="P38" s="503"/>
      <c r="Q38" s="503"/>
      <c r="R38" s="503"/>
      <c r="S38" s="503"/>
      <c r="T38" s="503"/>
      <c r="U38" s="503"/>
    </row>
    <row r="39" spans="1:21" ht="234.75" customHeight="1" thickBot="1">
      <c r="A39" s="523"/>
      <c r="B39" s="507"/>
      <c r="C39" s="507"/>
      <c r="D39" s="507"/>
      <c r="E39" s="510"/>
      <c r="F39" s="510"/>
      <c r="G39" s="510"/>
      <c r="H39" s="526"/>
      <c r="I39" s="529"/>
      <c r="J39" s="513"/>
      <c r="K39" s="516"/>
      <c r="L39" s="516"/>
      <c r="M39" s="519"/>
      <c r="N39" s="516"/>
      <c r="O39" s="504"/>
      <c r="P39" s="504"/>
      <c r="Q39" s="504"/>
      <c r="R39" s="504"/>
      <c r="S39" s="504"/>
      <c r="T39" s="504"/>
      <c r="U39" s="504"/>
    </row>
    <row r="40" spans="1:21">
      <c r="A40" s="521">
        <f>'Mapa Final'!A40</f>
        <v>7</v>
      </c>
      <c r="B40" s="505" t="str">
        <f>'Mapa Final'!B40</f>
        <v>Pérdida de documentos</v>
      </c>
      <c r="C40" s="505" t="str">
        <f>'Mapa Final'!C40</f>
        <v>Afectación en la Prestación del Servicio de Justicia</v>
      </c>
      <c r="D40" s="505"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508" t="str">
        <f>'Mapa Final'!E40</f>
        <v>Extravío de documentos temporal o definitivo de los procesos judiciales</v>
      </c>
      <c r="F40" s="508" t="str">
        <f>'Mapa Final'!F40</f>
        <v>Posibilidad de la afectación en la Prestación del Servicio de Justicia debido al extravío de documentos temporal o definitivo de los procesos judiciales</v>
      </c>
      <c r="G40" s="508" t="str">
        <f>'Mapa Final'!G40</f>
        <v>Usuarios, productos y prácticas organizacionales</v>
      </c>
      <c r="H40" s="524" t="str">
        <f>'Mapa Final'!I40</f>
        <v>Muy Alta</v>
      </c>
      <c r="I40" s="527" t="str">
        <f>'Mapa Final'!L40</f>
        <v>Leve</v>
      </c>
      <c r="J40" s="511" t="str">
        <f>'Mapa Final'!N40</f>
        <v xml:space="preserve">Alto </v>
      </c>
      <c r="K40" s="514" t="str">
        <f>'Mapa Final'!AA40</f>
        <v>Media</v>
      </c>
      <c r="L40" s="514" t="str">
        <f>'Mapa Final'!AE40</f>
        <v>Leve</v>
      </c>
      <c r="M40" s="517" t="str">
        <f>'Mapa Final'!AG40</f>
        <v>Moderado</v>
      </c>
      <c r="N40" s="514" t="str">
        <f>'Mapa Final'!AH40</f>
        <v>Aceptar</v>
      </c>
      <c r="O40" s="520" t="s">
        <v>614</v>
      </c>
      <c r="P40" s="502"/>
      <c r="Q40" s="502"/>
      <c r="R40" s="502"/>
      <c r="S40" s="502" t="s">
        <v>598</v>
      </c>
      <c r="T40" s="502"/>
      <c r="U40" s="502" t="s">
        <v>588</v>
      </c>
    </row>
    <row r="41" spans="1:21">
      <c r="A41" s="522"/>
      <c r="B41" s="506"/>
      <c r="C41" s="506"/>
      <c r="D41" s="506"/>
      <c r="E41" s="509"/>
      <c r="F41" s="509"/>
      <c r="G41" s="509"/>
      <c r="H41" s="525"/>
      <c r="I41" s="528"/>
      <c r="J41" s="512"/>
      <c r="K41" s="515"/>
      <c r="L41" s="515"/>
      <c r="M41" s="518"/>
      <c r="N41" s="515"/>
      <c r="O41" s="503"/>
      <c r="P41" s="503"/>
      <c r="Q41" s="503"/>
      <c r="R41" s="503"/>
      <c r="S41" s="503"/>
      <c r="T41" s="503"/>
      <c r="U41" s="503"/>
    </row>
    <row r="42" spans="1:21">
      <c r="A42" s="522"/>
      <c r="B42" s="506"/>
      <c r="C42" s="506"/>
      <c r="D42" s="506"/>
      <c r="E42" s="509"/>
      <c r="F42" s="509"/>
      <c r="G42" s="509"/>
      <c r="H42" s="525"/>
      <c r="I42" s="528"/>
      <c r="J42" s="512"/>
      <c r="K42" s="515"/>
      <c r="L42" s="515"/>
      <c r="M42" s="518"/>
      <c r="N42" s="515"/>
      <c r="O42" s="503"/>
      <c r="P42" s="503"/>
      <c r="Q42" s="503"/>
      <c r="R42" s="503"/>
      <c r="S42" s="503"/>
      <c r="T42" s="503"/>
      <c r="U42" s="503"/>
    </row>
    <row r="43" spans="1:21">
      <c r="A43" s="522"/>
      <c r="B43" s="506"/>
      <c r="C43" s="506"/>
      <c r="D43" s="506"/>
      <c r="E43" s="509"/>
      <c r="F43" s="509"/>
      <c r="G43" s="509"/>
      <c r="H43" s="525"/>
      <c r="I43" s="528"/>
      <c r="J43" s="512"/>
      <c r="K43" s="515"/>
      <c r="L43" s="515"/>
      <c r="M43" s="518"/>
      <c r="N43" s="515"/>
      <c r="O43" s="503"/>
      <c r="P43" s="503"/>
      <c r="Q43" s="503"/>
      <c r="R43" s="503"/>
      <c r="S43" s="503"/>
      <c r="T43" s="503"/>
      <c r="U43" s="503"/>
    </row>
    <row r="44" spans="1:21" ht="194.25" customHeight="1" thickBot="1">
      <c r="A44" s="523"/>
      <c r="B44" s="507"/>
      <c r="C44" s="507"/>
      <c r="D44" s="507"/>
      <c r="E44" s="510"/>
      <c r="F44" s="510"/>
      <c r="G44" s="510"/>
      <c r="H44" s="526"/>
      <c r="I44" s="529"/>
      <c r="J44" s="513"/>
      <c r="K44" s="516"/>
      <c r="L44" s="516"/>
      <c r="M44" s="519"/>
      <c r="N44" s="516"/>
      <c r="O44" s="504"/>
      <c r="P44" s="504"/>
      <c r="Q44" s="504"/>
      <c r="R44" s="504"/>
      <c r="S44" s="504"/>
      <c r="T44" s="504"/>
      <c r="U44" s="504"/>
    </row>
    <row r="45" spans="1:21">
      <c r="A45" s="521">
        <f>'Mapa Final'!A45</f>
        <v>8</v>
      </c>
      <c r="B45" s="505" t="str">
        <f>'Mapa Final'!B45</f>
        <v>Corrupción</v>
      </c>
      <c r="C45" s="505" t="str">
        <f>'Mapa Final'!C45</f>
        <v>Reputacional (Corrupción)</v>
      </c>
      <c r="D45" s="505" t="str">
        <f>'Mapa Final'!D45</f>
        <v>1.Insuficientes programas de capacitación para la toma de conciencia debido al desconocimiento de la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v>
      </c>
      <c r="E45" s="508" t="str">
        <f>'Mapa Final'!E45</f>
        <v xml:space="preserve">Carencia en transparencia, etica y valores . </v>
      </c>
      <c r="F45" s="508" t="str">
        <f>'Mapa Final'!F45</f>
        <v xml:space="preserve">Posibilidad de actos indebidos de  los servidores judiciales debido a  la carencia en transparencia, etica y valores </v>
      </c>
      <c r="G45" s="508" t="str">
        <f>'Mapa Final'!G45</f>
        <v>Fraude Interno</v>
      </c>
      <c r="H45" s="524" t="str">
        <f>'Mapa Final'!I45</f>
        <v>Muy Alta</v>
      </c>
      <c r="I45" s="527" t="str">
        <f>'Mapa Final'!L45</f>
        <v>Mayor</v>
      </c>
      <c r="J45" s="511" t="str">
        <f>'Mapa Final'!N45</f>
        <v xml:space="preserve">Alto </v>
      </c>
      <c r="K45" s="514" t="str">
        <f>'Mapa Final'!AA45</f>
        <v>Media</v>
      </c>
      <c r="L45" s="514" t="str">
        <f>'Mapa Final'!AE45</f>
        <v>Mayor</v>
      </c>
      <c r="M45" s="517" t="str">
        <f>'Mapa Final'!AG45</f>
        <v xml:space="preserve">Alto </v>
      </c>
      <c r="N45" s="514" t="str">
        <f>'Mapa Final'!AH45</f>
        <v>Reducir(mitigar)</v>
      </c>
      <c r="O45" s="520" t="s">
        <v>615</v>
      </c>
      <c r="P45" s="502"/>
      <c r="Q45" s="502"/>
      <c r="R45" s="502"/>
      <c r="S45" s="502" t="s">
        <v>600</v>
      </c>
      <c r="T45" s="502"/>
      <c r="U45" s="502" t="s">
        <v>588</v>
      </c>
    </row>
    <row r="46" spans="1:21">
      <c r="A46" s="522"/>
      <c r="B46" s="506"/>
      <c r="C46" s="506"/>
      <c r="D46" s="506"/>
      <c r="E46" s="509"/>
      <c r="F46" s="509"/>
      <c r="G46" s="509"/>
      <c r="H46" s="525"/>
      <c r="I46" s="528"/>
      <c r="J46" s="512"/>
      <c r="K46" s="515"/>
      <c r="L46" s="515"/>
      <c r="M46" s="518"/>
      <c r="N46" s="515"/>
      <c r="O46" s="503"/>
      <c r="P46" s="503"/>
      <c r="Q46" s="503"/>
      <c r="R46" s="503"/>
      <c r="S46" s="503"/>
      <c r="T46" s="503"/>
      <c r="U46" s="503"/>
    </row>
    <row r="47" spans="1:21">
      <c r="A47" s="522"/>
      <c r="B47" s="506"/>
      <c r="C47" s="506"/>
      <c r="D47" s="506"/>
      <c r="E47" s="509"/>
      <c r="F47" s="509"/>
      <c r="G47" s="509"/>
      <c r="H47" s="525"/>
      <c r="I47" s="528"/>
      <c r="J47" s="512"/>
      <c r="K47" s="515"/>
      <c r="L47" s="515"/>
      <c r="M47" s="518"/>
      <c r="N47" s="515"/>
      <c r="O47" s="503"/>
      <c r="P47" s="503"/>
      <c r="Q47" s="503"/>
      <c r="R47" s="503"/>
      <c r="S47" s="503"/>
      <c r="T47" s="503"/>
      <c r="U47" s="503"/>
    </row>
    <row r="48" spans="1:21">
      <c r="A48" s="522"/>
      <c r="B48" s="506"/>
      <c r="C48" s="506"/>
      <c r="D48" s="506"/>
      <c r="E48" s="509"/>
      <c r="F48" s="509"/>
      <c r="G48" s="509"/>
      <c r="H48" s="525"/>
      <c r="I48" s="528"/>
      <c r="J48" s="512"/>
      <c r="K48" s="515"/>
      <c r="L48" s="515"/>
      <c r="M48" s="518"/>
      <c r="N48" s="515"/>
      <c r="O48" s="503"/>
      <c r="P48" s="503"/>
      <c r="Q48" s="503"/>
      <c r="R48" s="503"/>
      <c r="S48" s="503"/>
      <c r="T48" s="503"/>
      <c r="U48" s="503"/>
    </row>
    <row r="49" spans="1:21" ht="188.25" customHeight="1" thickBot="1">
      <c r="A49" s="523"/>
      <c r="B49" s="507"/>
      <c r="C49" s="507"/>
      <c r="D49" s="507"/>
      <c r="E49" s="510"/>
      <c r="F49" s="510"/>
      <c r="G49" s="510"/>
      <c r="H49" s="526"/>
      <c r="I49" s="529"/>
      <c r="J49" s="513"/>
      <c r="K49" s="516"/>
      <c r="L49" s="516"/>
      <c r="M49" s="519"/>
      <c r="N49" s="516"/>
      <c r="O49" s="504"/>
      <c r="P49" s="504"/>
      <c r="Q49" s="504"/>
      <c r="R49" s="504"/>
      <c r="S49" s="504"/>
      <c r="T49" s="504"/>
      <c r="U49" s="504"/>
    </row>
    <row r="50" spans="1:21">
      <c r="A50" s="521">
        <f>'Mapa Final'!A50</f>
        <v>9</v>
      </c>
      <c r="B50" s="505" t="str">
        <f>'Mapa Final'!B50</f>
        <v>Interrupción o demora en el Servicio Público de Administrar  Justicia</v>
      </c>
      <c r="C50" s="505" t="str">
        <f>'Mapa Final'!C50</f>
        <v>Afectación en la Prestación del Servicio de Justicia</v>
      </c>
      <c r="D50" s="505" t="str">
        <f>'Mapa Final'!D50</f>
        <v>1. Paro por sindicato
2. Huelgas, protestas ciudadana
3. Disturbios o hechos violentos
4.Pandemia
5.Emergencias Ambientales</v>
      </c>
      <c r="E50" s="508" t="str">
        <f>'Mapa Final'!E50</f>
        <v>Suceso de fuerza mayor que imposibilitan la gestión judicial</v>
      </c>
      <c r="F50" s="508" t="str">
        <f>'Mapa Final'!F50</f>
        <v>Posibilidad de  afectación en la Prestación del Servicio de Justicia debido a un suceso de fuerza mayor que imposibilita la gestión judicial</v>
      </c>
      <c r="G50" s="508" t="str">
        <f>'Mapa Final'!G50</f>
        <v>Usuarios, productos y prácticas organizacionales</v>
      </c>
      <c r="H50" s="524" t="str">
        <f>'Mapa Final'!I50</f>
        <v>Muy Alta</v>
      </c>
      <c r="I50" s="527" t="str">
        <f>'Mapa Final'!L50</f>
        <v>Mayor</v>
      </c>
      <c r="J50" s="511" t="str">
        <f>'Mapa Final'!N50</f>
        <v xml:space="preserve">Alto </v>
      </c>
      <c r="K50" s="514" t="str">
        <f>'Mapa Final'!AA50</f>
        <v>Media</v>
      </c>
      <c r="L50" s="514" t="str">
        <f>'Mapa Final'!AE50</f>
        <v>Mayor</v>
      </c>
      <c r="M50" s="517" t="str">
        <f>'Mapa Final'!AG50</f>
        <v xml:space="preserve">Alto </v>
      </c>
      <c r="N50" s="514" t="str">
        <f>'Mapa Final'!AH50</f>
        <v>Aceptar</v>
      </c>
      <c r="O50" s="520" t="s">
        <v>601</v>
      </c>
      <c r="P50" s="502"/>
      <c r="Q50" s="502"/>
      <c r="R50" s="502"/>
      <c r="S50" s="502" t="s">
        <v>602</v>
      </c>
      <c r="T50" s="502"/>
      <c r="U50" s="502" t="s">
        <v>588</v>
      </c>
    </row>
    <row r="51" spans="1:21">
      <c r="A51" s="522"/>
      <c r="B51" s="506"/>
      <c r="C51" s="506"/>
      <c r="D51" s="506"/>
      <c r="E51" s="509"/>
      <c r="F51" s="509"/>
      <c r="G51" s="509"/>
      <c r="H51" s="525"/>
      <c r="I51" s="528"/>
      <c r="J51" s="512"/>
      <c r="K51" s="515"/>
      <c r="L51" s="515"/>
      <c r="M51" s="518"/>
      <c r="N51" s="515"/>
      <c r="O51" s="503"/>
      <c r="P51" s="503"/>
      <c r="Q51" s="503"/>
      <c r="R51" s="503"/>
      <c r="S51" s="503"/>
      <c r="T51" s="503"/>
      <c r="U51" s="503"/>
    </row>
    <row r="52" spans="1:21">
      <c r="A52" s="522"/>
      <c r="B52" s="506"/>
      <c r="C52" s="506"/>
      <c r="D52" s="506"/>
      <c r="E52" s="509"/>
      <c r="F52" s="509"/>
      <c r="G52" s="509"/>
      <c r="H52" s="525"/>
      <c r="I52" s="528"/>
      <c r="J52" s="512"/>
      <c r="K52" s="515"/>
      <c r="L52" s="515"/>
      <c r="M52" s="518"/>
      <c r="N52" s="515"/>
      <c r="O52" s="503"/>
      <c r="P52" s="503"/>
      <c r="Q52" s="503"/>
      <c r="R52" s="503"/>
      <c r="S52" s="503"/>
      <c r="T52" s="503"/>
      <c r="U52" s="503"/>
    </row>
    <row r="53" spans="1:21">
      <c r="A53" s="522"/>
      <c r="B53" s="506"/>
      <c r="C53" s="506"/>
      <c r="D53" s="506"/>
      <c r="E53" s="509"/>
      <c r="F53" s="509"/>
      <c r="G53" s="509"/>
      <c r="H53" s="525"/>
      <c r="I53" s="528"/>
      <c r="J53" s="512"/>
      <c r="K53" s="515"/>
      <c r="L53" s="515"/>
      <c r="M53" s="518"/>
      <c r="N53" s="515"/>
      <c r="O53" s="503"/>
      <c r="P53" s="503"/>
      <c r="Q53" s="503"/>
      <c r="R53" s="503"/>
      <c r="S53" s="503"/>
      <c r="T53" s="503"/>
      <c r="U53" s="503"/>
    </row>
    <row r="54" spans="1:21" ht="56.25" customHeight="1" thickBot="1">
      <c r="A54" s="523"/>
      <c r="B54" s="507"/>
      <c r="C54" s="507"/>
      <c r="D54" s="507"/>
      <c r="E54" s="510"/>
      <c r="F54" s="510"/>
      <c r="G54" s="510"/>
      <c r="H54" s="526"/>
      <c r="I54" s="529"/>
      <c r="J54" s="513"/>
      <c r="K54" s="516"/>
      <c r="L54" s="516"/>
      <c r="M54" s="519"/>
      <c r="N54" s="516"/>
      <c r="O54" s="504"/>
      <c r="P54" s="504"/>
      <c r="Q54" s="504"/>
      <c r="R54" s="504"/>
      <c r="S54" s="504"/>
      <c r="T54" s="504"/>
      <c r="U54" s="504"/>
    </row>
    <row r="55" spans="1:21">
      <c r="A55" s="521">
        <f>'Mapa Final'!A55</f>
        <v>10</v>
      </c>
      <c r="B55" s="505" t="str">
        <f>'Mapa Final'!B55</f>
        <v>Inaplicabilidad de la normavidad ambiental vigente</v>
      </c>
      <c r="C55" s="505" t="str">
        <f>'Mapa Final'!C55</f>
        <v>Afectación Ambiental</v>
      </c>
      <c r="D55" s="505"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08" t="str">
        <f>'Mapa Final'!E55</f>
        <v>Desconocimiento de los lineamientos ambientales y normatividad vigente ambiental</v>
      </c>
      <c r="F55" s="508" t="str">
        <f>'Mapa Final'!F55</f>
        <v>Posibilidad de afectación ambiental debido al desconocimiento de las lineamientos ambientales y normatividad vigente ambiental</v>
      </c>
      <c r="G55" s="508" t="str">
        <f>'Mapa Final'!G55</f>
        <v>Eventos Ambientales Internos</v>
      </c>
      <c r="H55" s="524" t="str">
        <f>'Mapa Final'!I55</f>
        <v>Muy Alta</v>
      </c>
      <c r="I55" s="527" t="str">
        <f>'Mapa Final'!L55</f>
        <v>Leve</v>
      </c>
      <c r="J55" s="511" t="str">
        <f>'Mapa Final'!N55</f>
        <v xml:space="preserve">Alto </v>
      </c>
      <c r="K55" s="514" t="str">
        <f>'Mapa Final'!AA55</f>
        <v>Media</v>
      </c>
      <c r="L55" s="514" t="str">
        <f>'Mapa Final'!AE55</f>
        <v>Leve</v>
      </c>
      <c r="M55" s="517" t="str">
        <f>'Mapa Final'!AG55</f>
        <v>Moderado</v>
      </c>
      <c r="N55" s="514" t="str">
        <f>'Mapa Final'!AH55</f>
        <v>Aceptar</v>
      </c>
      <c r="O55" s="520" t="s">
        <v>616</v>
      </c>
      <c r="P55" s="502"/>
      <c r="Q55" s="502"/>
      <c r="R55" s="502"/>
      <c r="S55" s="502" t="s">
        <v>604</v>
      </c>
      <c r="T55" s="502"/>
      <c r="U55" s="502" t="s">
        <v>588</v>
      </c>
    </row>
    <row r="56" spans="1:21">
      <c r="A56" s="522"/>
      <c r="B56" s="506"/>
      <c r="C56" s="506"/>
      <c r="D56" s="506"/>
      <c r="E56" s="509"/>
      <c r="F56" s="509"/>
      <c r="G56" s="509"/>
      <c r="H56" s="525"/>
      <c r="I56" s="528"/>
      <c r="J56" s="512"/>
      <c r="K56" s="515"/>
      <c r="L56" s="515"/>
      <c r="M56" s="518"/>
      <c r="N56" s="515"/>
      <c r="O56" s="503"/>
      <c r="P56" s="503"/>
      <c r="Q56" s="503"/>
      <c r="R56" s="503"/>
      <c r="S56" s="503"/>
      <c r="T56" s="503"/>
      <c r="U56" s="503"/>
    </row>
    <row r="57" spans="1:21">
      <c r="A57" s="522"/>
      <c r="B57" s="506"/>
      <c r="C57" s="506"/>
      <c r="D57" s="506"/>
      <c r="E57" s="509"/>
      <c r="F57" s="509"/>
      <c r="G57" s="509"/>
      <c r="H57" s="525"/>
      <c r="I57" s="528"/>
      <c r="J57" s="512"/>
      <c r="K57" s="515"/>
      <c r="L57" s="515"/>
      <c r="M57" s="518"/>
      <c r="N57" s="515"/>
      <c r="O57" s="503"/>
      <c r="P57" s="503"/>
      <c r="Q57" s="503"/>
      <c r="R57" s="503"/>
      <c r="S57" s="503"/>
      <c r="T57" s="503"/>
      <c r="U57" s="503"/>
    </row>
    <row r="58" spans="1:21">
      <c r="A58" s="522"/>
      <c r="B58" s="506"/>
      <c r="C58" s="506"/>
      <c r="D58" s="506"/>
      <c r="E58" s="509"/>
      <c r="F58" s="509"/>
      <c r="G58" s="509"/>
      <c r="H58" s="525"/>
      <c r="I58" s="528"/>
      <c r="J58" s="512"/>
      <c r="K58" s="515"/>
      <c r="L58" s="515"/>
      <c r="M58" s="518"/>
      <c r="N58" s="515"/>
      <c r="O58" s="503"/>
      <c r="P58" s="503"/>
      <c r="Q58" s="503"/>
      <c r="R58" s="503"/>
      <c r="S58" s="503"/>
      <c r="T58" s="503"/>
      <c r="U58" s="503"/>
    </row>
    <row r="59" spans="1:21" ht="159.75" customHeight="1" thickBot="1">
      <c r="A59" s="523"/>
      <c r="B59" s="507"/>
      <c r="C59" s="507"/>
      <c r="D59" s="507"/>
      <c r="E59" s="510"/>
      <c r="F59" s="510"/>
      <c r="G59" s="510"/>
      <c r="H59" s="526"/>
      <c r="I59" s="529"/>
      <c r="J59" s="513"/>
      <c r="K59" s="516"/>
      <c r="L59" s="516"/>
      <c r="M59" s="519"/>
      <c r="N59" s="516"/>
      <c r="O59" s="504"/>
      <c r="P59" s="504"/>
      <c r="Q59" s="504"/>
      <c r="R59" s="504"/>
      <c r="S59" s="504"/>
      <c r="T59" s="504"/>
      <c r="U59" s="504"/>
    </row>
    <row r="60" spans="1:21">
      <c r="A60" s="521">
        <f>'Mapa Final'!A60</f>
        <v>11</v>
      </c>
      <c r="B60" s="505" t="str">
        <f>'Mapa Final'!B60</f>
        <v>Inconsistencias en operaciones con depositos Judiciales</v>
      </c>
      <c r="C60" s="505" t="str">
        <f>'Mapa Final'!C60</f>
        <v>Afectación en la Prestación del Servicio de Justicia</v>
      </c>
      <c r="D60" s="505" t="str">
        <f>'Mapa Final'!D60</f>
        <v>1. Error desde la providencia judicial que ordena la operación sobre depósitos judiciales.  
2.Falta de capacitación en el manejo de aplicativos: módulo de depositos judiciales y portal web.
3. Errores Humanos.
4. Fallas en el modulo de depositos Judiciales</v>
      </c>
      <c r="E60" s="508" t="str">
        <f>'Mapa Final'!E60</f>
        <v xml:space="preserve"> orden Judicial inadecuada.</v>
      </c>
      <c r="F60" s="508" t="str">
        <f>'Mapa Final'!F60</f>
        <v>Son errores que se pueden presentar en el proceso de elaboración de órdenes de pago, fraccionamiento y conversión,error que puede estar desde el auto, o puede generarse en el proceso de dar trámite a lo dispuesto por el Juez.</v>
      </c>
      <c r="G60" s="508" t="str">
        <f>'Mapa Final'!G60</f>
        <v>Ejecución y Administración de Procesos</v>
      </c>
      <c r="H60" s="524" t="str">
        <f>'Mapa Final'!I60</f>
        <v>Muy Alta</v>
      </c>
      <c r="I60" s="527" t="str">
        <f>'Mapa Final'!L60</f>
        <v>Leve</v>
      </c>
      <c r="J60" s="511" t="str">
        <f>'Mapa Final'!N60</f>
        <v xml:space="preserve">Alto </v>
      </c>
      <c r="K60" s="514" t="str">
        <f>'Mapa Final'!AA60</f>
        <v>Media</v>
      </c>
      <c r="L60" s="514" t="str">
        <f>'Mapa Final'!AE60</f>
        <v>Leve</v>
      </c>
      <c r="M60" s="517" t="str">
        <f>'Mapa Final'!AG60</f>
        <v>Moderado</v>
      </c>
      <c r="N60" s="514" t="str">
        <f>'Mapa Final'!AH60</f>
        <v>Aceptar</v>
      </c>
      <c r="O60" s="520" t="s">
        <v>617</v>
      </c>
      <c r="P60" s="502"/>
      <c r="Q60" s="502"/>
      <c r="R60" s="502"/>
      <c r="S60" s="502" t="s">
        <v>592</v>
      </c>
      <c r="T60" s="502"/>
      <c r="U60" s="502" t="s">
        <v>588</v>
      </c>
    </row>
    <row r="61" spans="1:21">
      <c r="A61" s="522"/>
      <c r="B61" s="506"/>
      <c r="C61" s="506"/>
      <c r="D61" s="506"/>
      <c r="E61" s="509"/>
      <c r="F61" s="509"/>
      <c r="G61" s="509"/>
      <c r="H61" s="525"/>
      <c r="I61" s="528"/>
      <c r="J61" s="512"/>
      <c r="K61" s="515"/>
      <c r="L61" s="515"/>
      <c r="M61" s="518"/>
      <c r="N61" s="515"/>
      <c r="O61" s="503"/>
      <c r="P61" s="503"/>
      <c r="Q61" s="503"/>
      <c r="R61" s="503"/>
      <c r="S61" s="503"/>
      <c r="T61" s="503"/>
      <c r="U61" s="503"/>
    </row>
    <row r="62" spans="1:21">
      <c r="A62" s="522"/>
      <c r="B62" s="506"/>
      <c r="C62" s="506"/>
      <c r="D62" s="506"/>
      <c r="E62" s="509"/>
      <c r="F62" s="509"/>
      <c r="G62" s="509"/>
      <c r="H62" s="525"/>
      <c r="I62" s="528"/>
      <c r="J62" s="512"/>
      <c r="K62" s="515"/>
      <c r="L62" s="515"/>
      <c r="M62" s="518"/>
      <c r="N62" s="515"/>
      <c r="O62" s="503"/>
      <c r="P62" s="503"/>
      <c r="Q62" s="503"/>
      <c r="R62" s="503"/>
      <c r="S62" s="503"/>
      <c r="T62" s="503"/>
      <c r="U62" s="503"/>
    </row>
    <row r="63" spans="1:21">
      <c r="A63" s="522"/>
      <c r="B63" s="506"/>
      <c r="C63" s="506"/>
      <c r="D63" s="506"/>
      <c r="E63" s="509"/>
      <c r="F63" s="509"/>
      <c r="G63" s="509"/>
      <c r="H63" s="525"/>
      <c r="I63" s="528"/>
      <c r="J63" s="512"/>
      <c r="K63" s="515"/>
      <c r="L63" s="515"/>
      <c r="M63" s="518"/>
      <c r="N63" s="515"/>
      <c r="O63" s="503"/>
      <c r="P63" s="503"/>
      <c r="Q63" s="503"/>
      <c r="R63" s="503"/>
      <c r="S63" s="503"/>
      <c r="T63" s="503"/>
      <c r="U63" s="503"/>
    </row>
    <row r="64" spans="1:21" ht="109.5" customHeight="1" thickBot="1">
      <c r="A64" s="523"/>
      <c r="B64" s="507"/>
      <c r="C64" s="507"/>
      <c r="D64" s="507"/>
      <c r="E64" s="510"/>
      <c r="F64" s="510"/>
      <c r="G64" s="510"/>
      <c r="H64" s="526"/>
      <c r="I64" s="529"/>
      <c r="J64" s="513"/>
      <c r="K64" s="516"/>
      <c r="L64" s="516"/>
      <c r="M64" s="519"/>
      <c r="N64" s="516"/>
      <c r="O64" s="504"/>
      <c r="P64" s="504"/>
      <c r="Q64" s="504"/>
      <c r="R64" s="504"/>
      <c r="S64" s="504"/>
      <c r="T64" s="504"/>
      <c r="U64" s="504"/>
    </row>
  </sheetData>
  <mergeCells count="250">
    <mergeCell ref="S60:S64"/>
    <mergeCell ref="T60:T64"/>
    <mergeCell ref="U60:U64"/>
    <mergeCell ref="J60:J64"/>
    <mergeCell ref="K60:K64"/>
    <mergeCell ref="L60:L64"/>
    <mergeCell ref="M60:M64"/>
    <mergeCell ref="N60:N64"/>
    <mergeCell ref="O60:O64"/>
    <mergeCell ref="P60:P64"/>
    <mergeCell ref="Q60:Q64"/>
    <mergeCell ref="R60:R64"/>
    <mergeCell ref="A60:A64"/>
    <mergeCell ref="B60:B64"/>
    <mergeCell ref="C60:C64"/>
    <mergeCell ref="D60:D64"/>
    <mergeCell ref="E60:E64"/>
    <mergeCell ref="F60:F64"/>
    <mergeCell ref="G60:G64"/>
    <mergeCell ref="H60:H64"/>
    <mergeCell ref="I60:I6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s>
  <conditionalFormatting sqref="D8:G8 H7 H65:J1048576 A7:B7">
    <cfRule type="containsText" dxfId="2093" priority="713" operator="containsText" text="3- Moderado">
      <formula>NOT(ISERROR(SEARCH("3- Moderado",A7)))</formula>
    </cfRule>
    <cfRule type="containsText" dxfId="2092" priority="714" operator="containsText" text="6- Moderado">
      <formula>NOT(ISERROR(SEARCH("6- Moderado",A7)))</formula>
    </cfRule>
    <cfRule type="containsText" dxfId="2091" priority="715" operator="containsText" text="4- Moderado">
      <formula>NOT(ISERROR(SEARCH("4- Moderado",A7)))</formula>
    </cfRule>
    <cfRule type="containsText" dxfId="2090" priority="716" operator="containsText" text="3- Bajo">
      <formula>NOT(ISERROR(SEARCH("3- Bajo",A7)))</formula>
    </cfRule>
    <cfRule type="containsText" dxfId="2089" priority="717" operator="containsText" text="4- Bajo">
      <formula>NOT(ISERROR(SEARCH("4- Bajo",A7)))</formula>
    </cfRule>
    <cfRule type="containsText" dxfId="2088" priority="718" operator="containsText" text="1- Bajo">
      <formula>NOT(ISERROR(SEARCH("1- Bajo",A7)))</formula>
    </cfRule>
  </conditionalFormatting>
  <conditionalFormatting sqref="H8:J8">
    <cfRule type="containsText" dxfId="2087" priority="706" operator="containsText" text="3- Moderado">
      <formula>NOT(ISERROR(SEARCH("3- Moderado",H8)))</formula>
    </cfRule>
    <cfRule type="containsText" dxfId="2086" priority="707" operator="containsText" text="6- Moderado">
      <formula>NOT(ISERROR(SEARCH("6- Moderado",H8)))</formula>
    </cfRule>
    <cfRule type="containsText" dxfId="2085" priority="708" operator="containsText" text="4- Moderado">
      <formula>NOT(ISERROR(SEARCH("4- Moderado",H8)))</formula>
    </cfRule>
    <cfRule type="containsText" dxfId="2084" priority="709" operator="containsText" text="3- Bajo">
      <formula>NOT(ISERROR(SEARCH("3- Bajo",H8)))</formula>
    </cfRule>
    <cfRule type="containsText" dxfId="2083" priority="710" operator="containsText" text="4- Bajo">
      <formula>NOT(ISERROR(SEARCH("4- Bajo",H8)))</formula>
    </cfRule>
    <cfRule type="containsText" dxfId="2082" priority="712" operator="containsText" text="1- Bajo">
      <formula>NOT(ISERROR(SEARCH("1- Bajo",H8)))</formula>
    </cfRule>
  </conditionalFormatting>
  <conditionalFormatting sqref="J8 J65:J1048576">
    <cfRule type="containsText" dxfId="2081" priority="695" operator="containsText" text="25- Extremo">
      <formula>NOT(ISERROR(SEARCH("25- Extremo",J8)))</formula>
    </cfRule>
    <cfRule type="containsText" dxfId="2080" priority="696" operator="containsText" text="20- Extremo">
      <formula>NOT(ISERROR(SEARCH("20- Extremo",J8)))</formula>
    </cfRule>
    <cfRule type="containsText" dxfId="2079" priority="697" operator="containsText" text="15- Extremo">
      <formula>NOT(ISERROR(SEARCH("15- Extremo",J8)))</formula>
    </cfRule>
    <cfRule type="containsText" dxfId="2078" priority="698" operator="containsText" text="10- Extremo">
      <formula>NOT(ISERROR(SEARCH("10- Extremo",J8)))</formula>
    </cfRule>
    <cfRule type="containsText" dxfId="2077" priority="699" operator="containsText" text="5- Extremo">
      <formula>NOT(ISERROR(SEARCH("5- Extremo",J8)))</formula>
    </cfRule>
    <cfRule type="containsText" dxfId="2076" priority="700" operator="containsText" text="12- Alto">
      <formula>NOT(ISERROR(SEARCH("12- Alto",J8)))</formula>
    </cfRule>
    <cfRule type="containsText" dxfId="2075" priority="701" operator="containsText" text="10- Alto">
      <formula>NOT(ISERROR(SEARCH("10- Alto",J8)))</formula>
    </cfRule>
    <cfRule type="containsText" dxfId="2074" priority="702" operator="containsText" text="9- Alto">
      <formula>NOT(ISERROR(SEARCH("9- Alto",J8)))</formula>
    </cfRule>
    <cfRule type="containsText" dxfId="2073" priority="703" operator="containsText" text="8- Alto">
      <formula>NOT(ISERROR(SEARCH("8- Alto",J8)))</formula>
    </cfRule>
    <cfRule type="containsText" dxfId="2072" priority="704" operator="containsText" text="5- Alto">
      <formula>NOT(ISERROR(SEARCH("5- Alto",J8)))</formula>
    </cfRule>
    <cfRule type="containsText" dxfId="2071" priority="705" operator="containsText" text="4- Alto">
      <formula>NOT(ISERROR(SEARCH("4- Alto",J8)))</formula>
    </cfRule>
    <cfRule type="containsText" dxfId="2070" priority="711" operator="containsText" text="2- Bajo">
      <formula>NOT(ISERROR(SEARCH("2- Bajo",J8)))</formula>
    </cfRule>
  </conditionalFormatting>
  <conditionalFormatting sqref="K10:L10">
    <cfRule type="containsText" dxfId="2069" priority="689" operator="containsText" text="3- Moderado">
      <formula>NOT(ISERROR(SEARCH("3- Moderado",K10)))</formula>
    </cfRule>
    <cfRule type="containsText" dxfId="2068" priority="690" operator="containsText" text="6- Moderado">
      <formula>NOT(ISERROR(SEARCH("6- Moderado",K10)))</formula>
    </cfRule>
    <cfRule type="containsText" dxfId="2067" priority="691" operator="containsText" text="4- Moderado">
      <formula>NOT(ISERROR(SEARCH("4- Moderado",K10)))</formula>
    </cfRule>
    <cfRule type="containsText" dxfId="2066" priority="692" operator="containsText" text="3- Bajo">
      <formula>NOT(ISERROR(SEARCH("3- Bajo",K10)))</formula>
    </cfRule>
    <cfRule type="containsText" dxfId="2065" priority="693" operator="containsText" text="4- Bajo">
      <formula>NOT(ISERROR(SEARCH("4- Bajo",K10)))</formula>
    </cfRule>
    <cfRule type="containsText" dxfId="2064" priority="694" operator="containsText" text="1- Bajo">
      <formula>NOT(ISERROR(SEARCH("1- Bajo",K10)))</formula>
    </cfRule>
  </conditionalFormatting>
  <conditionalFormatting sqref="H10:I10">
    <cfRule type="containsText" dxfId="2063" priority="683" operator="containsText" text="3- Moderado">
      <formula>NOT(ISERROR(SEARCH("3- Moderado",H10)))</formula>
    </cfRule>
    <cfRule type="containsText" dxfId="2062" priority="684" operator="containsText" text="6- Moderado">
      <formula>NOT(ISERROR(SEARCH("6- Moderado",H10)))</formula>
    </cfRule>
    <cfRule type="containsText" dxfId="2061" priority="685" operator="containsText" text="4- Moderado">
      <formula>NOT(ISERROR(SEARCH("4- Moderado",H10)))</formula>
    </cfRule>
    <cfRule type="containsText" dxfId="2060" priority="686" operator="containsText" text="3- Bajo">
      <formula>NOT(ISERROR(SEARCH("3- Bajo",H10)))</formula>
    </cfRule>
    <cfRule type="containsText" dxfId="2059" priority="687" operator="containsText" text="4- Bajo">
      <formula>NOT(ISERROR(SEARCH("4- Bajo",H10)))</formula>
    </cfRule>
    <cfRule type="containsText" dxfId="2058" priority="688" operator="containsText" text="1- Bajo">
      <formula>NOT(ISERROR(SEARCH("1- Bajo",H10)))</formula>
    </cfRule>
  </conditionalFormatting>
  <conditionalFormatting sqref="A10 C10:E10">
    <cfRule type="containsText" dxfId="2057" priority="677" operator="containsText" text="3- Moderado">
      <formula>NOT(ISERROR(SEARCH("3- Moderado",A10)))</formula>
    </cfRule>
    <cfRule type="containsText" dxfId="2056" priority="678" operator="containsText" text="6- Moderado">
      <formula>NOT(ISERROR(SEARCH("6- Moderado",A10)))</formula>
    </cfRule>
    <cfRule type="containsText" dxfId="2055" priority="679" operator="containsText" text="4- Moderado">
      <formula>NOT(ISERROR(SEARCH("4- Moderado",A10)))</formula>
    </cfRule>
    <cfRule type="containsText" dxfId="2054" priority="680" operator="containsText" text="3- Bajo">
      <formula>NOT(ISERROR(SEARCH("3- Bajo",A10)))</formula>
    </cfRule>
    <cfRule type="containsText" dxfId="2053" priority="681" operator="containsText" text="4- Bajo">
      <formula>NOT(ISERROR(SEARCH("4- Bajo",A10)))</formula>
    </cfRule>
    <cfRule type="containsText" dxfId="2052" priority="682" operator="containsText" text="1- Bajo">
      <formula>NOT(ISERROR(SEARCH("1- Bajo",A10)))</formula>
    </cfRule>
  </conditionalFormatting>
  <conditionalFormatting sqref="F10:G10">
    <cfRule type="containsText" dxfId="2051" priority="671" operator="containsText" text="3- Moderado">
      <formula>NOT(ISERROR(SEARCH("3- Moderado",F10)))</formula>
    </cfRule>
    <cfRule type="containsText" dxfId="2050" priority="672" operator="containsText" text="6- Moderado">
      <formula>NOT(ISERROR(SEARCH("6- Moderado",F10)))</formula>
    </cfRule>
    <cfRule type="containsText" dxfId="2049" priority="673" operator="containsText" text="4- Moderado">
      <formula>NOT(ISERROR(SEARCH("4- Moderado",F10)))</formula>
    </cfRule>
    <cfRule type="containsText" dxfId="2048" priority="674" operator="containsText" text="3- Bajo">
      <formula>NOT(ISERROR(SEARCH("3- Bajo",F10)))</formula>
    </cfRule>
    <cfRule type="containsText" dxfId="2047" priority="675" operator="containsText" text="4- Bajo">
      <formula>NOT(ISERROR(SEARCH("4- Bajo",F10)))</formula>
    </cfRule>
    <cfRule type="containsText" dxfId="2046" priority="676" operator="containsText" text="1- Bajo">
      <formula>NOT(ISERROR(SEARCH("1- Bajo",F10)))</formula>
    </cfRule>
  </conditionalFormatting>
  <conditionalFormatting sqref="K8">
    <cfRule type="containsText" dxfId="2045" priority="665" operator="containsText" text="3- Moderado">
      <formula>NOT(ISERROR(SEARCH("3- Moderado",K8)))</formula>
    </cfRule>
    <cfRule type="containsText" dxfId="2044" priority="666" operator="containsText" text="6- Moderado">
      <formula>NOT(ISERROR(SEARCH("6- Moderado",K8)))</formula>
    </cfRule>
    <cfRule type="containsText" dxfId="2043" priority="667" operator="containsText" text="4- Moderado">
      <formula>NOT(ISERROR(SEARCH("4- Moderado",K8)))</formula>
    </cfRule>
    <cfRule type="containsText" dxfId="2042" priority="668" operator="containsText" text="3- Bajo">
      <formula>NOT(ISERROR(SEARCH("3- Bajo",K8)))</formula>
    </cfRule>
    <cfRule type="containsText" dxfId="2041" priority="669" operator="containsText" text="4- Bajo">
      <formula>NOT(ISERROR(SEARCH("4- Bajo",K8)))</formula>
    </cfRule>
    <cfRule type="containsText" dxfId="2040" priority="670" operator="containsText" text="1- Bajo">
      <formula>NOT(ISERROR(SEARCH("1- Bajo",K8)))</formula>
    </cfRule>
  </conditionalFormatting>
  <conditionalFormatting sqref="L8">
    <cfRule type="containsText" dxfId="2039" priority="659" operator="containsText" text="3- Moderado">
      <formula>NOT(ISERROR(SEARCH("3- Moderado",L8)))</formula>
    </cfRule>
    <cfRule type="containsText" dxfId="2038" priority="660" operator="containsText" text="6- Moderado">
      <formula>NOT(ISERROR(SEARCH("6- Moderado",L8)))</formula>
    </cfRule>
    <cfRule type="containsText" dxfId="2037" priority="661" operator="containsText" text="4- Moderado">
      <formula>NOT(ISERROR(SEARCH("4- Moderado",L8)))</formula>
    </cfRule>
    <cfRule type="containsText" dxfId="2036" priority="662" operator="containsText" text="3- Bajo">
      <formula>NOT(ISERROR(SEARCH("3- Bajo",L8)))</formula>
    </cfRule>
    <cfRule type="containsText" dxfId="2035" priority="663" operator="containsText" text="4- Bajo">
      <formula>NOT(ISERROR(SEARCH("4- Bajo",L8)))</formula>
    </cfRule>
    <cfRule type="containsText" dxfId="2034" priority="664" operator="containsText" text="1- Bajo">
      <formula>NOT(ISERROR(SEARCH("1- Bajo",L8)))</formula>
    </cfRule>
  </conditionalFormatting>
  <conditionalFormatting sqref="M8">
    <cfRule type="containsText" dxfId="2033" priority="653" operator="containsText" text="3- Moderado">
      <formula>NOT(ISERROR(SEARCH("3- Moderado",M8)))</formula>
    </cfRule>
    <cfRule type="containsText" dxfId="2032" priority="654" operator="containsText" text="6- Moderado">
      <formula>NOT(ISERROR(SEARCH("6- Moderado",M8)))</formula>
    </cfRule>
    <cfRule type="containsText" dxfId="2031" priority="655" operator="containsText" text="4- Moderado">
      <formula>NOT(ISERROR(SEARCH("4- Moderado",M8)))</formula>
    </cfRule>
    <cfRule type="containsText" dxfId="2030" priority="656" operator="containsText" text="3- Bajo">
      <formula>NOT(ISERROR(SEARCH("3- Bajo",M8)))</formula>
    </cfRule>
    <cfRule type="containsText" dxfId="2029" priority="657" operator="containsText" text="4- Bajo">
      <formula>NOT(ISERROR(SEARCH("4- Bajo",M8)))</formula>
    </cfRule>
    <cfRule type="containsText" dxfId="2028" priority="658" operator="containsText" text="1- Bajo">
      <formula>NOT(ISERROR(SEARCH("1- Bajo",M8)))</formula>
    </cfRule>
  </conditionalFormatting>
  <conditionalFormatting sqref="J10:J14">
    <cfRule type="containsText" dxfId="2027" priority="648" operator="containsText" text="Bajo">
      <formula>NOT(ISERROR(SEARCH("Bajo",J10)))</formula>
    </cfRule>
    <cfRule type="containsText" dxfId="2026" priority="649" operator="containsText" text="Moderado">
      <formula>NOT(ISERROR(SEARCH("Moderado",J10)))</formula>
    </cfRule>
    <cfRule type="containsText" dxfId="2025" priority="650" operator="containsText" text="Alto">
      <formula>NOT(ISERROR(SEARCH("Alto",J10)))</formula>
    </cfRule>
    <cfRule type="containsText" dxfId="2024"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2023" priority="623" operator="containsText" text="Moderado">
      <formula>NOT(ISERROR(SEARCH("Moderado",M10)))</formula>
    </cfRule>
    <cfRule type="containsText" dxfId="2022" priority="643" operator="containsText" text="Bajo">
      <formula>NOT(ISERROR(SEARCH("Bajo",M10)))</formula>
    </cfRule>
    <cfRule type="containsText" dxfId="2021" priority="644" operator="containsText" text="Moderado">
      <formula>NOT(ISERROR(SEARCH("Moderado",M10)))</formula>
    </cfRule>
    <cfRule type="containsText" dxfId="2020" priority="645" operator="containsText" text="Alto">
      <formula>NOT(ISERROR(SEARCH("Alto",M10)))</formula>
    </cfRule>
    <cfRule type="containsText" dxfId="2019"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2018" priority="637" operator="containsText" text="3- Moderado">
      <formula>NOT(ISERROR(SEARCH("3- Moderado",N10)))</formula>
    </cfRule>
    <cfRule type="containsText" dxfId="2017" priority="638" operator="containsText" text="6- Moderado">
      <formula>NOT(ISERROR(SEARCH("6- Moderado",N10)))</formula>
    </cfRule>
    <cfRule type="containsText" dxfId="2016" priority="639" operator="containsText" text="4- Moderado">
      <formula>NOT(ISERROR(SEARCH("4- Moderado",N10)))</formula>
    </cfRule>
    <cfRule type="containsText" dxfId="2015" priority="640" operator="containsText" text="3- Bajo">
      <formula>NOT(ISERROR(SEARCH("3- Bajo",N10)))</formula>
    </cfRule>
    <cfRule type="containsText" dxfId="2014" priority="641" operator="containsText" text="4- Bajo">
      <formula>NOT(ISERROR(SEARCH("4- Bajo",N10)))</formula>
    </cfRule>
    <cfRule type="containsText" dxfId="2013" priority="642" operator="containsText" text="1- Bajo">
      <formula>NOT(ISERROR(SEARCH("1- Bajo",N10)))</formula>
    </cfRule>
  </conditionalFormatting>
  <conditionalFormatting sqref="H10:H14">
    <cfRule type="containsText" dxfId="2012" priority="624" operator="containsText" text="Muy Alta">
      <formula>NOT(ISERROR(SEARCH("Muy Alta",H10)))</formula>
    </cfRule>
    <cfRule type="containsText" dxfId="2011" priority="625" operator="containsText" text="Alta">
      <formula>NOT(ISERROR(SEARCH("Alta",H10)))</formula>
    </cfRule>
    <cfRule type="containsText" dxfId="2010" priority="626" operator="containsText" text="Muy Alta">
      <formula>NOT(ISERROR(SEARCH("Muy Alta",H10)))</formula>
    </cfRule>
    <cfRule type="containsText" dxfId="2009" priority="631" operator="containsText" text="Muy Baja">
      <formula>NOT(ISERROR(SEARCH("Muy Baja",H10)))</formula>
    </cfRule>
    <cfRule type="containsText" dxfId="2008" priority="632" operator="containsText" text="Baja">
      <formula>NOT(ISERROR(SEARCH("Baja",H10)))</formula>
    </cfRule>
    <cfRule type="containsText" dxfId="2007" priority="633" operator="containsText" text="Media">
      <formula>NOT(ISERROR(SEARCH("Media",H10)))</formula>
    </cfRule>
    <cfRule type="containsText" dxfId="2006" priority="634" operator="containsText" text="Alta">
      <formula>NOT(ISERROR(SEARCH("Alta",H10)))</formula>
    </cfRule>
    <cfRule type="containsText" dxfId="2005" priority="636" operator="containsText" text="Muy Alta">
      <formula>NOT(ISERROR(SEARCH("Muy Alta",H10)))</formula>
    </cfRule>
  </conditionalFormatting>
  <conditionalFormatting sqref="I10:I14">
    <cfRule type="containsText" dxfId="2004" priority="627" operator="containsText" text="Catastrófico">
      <formula>NOT(ISERROR(SEARCH("Catastrófico",I10)))</formula>
    </cfRule>
    <cfRule type="containsText" dxfId="2003" priority="628" operator="containsText" text="Mayor">
      <formula>NOT(ISERROR(SEARCH("Mayor",I10)))</formula>
    </cfRule>
    <cfRule type="containsText" dxfId="2002" priority="629" operator="containsText" text="Menor">
      <formula>NOT(ISERROR(SEARCH("Menor",I10)))</formula>
    </cfRule>
    <cfRule type="containsText" dxfId="2001" priority="630" operator="containsText" text="Leve">
      <formula>NOT(ISERROR(SEARCH("Leve",I10)))</formula>
    </cfRule>
    <cfRule type="containsText" dxfId="2000" priority="635" operator="containsText" text="Moderado">
      <formula>NOT(ISERROR(SEARCH("Moderado",I10)))</formula>
    </cfRule>
  </conditionalFormatting>
  <conditionalFormatting sqref="K10:K14">
    <cfRule type="containsText" dxfId="1999" priority="622" operator="containsText" text="Media">
      <formula>NOT(ISERROR(SEARCH("Media",K10)))</formula>
    </cfRule>
  </conditionalFormatting>
  <conditionalFormatting sqref="L10:L14">
    <cfRule type="containsText" dxfId="1998" priority="621" operator="containsText" text="Moderado">
      <formula>NOT(ISERROR(SEARCH("Moderado",L10)))</formula>
    </cfRule>
  </conditionalFormatting>
  <conditionalFormatting sqref="J10:J14">
    <cfRule type="containsText" dxfId="1997" priority="620" operator="containsText" text="Moderado">
      <formula>NOT(ISERROR(SEARCH("Moderado",J10)))</formula>
    </cfRule>
  </conditionalFormatting>
  <conditionalFormatting sqref="J10:J14">
    <cfRule type="containsText" dxfId="1996" priority="618" operator="containsText" text="Bajo">
      <formula>NOT(ISERROR(SEARCH("Bajo",J10)))</formula>
    </cfRule>
    <cfRule type="containsText" dxfId="1995" priority="619" operator="containsText" text="Extremo">
      <formula>NOT(ISERROR(SEARCH("Extremo",J10)))</formula>
    </cfRule>
  </conditionalFormatting>
  <conditionalFormatting sqref="K10:K14">
    <cfRule type="containsText" dxfId="1994" priority="616" operator="containsText" text="Baja">
      <formula>NOT(ISERROR(SEARCH("Baja",K10)))</formula>
    </cfRule>
    <cfRule type="containsText" dxfId="1993" priority="617" operator="containsText" text="Muy Baja">
      <formula>NOT(ISERROR(SEARCH("Muy Baja",K10)))</formula>
    </cfRule>
  </conditionalFormatting>
  <conditionalFormatting sqref="K10:K14">
    <cfRule type="containsText" dxfId="1992" priority="614" operator="containsText" text="Muy Alta">
      <formula>NOT(ISERROR(SEARCH("Muy Alta",K10)))</formula>
    </cfRule>
    <cfRule type="containsText" dxfId="1991" priority="615" operator="containsText" text="Alta">
      <formula>NOT(ISERROR(SEARCH("Alta",K10)))</formula>
    </cfRule>
  </conditionalFormatting>
  <conditionalFormatting sqref="L10:L14">
    <cfRule type="containsText" dxfId="1990" priority="610" operator="containsText" text="Catastrófico">
      <formula>NOT(ISERROR(SEARCH("Catastrófico",L10)))</formula>
    </cfRule>
    <cfRule type="containsText" dxfId="1989" priority="611" operator="containsText" text="Mayor">
      <formula>NOT(ISERROR(SEARCH("Mayor",L10)))</formula>
    </cfRule>
    <cfRule type="containsText" dxfId="1988" priority="612" operator="containsText" text="Menor">
      <formula>NOT(ISERROR(SEARCH("Menor",L10)))</formula>
    </cfRule>
    <cfRule type="containsText" dxfId="1987" priority="613" operator="containsText" text="Leve">
      <formula>NOT(ISERROR(SEARCH("Leve",L10)))</formula>
    </cfRule>
  </conditionalFormatting>
  <conditionalFormatting sqref="K15:L15">
    <cfRule type="containsText" dxfId="1986" priority="604" operator="containsText" text="3- Moderado">
      <formula>NOT(ISERROR(SEARCH("3- Moderado",K15)))</formula>
    </cfRule>
    <cfRule type="containsText" dxfId="1985" priority="605" operator="containsText" text="6- Moderado">
      <formula>NOT(ISERROR(SEARCH("6- Moderado",K15)))</formula>
    </cfRule>
    <cfRule type="containsText" dxfId="1984" priority="606" operator="containsText" text="4- Moderado">
      <formula>NOT(ISERROR(SEARCH("4- Moderado",K15)))</formula>
    </cfRule>
    <cfRule type="containsText" dxfId="1983" priority="607" operator="containsText" text="3- Bajo">
      <formula>NOT(ISERROR(SEARCH("3- Bajo",K15)))</formula>
    </cfRule>
    <cfRule type="containsText" dxfId="1982" priority="608" operator="containsText" text="4- Bajo">
      <formula>NOT(ISERROR(SEARCH("4- Bajo",K15)))</formula>
    </cfRule>
    <cfRule type="containsText" dxfId="1981" priority="609" operator="containsText" text="1- Bajo">
      <formula>NOT(ISERROR(SEARCH("1- Bajo",K15)))</formula>
    </cfRule>
  </conditionalFormatting>
  <conditionalFormatting sqref="H15:I15">
    <cfRule type="containsText" dxfId="1980" priority="598" operator="containsText" text="3- Moderado">
      <formula>NOT(ISERROR(SEARCH("3- Moderado",H15)))</formula>
    </cfRule>
    <cfRule type="containsText" dxfId="1979" priority="599" operator="containsText" text="6- Moderado">
      <formula>NOT(ISERROR(SEARCH("6- Moderado",H15)))</formula>
    </cfRule>
    <cfRule type="containsText" dxfId="1978" priority="600" operator="containsText" text="4- Moderado">
      <formula>NOT(ISERROR(SEARCH("4- Moderado",H15)))</formula>
    </cfRule>
    <cfRule type="containsText" dxfId="1977" priority="601" operator="containsText" text="3- Bajo">
      <formula>NOT(ISERROR(SEARCH("3- Bajo",H15)))</formula>
    </cfRule>
    <cfRule type="containsText" dxfId="1976" priority="602" operator="containsText" text="4- Bajo">
      <formula>NOT(ISERROR(SEARCH("4- Bajo",H15)))</formula>
    </cfRule>
    <cfRule type="containsText" dxfId="1975" priority="603" operator="containsText" text="1- Bajo">
      <formula>NOT(ISERROR(SEARCH("1- Bajo",H15)))</formula>
    </cfRule>
  </conditionalFormatting>
  <conditionalFormatting sqref="A15 C15:E15">
    <cfRule type="containsText" dxfId="1974" priority="592" operator="containsText" text="3- Moderado">
      <formula>NOT(ISERROR(SEARCH("3- Moderado",A15)))</formula>
    </cfRule>
    <cfRule type="containsText" dxfId="1973" priority="593" operator="containsText" text="6- Moderado">
      <formula>NOT(ISERROR(SEARCH("6- Moderado",A15)))</formula>
    </cfRule>
    <cfRule type="containsText" dxfId="1972" priority="594" operator="containsText" text="4- Moderado">
      <formula>NOT(ISERROR(SEARCH("4- Moderado",A15)))</formula>
    </cfRule>
    <cfRule type="containsText" dxfId="1971" priority="595" operator="containsText" text="3- Bajo">
      <formula>NOT(ISERROR(SEARCH("3- Bajo",A15)))</formula>
    </cfRule>
    <cfRule type="containsText" dxfId="1970" priority="596" operator="containsText" text="4- Bajo">
      <formula>NOT(ISERROR(SEARCH("4- Bajo",A15)))</formula>
    </cfRule>
    <cfRule type="containsText" dxfId="1969" priority="597" operator="containsText" text="1- Bajo">
      <formula>NOT(ISERROR(SEARCH("1- Bajo",A15)))</formula>
    </cfRule>
  </conditionalFormatting>
  <conditionalFormatting sqref="F15:G15">
    <cfRule type="containsText" dxfId="1968" priority="586" operator="containsText" text="3- Moderado">
      <formula>NOT(ISERROR(SEARCH("3- Moderado",F15)))</formula>
    </cfRule>
    <cfRule type="containsText" dxfId="1967" priority="587" operator="containsText" text="6- Moderado">
      <formula>NOT(ISERROR(SEARCH("6- Moderado",F15)))</formula>
    </cfRule>
    <cfRule type="containsText" dxfId="1966" priority="588" operator="containsText" text="4- Moderado">
      <formula>NOT(ISERROR(SEARCH("4- Moderado",F15)))</formula>
    </cfRule>
    <cfRule type="containsText" dxfId="1965" priority="589" operator="containsText" text="3- Bajo">
      <formula>NOT(ISERROR(SEARCH("3- Bajo",F15)))</formula>
    </cfRule>
    <cfRule type="containsText" dxfId="1964" priority="590" operator="containsText" text="4- Bajo">
      <formula>NOT(ISERROR(SEARCH("4- Bajo",F15)))</formula>
    </cfRule>
    <cfRule type="containsText" dxfId="1963" priority="591" operator="containsText" text="1- Bajo">
      <formula>NOT(ISERROR(SEARCH("1- Bajo",F15)))</formula>
    </cfRule>
  </conditionalFormatting>
  <conditionalFormatting sqref="J15:J19">
    <cfRule type="containsText" dxfId="1962" priority="581" operator="containsText" text="Bajo">
      <formula>NOT(ISERROR(SEARCH("Bajo",J15)))</formula>
    </cfRule>
    <cfRule type="containsText" dxfId="1961" priority="582" operator="containsText" text="Moderado">
      <formula>NOT(ISERROR(SEARCH("Moderado",J15)))</formula>
    </cfRule>
    <cfRule type="containsText" dxfId="1960" priority="583" operator="containsText" text="Alto">
      <formula>NOT(ISERROR(SEARCH("Alto",J15)))</formula>
    </cfRule>
    <cfRule type="containsText" dxfId="1959"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958" priority="556" operator="containsText" text="Moderado">
      <formula>NOT(ISERROR(SEARCH("Moderado",M15)))</formula>
    </cfRule>
    <cfRule type="containsText" dxfId="1957" priority="576" operator="containsText" text="Bajo">
      <formula>NOT(ISERROR(SEARCH("Bajo",M15)))</formula>
    </cfRule>
    <cfRule type="containsText" dxfId="1956" priority="577" operator="containsText" text="Moderado">
      <formula>NOT(ISERROR(SEARCH("Moderado",M15)))</formula>
    </cfRule>
    <cfRule type="containsText" dxfId="1955" priority="578" operator="containsText" text="Alto">
      <formula>NOT(ISERROR(SEARCH("Alto",M15)))</formula>
    </cfRule>
    <cfRule type="containsText" dxfId="1954"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953" priority="570" operator="containsText" text="3- Moderado">
      <formula>NOT(ISERROR(SEARCH("3- Moderado",N15)))</formula>
    </cfRule>
    <cfRule type="containsText" dxfId="1952" priority="571" operator="containsText" text="6- Moderado">
      <formula>NOT(ISERROR(SEARCH("6- Moderado",N15)))</formula>
    </cfRule>
    <cfRule type="containsText" dxfId="1951" priority="572" operator="containsText" text="4- Moderado">
      <formula>NOT(ISERROR(SEARCH("4- Moderado",N15)))</formula>
    </cfRule>
    <cfRule type="containsText" dxfId="1950" priority="573" operator="containsText" text="3- Bajo">
      <formula>NOT(ISERROR(SEARCH("3- Bajo",N15)))</formula>
    </cfRule>
    <cfRule type="containsText" dxfId="1949" priority="574" operator="containsText" text="4- Bajo">
      <formula>NOT(ISERROR(SEARCH("4- Bajo",N15)))</formula>
    </cfRule>
    <cfRule type="containsText" dxfId="1948" priority="575" operator="containsText" text="1- Bajo">
      <formula>NOT(ISERROR(SEARCH("1- Bajo",N15)))</formula>
    </cfRule>
  </conditionalFormatting>
  <conditionalFormatting sqref="H15:H19">
    <cfRule type="containsText" dxfId="1947" priority="557" operator="containsText" text="Muy Alta">
      <formula>NOT(ISERROR(SEARCH("Muy Alta",H15)))</formula>
    </cfRule>
    <cfRule type="containsText" dxfId="1946" priority="558" operator="containsText" text="Alta">
      <formula>NOT(ISERROR(SEARCH("Alta",H15)))</formula>
    </cfRule>
    <cfRule type="containsText" dxfId="1945" priority="559" operator="containsText" text="Muy Alta">
      <formula>NOT(ISERROR(SEARCH("Muy Alta",H15)))</formula>
    </cfRule>
    <cfRule type="containsText" dxfId="1944" priority="564" operator="containsText" text="Muy Baja">
      <formula>NOT(ISERROR(SEARCH("Muy Baja",H15)))</formula>
    </cfRule>
    <cfRule type="containsText" dxfId="1943" priority="565" operator="containsText" text="Baja">
      <formula>NOT(ISERROR(SEARCH("Baja",H15)))</formula>
    </cfRule>
    <cfRule type="containsText" dxfId="1942" priority="566" operator="containsText" text="Media">
      <formula>NOT(ISERROR(SEARCH("Media",H15)))</formula>
    </cfRule>
    <cfRule type="containsText" dxfId="1941" priority="567" operator="containsText" text="Alta">
      <formula>NOT(ISERROR(SEARCH("Alta",H15)))</formula>
    </cfRule>
    <cfRule type="containsText" dxfId="1940" priority="569" operator="containsText" text="Muy Alta">
      <formula>NOT(ISERROR(SEARCH("Muy Alta",H15)))</formula>
    </cfRule>
  </conditionalFormatting>
  <conditionalFormatting sqref="I15:I19">
    <cfRule type="containsText" dxfId="1939" priority="560" operator="containsText" text="Catastrófico">
      <formula>NOT(ISERROR(SEARCH("Catastrófico",I15)))</formula>
    </cfRule>
    <cfRule type="containsText" dxfId="1938" priority="561" operator="containsText" text="Mayor">
      <formula>NOT(ISERROR(SEARCH("Mayor",I15)))</formula>
    </cfRule>
    <cfRule type="containsText" dxfId="1937" priority="562" operator="containsText" text="Menor">
      <formula>NOT(ISERROR(SEARCH("Menor",I15)))</formula>
    </cfRule>
    <cfRule type="containsText" dxfId="1936" priority="563" operator="containsText" text="Leve">
      <formula>NOT(ISERROR(SEARCH("Leve",I15)))</formula>
    </cfRule>
    <cfRule type="containsText" dxfId="1935" priority="568" operator="containsText" text="Moderado">
      <formula>NOT(ISERROR(SEARCH("Moderado",I15)))</formula>
    </cfRule>
  </conditionalFormatting>
  <conditionalFormatting sqref="K15:K19">
    <cfRule type="containsText" dxfId="1934" priority="555" operator="containsText" text="Media">
      <formula>NOT(ISERROR(SEARCH("Media",K15)))</formula>
    </cfRule>
  </conditionalFormatting>
  <conditionalFormatting sqref="L15:L19">
    <cfRule type="containsText" dxfId="1933" priority="554" operator="containsText" text="Moderado">
      <formula>NOT(ISERROR(SEARCH("Moderado",L15)))</formula>
    </cfRule>
  </conditionalFormatting>
  <conditionalFormatting sqref="J15:J19">
    <cfRule type="containsText" dxfId="1932" priority="553" operator="containsText" text="Moderado">
      <formula>NOT(ISERROR(SEARCH("Moderado",J15)))</formula>
    </cfRule>
  </conditionalFormatting>
  <conditionalFormatting sqref="J15:J19">
    <cfRule type="containsText" dxfId="1931" priority="551" operator="containsText" text="Bajo">
      <formula>NOT(ISERROR(SEARCH("Bajo",J15)))</formula>
    </cfRule>
    <cfRule type="containsText" dxfId="1930" priority="552" operator="containsText" text="Extremo">
      <formula>NOT(ISERROR(SEARCH("Extremo",J15)))</formula>
    </cfRule>
  </conditionalFormatting>
  <conditionalFormatting sqref="K15:K19">
    <cfRule type="containsText" dxfId="1929" priority="549" operator="containsText" text="Baja">
      <formula>NOT(ISERROR(SEARCH("Baja",K15)))</formula>
    </cfRule>
    <cfRule type="containsText" dxfId="1928" priority="550" operator="containsText" text="Muy Baja">
      <formula>NOT(ISERROR(SEARCH("Muy Baja",K15)))</formula>
    </cfRule>
  </conditionalFormatting>
  <conditionalFormatting sqref="K15:K19">
    <cfRule type="containsText" dxfId="1927" priority="547" operator="containsText" text="Muy Alta">
      <formula>NOT(ISERROR(SEARCH("Muy Alta",K15)))</formula>
    </cfRule>
    <cfRule type="containsText" dxfId="1926" priority="548" operator="containsText" text="Alta">
      <formula>NOT(ISERROR(SEARCH("Alta",K15)))</formula>
    </cfRule>
  </conditionalFormatting>
  <conditionalFormatting sqref="L15:L19">
    <cfRule type="containsText" dxfId="1925" priority="543" operator="containsText" text="Catastrófico">
      <formula>NOT(ISERROR(SEARCH("Catastrófico",L15)))</formula>
    </cfRule>
    <cfRule type="containsText" dxfId="1924" priority="544" operator="containsText" text="Mayor">
      <formula>NOT(ISERROR(SEARCH("Mayor",L15)))</formula>
    </cfRule>
    <cfRule type="containsText" dxfId="1923" priority="545" operator="containsText" text="Menor">
      <formula>NOT(ISERROR(SEARCH("Menor",L15)))</formula>
    </cfRule>
    <cfRule type="containsText" dxfId="1922" priority="546" operator="containsText" text="Leve">
      <formula>NOT(ISERROR(SEARCH("Leve",L15)))</formula>
    </cfRule>
  </conditionalFormatting>
  <conditionalFormatting sqref="K20:L20">
    <cfRule type="containsText" dxfId="1921" priority="537" operator="containsText" text="3- Moderado">
      <formula>NOT(ISERROR(SEARCH("3- Moderado",K20)))</formula>
    </cfRule>
    <cfRule type="containsText" dxfId="1920" priority="538" operator="containsText" text="6- Moderado">
      <formula>NOT(ISERROR(SEARCH("6- Moderado",K20)))</formula>
    </cfRule>
    <cfRule type="containsText" dxfId="1919" priority="539" operator="containsText" text="4- Moderado">
      <formula>NOT(ISERROR(SEARCH("4- Moderado",K20)))</formula>
    </cfRule>
    <cfRule type="containsText" dxfId="1918" priority="540" operator="containsText" text="3- Bajo">
      <formula>NOT(ISERROR(SEARCH("3- Bajo",K20)))</formula>
    </cfRule>
    <cfRule type="containsText" dxfId="1917" priority="541" operator="containsText" text="4- Bajo">
      <formula>NOT(ISERROR(SEARCH("4- Bajo",K20)))</formula>
    </cfRule>
    <cfRule type="containsText" dxfId="1916" priority="542" operator="containsText" text="1- Bajo">
      <formula>NOT(ISERROR(SEARCH("1- Bajo",K20)))</formula>
    </cfRule>
  </conditionalFormatting>
  <conditionalFormatting sqref="H20:I20">
    <cfRule type="containsText" dxfId="1915" priority="531" operator="containsText" text="3- Moderado">
      <formula>NOT(ISERROR(SEARCH("3- Moderado",H20)))</formula>
    </cfRule>
    <cfRule type="containsText" dxfId="1914" priority="532" operator="containsText" text="6- Moderado">
      <formula>NOT(ISERROR(SEARCH("6- Moderado",H20)))</formula>
    </cfRule>
    <cfRule type="containsText" dxfId="1913" priority="533" operator="containsText" text="4- Moderado">
      <formula>NOT(ISERROR(SEARCH("4- Moderado",H20)))</formula>
    </cfRule>
    <cfRule type="containsText" dxfId="1912" priority="534" operator="containsText" text="3- Bajo">
      <formula>NOT(ISERROR(SEARCH("3- Bajo",H20)))</formula>
    </cfRule>
    <cfRule type="containsText" dxfId="1911" priority="535" operator="containsText" text="4- Bajo">
      <formula>NOT(ISERROR(SEARCH("4- Bajo",H20)))</formula>
    </cfRule>
    <cfRule type="containsText" dxfId="1910" priority="536" operator="containsText" text="1- Bajo">
      <formula>NOT(ISERROR(SEARCH("1- Bajo",H20)))</formula>
    </cfRule>
  </conditionalFormatting>
  <conditionalFormatting sqref="A20 C20:E20">
    <cfRule type="containsText" dxfId="1909" priority="525" operator="containsText" text="3- Moderado">
      <formula>NOT(ISERROR(SEARCH("3- Moderado",A20)))</formula>
    </cfRule>
    <cfRule type="containsText" dxfId="1908" priority="526" operator="containsText" text="6- Moderado">
      <formula>NOT(ISERROR(SEARCH("6- Moderado",A20)))</formula>
    </cfRule>
    <cfRule type="containsText" dxfId="1907" priority="527" operator="containsText" text="4- Moderado">
      <formula>NOT(ISERROR(SEARCH("4- Moderado",A20)))</formula>
    </cfRule>
    <cfRule type="containsText" dxfId="1906" priority="528" operator="containsText" text="3- Bajo">
      <formula>NOT(ISERROR(SEARCH("3- Bajo",A20)))</formula>
    </cfRule>
    <cfRule type="containsText" dxfId="1905" priority="529" operator="containsText" text="4- Bajo">
      <formula>NOT(ISERROR(SEARCH("4- Bajo",A20)))</formula>
    </cfRule>
    <cfRule type="containsText" dxfId="1904" priority="530" operator="containsText" text="1- Bajo">
      <formula>NOT(ISERROR(SEARCH("1- Bajo",A20)))</formula>
    </cfRule>
  </conditionalFormatting>
  <conditionalFormatting sqref="F20:G20">
    <cfRule type="containsText" dxfId="1903" priority="519" operator="containsText" text="3- Moderado">
      <formula>NOT(ISERROR(SEARCH("3- Moderado",F20)))</formula>
    </cfRule>
    <cfRule type="containsText" dxfId="1902" priority="520" operator="containsText" text="6- Moderado">
      <formula>NOT(ISERROR(SEARCH("6- Moderado",F20)))</formula>
    </cfRule>
    <cfRule type="containsText" dxfId="1901" priority="521" operator="containsText" text="4- Moderado">
      <formula>NOT(ISERROR(SEARCH("4- Moderado",F20)))</formula>
    </cfRule>
    <cfRule type="containsText" dxfId="1900" priority="522" operator="containsText" text="3- Bajo">
      <formula>NOT(ISERROR(SEARCH("3- Bajo",F20)))</formula>
    </cfRule>
    <cfRule type="containsText" dxfId="1899" priority="523" operator="containsText" text="4- Bajo">
      <formula>NOT(ISERROR(SEARCH("4- Bajo",F20)))</formula>
    </cfRule>
    <cfRule type="containsText" dxfId="1898" priority="524" operator="containsText" text="1- Bajo">
      <formula>NOT(ISERROR(SEARCH("1- Bajo",F20)))</formula>
    </cfRule>
  </conditionalFormatting>
  <conditionalFormatting sqref="J20:J24">
    <cfRule type="containsText" dxfId="1897" priority="514" operator="containsText" text="Bajo">
      <formula>NOT(ISERROR(SEARCH("Bajo",J20)))</formula>
    </cfRule>
    <cfRule type="containsText" dxfId="1896" priority="515" operator="containsText" text="Moderado">
      <formula>NOT(ISERROR(SEARCH("Moderado",J20)))</formula>
    </cfRule>
    <cfRule type="containsText" dxfId="1895" priority="516" operator="containsText" text="Alto">
      <formula>NOT(ISERROR(SEARCH("Alto",J20)))</formula>
    </cfRule>
    <cfRule type="containsText" dxfId="1894"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893" priority="489" operator="containsText" text="Moderado">
      <formula>NOT(ISERROR(SEARCH("Moderado",M20)))</formula>
    </cfRule>
    <cfRule type="containsText" dxfId="1892" priority="509" operator="containsText" text="Bajo">
      <formula>NOT(ISERROR(SEARCH("Bajo",M20)))</formula>
    </cfRule>
    <cfRule type="containsText" dxfId="1891" priority="510" operator="containsText" text="Moderado">
      <formula>NOT(ISERROR(SEARCH("Moderado",M20)))</formula>
    </cfRule>
    <cfRule type="containsText" dxfId="1890" priority="511" operator="containsText" text="Alto">
      <formula>NOT(ISERROR(SEARCH("Alto",M20)))</formula>
    </cfRule>
    <cfRule type="containsText" dxfId="1889"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888" priority="503" operator="containsText" text="3- Moderado">
      <formula>NOT(ISERROR(SEARCH("3- Moderado",N20)))</formula>
    </cfRule>
    <cfRule type="containsText" dxfId="1887" priority="504" operator="containsText" text="6- Moderado">
      <formula>NOT(ISERROR(SEARCH("6- Moderado",N20)))</formula>
    </cfRule>
    <cfRule type="containsText" dxfId="1886" priority="505" operator="containsText" text="4- Moderado">
      <formula>NOT(ISERROR(SEARCH("4- Moderado",N20)))</formula>
    </cfRule>
    <cfRule type="containsText" dxfId="1885" priority="506" operator="containsText" text="3- Bajo">
      <formula>NOT(ISERROR(SEARCH("3- Bajo",N20)))</formula>
    </cfRule>
    <cfRule type="containsText" dxfId="1884" priority="507" operator="containsText" text="4- Bajo">
      <formula>NOT(ISERROR(SEARCH("4- Bajo",N20)))</formula>
    </cfRule>
    <cfRule type="containsText" dxfId="1883" priority="508" operator="containsText" text="1- Bajo">
      <formula>NOT(ISERROR(SEARCH("1- Bajo",N20)))</formula>
    </cfRule>
  </conditionalFormatting>
  <conditionalFormatting sqref="H20:H24">
    <cfRule type="containsText" dxfId="1882" priority="490" operator="containsText" text="Muy Alta">
      <formula>NOT(ISERROR(SEARCH("Muy Alta",H20)))</formula>
    </cfRule>
    <cfRule type="containsText" dxfId="1881" priority="491" operator="containsText" text="Alta">
      <formula>NOT(ISERROR(SEARCH("Alta",H20)))</formula>
    </cfRule>
    <cfRule type="containsText" dxfId="1880" priority="492" operator="containsText" text="Muy Alta">
      <formula>NOT(ISERROR(SEARCH("Muy Alta",H20)))</formula>
    </cfRule>
    <cfRule type="containsText" dxfId="1879" priority="497" operator="containsText" text="Muy Baja">
      <formula>NOT(ISERROR(SEARCH("Muy Baja",H20)))</formula>
    </cfRule>
    <cfRule type="containsText" dxfId="1878" priority="498" operator="containsText" text="Baja">
      <formula>NOT(ISERROR(SEARCH("Baja",H20)))</formula>
    </cfRule>
    <cfRule type="containsText" dxfId="1877" priority="499" operator="containsText" text="Media">
      <formula>NOT(ISERROR(SEARCH("Media",H20)))</formula>
    </cfRule>
    <cfRule type="containsText" dxfId="1876" priority="500" operator="containsText" text="Alta">
      <formula>NOT(ISERROR(SEARCH("Alta",H20)))</formula>
    </cfRule>
    <cfRule type="containsText" dxfId="1875" priority="502" operator="containsText" text="Muy Alta">
      <formula>NOT(ISERROR(SEARCH("Muy Alta",H20)))</formula>
    </cfRule>
  </conditionalFormatting>
  <conditionalFormatting sqref="I20:I24">
    <cfRule type="containsText" dxfId="1874" priority="493" operator="containsText" text="Catastrófico">
      <formula>NOT(ISERROR(SEARCH("Catastrófico",I20)))</formula>
    </cfRule>
    <cfRule type="containsText" dxfId="1873" priority="494" operator="containsText" text="Mayor">
      <formula>NOT(ISERROR(SEARCH("Mayor",I20)))</formula>
    </cfRule>
    <cfRule type="containsText" dxfId="1872" priority="495" operator="containsText" text="Menor">
      <formula>NOT(ISERROR(SEARCH("Menor",I20)))</formula>
    </cfRule>
    <cfRule type="containsText" dxfId="1871" priority="496" operator="containsText" text="Leve">
      <formula>NOT(ISERROR(SEARCH("Leve",I20)))</formula>
    </cfRule>
    <cfRule type="containsText" dxfId="1870" priority="501" operator="containsText" text="Moderado">
      <formula>NOT(ISERROR(SEARCH("Moderado",I20)))</formula>
    </cfRule>
  </conditionalFormatting>
  <conditionalFormatting sqref="K20:K24">
    <cfRule type="containsText" dxfId="1869" priority="488" operator="containsText" text="Media">
      <formula>NOT(ISERROR(SEARCH("Media",K20)))</formula>
    </cfRule>
  </conditionalFormatting>
  <conditionalFormatting sqref="L20:L24">
    <cfRule type="containsText" dxfId="1868" priority="487" operator="containsText" text="Moderado">
      <formula>NOT(ISERROR(SEARCH("Moderado",L20)))</formula>
    </cfRule>
  </conditionalFormatting>
  <conditionalFormatting sqref="J20:J24">
    <cfRule type="containsText" dxfId="1867" priority="486" operator="containsText" text="Moderado">
      <formula>NOT(ISERROR(SEARCH("Moderado",J20)))</formula>
    </cfRule>
  </conditionalFormatting>
  <conditionalFormatting sqref="J20:J24">
    <cfRule type="containsText" dxfId="1866" priority="484" operator="containsText" text="Bajo">
      <formula>NOT(ISERROR(SEARCH("Bajo",J20)))</formula>
    </cfRule>
    <cfRule type="containsText" dxfId="1865" priority="485" operator="containsText" text="Extremo">
      <formula>NOT(ISERROR(SEARCH("Extremo",J20)))</formula>
    </cfRule>
  </conditionalFormatting>
  <conditionalFormatting sqref="K20:K24">
    <cfRule type="containsText" dxfId="1864" priority="482" operator="containsText" text="Baja">
      <formula>NOT(ISERROR(SEARCH("Baja",K20)))</formula>
    </cfRule>
    <cfRule type="containsText" dxfId="1863" priority="483" operator="containsText" text="Muy Baja">
      <formula>NOT(ISERROR(SEARCH("Muy Baja",K20)))</formula>
    </cfRule>
  </conditionalFormatting>
  <conditionalFormatting sqref="K20:K24">
    <cfRule type="containsText" dxfId="1862" priority="480" operator="containsText" text="Muy Alta">
      <formula>NOT(ISERROR(SEARCH("Muy Alta",K20)))</formula>
    </cfRule>
    <cfRule type="containsText" dxfId="1861" priority="481" operator="containsText" text="Alta">
      <formula>NOT(ISERROR(SEARCH("Alta",K20)))</formula>
    </cfRule>
  </conditionalFormatting>
  <conditionalFormatting sqref="L20:L24">
    <cfRule type="containsText" dxfId="1860" priority="476" operator="containsText" text="Catastrófico">
      <formula>NOT(ISERROR(SEARCH("Catastrófico",L20)))</formula>
    </cfRule>
    <cfRule type="containsText" dxfId="1859" priority="477" operator="containsText" text="Mayor">
      <formula>NOT(ISERROR(SEARCH("Mayor",L20)))</formula>
    </cfRule>
    <cfRule type="containsText" dxfId="1858" priority="478" operator="containsText" text="Menor">
      <formula>NOT(ISERROR(SEARCH("Menor",L20)))</formula>
    </cfRule>
    <cfRule type="containsText" dxfId="1857" priority="479" operator="containsText" text="Leve">
      <formula>NOT(ISERROR(SEARCH("Leve",L20)))</formula>
    </cfRule>
  </conditionalFormatting>
  <conditionalFormatting sqref="K30:L30">
    <cfRule type="containsText" dxfId="1856" priority="470" operator="containsText" text="3- Moderado">
      <formula>NOT(ISERROR(SEARCH("3- Moderado",K30)))</formula>
    </cfRule>
    <cfRule type="containsText" dxfId="1855" priority="471" operator="containsText" text="6- Moderado">
      <formula>NOT(ISERROR(SEARCH("6- Moderado",K30)))</formula>
    </cfRule>
    <cfRule type="containsText" dxfId="1854" priority="472" operator="containsText" text="4- Moderado">
      <formula>NOT(ISERROR(SEARCH("4- Moderado",K30)))</formula>
    </cfRule>
    <cfRule type="containsText" dxfId="1853" priority="473" operator="containsText" text="3- Bajo">
      <formula>NOT(ISERROR(SEARCH("3- Bajo",K30)))</formula>
    </cfRule>
    <cfRule type="containsText" dxfId="1852" priority="474" operator="containsText" text="4- Bajo">
      <formula>NOT(ISERROR(SEARCH("4- Bajo",K30)))</formula>
    </cfRule>
    <cfRule type="containsText" dxfId="1851" priority="475" operator="containsText" text="1- Bajo">
      <formula>NOT(ISERROR(SEARCH("1- Bajo",K30)))</formula>
    </cfRule>
  </conditionalFormatting>
  <conditionalFormatting sqref="H30:I30">
    <cfRule type="containsText" dxfId="1850" priority="464" operator="containsText" text="3- Moderado">
      <formula>NOT(ISERROR(SEARCH("3- Moderado",H30)))</formula>
    </cfRule>
    <cfRule type="containsText" dxfId="1849" priority="465" operator="containsText" text="6- Moderado">
      <formula>NOT(ISERROR(SEARCH("6- Moderado",H30)))</formula>
    </cfRule>
    <cfRule type="containsText" dxfId="1848" priority="466" operator="containsText" text="4- Moderado">
      <formula>NOT(ISERROR(SEARCH("4- Moderado",H30)))</formula>
    </cfRule>
    <cfRule type="containsText" dxfId="1847" priority="467" operator="containsText" text="3- Bajo">
      <formula>NOT(ISERROR(SEARCH("3- Bajo",H30)))</formula>
    </cfRule>
    <cfRule type="containsText" dxfId="1846" priority="468" operator="containsText" text="4- Bajo">
      <formula>NOT(ISERROR(SEARCH("4- Bajo",H30)))</formula>
    </cfRule>
    <cfRule type="containsText" dxfId="1845" priority="469" operator="containsText" text="1- Bajo">
      <formula>NOT(ISERROR(SEARCH("1- Bajo",H30)))</formula>
    </cfRule>
  </conditionalFormatting>
  <conditionalFormatting sqref="A30 C30:E30">
    <cfRule type="containsText" dxfId="1844" priority="458" operator="containsText" text="3- Moderado">
      <formula>NOT(ISERROR(SEARCH("3- Moderado",A30)))</formula>
    </cfRule>
    <cfRule type="containsText" dxfId="1843" priority="459" operator="containsText" text="6- Moderado">
      <formula>NOT(ISERROR(SEARCH("6- Moderado",A30)))</formula>
    </cfRule>
    <cfRule type="containsText" dxfId="1842" priority="460" operator="containsText" text="4- Moderado">
      <formula>NOT(ISERROR(SEARCH("4- Moderado",A30)))</formula>
    </cfRule>
    <cfRule type="containsText" dxfId="1841" priority="461" operator="containsText" text="3- Bajo">
      <formula>NOT(ISERROR(SEARCH("3- Bajo",A30)))</formula>
    </cfRule>
    <cfRule type="containsText" dxfId="1840" priority="462" operator="containsText" text="4- Bajo">
      <formula>NOT(ISERROR(SEARCH("4- Bajo",A30)))</formula>
    </cfRule>
    <cfRule type="containsText" dxfId="1839" priority="463" operator="containsText" text="1- Bajo">
      <formula>NOT(ISERROR(SEARCH("1- Bajo",A30)))</formula>
    </cfRule>
  </conditionalFormatting>
  <conditionalFormatting sqref="F30:G30">
    <cfRule type="containsText" dxfId="1838" priority="452" operator="containsText" text="3- Moderado">
      <formula>NOT(ISERROR(SEARCH("3- Moderado",F30)))</formula>
    </cfRule>
    <cfRule type="containsText" dxfId="1837" priority="453" operator="containsText" text="6- Moderado">
      <formula>NOT(ISERROR(SEARCH("6- Moderado",F30)))</formula>
    </cfRule>
    <cfRule type="containsText" dxfId="1836" priority="454" operator="containsText" text="4- Moderado">
      <formula>NOT(ISERROR(SEARCH("4- Moderado",F30)))</formula>
    </cfRule>
    <cfRule type="containsText" dxfId="1835" priority="455" operator="containsText" text="3- Bajo">
      <formula>NOT(ISERROR(SEARCH("3- Bajo",F30)))</formula>
    </cfRule>
    <cfRule type="containsText" dxfId="1834" priority="456" operator="containsText" text="4- Bajo">
      <formula>NOT(ISERROR(SEARCH("4- Bajo",F30)))</formula>
    </cfRule>
    <cfRule type="containsText" dxfId="1833" priority="457" operator="containsText" text="1- Bajo">
      <formula>NOT(ISERROR(SEARCH("1- Bajo",F30)))</formula>
    </cfRule>
  </conditionalFormatting>
  <conditionalFormatting sqref="J30:J34">
    <cfRule type="containsText" dxfId="1832" priority="447" operator="containsText" text="Bajo">
      <formula>NOT(ISERROR(SEARCH("Bajo",J30)))</formula>
    </cfRule>
    <cfRule type="containsText" dxfId="1831" priority="448" operator="containsText" text="Moderado">
      <formula>NOT(ISERROR(SEARCH("Moderado",J30)))</formula>
    </cfRule>
    <cfRule type="containsText" dxfId="1830" priority="449" operator="containsText" text="Alto">
      <formula>NOT(ISERROR(SEARCH("Alto",J30)))</formula>
    </cfRule>
    <cfRule type="containsText" dxfId="1829"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828" priority="422" operator="containsText" text="Moderado">
      <formula>NOT(ISERROR(SEARCH("Moderado",M30)))</formula>
    </cfRule>
    <cfRule type="containsText" dxfId="1827" priority="442" operator="containsText" text="Bajo">
      <formula>NOT(ISERROR(SEARCH("Bajo",M30)))</formula>
    </cfRule>
    <cfRule type="containsText" dxfId="1826" priority="443" operator="containsText" text="Moderado">
      <formula>NOT(ISERROR(SEARCH("Moderado",M30)))</formula>
    </cfRule>
    <cfRule type="containsText" dxfId="1825" priority="444" operator="containsText" text="Alto">
      <formula>NOT(ISERROR(SEARCH("Alto",M30)))</formula>
    </cfRule>
    <cfRule type="containsText" dxfId="1824"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823" priority="436" operator="containsText" text="3- Moderado">
      <formula>NOT(ISERROR(SEARCH("3- Moderado",N30)))</formula>
    </cfRule>
    <cfRule type="containsText" dxfId="1822" priority="437" operator="containsText" text="6- Moderado">
      <formula>NOT(ISERROR(SEARCH("6- Moderado",N30)))</formula>
    </cfRule>
    <cfRule type="containsText" dxfId="1821" priority="438" operator="containsText" text="4- Moderado">
      <formula>NOT(ISERROR(SEARCH("4- Moderado",N30)))</formula>
    </cfRule>
    <cfRule type="containsText" dxfId="1820" priority="439" operator="containsText" text="3- Bajo">
      <formula>NOT(ISERROR(SEARCH("3- Bajo",N30)))</formula>
    </cfRule>
    <cfRule type="containsText" dxfId="1819" priority="440" operator="containsText" text="4- Bajo">
      <formula>NOT(ISERROR(SEARCH("4- Bajo",N30)))</formula>
    </cfRule>
    <cfRule type="containsText" dxfId="1818" priority="441" operator="containsText" text="1- Bajo">
      <formula>NOT(ISERROR(SEARCH("1- Bajo",N30)))</formula>
    </cfRule>
  </conditionalFormatting>
  <conditionalFormatting sqref="H30:H34">
    <cfRule type="containsText" dxfId="1817" priority="423" operator="containsText" text="Muy Alta">
      <formula>NOT(ISERROR(SEARCH("Muy Alta",H30)))</formula>
    </cfRule>
    <cfRule type="containsText" dxfId="1816" priority="424" operator="containsText" text="Alta">
      <formula>NOT(ISERROR(SEARCH("Alta",H30)))</formula>
    </cfRule>
    <cfRule type="containsText" dxfId="1815" priority="425" operator="containsText" text="Muy Alta">
      <formula>NOT(ISERROR(SEARCH("Muy Alta",H30)))</formula>
    </cfRule>
    <cfRule type="containsText" dxfId="1814" priority="430" operator="containsText" text="Muy Baja">
      <formula>NOT(ISERROR(SEARCH("Muy Baja",H30)))</formula>
    </cfRule>
    <cfRule type="containsText" dxfId="1813" priority="431" operator="containsText" text="Baja">
      <formula>NOT(ISERROR(SEARCH("Baja",H30)))</formula>
    </cfRule>
    <cfRule type="containsText" dxfId="1812" priority="432" operator="containsText" text="Media">
      <formula>NOT(ISERROR(SEARCH("Media",H30)))</formula>
    </cfRule>
    <cfRule type="containsText" dxfId="1811" priority="433" operator="containsText" text="Alta">
      <formula>NOT(ISERROR(SEARCH("Alta",H30)))</formula>
    </cfRule>
    <cfRule type="containsText" dxfId="1810" priority="435" operator="containsText" text="Muy Alta">
      <formula>NOT(ISERROR(SEARCH("Muy Alta",H30)))</formula>
    </cfRule>
  </conditionalFormatting>
  <conditionalFormatting sqref="I30:I34">
    <cfRule type="containsText" dxfId="1809" priority="426" operator="containsText" text="Catastrófico">
      <formula>NOT(ISERROR(SEARCH("Catastrófico",I30)))</formula>
    </cfRule>
    <cfRule type="containsText" dxfId="1808" priority="427" operator="containsText" text="Mayor">
      <formula>NOT(ISERROR(SEARCH("Mayor",I30)))</formula>
    </cfRule>
    <cfRule type="containsText" dxfId="1807" priority="428" operator="containsText" text="Menor">
      <formula>NOT(ISERROR(SEARCH("Menor",I30)))</formula>
    </cfRule>
    <cfRule type="containsText" dxfId="1806" priority="429" operator="containsText" text="Leve">
      <formula>NOT(ISERROR(SEARCH("Leve",I30)))</formula>
    </cfRule>
    <cfRule type="containsText" dxfId="1805" priority="434" operator="containsText" text="Moderado">
      <formula>NOT(ISERROR(SEARCH("Moderado",I30)))</formula>
    </cfRule>
  </conditionalFormatting>
  <conditionalFormatting sqref="K30:K34">
    <cfRule type="containsText" dxfId="1804" priority="421" operator="containsText" text="Media">
      <formula>NOT(ISERROR(SEARCH("Media",K30)))</formula>
    </cfRule>
  </conditionalFormatting>
  <conditionalFormatting sqref="L30:L34">
    <cfRule type="containsText" dxfId="1803" priority="420" operator="containsText" text="Moderado">
      <formula>NOT(ISERROR(SEARCH("Moderado",L30)))</formula>
    </cfRule>
  </conditionalFormatting>
  <conditionalFormatting sqref="J30:J34">
    <cfRule type="containsText" dxfId="1802" priority="419" operator="containsText" text="Moderado">
      <formula>NOT(ISERROR(SEARCH("Moderado",J30)))</formula>
    </cfRule>
  </conditionalFormatting>
  <conditionalFormatting sqref="J30:J34">
    <cfRule type="containsText" dxfId="1801" priority="417" operator="containsText" text="Bajo">
      <formula>NOT(ISERROR(SEARCH("Bajo",J30)))</formula>
    </cfRule>
    <cfRule type="containsText" dxfId="1800" priority="418" operator="containsText" text="Extremo">
      <formula>NOT(ISERROR(SEARCH("Extremo",J30)))</formula>
    </cfRule>
  </conditionalFormatting>
  <conditionalFormatting sqref="K30:K34">
    <cfRule type="containsText" dxfId="1799" priority="415" operator="containsText" text="Baja">
      <formula>NOT(ISERROR(SEARCH("Baja",K30)))</formula>
    </cfRule>
    <cfRule type="containsText" dxfId="1798" priority="416" operator="containsText" text="Muy Baja">
      <formula>NOT(ISERROR(SEARCH("Muy Baja",K30)))</formula>
    </cfRule>
  </conditionalFormatting>
  <conditionalFormatting sqref="K30:K34">
    <cfRule type="containsText" dxfId="1797" priority="413" operator="containsText" text="Muy Alta">
      <formula>NOT(ISERROR(SEARCH("Muy Alta",K30)))</formula>
    </cfRule>
    <cfRule type="containsText" dxfId="1796" priority="414" operator="containsText" text="Alta">
      <formula>NOT(ISERROR(SEARCH("Alta",K30)))</formula>
    </cfRule>
  </conditionalFormatting>
  <conditionalFormatting sqref="L30:L34">
    <cfRule type="containsText" dxfId="1795" priority="409" operator="containsText" text="Catastrófico">
      <formula>NOT(ISERROR(SEARCH("Catastrófico",L30)))</formula>
    </cfRule>
    <cfRule type="containsText" dxfId="1794" priority="410" operator="containsText" text="Mayor">
      <formula>NOT(ISERROR(SEARCH("Mayor",L30)))</formula>
    </cfRule>
    <cfRule type="containsText" dxfId="1793" priority="411" operator="containsText" text="Menor">
      <formula>NOT(ISERROR(SEARCH("Menor",L30)))</formula>
    </cfRule>
    <cfRule type="containsText" dxfId="1792" priority="412" operator="containsText" text="Leve">
      <formula>NOT(ISERROR(SEARCH("Leve",L30)))</formula>
    </cfRule>
  </conditionalFormatting>
  <conditionalFormatting sqref="K35:L35">
    <cfRule type="containsText" dxfId="1791" priority="403" operator="containsText" text="3- Moderado">
      <formula>NOT(ISERROR(SEARCH("3- Moderado",K35)))</formula>
    </cfRule>
    <cfRule type="containsText" dxfId="1790" priority="404" operator="containsText" text="6- Moderado">
      <formula>NOT(ISERROR(SEARCH("6- Moderado",K35)))</formula>
    </cfRule>
    <cfRule type="containsText" dxfId="1789" priority="405" operator="containsText" text="4- Moderado">
      <formula>NOT(ISERROR(SEARCH("4- Moderado",K35)))</formula>
    </cfRule>
    <cfRule type="containsText" dxfId="1788" priority="406" operator="containsText" text="3- Bajo">
      <formula>NOT(ISERROR(SEARCH("3- Bajo",K35)))</formula>
    </cfRule>
    <cfRule type="containsText" dxfId="1787" priority="407" operator="containsText" text="4- Bajo">
      <formula>NOT(ISERROR(SEARCH("4- Bajo",K35)))</formula>
    </cfRule>
    <cfRule type="containsText" dxfId="1786" priority="408" operator="containsText" text="1- Bajo">
      <formula>NOT(ISERROR(SEARCH("1- Bajo",K35)))</formula>
    </cfRule>
  </conditionalFormatting>
  <conditionalFormatting sqref="H35:I35">
    <cfRule type="containsText" dxfId="1785" priority="397" operator="containsText" text="3- Moderado">
      <formula>NOT(ISERROR(SEARCH("3- Moderado",H35)))</formula>
    </cfRule>
    <cfRule type="containsText" dxfId="1784" priority="398" operator="containsText" text="6- Moderado">
      <formula>NOT(ISERROR(SEARCH("6- Moderado",H35)))</formula>
    </cfRule>
    <cfRule type="containsText" dxfId="1783" priority="399" operator="containsText" text="4- Moderado">
      <formula>NOT(ISERROR(SEARCH("4- Moderado",H35)))</formula>
    </cfRule>
    <cfRule type="containsText" dxfId="1782" priority="400" operator="containsText" text="3- Bajo">
      <formula>NOT(ISERROR(SEARCH("3- Bajo",H35)))</formula>
    </cfRule>
    <cfRule type="containsText" dxfId="1781" priority="401" operator="containsText" text="4- Bajo">
      <formula>NOT(ISERROR(SEARCH("4- Bajo",H35)))</formula>
    </cfRule>
    <cfRule type="containsText" dxfId="1780" priority="402" operator="containsText" text="1- Bajo">
      <formula>NOT(ISERROR(SEARCH("1- Bajo",H35)))</formula>
    </cfRule>
  </conditionalFormatting>
  <conditionalFormatting sqref="A35 C35:E35">
    <cfRule type="containsText" dxfId="1779" priority="391" operator="containsText" text="3- Moderado">
      <formula>NOT(ISERROR(SEARCH("3- Moderado",A35)))</formula>
    </cfRule>
    <cfRule type="containsText" dxfId="1778" priority="392" operator="containsText" text="6- Moderado">
      <formula>NOT(ISERROR(SEARCH("6- Moderado",A35)))</formula>
    </cfRule>
    <cfRule type="containsText" dxfId="1777" priority="393" operator="containsText" text="4- Moderado">
      <formula>NOT(ISERROR(SEARCH("4- Moderado",A35)))</formula>
    </cfRule>
    <cfRule type="containsText" dxfId="1776" priority="394" operator="containsText" text="3- Bajo">
      <formula>NOT(ISERROR(SEARCH("3- Bajo",A35)))</formula>
    </cfRule>
    <cfRule type="containsText" dxfId="1775" priority="395" operator="containsText" text="4- Bajo">
      <formula>NOT(ISERROR(SEARCH("4- Bajo",A35)))</formula>
    </cfRule>
    <cfRule type="containsText" dxfId="1774" priority="396" operator="containsText" text="1- Bajo">
      <formula>NOT(ISERROR(SEARCH("1- Bajo",A35)))</formula>
    </cfRule>
  </conditionalFormatting>
  <conditionalFormatting sqref="F35:G35">
    <cfRule type="containsText" dxfId="1773" priority="385" operator="containsText" text="3- Moderado">
      <formula>NOT(ISERROR(SEARCH("3- Moderado",F35)))</formula>
    </cfRule>
    <cfRule type="containsText" dxfId="1772" priority="386" operator="containsText" text="6- Moderado">
      <formula>NOT(ISERROR(SEARCH("6- Moderado",F35)))</formula>
    </cfRule>
    <cfRule type="containsText" dxfId="1771" priority="387" operator="containsText" text="4- Moderado">
      <formula>NOT(ISERROR(SEARCH("4- Moderado",F35)))</formula>
    </cfRule>
    <cfRule type="containsText" dxfId="1770" priority="388" operator="containsText" text="3- Bajo">
      <formula>NOT(ISERROR(SEARCH("3- Bajo",F35)))</formula>
    </cfRule>
    <cfRule type="containsText" dxfId="1769" priority="389" operator="containsText" text="4- Bajo">
      <formula>NOT(ISERROR(SEARCH("4- Bajo",F35)))</formula>
    </cfRule>
    <cfRule type="containsText" dxfId="1768" priority="390" operator="containsText" text="1- Bajo">
      <formula>NOT(ISERROR(SEARCH("1- Bajo",F35)))</formula>
    </cfRule>
  </conditionalFormatting>
  <conditionalFormatting sqref="J35:J39">
    <cfRule type="containsText" dxfId="1767" priority="380" operator="containsText" text="Bajo">
      <formula>NOT(ISERROR(SEARCH("Bajo",J35)))</formula>
    </cfRule>
    <cfRule type="containsText" dxfId="1766" priority="381" operator="containsText" text="Moderado">
      <formula>NOT(ISERROR(SEARCH("Moderado",J35)))</formula>
    </cfRule>
    <cfRule type="containsText" dxfId="1765" priority="382" operator="containsText" text="Alto">
      <formula>NOT(ISERROR(SEARCH("Alto",J35)))</formula>
    </cfRule>
    <cfRule type="containsText" dxfId="1764"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763" priority="355" operator="containsText" text="Moderado">
      <formula>NOT(ISERROR(SEARCH("Moderado",M35)))</formula>
    </cfRule>
    <cfRule type="containsText" dxfId="1762" priority="375" operator="containsText" text="Bajo">
      <formula>NOT(ISERROR(SEARCH("Bajo",M35)))</formula>
    </cfRule>
    <cfRule type="containsText" dxfId="1761" priority="376" operator="containsText" text="Moderado">
      <formula>NOT(ISERROR(SEARCH("Moderado",M35)))</formula>
    </cfRule>
    <cfRule type="containsText" dxfId="1760" priority="377" operator="containsText" text="Alto">
      <formula>NOT(ISERROR(SEARCH("Alto",M35)))</formula>
    </cfRule>
    <cfRule type="containsText" dxfId="1759"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758" priority="369" operator="containsText" text="3- Moderado">
      <formula>NOT(ISERROR(SEARCH("3- Moderado",N35)))</formula>
    </cfRule>
    <cfRule type="containsText" dxfId="1757" priority="370" operator="containsText" text="6- Moderado">
      <formula>NOT(ISERROR(SEARCH("6- Moderado",N35)))</formula>
    </cfRule>
    <cfRule type="containsText" dxfId="1756" priority="371" operator="containsText" text="4- Moderado">
      <formula>NOT(ISERROR(SEARCH("4- Moderado",N35)))</formula>
    </cfRule>
    <cfRule type="containsText" dxfId="1755" priority="372" operator="containsText" text="3- Bajo">
      <formula>NOT(ISERROR(SEARCH("3- Bajo",N35)))</formula>
    </cfRule>
    <cfRule type="containsText" dxfId="1754" priority="373" operator="containsText" text="4- Bajo">
      <formula>NOT(ISERROR(SEARCH("4- Bajo",N35)))</formula>
    </cfRule>
    <cfRule type="containsText" dxfId="1753" priority="374" operator="containsText" text="1- Bajo">
      <formula>NOT(ISERROR(SEARCH("1- Bajo",N35)))</formula>
    </cfRule>
  </conditionalFormatting>
  <conditionalFormatting sqref="H35:H39">
    <cfRule type="containsText" dxfId="1752" priority="356" operator="containsText" text="Muy Alta">
      <formula>NOT(ISERROR(SEARCH("Muy Alta",H35)))</formula>
    </cfRule>
    <cfRule type="containsText" dxfId="1751" priority="357" operator="containsText" text="Alta">
      <formula>NOT(ISERROR(SEARCH("Alta",H35)))</formula>
    </cfRule>
    <cfRule type="containsText" dxfId="1750" priority="358" operator="containsText" text="Muy Alta">
      <formula>NOT(ISERROR(SEARCH("Muy Alta",H35)))</formula>
    </cfRule>
    <cfRule type="containsText" dxfId="1749" priority="363" operator="containsText" text="Muy Baja">
      <formula>NOT(ISERROR(SEARCH("Muy Baja",H35)))</formula>
    </cfRule>
    <cfRule type="containsText" dxfId="1748" priority="364" operator="containsText" text="Baja">
      <formula>NOT(ISERROR(SEARCH("Baja",H35)))</formula>
    </cfRule>
    <cfRule type="containsText" dxfId="1747" priority="365" operator="containsText" text="Media">
      <formula>NOT(ISERROR(SEARCH("Media",H35)))</formula>
    </cfRule>
    <cfRule type="containsText" dxfId="1746" priority="366" operator="containsText" text="Alta">
      <formula>NOT(ISERROR(SEARCH("Alta",H35)))</formula>
    </cfRule>
    <cfRule type="containsText" dxfId="1745" priority="368" operator="containsText" text="Muy Alta">
      <formula>NOT(ISERROR(SEARCH("Muy Alta",H35)))</formula>
    </cfRule>
  </conditionalFormatting>
  <conditionalFormatting sqref="I35:I39">
    <cfRule type="containsText" dxfId="1744" priority="359" operator="containsText" text="Catastrófico">
      <formula>NOT(ISERROR(SEARCH("Catastrófico",I35)))</formula>
    </cfRule>
    <cfRule type="containsText" dxfId="1743" priority="360" operator="containsText" text="Mayor">
      <formula>NOT(ISERROR(SEARCH("Mayor",I35)))</formula>
    </cfRule>
    <cfRule type="containsText" dxfId="1742" priority="361" operator="containsText" text="Menor">
      <formula>NOT(ISERROR(SEARCH("Menor",I35)))</formula>
    </cfRule>
    <cfRule type="containsText" dxfId="1741" priority="362" operator="containsText" text="Leve">
      <formula>NOT(ISERROR(SEARCH("Leve",I35)))</formula>
    </cfRule>
    <cfRule type="containsText" dxfId="1740" priority="367" operator="containsText" text="Moderado">
      <formula>NOT(ISERROR(SEARCH("Moderado",I35)))</formula>
    </cfRule>
  </conditionalFormatting>
  <conditionalFormatting sqref="K35:K39">
    <cfRule type="containsText" dxfId="1739" priority="354" operator="containsText" text="Media">
      <formula>NOT(ISERROR(SEARCH("Media",K35)))</formula>
    </cfRule>
  </conditionalFormatting>
  <conditionalFormatting sqref="L35:L39">
    <cfRule type="containsText" dxfId="1738" priority="353" operator="containsText" text="Moderado">
      <formula>NOT(ISERROR(SEARCH("Moderado",L35)))</formula>
    </cfRule>
  </conditionalFormatting>
  <conditionalFormatting sqref="J35:J39">
    <cfRule type="containsText" dxfId="1737" priority="352" operator="containsText" text="Moderado">
      <formula>NOT(ISERROR(SEARCH("Moderado",J35)))</formula>
    </cfRule>
  </conditionalFormatting>
  <conditionalFormatting sqref="J35:J39">
    <cfRule type="containsText" dxfId="1736" priority="350" operator="containsText" text="Bajo">
      <formula>NOT(ISERROR(SEARCH("Bajo",J35)))</formula>
    </cfRule>
    <cfRule type="containsText" dxfId="1735" priority="351" operator="containsText" text="Extremo">
      <formula>NOT(ISERROR(SEARCH("Extremo",J35)))</formula>
    </cfRule>
  </conditionalFormatting>
  <conditionalFormatting sqref="K35:K39">
    <cfRule type="containsText" dxfId="1734" priority="348" operator="containsText" text="Baja">
      <formula>NOT(ISERROR(SEARCH("Baja",K35)))</formula>
    </cfRule>
    <cfRule type="containsText" dxfId="1733" priority="349" operator="containsText" text="Muy Baja">
      <formula>NOT(ISERROR(SEARCH("Muy Baja",K35)))</formula>
    </cfRule>
  </conditionalFormatting>
  <conditionalFormatting sqref="K35:K39">
    <cfRule type="containsText" dxfId="1732" priority="346" operator="containsText" text="Muy Alta">
      <formula>NOT(ISERROR(SEARCH("Muy Alta",K35)))</formula>
    </cfRule>
    <cfRule type="containsText" dxfId="1731" priority="347" operator="containsText" text="Alta">
      <formula>NOT(ISERROR(SEARCH("Alta",K35)))</formula>
    </cfRule>
  </conditionalFormatting>
  <conditionalFormatting sqref="L35:L39">
    <cfRule type="containsText" dxfId="1730" priority="342" operator="containsText" text="Catastrófico">
      <formula>NOT(ISERROR(SEARCH("Catastrófico",L35)))</formula>
    </cfRule>
    <cfRule type="containsText" dxfId="1729" priority="343" operator="containsText" text="Mayor">
      <formula>NOT(ISERROR(SEARCH("Mayor",L35)))</formula>
    </cfRule>
    <cfRule type="containsText" dxfId="1728" priority="344" operator="containsText" text="Menor">
      <formula>NOT(ISERROR(SEARCH("Menor",L35)))</formula>
    </cfRule>
    <cfRule type="containsText" dxfId="1727" priority="345" operator="containsText" text="Leve">
      <formula>NOT(ISERROR(SEARCH("Leve",L35)))</formula>
    </cfRule>
  </conditionalFormatting>
  <conditionalFormatting sqref="K40:L40">
    <cfRule type="containsText" dxfId="1726" priority="336" operator="containsText" text="3- Moderado">
      <formula>NOT(ISERROR(SEARCH("3- Moderado",K40)))</formula>
    </cfRule>
    <cfRule type="containsText" dxfId="1725" priority="337" operator="containsText" text="6- Moderado">
      <formula>NOT(ISERROR(SEARCH("6- Moderado",K40)))</formula>
    </cfRule>
    <cfRule type="containsText" dxfId="1724" priority="338" operator="containsText" text="4- Moderado">
      <formula>NOT(ISERROR(SEARCH("4- Moderado",K40)))</formula>
    </cfRule>
    <cfRule type="containsText" dxfId="1723" priority="339" operator="containsText" text="3- Bajo">
      <formula>NOT(ISERROR(SEARCH("3- Bajo",K40)))</formula>
    </cfRule>
    <cfRule type="containsText" dxfId="1722" priority="340" operator="containsText" text="4- Bajo">
      <formula>NOT(ISERROR(SEARCH("4- Bajo",K40)))</formula>
    </cfRule>
    <cfRule type="containsText" dxfId="1721" priority="341" operator="containsText" text="1- Bajo">
      <formula>NOT(ISERROR(SEARCH("1- Bajo",K40)))</formula>
    </cfRule>
  </conditionalFormatting>
  <conditionalFormatting sqref="H40:I40">
    <cfRule type="containsText" dxfId="1720" priority="330" operator="containsText" text="3- Moderado">
      <formula>NOT(ISERROR(SEARCH("3- Moderado",H40)))</formula>
    </cfRule>
    <cfRule type="containsText" dxfId="1719" priority="331" operator="containsText" text="6- Moderado">
      <formula>NOT(ISERROR(SEARCH("6- Moderado",H40)))</formula>
    </cfRule>
    <cfRule type="containsText" dxfId="1718" priority="332" operator="containsText" text="4- Moderado">
      <formula>NOT(ISERROR(SEARCH("4- Moderado",H40)))</formula>
    </cfRule>
    <cfRule type="containsText" dxfId="1717" priority="333" operator="containsText" text="3- Bajo">
      <formula>NOT(ISERROR(SEARCH("3- Bajo",H40)))</formula>
    </cfRule>
    <cfRule type="containsText" dxfId="1716" priority="334" operator="containsText" text="4- Bajo">
      <formula>NOT(ISERROR(SEARCH("4- Bajo",H40)))</formula>
    </cfRule>
    <cfRule type="containsText" dxfId="1715" priority="335" operator="containsText" text="1- Bajo">
      <formula>NOT(ISERROR(SEARCH("1- Bajo",H40)))</formula>
    </cfRule>
  </conditionalFormatting>
  <conditionalFormatting sqref="A40 C40:E40">
    <cfRule type="containsText" dxfId="1714" priority="324" operator="containsText" text="3- Moderado">
      <formula>NOT(ISERROR(SEARCH("3- Moderado",A40)))</formula>
    </cfRule>
    <cfRule type="containsText" dxfId="1713" priority="325" operator="containsText" text="6- Moderado">
      <formula>NOT(ISERROR(SEARCH("6- Moderado",A40)))</formula>
    </cfRule>
    <cfRule type="containsText" dxfId="1712" priority="326" operator="containsText" text="4- Moderado">
      <formula>NOT(ISERROR(SEARCH("4- Moderado",A40)))</formula>
    </cfRule>
    <cfRule type="containsText" dxfId="1711" priority="327" operator="containsText" text="3- Bajo">
      <formula>NOT(ISERROR(SEARCH("3- Bajo",A40)))</formula>
    </cfRule>
    <cfRule type="containsText" dxfId="1710" priority="328" operator="containsText" text="4- Bajo">
      <formula>NOT(ISERROR(SEARCH("4- Bajo",A40)))</formula>
    </cfRule>
    <cfRule type="containsText" dxfId="1709" priority="329" operator="containsText" text="1- Bajo">
      <formula>NOT(ISERROR(SEARCH("1- Bajo",A40)))</formula>
    </cfRule>
  </conditionalFormatting>
  <conditionalFormatting sqref="F40:G40">
    <cfRule type="containsText" dxfId="1708" priority="318" operator="containsText" text="3- Moderado">
      <formula>NOT(ISERROR(SEARCH("3- Moderado",F40)))</formula>
    </cfRule>
    <cfRule type="containsText" dxfId="1707" priority="319" operator="containsText" text="6- Moderado">
      <formula>NOT(ISERROR(SEARCH("6- Moderado",F40)))</formula>
    </cfRule>
    <cfRule type="containsText" dxfId="1706" priority="320" operator="containsText" text="4- Moderado">
      <formula>NOT(ISERROR(SEARCH("4- Moderado",F40)))</formula>
    </cfRule>
    <cfRule type="containsText" dxfId="1705" priority="321" operator="containsText" text="3- Bajo">
      <formula>NOT(ISERROR(SEARCH("3- Bajo",F40)))</formula>
    </cfRule>
    <cfRule type="containsText" dxfId="1704" priority="322" operator="containsText" text="4- Bajo">
      <formula>NOT(ISERROR(SEARCH("4- Bajo",F40)))</formula>
    </cfRule>
    <cfRule type="containsText" dxfId="1703" priority="323" operator="containsText" text="1- Bajo">
      <formula>NOT(ISERROR(SEARCH("1- Bajo",F40)))</formula>
    </cfRule>
  </conditionalFormatting>
  <conditionalFormatting sqref="J40:J44">
    <cfRule type="containsText" dxfId="1702" priority="313" operator="containsText" text="Bajo">
      <formula>NOT(ISERROR(SEARCH("Bajo",J40)))</formula>
    </cfRule>
    <cfRule type="containsText" dxfId="1701" priority="314" operator="containsText" text="Moderado">
      <formula>NOT(ISERROR(SEARCH("Moderado",J40)))</formula>
    </cfRule>
    <cfRule type="containsText" dxfId="1700" priority="315" operator="containsText" text="Alto">
      <formula>NOT(ISERROR(SEARCH("Alto",J40)))</formula>
    </cfRule>
    <cfRule type="containsText" dxfId="1699"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698" priority="288" operator="containsText" text="Moderado">
      <formula>NOT(ISERROR(SEARCH("Moderado",M40)))</formula>
    </cfRule>
    <cfRule type="containsText" dxfId="1697" priority="308" operator="containsText" text="Bajo">
      <formula>NOT(ISERROR(SEARCH("Bajo",M40)))</formula>
    </cfRule>
    <cfRule type="containsText" dxfId="1696" priority="309" operator="containsText" text="Moderado">
      <formula>NOT(ISERROR(SEARCH("Moderado",M40)))</formula>
    </cfRule>
    <cfRule type="containsText" dxfId="1695" priority="310" operator="containsText" text="Alto">
      <formula>NOT(ISERROR(SEARCH("Alto",M40)))</formula>
    </cfRule>
    <cfRule type="containsText" dxfId="1694"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1693" priority="302" operator="containsText" text="3- Moderado">
      <formula>NOT(ISERROR(SEARCH("3- Moderado",N40)))</formula>
    </cfRule>
    <cfRule type="containsText" dxfId="1692" priority="303" operator="containsText" text="6- Moderado">
      <formula>NOT(ISERROR(SEARCH("6- Moderado",N40)))</formula>
    </cfRule>
    <cfRule type="containsText" dxfId="1691" priority="304" operator="containsText" text="4- Moderado">
      <formula>NOT(ISERROR(SEARCH("4- Moderado",N40)))</formula>
    </cfRule>
    <cfRule type="containsText" dxfId="1690" priority="305" operator="containsText" text="3- Bajo">
      <formula>NOT(ISERROR(SEARCH("3- Bajo",N40)))</formula>
    </cfRule>
    <cfRule type="containsText" dxfId="1689" priority="306" operator="containsText" text="4- Bajo">
      <formula>NOT(ISERROR(SEARCH("4- Bajo",N40)))</formula>
    </cfRule>
    <cfRule type="containsText" dxfId="1688" priority="307" operator="containsText" text="1- Bajo">
      <formula>NOT(ISERROR(SEARCH("1- Bajo",N40)))</formula>
    </cfRule>
  </conditionalFormatting>
  <conditionalFormatting sqref="H40:H44">
    <cfRule type="containsText" dxfId="1687" priority="289" operator="containsText" text="Muy Alta">
      <formula>NOT(ISERROR(SEARCH("Muy Alta",H40)))</formula>
    </cfRule>
    <cfRule type="containsText" dxfId="1686" priority="290" operator="containsText" text="Alta">
      <formula>NOT(ISERROR(SEARCH("Alta",H40)))</formula>
    </cfRule>
    <cfRule type="containsText" dxfId="1685" priority="291" operator="containsText" text="Muy Alta">
      <formula>NOT(ISERROR(SEARCH("Muy Alta",H40)))</formula>
    </cfRule>
    <cfRule type="containsText" dxfId="1684" priority="296" operator="containsText" text="Muy Baja">
      <formula>NOT(ISERROR(SEARCH("Muy Baja",H40)))</formula>
    </cfRule>
    <cfRule type="containsText" dxfId="1683" priority="297" operator="containsText" text="Baja">
      <formula>NOT(ISERROR(SEARCH("Baja",H40)))</formula>
    </cfRule>
    <cfRule type="containsText" dxfId="1682" priority="298" operator="containsText" text="Media">
      <formula>NOT(ISERROR(SEARCH("Media",H40)))</formula>
    </cfRule>
    <cfRule type="containsText" dxfId="1681" priority="299" operator="containsText" text="Alta">
      <formula>NOT(ISERROR(SEARCH("Alta",H40)))</formula>
    </cfRule>
    <cfRule type="containsText" dxfId="1680" priority="301" operator="containsText" text="Muy Alta">
      <formula>NOT(ISERROR(SEARCH("Muy Alta",H40)))</formula>
    </cfRule>
  </conditionalFormatting>
  <conditionalFormatting sqref="I40:I44">
    <cfRule type="containsText" dxfId="1679" priority="292" operator="containsText" text="Catastrófico">
      <formula>NOT(ISERROR(SEARCH("Catastrófico",I40)))</formula>
    </cfRule>
    <cfRule type="containsText" dxfId="1678" priority="293" operator="containsText" text="Mayor">
      <formula>NOT(ISERROR(SEARCH("Mayor",I40)))</formula>
    </cfRule>
    <cfRule type="containsText" dxfId="1677" priority="294" operator="containsText" text="Menor">
      <formula>NOT(ISERROR(SEARCH("Menor",I40)))</formula>
    </cfRule>
    <cfRule type="containsText" dxfId="1676" priority="295" operator="containsText" text="Leve">
      <formula>NOT(ISERROR(SEARCH("Leve",I40)))</formula>
    </cfRule>
    <cfRule type="containsText" dxfId="1675" priority="300" operator="containsText" text="Moderado">
      <formula>NOT(ISERROR(SEARCH("Moderado",I40)))</formula>
    </cfRule>
  </conditionalFormatting>
  <conditionalFormatting sqref="K40:K44">
    <cfRule type="containsText" dxfId="1674" priority="287" operator="containsText" text="Media">
      <formula>NOT(ISERROR(SEARCH("Media",K40)))</formula>
    </cfRule>
  </conditionalFormatting>
  <conditionalFormatting sqref="L40:L44">
    <cfRule type="containsText" dxfId="1673" priority="286" operator="containsText" text="Moderado">
      <formula>NOT(ISERROR(SEARCH("Moderado",L40)))</formula>
    </cfRule>
  </conditionalFormatting>
  <conditionalFormatting sqref="J40:J44">
    <cfRule type="containsText" dxfId="1672" priority="285" operator="containsText" text="Moderado">
      <formula>NOT(ISERROR(SEARCH("Moderado",J40)))</formula>
    </cfRule>
  </conditionalFormatting>
  <conditionalFormatting sqref="J40:J44">
    <cfRule type="containsText" dxfId="1671" priority="283" operator="containsText" text="Bajo">
      <formula>NOT(ISERROR(SEARCH("Bajo",J40)))</formula>
    </cfRule>
    <cfRule type="containsText" dxfId="1670" priority="284" operator="containsText" text="Extremo">
      <formula>NOT(ISERROR(SEARCH("Extremo",J40)))</formula>
    </cfRule>
  </conditionalFormatting>
  <conditionalFormatting sqref="K40:K44">
    <cfRule type="containsText" dxfId="1669" priority="281" operator="containsText" text="Baja">
      <formula>NOT(ISERROR(SEARCH("Baja",K40)))</formula>
    </cfRule>
    <cfRule type="containsText" dxfId="1668" priority="282" operator="containsText" text="Muy Baja">
      <formula>NOT(ISERROR(SEARCH("Muy Baja",K40)))</formula>
    </cfRule>
  </conditionalFormatting>
  <conditionalFormatting sqref="K40:K44">
    <cfRule type="containsText" dxfId="1667" priority="279" operator="containsText" text="Muy Alta">
      <formula>NOT(ISERROR(SEARCH("Muy Alta",K40)))</formula>
    </cfRule>
    <cfRule type="containsText" dxfId="1666" priority="280" operator="containsText" text="Alta">
      <formula>NOT(ISERROR(SEARCH("Alta",K40)))</formula>
    </cfRule>
  </conditionalFormatting>
  <conditionalFormatting sqref="L40:L44">
    <cfRule type="containsText" dxfId="1665" priority="275" operator="containsText" text="Catastrófico">
      <formula>NOT(ISERROR(SEARCH("Catastrófico",L40)))</formula>
    </cfRule>
    <cfRule type="containsText" dxfId="1664" priority="276" operator="containsText" text="Mayor">
      <formula>NOT(ISERROR(SEARCH("Mayor",L40)))</formula>
    </cfRule>
    <cfRule type="containsText" dxfId="1663" priority="277" operator="containsText" text="Menor">
      <formula>NOT(ISERROR(SEARCH("Menor",L40)))</formula>
    </cfRule>
    <cfRule type="containsText" dxfId="1662" priority="278" operator="containsText" text="Leve">
      <formula>NOT(ISERROR(SEARCH("Leve",L40)))</formula>
    </cfRule>
  </conditionalFormatting>
  <conditionalFormatting sqref="K45:L45">
    <cfRule type="containsText" dxfId="1661" priority="269" operator="containsText" text="3- Moderado">
      <formula>NOT(ISERROR(SEARCH("3- Moderado",K45)))</formula>
    </cfRule>
    <cfRule type="containsText" dxfId="1660" priority="270" operator="containsText" text="6- Moderado">
      <formula>NOT(ISERROR(SEARCH("6- Moderado",K45)))</formula>
    </cfRule>
    <cfRule type="containsText" dxfId="1659" priority="271" operator="containsText" text="4- Moderado">
      <formula>NOT(ISERROR(SEARCH("4- Moderado",K45)))</formula>
    </cfRule>
    <cfRule type="containsText" dxfId="1658" priority="272" operator="containsText" text="3- Bajo">
      <formula>NOT(ISERROR(SEARCH("3- Bajo",K45)))</formula>
    </cfRule>
    <cfRule type="containsText" dxfId="1657" priority="273" operator="containsText" text="4- Bajo">
      <formula>NOT(ISERROR(SEARCH("4- Bajo",K45)))</formula>
    </cfRule>
    <cfRule type="containsText" dxfId="1656" priority="274" operator="containsText" text="1- Bajo">
      <formula>NOT(ISERROR(SEARCH("1- Bajo",K45)))</formula>
    </cfRule>
  </conditionalFormatting>
  <conditionalFormatting sqref="H45:I45">
    <cfRule type="containsText" dxfId="1655" priority="263" operator="containsText" text="3- Moderado">
      <formula>NOT(ISERROR(SEARCH("3- Moderado",H45)))</formula>
    </cfRule>
    <cfRule type="containsText" dxfId="1654" priority="264" operator="containsText" text="6- Moderado">
      <formula>NOT(ISERROR(SEARCH("6- Moderado",H45)))</formula>
    </cfRule>
    <cfRule type="containsText" dxfId="1653" priority="265" operator="containsText" text="4- Moderado">
      <formula>NOT(ISERROR(SEARCH("4- Moderado",H45)))</formula>
    </cfRule>
    <cfRule type="containsText" dxfId="1652" priority="266" operator="containsText" text="3- Bajo">
      <formula>NOT(ISERROR(SEARCH("3- Bajo",H45)))</formula>
    </cfRule>
    <cfRule type="containsText" dxfId="1651" priority="267" operator="containsText" text="4- Bajo">
      <formula>NOT(ISERROR(SEARCH("4- Bajo",H45)))</formula>
    </cfRule>
    <cfRule type="containsText" dxfId="1650" priority="268" operator="containsText" text="1- Bajo">
      <formula>NOT(ISERROR(SEARCH("1- Bajo",H45)))</formula>
    </cfRule>
  </conditionalFormatting>
  <conditionalFormatting sqref="A45 C45:E45">
    <cfRule type="containsText" dxfId="1649" priority="257" operator="containsText" text="3- Moderado">
      <formula>NOT(ISERROR(SEARCH("3- Moderado",A45)))</formula>
    </cfRule>
    <cfRule type="containsText" dxfId="1648" priority="258" operator="containsText" text="6- Moderado">
      <formula>NOT(ISERROR(SEARCH("6- Moderado",A45)))</formula>
    </cfRule>
    <cfRule type="containsText" dxfId="1647" priority="259" operator="containsText" text="4- Moderado">
      <formula>NOT(ISERROR(SEARCH("4- Moderado",A45)))</formula>
    </cfRule>
    <cfRule type="containsText" dxfId="1646" priority="260" operator="containsText" text="3- Bajo">
      <formula>NOT(ISERROR(SEARCH("3- Bajo",A45)))</formula>
    </cfRule>
    <cfRule type="containsText" dxfId="1645" priority="261" operator="containsText" text="4- Bajo">
      <formula>NOT(ISERROR(SEARCH("4- Bajo",A45)))</formula>
    </cfRule>
    <cfRule type="containsText" dxfId="1644" priority="262" operator="containsText" text="1- Bajo">
      <formula>NOT(ISERROR(SEARCH("1- Bajo",A45)))</formula>
    </cfRule>
  </conditionalFormatting>
  <conditionalFormatting sqref="F45:G45">
    <cfRule type="containsText" dxfId="1643" priority="251" operator="containsText" text="3- Moderado">
      <formula>NOT(ISERROR(SEARCH("3- Moderado",F45)))</formula>
    </cfRule>
    <cfRule type="containsText" dxfId="1642" priority="252" operator="containsText" text="6- Moderado">
      <formula>NOT(ISERROR(SEARCH("6- Moderado",F45)))</formula>
    </cfRule>
    <cfRule type="containsText" dxfId="1641" priority="253" operator="containsText" text="4- Moderado">
      <formula>NOT(ISERROR(SEARCH("4- Moderado",F45)))</formula>
    </cfRule>
    <cfRule type="containsText" dxfId="1640" priority="254" operator="containsText" text="3- Bajo">
      <formula>NOT(ISERROR(SEARCH("3- Bajo",F45)))</formula>
    </cfRule>
    <cfRule type="containsText" dxfId="1639" priority="255" operator="containsText" text="4- Bajo">
      <formula>NOT(ISERROR(SEARCH("4- Bajo",F45)))</formula>
    </cfRule>
    <cfRule type="containsText" dxfId="1638" priority="256" operator="containsText" text="1- Bajo">
      <formula>NOT(ISERROR(SEARCH("1- Bajo",F45)))</formula>
    </cfRule>
  </conditionalFormatting>
  <conditionalFormatting sqref="J45:J49">
    <cfRule type="containsText" dxfId="1637" priority="246" operator="containsText" text="Bajo">
      <formula>NOT(ISERROR(SEARCH("Bajo",J45)))</formula>
    </cfRule>
    <cfRule type="containsText" dxfId="1636" priority="247" operator="containsText" text="Moderado">
      <formula>NOT(ISERROR(SEARCH("Moderado",J45)))</formula>
    </cfRule>
    <cfRule type="containsText" dxfId="1635" priority="248" operator="containsText" text="Alto">
      <formula>NOT(ISERROR(SEARCH("Alto",J45)))</formula>
    </cfRule>
    <cfRule type="containsText" dxfId="1634"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1633" priority="221" operator="containsText" text="Moderado">
      <formula>NOT(ISERROR(SEARCH("Moderado",M45)))</formula>
    </cfRule>
    <cfRule type="containsText" dxfId="1632" priority="241" operator="containsText" text="Bajo">
      <formula>NOT(ISERROR(SEARCH("Bajo",M45)))</formula>
    </cfRule>
    <cfRule type="containsText" dxfId="1631" priority="242" operator="containsText" text="Moderado">
      <formula>NOT(ISERROR(SEARCH("Moderado",M45)))</formula>
    </cfRule>
    <cfRule type="containsText" dxfId="1630" priority="243" operator="containsText" text="Alto">
      <formula>NOT(ISERROR(SEARCH("Alto",M45)))</formula>
    </cfRule>
    <cfRule type="containsText" dxfId="1629"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1628" priority="235" operator="containsText" text="3- Moderado">
      <formula>NOT(ISERROR(SEARCH("3- Moderado",N45)))</formula>
    </cfRule>
    <cfRule type="containsText" dxfId="1627" priority="236" operator="containsText" text="6- Moderado">
      <formula>NOT(ISERROR(SEARCH("6- Moderado",N45)))</formula>
    </cfRule>
    <cfRule type="containsText" dxfId="1626" priority="237" operator="containsText" text="4- Moderado">
      <formula>NOT(ISERROR(SEARCH("4- Moderado",N45)))</formula>
    </cfRule>
    <cfRule type="containsText" dxfId="1625" priority="238" operator="containsText" text="3- Bajo">
      <formula>NOT(ISERROR(SEARCH("3- Bajo",N45)))</formula>
    </cfRule>
    <cfRule type="containsText" dxfId="1624" priority="239" operator="containsText" text="4- Bajo">
      <formula>NOT(ISERROR(SEARCH("4- Bajo",N45)))</formula>
    </cfRule>
    <cfRule type="containsText" dxfId="1623" priority="240" operator="containsText" text="1- Bajo">
      <formula>NOT(ISERROR(SEARCH("1- Bajo",N45)))</formula>
    </cfRule>
  </conditionalFormatting>
  <conditionalFormatting sqref="H45:H49">
    <cfRule type="containsText" dxfId="1622" priority="222" operator="containsText" text="Muy Alta">
      <formula>NOT(ISERROR(SEARCH("Muy Alta",H45)))</formula>
    </cfRule>
    <cfRule type="containsText" dxfId="1621" priority="223" operator="containsText" text="Alta">
      <formula>NOT(ISERROR(SEARCH("Alta",H45)))</formula>
    </cfRule>
    <cfRule type="containsText" dxfId="1620" priority="224" operator="containsText" text="Muy Alta">
      <formula>NOT(ISERROR(SEARCH("Muy Alta",H45)))</formula>
    </cfRule>
    <cfRule type="containsText" dxfId="1619" priority="229" operator="containsText" text="Muy Baja">
      <formula>NOT(ISERROR(SEARCH("Muy Baja",H45)))</formula>
    </cfRule>
    <cfRule type="containsText" dxfId="1618" priority="230" operator="containsText" text="Baja">
      <formula>NOT(ISERROR(SEARCH("Baja",H45)))</formula>
    </cfRule>
    <cfRule type="containsText" dxfId="1617" priority="231" operator="containsText" text="Media">
      <formula>NOT(ISERROR(SEARCH("Media",H45)))</formula>
    </cfRule>
    <cfRule type="containsText" dxfId="1616" priority="232" operator="containsText" text="Alta">
      <formula>NOT(ISERROR(SEARCH("Alta",H45)))</formula>
    </cfRule>
    <cfRule type="containsText" dxfId="1615" priority="234" operator="containsText" text="Muy Alta">
      <formula>NOT(ISERROR(SEARCH("Muy Alta",H45)))</formula>
    </cfRule>
  </conditionalFormatting>
  <conditionalFormatting sqref="I45:I49">
    <cfRule type="containsText" dxfId="1614" priority="225" operator="containsText" text="Catastrófico">
      <formula>NOT(ISERROR(SEARCH("Catastrófico",I45)))</formula>
    </cfRule>
    <cfRule type="containsText" dxfId="1613" priority="226" operator="containsText" text="Mayor">
      <formula>NOT(ISERROR(SEARCH("Mayor",I45)))</formula>
    </cfRule>
    <cfRule type="containsText" dxfId="1612" priority="227" operator="containsText" text="Menor">
      <formula>NOT(ISERROR(SEARCH("Menor",I45)))</formula>
    </cfRule>
    <cfRule type="containsText" dxfId="1611" priority="228" operator="containsText" text="Leve">
      <formula>NOT(ISERROR(SEARCH("Leve",I45)))</formula>
    </cfRule>
    <cfRule type="containsText" dxfId="1610" priority="233" operator="containsText" text="Moderado">
      <formula>NOT(ISERROR(SEARCH("Moderado",I45)))</formula>
    </cfRule>
  </conditionalFormatting>
  <conditionalFormatting sqref="K45:K49">
    <cfRule type="containsText" dxfId="1609" priority="220" operator="containsText" text="Media">
      <formula>NOT(ISERROR(SEARCH("Media",K45)))</formula>
    </cfRule>
  </conditionalFormatting>
  <conditionalFormatting sqref="L45:L49">
    <cfRule type="containsText" dxfId="1608" priority="219" operator="containsText" text="Moderado">
      <formula>NOT(ISERROR(SEARCH("Moderado",L45)))</formula>
    </cfRule>
  </conditionalFormatting>
  <conditionalFormatting sqref="J45:J49">
    <cfRule type="containsText" dxfId="1607" priority="218" operator="containsText" text="Moderado">
      <formula>NOT(ISERROR(SEARCH("Moderado",J45)))</formula>
    </cfRule>
  </conditionalFormatting>
  <conditionalFormatting sqref="J45:J49">
    <cfRule type="containsText" dxfId="1606" priority="216" operator="containsText" text="Bajo">
      <formula>NOT(ISERROR(SEARCH("Bajo",J45)))</formula>
    </cfRule>
    <cfRule type="containsText" dxfId="1605" priority="217" operator="containsText" text="Extremo">
      <formula>NOT(ISERROR(SEARCH("Extremo",J45)))</formula>
    </cfRule>
  </conditionalFormatting>
  <conditionalFormatting sqref="K45:K49">
    <cfRule type="containsText" dxfId="1604" priority="214" operator="containsText" text="Baja">
      <formula>NOT(ISERROR(SEARCH("Baja",K45)))</formula>
    </cfRule>
    <cfRule type="containsText" dxfId="1603" priority="215" operator="containsText" text="Muy Baja">
      <formula>NOT(ISERROR(SEARCH("Muy Baja",K45)))</formula>
    </cfRule>
  </conditionalFormatting>
  <conditionalFormatting sqref="K45:K49">
    <cfRule type="containsText" dxfId="1602" priority="212" operator="containsText" text="Muy Alta">
      <formula>NOT(ISERROR(SEARCH("Muy Alta",K45)))</formula>
    </cfRule>
    <cfRule type="containsText" dxfId="1601" priority="213" operator="containsText" text="Alta">
      <formula>NOT(ISERROR(SEARCH("Alta",K45)))</formula>
    </cfRule>
  </conditionalFormatting>
  <conditionalFormatting sqref="L45:L49">
    <cfRule type="containsText" dxfId="1600" priority="208" operator="containsText" text="Catastrófico">
      <formula>NOT(ISERROR(SEARCH("Catastrófico",L45)))</formula>
    </cfRule>
    <cfRule type="containsText" dxfId="1599" priority="209" operator="containsText" text="Mayor">
      <formula>NOT(ISERROR(SEARCH("Mayor",L45)))</formula>
    </cfRule>
    <cfRule type="containsText" dxfId="1598" priority="210" operator="containsText" text="Menor">
      <formula>NOT(ISERROR(SEARCH("Menor",L45)))</formula>
    </cfRule>
    <cfRule type="containsText" dxfId="1597" priority="211" operator="containsText" text="Leve">
      <formula>NOT(ISERROR(SEARCH("Leve",L45)))</formula>
    </cfRule>
  </conditionalFormatting>
  <conditionalFormatting sqref="K50:L50">
    <cfRule type="containsText" dxfId="1596" priority="202" operator="containsText" text="3- Moderado">
      <formula>NOT(ISERROR(SEARCH("3- Moderado",K50)))</formula>
    </cfRule>
    <cfRule type="containsText" dxfId="1595" priority="203" operator="containsText" text="6- Moderado">
      <formula>NOT(ISERROR(SEARCH("6- Moderado",K50)))</formula>
    </cfRule>
    <cfRule type="containsText" dxfId="1594" priority="204" operator="containsText" text="4- Moderado">
      <formula>NOT(ISERROR(SEARCH("4- Moderado",K50)))</formula>
    </cfRule>
    <cfRule type="containsText" dxfId="1593" priority="205" operator="containsText" text="3- Bajo">
      <formula>NOT(ISERROR(SEARCH("3- Bajo",K50)))</formula>
    </cfRule>
    <cfRule type="containsText" dxfId="1592" priority="206" operator="containsText" text="4- Bajo">
      <formula>NOT(ISERROR(SEARCH("4- Bajo",K50)))</formula>
    </cfRule>
    <cfRule type="containsText" dxfId="1591" priority="207" operator="containsText" text="1- Bajo">
      <formula>NOT(ISERROR(SEARCH("1- Bajo",K50)))</formula>
    </cfRule>
  </conditionalFormatting>
  <conditionalFormatting sqref="H50:I50">
    <cfRule type="containsText" dxfId="1590" priority="196" operator="containsText" text="3- Moderado">
      <formula>NOT(ISERROR(SEARCH("3- Moderado",H50)))</formula>
    </cfRule>
    <cfRule type="containsText" dxfId="1589" priority="197" operator="containsText" text="6- Moderado">
      <formula>NOT(ISERROR(SEARCH("6- Moderado",H50)))</formula>
    </cfRule>
    <cfRule type="containsText" dxfId="1588" priority="198" operator="containsText" text="4- Moderado">
      <formula>NOT(ISERROR(SEARCH("4- Moderado",H50)))</formula>
    </cfRule>
    <cfRule type="containsText" dxfId="1587" priority="199" operator="containsText" text="3- Bajo">
      <formula>NOT(ISERROR(SEARCH("3- Bajo",H50)))</formula>
    </cfRule>
    <cfRule type="containsText" dxfId="1586" priority="200" operator="containsText" text="4- Bajo">
      <formula>NOT(ISERROR(SEARCH("4- Bajo",H50)))</formula>
    </cfRule>
    <cfRule type="containsText" dxfId="1585" priority="201" operator="containsText" text="1- Bajo">
      <formula>NOT(ISERROR(SEARCH("1- Bajo",H50)))</formula>
    </cfRule>
  </conditionalFormatting>
  <conditionalFormatting sqref="A50 C50:E50">
    <cfRule type="containsText" dxfId="1584" priority="190" operator="containsText" text="3- Moderado">
      <formula>NOT(ISERROR(SEARCH("3- Moderado",A50)))</formula>
    </cfRule>
    <cfRule type="containsText" dxfId="1583" priority="191" operator="containsText" text="6- Moderado">
      <formula>NOT(ISERROR(SEARCH("6- Moderado",A50)))</formula>
    </cfRule>
    <cfRule type="containsText" dxfId="1582" priority="192" operator="containsText" text="4- Moderado">
      <formula>NOT(ISERROR(SEARCH("4- Moderado",A50)))</formula>
    </cfRule>
    <cfRule type="containsText" dxfId="1581" priority="193" operator="containsText" text="3- Bajo">
      <formula>NOT(ISERROR(SEARCH("3- Bajo",A50)))</formula>
    </cfRule>
    <cfRule type="containsText" dxfId="1580" priority="194" operator="containsText" text="4- Bajo">
      <formula>NOT(ISERROR(SEARCH("4- Bajo",A50)))</formula>
    </cfRule>
    <cfRule type="containsText" dxfId="1579" priority="195" operator="containsText" text="1- Bajo">
      <formula>NOT(ISERROR(SEARCH("1- Bajo",A50)))</formula>
    </cfRule>
  </conditionalFormatting>
  <conditionalFormatting sqref="F50:G50">
    <cfRule type="containsText" dxfId="1578" priority="184" operator="containsText" text="3- Moderado">
      <formula>NOT(ISERROR(SEARCH("3- Moderado",F50)))</formula>
    </cfRule>
    <cfRule type="containsText" dxfId="1577" priority="185" operator="containsText" text="6- Moderado">
      <formula>NOT(ISERROR(SEARCH("6- Moderado",F50)))</formula>
    </cfRule>
    <cfRule type="containsText" dxfId="1576" priority="186" operator="containsText" text="4- Moderado">
      <formula>NOT(ISERROR(SEARCH("4- Moderado",F50)))</formula>
    </cfRule>
    <cfRule type="containsText" dxfId="1575" priority="187" operator="containsText" text="3- Bajo">
      <formula>NOT(ISERROR(SEARCH("3- Bajo",F50)))</formula>
    </cfRule>
    <cfRule type="containsText" dxfId="1574" priority="188" operator="containsText" text="4- Bajo">
      <formula>NOT(ISERROR(SEARCH("4- Bajo",F50)))</formula>
    </cfRule>
    <cfRule type="containsText" dxfId="1573" priority="189" operator="containsText" text="1- Bajo">
      <formula>NOT(ISERROR(SEARCH("1- Bajo",F50)))</formula>
    </cfRule>
  </conditionalFormatting>
  <conditionalFormatting sqref="J50:J54">
    <cfRule type="containsText" dxfId="1572" priority="179" operator="containsText" text="Bajo">
      <formula>NOT(ISERROR(SEARCH("Bajo",J50)))</formula>
    </cfRule>
    <cfRule type="containsText" dxfId="1571" priority="180" operator="containsText" text="Moderado">
      <formula>NOT(ISERROR(SEARCH("Moderado",J50)))</formula>
    </cfRule>
    <cfRule type="containsText" dxfId="1570" priority="181" operator="containsText" text="Alto">
      <formula>NOT(ISERROR(SEARCH("Alto",J50)))</formula>
    </cfRule>
    <cfRule type="containsText" dxfId="1569"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568" priority="154" operator="containsText" text="Moderado">
      <formula>NOT(ISERROR(SEARCH("Moderado",M50)))</formula>
    </cfRule>
    <cfRule type="containsText" dxfId="1567" priority="174" operator="containsText" text="Bajo">
      <formula>NOT(ISERROR(SEARCH("Bajo",M50)))</formula>
    </cfRule>
    <cfRule type="containsText" dxfId="1566" priority="175" operator="containsText" text="Moderado">
      <formula>NOT(ISERROR(SEARCH("Moderado",M50)))</formula>
    </cfRule>
    <cfRule type="containsText" dxfId="1565" priority="176" operator="containsText" text="Alto">
      <formula>NOT(ISERROR(SEARCH("Alto",M50)))</formula>
    </cfRule>
    <cfRule type="containsText" dxfId="1564"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563" priority="168" operator="containsText" text="3- Moderado">
      <formula>NOT(ISERROR(SEARCH("3- Moderado",N50)))</formula>
    </cfRule>
    <cfRule type="containsText" dxfId="1562" priority="169" operator="containsText" text="6- Moderado">
      <formula>NOT(ISERROR(SEARCH("6- Moderado",N50)))</formula>
    </cfRule>
    <cfRule type="containsText" dxfId="1561" priority="170" operator="containsText" text="4- Moderado">
      <formula>NOT(ISERROR(SEARCH("4- Moderado",N50)))</formula>
    </cfRule>
    <cfRule type="containsText" dxfId="1560" priority="171" operator="containsText" text="3- Bajo">
      <formula>NOT(ISERROR(SEARCH("3- Bajo",N50)))</formula>
    </cfRule>
    <cfRule type="containsText" dxfId="1559" priority="172" operator="containsText" text="4- Bajo">
      <formula>NOT(ISERROR(SEARCH("4- Bajo",N50)))</formula>
    </cfRule>
    <cfRule type="containsText" dxfId="1558" priority="173" operator="containsText" text="1- Bajo">
      <formula>NOT(ISERROR(SEARCH("1- Bajo",N50)))</formula>
    </cfRule>
  </conditionalFormatting>
  <conditionalFormatting sqref="H50:H54">
    <cfRule type="containsText" dxfId="1557" priority="155" operator="containsText" text="Muy Alta">
      <formula>NOT(ISERROR(SEARCH("Muy Alta",H50)))</formula>
    </cfRule>
    <cfRule type="containsText" dxfId="1556" priority="156" operator="containsText" text="Alta">
      <formula>NOT(ISERROR(SEARCH("Alta",H50)))</formula>
    </cfRule>
    <cfRule type="containsText" dxfId="1555" priority="157" operator="containsText" text="Muy Alta">
      <formula>NOT(ISERROR(SEARCH("Muy Alta",H50)))</formula>
    </cfRule>
    <cfRule type="containsText" dxfId="1554" priority="162" operator="containsText" text="Muy Baja">
      <formula>NOT(ISERROR(SEARCH("Muy Baja",H50)))</formula>
    </cfRule>
    <cfRule type="containsText" dxfId="1553" priority="163" operator="containsText" text="Baja">
      <formula>NOT(ISERROR(SEARCH("Baja",H50)))</formula>
    </cfRule>
    <cfRule type="containsText" dxfId="1552" priority="164" operator="containsText" text="Media">
      <formula>NOT(ISERROR(SEARCH("Media",H50)))</formula>
    </cfRule>
    <cfRule type="containsText" dxfId="1551" priority="165" operator="containsText" text="Alta">
      <formula>NOT(ISERROR(SEARCH("Alta",H50)))</formula>
    </cfRule>
    <cfRule type="containsText" dxfId="1550" priority="167" operator="containsText" text="Muy Alta">
      <formula>NOT(ISERROR(SEARCH("Muy Alta",H50)))</formula>
    </cfRule>
  </conditionalFormatting>
  <conditionalFormatting sqref="I50:I54">
    <cfRule type="containsText" dxfId="1549" priority="158" operator="containsText" text="Catastrófico">
      <formula>NOT(ISERROR(SEARCH("Catastrófico",I50)))</formula>
    </cfRule>
    <cfRule type="containsText" dxfId="1548" priority="159" operator="containsText" text="Mayor">
      <formula>NOT(ISERROR(SEARCH("Mayor",I50)))</formula>
    </cfRule>
    <cfRule type="containsText" dxfId="1547" priority="160" operator="containsText" text="Menor">
      <formula>NOT(ISERROR(SEARCH("Menor",I50)))</formula>
    </cfRule>
    <cfRule type="containsText" dxfId="1546" priority="161" operator="containsText" text="Leve">
      <formula>NOT(ISERROR(SEARCH("Leve",I50)))</formula>
    </cfRule>
    <cfRule type="containsText" dxfId="1545" priority="166" operator="containsText" text="Moderado">
      <formula>NOT(ISERROR(SEARCH("Moderado",I50)))</formula>
    </cfRule>
  </conditionalFormatting>
  <conditionalFormatting sqref="K50:K54">
    <cfRule type="containsText" dxfId="1544" priority="153" operator="containsText" text="Media">
      <formula>NOT(ISERROR(SEARCH("Media",K50)))</formula>
    </cfRule>
  </conditionalFormatting>
  <conditionalFormatting sqref="L50:L54">
    <cfRule type="containsText" dxfId="1543" priority="152" operator="containsText" text="Moderado">
      <formula>NOT(ISERROR(SEARCH("Moderado",L50)))</formula>
    </cfRule>
  </conditionalFormatting>
  <conditionalFormatting sqref="J50:J54">
    <cfRule type="containsText" dxfId="1542" priority="151" operator="containsText" text="Moderado">
      <formula>NOT(ISERROR(SEARCH("Moderado",J50)))</formula>
    </cfRule>
  </conditionalFormatting>
  <conditionalFormatting sqref="J50:J54">
    <cfRule type="containsText" dxfId="1541" priority="149" operator="containsText" text="Bajo">
      <formula>NOT(ISERROR(SEARCH("Bajo",J50)))</formula>
    </cfRule>
    <cfRule type="containsText" dxfId="1540" priority="150" operator="containsText" text="Extremo">
      <formula>NOT(ISERROR(SEARCH("Extremo",J50)))</formula>
    </cfRule>
  </conditionalFormatting>
  <conditionalFormatting sqref="K50:K54">
    <cfRule type="containsText" dxfId="1539" priority="147" operator="containsText" text="Baja">
      <formula>NOT(ISERROR(SEARCH("Baja",K50)))</formula>
    </cfRule>
    <cfRule type="containsText" dxfId="1538" priority="148" operator="containsText" text="Muy Baja">
      <formula>NOT(ISERROR(SEARCH("Muy Baja",K50)))</formula>
    </cfRule>
  </conditionalFormatting>
  <conditionalFormatting sqref="K50:K54">
    <cfRule type="containsText" dxfId="1537" priority="145" operator="containsText" text="Muy Alta">
      <formula>NOT(ISERROR(SEARCH("Muy Alta",K50)))</formula>
    </cfRule>
    <cfRule type="containsText" dxfId="1536" priority="146" operator="containsText" text="Alta">
      <formula>NOT(ISERROR(SEARCH("Alta",K50)))</formula>
    </cfRule>
  </conditionalFormatting>
  <conditionalFormatting sqref="L50:L54">
    <cfRule type="containsText" dxfId="1535" priority="141" operator="containsText" text="Catastrófico">
      <formula>NOT(ISERROR(SEARCH("Catastrófico",L50)))</formula>
    </cfRule>
    <cfRule type="containsText" dxfId="1534" priority="142" operator="containsText" text="Mayor">
      <formula>NOT(ISERROR(SEARCH("Mayor",L50)))</formula>
    </cfRule>
    <cfRule type="containsText" dxfId="1533" priority="143" operator="containsText" text="Menor">
      <formula>NOT(ISERROR(SEARCH("Menor",L50)))</formula>
    </cfRule>
    <cfRule type="containsText" dxfId="1532" priority="144" operator="containsText" text="Leve">
      <formula>NOT(ISERROR(SEARCH("Leve",L50)))</formula>
    </cfRule>
  </conditionalFormatting>
  <conditionalFormatting sqref="K55:L55 K60:L60">
    <cfRule type="containsText" dxfId="1531" priority="135" operator="containsText" text="3- Moderado">
      <formula>NOT(ISERROR(SEARCH("3- Moderado",K55)))</formula>
    </cfRule>
    <cfRule type="containsText" dxfId="1530" priority="136" operator="containsText" text="6- Moderado">
      <formula>NOT(ISERROR(SEARCH("6- Moderado",K55)))</formula>
    </cfRule>
    <cfRule type="containsText" dxfId="1529" priority="137" operator="containsText" text="4- Moderado">
      <formula>NOT(ISERROR(SEARCH("4- Moderado",K55)))</formula>
    </cfRule>
    <cfRule type="containsText" dxfId="1528" priority="138" operator="containsText" text="3- Bajo">
      <formula>NOT(ISERROR(SEARCH("3- Bajo",K55)))</formula>
    </cfRule>
    <cfRule type="containsText" dxfId="1527" priority="139" operator="containsText" text="4- Bajo">
      <formula>NOT(ISERROR(SEARCH("4- Bajo",K55)))</formula>
    </cfRule>
    <cfRule type="containsText" dxfId="1526" priority="140" operator="containsText" text="1- Bajo">
      <formula>NOT(ISERROR(SEARCH("1- Bajo",K55)))</formula>
    </cfRule>
  </conditionalFormatting>
  <conditionalFormatting sqref="H55:I55 H60:I60">
    <cfRule type="containsText" dxfId="1525" priority="129" operator="containsText" text="3- Moderado">
      <formula>NOT(ISERROR(SEARCH("3- Moderado",H55)))</formula>
    </cfRule>
    <cfRule type="containsText" dxfId="1524" priority="130" operator="containsText" text="6- Moderado">
      <formula>NOT(ISERROR(SEARCH("6- Moderado",H55)))</formula>
    </cfRule>
    <cfRule type="containsText" dxfId="1523" priority="131" operator="containsText" text="4- Moderado">
      <formula>NOT(ISERROR(SEARCH("4- Moderado",H55)))</formula>
    </cfRule>
    <cfRule type="containsText" dxfId="1522" priority="132" operator="containsText" text="3- Bajo">
      <formula>NOT(ISERROR(SEARCH("3- Bajo",H55)))</formula>
    </cfRule>
    <cfRule type="containsText" dxfId="1521" priority="133" operator="containsText" text="4- Bajo">
      <formula>NOT(ISERROR(SEARCH("4- Bajo",H55)))</formula>
    </cfRule>
    <cfRule type="containsText" dxfId="1520" priority="134" operator="containsText" text="1- Bajo">
      <formula>NOT(ISERROR(SEARCH("1- Bajo",H55)))</formula>
    </cfRule>
  </conditionalFormatting>
  <conditionalFormatting sqref="A55 C55:E55 A60 C60:E60">
    <cfRule type="containsText" dxfId="1519" priority="123" operator="containsText" text="3- Moderado">
      <formula>NOT(ISERROR(SEARCH("3- Moderado",A55)))</formula>
    </cfRule>
    <cfRule type="containsText" dxfId="1518" priority="124" operator="containsText" text="6- Moderado">
      <formula>NOT(ISERROR(SEARCH("6- Moderado",A55)))</formula>
    </cfRule>
    <cfRule type="containsText" dxfId="1517" priority="125" operator="containsText" text="4- Moderado">
      <formula>NOT(ISERROR(SEARCH("4- Moderado",A55)))</formula>
    </cfRule>
    <cfRule type="containsText" dxfId="1516" priority="126" operator="containsText" text="3- Bajo">
      <formula>NOT(ISERROR(SEARCH("3- Bajo",A55)))</formula>
    </cfRule>
    <cfRule type="containsText" dxfId="1515" priority="127" operator="containsText" text="4- Bajo">
      <formula>NOT(ISERROR(SEARCH("4- Bajo",A55)))</formula>
    </cfRule>
    <cfRule type="containsText" dxfId="1514" priority="128" operator="containsText" text="1- Bajo">
      <formula>NOT(ISERROR(SEARCH("1- Bajo",A55)))</formula>
    </cfRule>
  </conditionalFormatting>
  <conditionalFormatting sqref="F55:G55 F60:G60">
    <cfRule type="containsText" dxfId="1513" priority="117" operator="containsText" text="3- Moderado">
      <formula>NOT(ISERROR(SEARCH("3- Moderado",F55)))</formula>
    </cfRule>
    <cfRule type="containsText" dxfId="1512" priority="118" operator="containsText" text="6- Moderado">
      <formula>NOT(ISERROR(SEARCH("6- Moderado",F55)))</formula>
    </cfRule>
    <cfRule type="containsText" dxfId="1511" priority="119" operator="containsText" text="4- Moderado">
      <formula>NOT(ISERROR(SEARCH("4- Moderado",F55)))</formula>
    </cfRule>
    <cfRule type="containsText" dxfId="1510" priority="120" operator="containsText" text="3- Bajo">
      <formula>NOT(ISERROR(SEARCH("3- Bajo",F55)))</formula>
    </cfRule>
    <cfRule type="containsText" dxfId="1509" priority="121" operator="containsText" text="4- Bajo">
      <formula>NOT(ISERROR(SEARCH("4- Bajo",F55)))</formula>
    </cfRule>
    <cfRule type="containsText" dxfId="1508" priority="122" operator="containsText" text="1- Bajo">
      <formula>NOT(ISERROR(SEARCH("1- Bajo",F55)))</formula>
    </cfRule>
  </conditionalFormatting>
  <conditionalFormatting sqref="J55:J64">
    <cfRule type="containsText" dxfId="1507" priority="112" operator="containsText" text="Bajo">
      <formula>NOT(ISERROR(SEARCH("Bajo",J55)))</formula>
    </cfRule>
    <cfRule type="containsText" dxfId="1506" priority="113" operator="containsText" text="Moderado">
      <formula>NOT(ISERROR(SEARCH("Moderado",J55)))</formula>
    </cfRule>
    <cfRule type="containsText" dxfId="1505" priority="114" operator="containsText" text="Alto">
      <formula>NOT(ISERROR(SEARCH("Alto",J55)))</formula>
    </cfRule>
    <cfRule type="containsText" dxfId="1504" priority="115" operator="containsText" text="Extremo">
      <formula>NOT(ISERROR(SEARCH("Extremo",J55)))</formula>
    </cfRule>
    <cfRule type="colorScale" priority="116">
      <colorScale>
        <cfvo type="min"/>
        <cfvo type="max"/>
        <color rgb="FFFF7128"/>
        <color rgb="FFFFEF9C"/>
      </colorScale>
    </cfRule>
  </conditionalFormatting>
  <conditionalFormatting sqref="M55:M64">
    <cfRule type="containsText" dxfId="1503" priority="87" operator="containsText" text="Moderado">
      <formula>NOT(ISERROR(SEARCH("Moderado",M55)))</formula>
    </cfRule>
    <cfRule type="containsText" dxfId="1502" priority="107" operator="containsText" text="Bajo">
      <formula>NOT(ISERROR(SEARCH("Bajo",M55)))</formula>
    </cfRule>
    <cfRule type="containsText" dxfId="1501" priority="108" operator="containsText" text="Moderado">
      <formula>NOT(ISERROR(SEARCH("Moderado",M55)))</formula>
    </cfRule>
    <cfRule type="containsText" dxfId="1500" priority="109" operator="containsText" text="Alto">
      <formula>NOT(ISERROR(SEARCH("Alto",M55)))</formula>
    </cfRule>
    <cfRule type="containsText" dxfId="1499" priority="110" operator="containsText" text="Extremo">
      <formula>NOT(ISERROR(SEARCH("Extremo",M55)))</formula>
    </cfRule>
    <cfRule type="colorScale" priority="111">
      <colorScale>
        <cfvo type="min"/>
        <cfvo type="max"/>
        <color rgb="FFFF7128"/>
        <color rgb="FFFFEF9C"/>
      </colorScale>
    </cfRule>
  </conditionalFormatting>
  <conditionalFormatting sqref="N55 N60">
    <cfRule type="containsText" dxfId="1498" priority="101" operator="containsText" text="3- Moderado">
      <formula>NOT(ISERROR(SEARCH("3- Moderado",N55)))</formula>
    </cfRule>
    <cfRule type="containsText" dxfId="1497" priority="102" operator="containsText" text="6- Moderado">
      <formula>NOT(ISERROR(SEARCH("6- Moderado",N55)))</formula>
    </cfRule>
    <cfRule type="containsText" dxfId="1496" priority="103" operator="containsText" text="4- Moderado">
      <formula>NOT(ISERROR(SEARCH("4- Moderado",N55)))</formula>
    </cfRule>
    <cfRule type="containsText" dxfId="1495" priority="104" operator="containsText" text="3- Bajo">
      <formula>NOT(ISERROR(SEARCH("3- Bajo",N55)))</formula>
    </cfRule>
    <cfRule type="containsText" dxfId="1494" priority="105" operator="containsText" text="4- Bajo">
      <formula>NOT(ISERROR(SEARCH("4- Bajo",N55)))</formula>
    </cfRule>
    <cfRule type="containsText" dxfId="1493" priority="106" operator="containsText" text="1- Bajo">
      <formula>NOT(ISERROR(SEARCH("1- Bajo",N55)))</formula>
    </cfRule>
  </conditionalFormatting>
  <conditionalFormatting sqref="H55:H64">
    <cfRule type="containsText" dxfId="1492" priority="88" operator="containsText" text="Muy Alta">
      <formula>NOT(ISERROR(SEARCH("Muy Alta",H55)))</formula>
    </cfRule>
    <cfRule type="containsText" dxfId="1491" priority="89" operator="containsText" text="Alta">
      <formula>NOT(ISERROR(SEARCH("Alta",H55)))</formula>
    </cfRule>
    <cfRule type="containsText" dxfId="1490" priority="90" operator="containsText" text="Muy Alta">
      <formula>NOT(ISERROR(SEARCH("Muy Alta",H55)))</formula>
    </cfRule>
    <cfRule type="containsText" dxfId="1489" priority="95" operator="containsText" text="Muy Baja">
      <formula>NOT(ISERROR(SEARCH("Muy Baja",H55)))</formula>
    </cfRule>
    <cfRule type="containsText" dxfId="1488" priority="96" operator="containsText" text="Baja">
      <formula>NOT(ISERROR(SEARCH("Baja",H55)))</formula>
    </cfRule>
    <cfRule type="containsText" dxfId="1487" priority="97" operator="containsText" text="Media">
      <formula>NOT(ISERROR(SEARCH("Media",H55)))</formula>
    </cfRule>
    <cfRule type="containsText" dxfId="1486" priority="98" operator="containsText" text="Alta">
      <formula>NOT(ISERROR(SEARCH("Alta",H55)))</formula>
    </cfRule>
    <cfRule type="containsText" dxfId="1485" priority="100" operator="containsText" text="Muy Alta">
      <formula>NOT(ISERROR(SEARCH("Muy Alta",H55)))</formula>
    </cfRule>
  </conditionalFormatting>
  <conditionalFormatting sqref="I55:I64">
    <cfRule type="containsText" dxfId="1484" priority="91" operator="containsText" text="Catastrófico">
      <formula>NOT(ISERROR(SEARCH("Catastrófico",I55)))</formula>
    </cfRule>
    <cfRule type="containsText" dxfId="1483" priority="92" operator="containsText" text="Mayor">
      <formula>NOT(ISERROR(SEARCH("Mayor",I55)))</formula>
    </cfRule>
    <cfRule type="containsText" dxfId="1482" priority="93" operator="containsText" text="Menor">
      <formula>NOT(ISERROR(SEARCH("Menor",I55)))</formula>
    </cfRule>
    <cfRule type="containsText" dxfId="1481" priority="94" operator="containsText" text="Leve">
      <formula>NOT(ISERROR(SEARCH("Leve",I55)))</formula>
    </cfRule>
    <cfRule type="containsText" dxfId="1480" priority="99" operator="containsText" text="Moderado">
      <formula>NOT(ISERROR(SEARCH("Moderado",I55)))</formula>
    </cfRule>
  </conditionalFormatting>
  <conditionalFormatting sqref="K55:K64">
    <cfRule type="containsText" dxfId="1479" priority="86" operator="containsText" text="Media">
      <formula>NOT(ISERROR(SEARCH("Media",K55)))</formula>
    </cfRule>
  </conditionalFormatting>
  <conditionalFormatting sqref="L55:L64">
    <cfRule type="containsText" dxfId="1478" priority="85" operator="containsText" text="Moderado">
      <formula>NOT(ISERROR(SEARCH("Moderado",L55)))</formula>
    </cfRule>
  </conditionalFormatting>
  <conditionalFormatting sqref="J55:J64">
    <cfRule type="containsText" dxfId="1477" priority="84" operator="containsText" text="Moderado">
      <formula>NOT(ISERROR(SEARCH("Moderado",J55)))</formula>
    </cfRule>
  </conditionalFormatting>
  <conditionalFormatting sqref="J55:J64">
    <cfRule type="containsText" dxfId="1476" priority="82" operator="containsText" text="Bajo">
      <formula>NOT(ISERROR(SEARCH("Bajo",J55)))</formula>
    </cfRule>
    <cfRule type="containsText" dxfId="1475" priority="83" operator="containsText" text="Extremo">
      <formula>NOT(ISERROR(SEARCH("Extremo",J55)))</formula>
    </cfRule>
  </conditionalFormatting>
  <conditionalFormatting sqref="K55:K64">
    <cfRule type="containsText" dxfId="1474" priority="80" operator="containsText" text="Baja">
      <formula>NOT(ISERROR(SEARCH("Baja",K55)))</formula>
    </cfRule>
    <cfRule type="containsText" dxfId="1473" priority="81" operator="containsText" text="Muy Baja">
      <formula>NOT(ISERROR(SEARCH("Muy Baja",K55)))</formula>
    </cfRule>
  </conditionalFormatting>
  <conditionalFormatting sqref="K55:K64">
    <cfRule type="containsText" dxfId="1472" priority="78" operator="containsText" text="Muy Alta">
      <formula>NOT(ISERROR(SEARCH("Muy Alta",K55)))</formula>
    </cfRule>
    <cfRule type="containsText" dxfId="1471" priority="79" operator="containsText" text="Alta">
      <formula>NOT(ISERROR(SEARCH("Alta",K55)))</formula>
    </cfRule>
  </conditionalFormatting>
  <conditionalFormatting sqref="L55:L64">
    <cfRule type="containsText" dxfId="1470" priority="74" operator="containsText" text="Catastrófico">
      <formula>NOT(ISERROR(SEARCH("Catastrófico",L55)))</formula>
    </cfRule>
    <cfRule type="containsText" dxfId="1469" priority="75" operator="containsText" text="Mayor">
      <formula>NOT(ISERROR(SEARCH("Mayor",L55)))</formula>
    </cfRule>
    <cfRule type="containsText" dxfId="1468" priority="76" operator="containsText" text="Menor">
      <formula>NOT(ISERROR(SEARCH("Menor",L55)))</formula>
    </cfRule>
    <cfRule type="containsText" dxfId="1467" priority="77" operator="containsText" text="Leve">
      <formula>NOT(ISERROR(SEARCH("Leve",L55)))</formula>
    </cfRule>
  </conditionalFormatting>
  <conditionalFormatting sqref="K25:L25">
    <cfRule type="containsText" dxfId="1466" priority="68" operator="containsText" text="3- Moderado">
      <formula>NOT(ISERROR(SEARCH("3- Moderado",K25)))</formula>
    </cfRule>
    <cfRule type="containsText" dxfId="1465" priority="69" operator="containsText" text="6- Moderado">
      <formula>NOT(ISERROR(SEARCH("6- Moderado",K25)))</formula>
    </cfRule>
    <cfRule type="containsText" dxfId="1464" priority="70" operator="containsText" text="4- Moderado">
      <formula>NOT(ISERROR(SEARCH("4- Moderado",K25)))</formula>
    </cfRule>
    <cfRule type="containsText" dxfId="1463" priority="71" operator="containsText" text="3- Bajo">
      <formula>NOT(ISERROR(SEARCH("3- Bajo",K25)))</formula>
    </cfRule>
    <cfRule type="containsText" dxfId="1462" priority="72" operator="containsText" text="4- Bajo">
      <formula>NOT(ISERROR(SEARCH("4- Bajo",K25)))</formula>
    </cfRule>
    <cfRule type="containsText" dxfId="1461" priority="73" operator="containsText" text="1- Bajo">
      <formula>NOT(ISERROR(SEARCH("1- Bajo",K25)))</formula>
    </cfRule>
  </conditionalFormatting>
  <conditionalFormatting sqref="H25:I25">
    <cfRule type="containsText" dxfId="1460" priority="62" operator="containsText" text="3- Moderado">
      <formula>NOT(ISERROR(SEARCH("3- Moderado",H25)))</formula>
    </cfRule>
    <cfRule type="containsText" dxfId="1459" priority="63" operator="containsText" text="6- Moderado">
      <formula>NOT(ISERROR(SEARCH("6- Moderado",H25)))</formula>
    </cfRule>
    <cfRule type="containsText" dxfId="1458" priority="64" operator="containsText" text="4- Moderado">
      <formula>NOT(ISERROR(SEARCH("4- Moderado",H25)))</formula>
    </cfRule>
    <cfRule type="containsText" dxfId="1457" priority="65" operator="containsText" text="3- Bajo">
      <formula>NOT(ISERROR(SEARCH("3- Bajo",H25)))</formula>
    </cfRule>
    <cfRule type="containsText" dxfId="1456" priority="66" operator="containsText" text="4- Bajo">
      <formula>NOT(ISERROR(SEARCH("4- Bajo",H25)))</formula>
    </cfRule>
    <cfRule type="containsText" dxfId="1455" priority="67" operator="containsText" text="1- Bajo">
      <formula>NOT(ISERROR(SEARCH("1- Bajo",H25)))</formula>
    </cfRule>
  </conditionalFormatting>
  <conditionalFormatting sqref="A25 C25:E25">
    <cfRule type="containsText" dxfId="1454" priority="56" operator="containsText" text="3- Moderado">
      <formula>NOT(ISERROR(SEARCH("3- Moderado",A25)))</formula>
    </cfRule>
    <cfRule type="containsText" dxfId="1453" priority="57" operator="containsText" text="6- Moderado">
      <formula>NOT(ISERROR(SEARCH("6- Moderado",A25)))</formula>
    </cfRule>
    <cfRule type="containsText" dxfId="1452" priority="58" operator="containsText" text="4- Moderado">
      <formula>NOT(ISERROR(SEARCH("4- Moderado",A25)))</formula>
    </cfRule>
    <cfRule type="containsText" dxfId="1451" priority="59" operator="containsText" text="3- Bajo">
      <formula>NOT(ISERROR(SEARCH("3- Bajo",A25)))</formula>
    </cfRule>
    <cfRule type="containsText" dxfId="1450" priority="60" operator="containsText" text="4- Bajo">
      <formula>NOT(ISERROR(SEARCH("4- Bajo",A25)))</formula>
    </cfRule>
    <cfRule type="containsText" dxfId="1449" priority="61" operator="containsText" text="1- Bajo">
      <formula>NOT(ISERROR(SEARCH("1- Bajo",A25)))</formula>
    </cfRule>
  </conditionalFormatting>
  <conditionalFormatting sqref="F25:G25">
    <cfRule type="containsText" dxfId="1448" priority="50" operator="containsText" text="3- Moderado">
      <formula>NOT(ISERROR(SEARCH("3- Moderado",F25)))</formula>
    </cfRule>
    <cfRule type="containsText" dxfId="1447" priority="51" operator="containsText" text="6- Moderado">
      <formula>NOT(ISERROR(SEARCH("6- Moderado",F25)))</formula>
    </cfRule>
    <cfRule type="containsText" dxfId="1446" priority="52" operator="containsText" text="4- Moderado">
      <formula>NOT(ISERROR(SEARCH("4- Moderado",F25)))</formula>
    </cfRule>
    <cfRule type="containsText" dxfId="1445" priority="53" operator="containsText" text="3- Bajo">
      <formula>NOT(ISERROR(SEARCH("3- Bajo",F25)))</formula>
    </cfRule>
    <cfRule type="containsText" dxfId="1444" priority="54" operator="containsText" text="4- Bajo">
      <formula>NOT(ISERROR(SEARCH("4- Bajo",F25)))</formula>
    </cfRule>
    <cfRule type="containsText" dxfId="1443" priority="55" operator="containsText" text="1- Bajo">
      <formula>NOT(ISERROR(SEARCH("1- Bajo",F25)))</formula>
    </cfRule>
  </conditionalFormatting>
  <conditionalFormatting sqref="J25:J29">
    <cfRule type="containsText" dxfId="1442" priority="45" operator="containsText" text="Bajo">
      <formula>NOT(ISERROR(SEARCH("Bajo",J25)))</formula>
    </cfRule>
    <cfRule type="containsText" dxfId="1441" priority="46" operator="containsText" text="Moderado">
      <formula>NOT(ISERROR(SEARCH("Moderado",J25)))</formula>
    </cfRule>
    <cfRule type="containsText" dxfId="1440" priority="47" operator="containsText" text="Alto">
      <formula>NOT(ISERROR(SEARCH("Alto",J25)))</formula>
    </cfRule>
    <cfRule type="containsText" dxfId="1439"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1438" priority="20" operator="containsText" text="Moderado">
      <formula>NOT(ISERROR(SEARCH("Moderado",M25)))</formula>
    </cfRule>
    <cfRule type="containsText" dxfId="1437" priority="40" operator="containsText" text="Bajo">
      <formula>NOT(ISERROR(SEARCH("Bajo",M25)))</formula>
    </cfRule>
    <cfRule type="containsText" dxfId="1436" priority="41" operator="containsText" text="Moderado">
      <formula>NOT(ISERROR(SEARCH("Moderado",M25)))</formula>
    </cfRule>
    <cfRule type="containsText" dxfId="1435" priority="42" operator="containsText" text="Alto">
      <formula>NOT(ISERROR(SEARCH("Alto",M25)))</formula>
    </cfRule>
    <cfRule type="containsText" dxfId="1434"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1433" priority="34" operator="containsText" text="3- Moderado">
      <formula>NOT(ISERROR(SEARCH("3- Moderado",N25)))</formula>
    </cfRule>
    <cfRule type="containsText" dxfId="1432" priority="35" operator="containsText" text="6- Moderado">
      <formula>NOT(ISERROR(SEARCH("6- Moderado",N25)))</formula>
    </cfRule>
    <cfRule type="containsText" dxfId="1431" priority="36" operator="containsText" text="4- Moderado">
      <formula>NOT(ISERROR(SEARCH("4- Moderado",N25)))</formula>
    </cfRule>
    <cfRule type="containsText" dxfId="1430" priority="37" operator="containsText" text="3- Bajo">
      <formula>NOT(ISERROR(SEARCH("3- Bajo",N25)))</formula>
    </cfRule>
    <cfRule type="containsText" dxfId="1429" priority="38" operator="containsText" text="4- Bajo">
      <formula>NOT(ISERROR(SEARCH("4- Bajo",N25)))</formula>
    </cfRule>
    <cfRule type="containsText" dxfId="1428" priority="39" operator="containsText" text="1- Bajo">
      <formula>NOT(ISERROR(SEARCH("1- Bajo",N25)))</formula>
    </cfRule>
  </conditionalFormatting>
  <conditionalFormatting sqref="H25:H29">
    <cfRule type="containsText" dxfId="1427" priority="21" operator="containsText" text="Muy Alta">
      <formula>NOT(ISERROR(SEARCH("Muy Alta",H25)))</formula>
    </cfRule>
    <cfRule type="containsText" dxfId="1426" priority="22" operator="containsText" text="Alta">
      <formula>NOT(ISERROR(SEARCH("Alta",H25)))</formula>
    </cfRule>
    <cfRule type="containsText" dxfId="1425" priority="23" operator="containsText" text="Muy Alta">
      <formula>NOT(ISERROR(SEARCH("Muy Alta",H25)))</formula>
    </cfRule>
    <cfRule type="containsText" dxfId="1424" priority="28" operator="containsText" text="Muy Baja">
      <formula>NOT(ISERROR(SEARCH("Muy Baja",H25)))</formula>
    </cfRule>
    <cfRule type="containsText" dxfId="1423" priority="29" operator="containsText" text="Baja">
      <formula>NOT(ISERROR(SEARCH("Baja",H25)))</formula>
    </cfRule>
    <cfRule type="containsText" dxfId="1422" priority="30" operator="containsText" text="Media">
      <formula>NOT(ISERROR(SEARCH("Media",H25)))</formula>
    </cfRule>
    <cfRule type="containsText" dxfId="1421" priority="31" operator="containsText" text="Alta">
      <formula>NOT(ISERROR(SEARCH("Alta",H25)))</formula>
    </cfRule>
    <cfRule type="containsText" dxfId="1420" priority="33" operator="containsText" text="Muy Alta">
      <formula>NOT(ISERROR(SEARCH("Muy Alta",H25)))</formula>
    </cfRule>
  </conditionalFormatting>
  <conditionalFormatting sqref="I25:I29">
    <cfRule type="containsText" dxfId="1419" priority="24" operator="containsText" text="Catastrófico">
      <formula>NOT(ISERROR(SEARCH("Catastrófico",I25)))</formula>
    </cfRule>
    <cfRule type="containsText" dxfId="1418" priority="25" operator="containsText" text="Mayor">
      <formula>NOT(ISERROR(SEARCH("Mayor",I25)))</formula>
    </cfRule>
    <cfRule type="containsText" dxfId="1417" priority="26" operator="containsText" text="Menor">
      <formula>NOT(ISERROR(SEARCH("Menor",I25)))</formula>
    </cfRule>
    <cfRule type="containsText" dxfId="1416" priority="27" operator="containsText" text="Leve">
      <formula>NOT(ISERROR(SEARCH("Leve",I25)))</formula>
    </cfRule>
    <cfRule type="containsText" dxfId="1415" priority="32" operator="containsText" text="Moderado">
      <formula>NOT(ISERROR(SEARCH("Moderado",I25)))</formula>
    </cfRule>
  </conditionalFormatting>
  <conditionalFormatting sqref="K25:K29">
    <cfRule type="containsText" dxfId="1414" priority="19" operator="containsText" text="Media">
      <formula>NOT(ISERROR(SEARCH("Media",K25)))</formula>
    </cfRule>
  </conditionalFormatting>
  <conditionalFormatting sqref="L25:L29">
    <cfRule type="containsText" dxfId="1413" priority="18" operator="containsText" text="Moderado">
      <formula>NOT(ISERROR(SEARCH("Moderado",L25)))</formula>
    </cfRule>
  </conditionalFormatting>
  <conditionalFormatting sqref="J25:J29">
    <cfRule type="containsText" dxfId="1412" priority="17" operator="containsText" text="Moderado">
      <formula>NOT(ISERROR(SEARCH("Moderado",J25)))</formula>
    </cfRule>
  </conditionalFormatting>
  <conditionalFormatting sqref="J25:J29">
    <cfRule type="containsText" dxfId="1411" priority="15" operator="containsText" text="Bajo">
      <formula>NOT(ISERROR(SEARCH("Bajo",J25)))</formula>
    </cfRule>
    <cfRule type="containsText" dxfId="1410" priority="16" operator="containsText" text="Extremo">
      <formula>NOT(ISERROR(SEARCH("Extremo",J25)))</formula>
    </cfRule>
  </conditionalFormatting>
  <conditionalFormatting sqref="K25:K29">
    <cfRule type="containsText" dxfId="1409" priority="13" operator="containsText" text="Baja">
      <formula>NOT(ISERROR(SEARCH("Baja",K25)))</formula>
    </cfRule>
    <cfRule type="containsText" dxfId="1408" priority="14" operator="containsText" text="Muy Baja">
      <formula>NOT(ISERROR(SEARCH("Muy Baja",K25)))</formula>
    </cfRule>
  </conditionalFormatting>
  <conditionalFormatting sqref="K25:K29">
    <cfRule type="containsText" dxfId="1407" priority="11" operator="containsText" text="Muy Alta">
      <formula>NOT(ISERROR(SEARCH("Muy Alta",K25)))</formula>
    </cfRule>
    <cfRule type="containsText" dxfId="1406" priority="12" operator="containsText" text="Alta">
      <formula>NOT(ISERROR(SEARCH("Alta",K25)))</formula>
    </cfRule>
  </conditionalFormatting>
  <conditionalFormatting sqref="L25:L29">
    <cfRule type="containsText" dxfId="1405" priority="7" operator="containsText" text="Catastrófico">
      <formula>NOT(ISERROR(SEARCH("Catastrófico",L25)))</formula>
    </cfRule>
    <cfRule type="containsText" dxfId="1404" priority="8" operator="containsText" text="Mayor">
      <formula>NOT(ISERROR(SEARCH("Mayor",L25)))</formula>
    </cfRule>
    <cfRule type="containsText" dxfId="1403" priority="9" operator="containsText" text="Menor">
      <formula>NOT(ISERROR(SEARCH("Menor",L25)))</formula>
    </cfRule>
    <cfRule type="containsText" dxfId="1402" priority="10" operator="containsText" text="Leve">
      <formula>NOT(ISERROR(SEARCH("Leve",L25)))</formula>
    </cfRule>
  </conditionalFormatting>
  <conditionalFormatting sqref="B10 B15 B20 B25 B30 B35 B40 B45 B50 B55 B60">
    <cfRule type="containsText" dxfId="1401" priority="1" operator="containsText" text="3- Moderado">
      <formula>NOT(ISERROR(SEARCH("3- Moderado",B10)))</formula>
    </cfRule>
    <cfRule type="containsText" dxfId="1400" priority="2" operator="containsText" text="6- Moderado">
      <formula>NOT(ISERROR(SEARCH("6- Moderado",B10)))</formula>
    </cfRule>
    <cfRule type="containsText" dxfId="1399" priority="3" operator="containsText" text="4- Moderado">
      <formula>NOT(ISERROR(SEARCH("4- Moderado",B10)))</formula>
    </cfRule>
    <cfRule type="containsText" dxfId="1398" priority="4" operator="containsText" text="3- Bajo">
      <formula>NOT(ISERROR(SEARCH("3- Bajo",B10)))</formula>
    </cfRule>
    <cfRule type="containsText" dxfId="1397" priority="5" operator="containsText" text="4- Bajo">
      <formula>NOT(ISERROR(SEARCH("4- Bajo",B10)))</formula>
    </cfRule>
    <cfRule type="containsText" dxfId="1396"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xr:uid="{00000000-0002-0000-0D00-000000000000}"/>
    <dataValidation allowBlank="1" showInputMessage="1" showErrorMessage="1" prompt="Seleccionar si el responsable es el responsable de las acciones es el nivel central" sqref="P7:P8" xr:uid="{00000000-0002-0000-0D00-000001000000}"/>
    <dataValidation allowBlank="1" showInputMessage="1" showErrorMessage="1" prompt="Describir las actividades que se van a desarrollar para el proyecto" sqref="O7" xr:uid="{00000000-0002-0000-0D00-000002000000}"/>
    <dataValidation allowBlank="1" showInputMessage="1" showErrorMessage="1" prompt="El grado de afectación puede ser " sqref="I8" xr:uid="{00000000-0002-0000-0D00-000003000000}"/>
    <dataValidation allowBlank="1" showInputMessage="1" showErrorMessage="1" prompt="Que tan factible es que materialize el riesgo?" sqref="H8" xr:uid="{00000000-0002-0000-0D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D00-000005000000}"/>
    <dataValidation allowBlank="1" showInputMessage="1" showErrorMessage="1" prompt="Seleccionar el tipo de riesgo teniendo en cuenta que  factor organizaconal afecta. Ver explicacion en hoja " sqref="E8" xr:uid="{00000000-0002-0000-0D00-000006000000}"/>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JS64"/>
  <sheetViews>
    <sheetView topLeftCell="F25" zoomScale="71" zoomScaleNormal="71" workbookViewId="0">
      <selection activeCell="O25" sqref="O25:O29"/>
    </sheetView>
  </sheetViews>
  <sheetFormatPr defaultColWidth="11.42578125" defaultRowHeight="15"/>
  <cols>
    <col min="1" max="2" width="18.42578125" style="77" customWidth="1"/>
    <col min="3" max="3" width="15.5703125" customWidth="1"/>
    <col min="4" max="4" width="27.5703125" style="77" customWidth="1"/>
    <col min="5" max="5" width="18" style="182" customWidth="1"/>
    <col min="6" max="6" width="40.140625" customWidth="1"/>
    <col min="7" max="7" width="20.42578125" customWidth="1"/>
    <col min="8" max="8" width="10.42578125" style="183" customWidth="1"/>
    <col min="9" max="9" width="11.42578125" style="183" customWidth="1"/>
    <col min="10" max="10" width="10.140625" style="184" customWidth="1"/>
    <col min="11" max="11" width="11.42578125" style="183" customWidth="1"/>
    <col min="12" max="12" width="10.85546875" style="183" customWidth="1"/>
    <col min="13" max="13" width="18.28515625" style="183"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6"/>
  </cols>
  <sheetData>
    <row r="1" spans="1:279" s="167" customFormat="1" ht="16.5" customHeight="1">
      <c r="A1" s="400"/>
      <c r="B1" s="401"/>
      <c r="C1" s="401"/>
      <c r="D1" s="538" t="s">
        <v>618</v>
      </c>
      <c r="E1" s="538"/>
      <c r="F1" s="538"/>
      <c r="G1" s="538"/>
      <c r="H1" s="538"/>
      <c r="I1" s="538"/>
      <c r="J1" s="538"/>
      <c r="K1" s="538"/>
      <c r="L1" s="538"/>
      <c r="M1" s="538"/>
      <c r="N1" s="538"/>
      <c r="O1" s="538"/>
      <c r="P1" s="538"/>
      <c r="Q1" s="539"/>
      <c r="R1" s="284"/>
      <c r="S1" s="392" t="s">
        <v>198</v>
      </c>
      <c r="T1" s="392"/>
      <c r="U1" s="392"/>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c r="IQ1" s="166"/>
      <c r="IR1" s="166"/>
      <c r="IS1" s="166"/>
      <c r="IT1" s="166"/>
      <c r="IU1" s="166"/>
      <c r="IV1" s="166"/>
      <c r="IW1" s="166"/>
      <c r="IX1" s="166"/>
      <c r="IY1" s="166"/>
      <c r="IZ1" s="166"/>
      <c r="JA1" s="166"/>
      <c r="JB1" s="166"/>
      <c r="JC1" s="166"/>
      <c r="JD1" s="166"/>
      <c r="JE1" s="166"/>
      <c r="JF1" s="166"/>
      <c r="JG1" s="166"/>
      <c r="JH1" s="166"/>
      <c r="JI1" s="166"/>
      <c r="JJ1" s="166"/>
      <c r="JK1" s="166"/>
      <c r="JL1" s="166"/>
      <c r="JM1" s="166"/>
      <c r="JN1" s="166"/>
      <c r="JO1" s="166"/>
      <c r="JP1" s="166"/>
      <c r="JQ1" s="166"/>
      <c r="JR1" s="166"/>
      <c r="JS1" s="166"/>
    </row>
    <row r="2" spans="1:279" s="167" customFormat="1" ht="39.75" customHeight="1">
      <c r="A2" s="402"/>
      <c r="B2" s="403"/>
      <c r="C2" s="403"/>
      <c r="D2" s="540"/>
      <c r="E2" s="540"/>
      <c r="F2" s="540"/>
      <c r="G2" s="540"/>
      <c r="H2" s="540"/>
      <c r="I2" s="540"/>
      <c r="J2" s="540"/>
      <c r="K2" s="540"/>
      <c r="L2" s="540"/>
      <c r="M2" s="540"/>
      <c r="N2" s="540"/>
      <c r="O2" s="540"/>
      <c r="P2" s="540"/>
      <c r="Q2" s="541"/>
      <c r="R2" s="284"/>
      <c r="S2" s="392"/>
      <c r="T2" s="392"/>
      <c r="U2" s="392"/>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66"/>
      <c r="CF2" s="166"/>
      <c r="CG2" s="166"/>
      <c r="CH2" s="166"/>
      <c r="CI2" s="166"/>
      <c r="CJ2" s="166"/>
      <c r="CK2" s="166"/>
      <c r="CL2" s="166"/>
      <c r="CM2" s="166"/>
      <c r="CN2" s="166"/>
      <c r="CO2" s="166"/>
      <c r="CP2" s="166"/>
      <c r="CQ2" s="166"/>
      <c r="CR2" s="166"/>
      <c r="CS2" s="166"/>
      <c r="CT2" s="166"/>
      <c r="CU2" s="166"/>
      <c r="CV2" s="166"/>
      <c r="CW2" s="166"/>
      <c r="CX2" s="166"/>
      <c r="CY2" s="166"/>
      <c r="CZ2" s="166"/>
      <c r="DA2" s="166"/>
      <c r="DB2" s="166"/>
      <c r="DC2" s="166"/>
      <c r="DD2" s="166"/>
      <c r="DE2" s="166"/>
      <c r="DF2" s="166"/>
      <c r="DG2" s="166"/>
      <c r="DH2" s="166"/>
      <c r="DI2" s="166"/>
      <c r="DJ2" s="166"/>
      <c r="DK2" s="166"/>
      <c r="DL2" s="166"/>
      <c r="DM2" s="166"/>
      <c r="DN2" s="166"/>
      <c r="DO2" s="166"/>
      <c r="DP2" s="166"/>
      <c r="DQ2" s="166"/>
      <c r="DR2" s="166"/>
      <c r="DS2" s="166"/>
      <c r="DT2" s="166"/>
      <c r="DU2" s="166"/>
      <c r="DV2" s="166"/>
      <c r="DW2" s="166"/>
      <c r="DX2" s="166"/>
      <c r="DY2" s="166"/>
      <c r="DZ2" s="166"/>
      <c r="EA2" s="166"/>
      <c r="EB2" s="166"/>
      <c r="EC2" s="166"/>
      <c r="ED2" s="166"/>
      <c r="EE2" s="166"/>
      <c r="EF2" s="166"/>
      <c r="EG2" s="166"/>
      <c r="EH2" s="166"/>
      <c r="EI2" s="166"/>
      <c r="EJ2" s="166"/>
      <c r="EK2" s="166"/>
      <c r="EL2" s="166"/>
      <c r="EM2" s="166"/>
      <c r="EN2" s="166"/>
      <c r="EO2" s="166"/>
      <c r="EP2" s="166"/>
      <c r="EQ2" s="166"/>
      <c r="ER2" s="166"/>
      <c r="ES2" s="166"/>
      <c r="ET2" s="166"/>
      <c r="EU2" s="166"/>
      <c r="EV2" s="166"/>
      <c r="EW2" s="166"/>
      <c r="EX2" s="166"/>
      <c r="EY2" s="166"/>
      <c r="EZ2" s="166"/>
      <c r="FA2" s="166"/>
      <c r="FB2" s="166"/>
      <c r="FC2" s="166"/>
      <c r="FD2" s="166"/>
      <c r="FE2" s="166"/>
      <c r="FF2" s="166"/>
      <c r="FG2" s="166"/>
      <c r="FH2" s="166"/>
      <c r="FI2" s="166"/>
      <c r="FJ2" s="166"/>
      <c r="FK2" s="166"/>
      <c r="FL2" s="166"/>
      <c r="FM2" s="166"/>
      <c r="FN2" s="166"/>
      <c r="FO2" s="166"/>
      <c r="FP2" s="166"/>
      <c r="FQ2" s="166"/>
      <c r="FR2" s="166"/>
      <c r="FS2" s="166"/>
      <c r="FT2" s="166"/>
      <c r="FU2" s="166"/>
      <c r="FV2" s="166"/>
      <c r="FW2" s="166"/>
      <c r="FX2" s="166"/>
      <c r="FY2" s="166"/>
      <c r="FZ2" s="166"/>
      <c r="GA2" s="166"/>
      <c r="GB2" s="166"/>
      <c r="GC2" s="166"/>
      <c r="GD2" s="166"/>
      <c r="GE2" s="166"/>
      <c r="GF2" s="166"/>
      <c r="GG2" s="166"/>
      <c r="GH2" s="166"/>
      <c r="GI2" s="166"/>
      <c r="GJ2" s="166"/>
      <c r="GK2" s="166"/>
      <c r="GL2" s="166"/>
      <c r="GM2" s="166"/>
      <c r="GN2" s="166"/>
      <c r="GO2" s="166"/>
      <c r="GP2" s="166"/>
      <c r="GQ2" s="166"/>
      <c r="GR2" s="166"/>
      <c r="GS2" s="166"/>
      <c r="GT2" s="166"/>
      <c r="GU2" s="166"/>
      <c r="GV2" s="166"/>
      <c r="GW2" s="166"/>
      <c r="GX2" s="166"/>
      <c r="GY2" s="166"/>
      <c r="GZ2" s="166"/>
      <c r="HA2" s="166"/>
      <c r="HB2" s="166"/>
      <c r="HC2" s="166"/>
      <c r="HD2" s="166"/>
      <c r="HE2" s="166"/>
      <c r="HF2" s="166"/>
      <c r="HG2" s="166"/>
      <c r="HH2" s="166"/>
      <c r="HI2" s="166"/>
      <c r="HJ2" s="166"/>
      <c r="HK2" s="166"/>
      <c r="HL2" s="166"/>
      <c r="HM2" s="166"/>
      <c r="HN2" s="166"/>
      <c r="HO2" s="166"/>
      <c r="HP2" s="166"/>
      <c r="HQ2" s="166"/>
      <c r="HR2" s="166"/>
      <c r="HS2" s="166"/>
      <c r="HT2" s="166"/>
      <c r="HU2" s="166"/>
      <c r="HV2" s="166"/>
      <c r="HW2" s="166"/>
      <c r="HX2" s="166"/>
      <c r="HY2" s="166"/>
      <c r="HZ2" s="166"/>
      <c r="IA2" s="166"/>
      <c r="IB2" s="166"/>
      <c r="IC2" s="166"/>
      <c r="ID2" s="166"/>
      <c r="IE2" s="166"/>
      <c r="IF2" s="166"/>
      <c r="IG2" s="166"/>
      <c r="IH2" s="166"/>
      <c r="II2" s="166"/>
      <c r="IJ2" s="166"/>
      <c r="IK2" s="166"/>
      <c r="IL2" s="166"/>
      <c r="IM2" s="166"/>
      <c r="IN2" s="166"/>
      <c r="IO2" s="166"/>
      <c r="IP2" s="166"/>
      <c r="IQ2" s="166"/>
      <c r="IR2" s="166"/>
      <c r="IS2" s="166"/>
      <c r="IT2" s="166"/>
      <c r="IU2" s="166"/>
      <c r="IV2" s="166"/>
      <c r="IW2" s="166"/>
      <c r="IX2" s="166"/>
      <c r="IY2" s="166"/>
      <c r="IZ2" s="166"/>
      <c r="JA2" s="166"/>
      <c r="JB2" s="166"/>
      <c r="JC2" s="166"/>
      <c r="JD2" s="166"/>
      <c r="JE2" s="166"/>
      <c r="JF2" s="166"/>
      <c r="JG2" s="166"/>
      <c r="JH2" s="166"/>
      <c r="JI2" s="166"/>
      <c r="JJ2" s="166"/>
      <c r="JK2" s="166"/>
      <c r="JL2" s="166"/>
      <c r="JM2" s="166"/>
      <c r="JN2" s="166"/>
      <c r="JO2" s="166"/>
      <c r="JP2" s="166"/>
      <c r="JQ2" s="166"/>
      <c r="JR2" s="166"/>
      <c r="JS2" s="166"/>
    </row>
    <row r="3" spans="1:279" s="167" customFormat="1" ht="3" customHeight="1">
      <c r="A3" s="2"/>
      <c r="B3" s="2"/>
      <c r="C3" s="277"/>
      <c r="D3" s="540"/>
      <c r="E3" s="540"/>
      <c r="F3" s="540"/>
      <c r="G3" s="540"/>
      <c r="H3" s="540"/>
      <c r="I3" s="540"/>
      <c r="J3" s="540"/>
      <c r="K3" s="540"/>
      <c r="L3" s="540"/>
      <c r="M3" s="540"/>
      <c r="N3" s="540"/>
      <c r="O3" s="540"/>
      <c r="P3" s="540"/>
      <c r="Q3" s="541"/>
      <c r="R3" s="284"/>
      <c r="S3" s="392"/>
      <c r="T3" s="392"/>
      <c r="U3" s="392"/>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c r="BT3" s="166"/>
      <c r="BU3" s="166"/>
      <c r="BV3" s="166"/>
      <c r="BW3" s="166"/>
      <c r="BX3" s="166"/>
      <c r="BY3" s="166"/>
      <c r="BZ3" s="166"/>
      <c r="CA3" s="166"/>
      <c r="CB3" s="166"/>
      <c r="CC3" s="166"/>
      <c r="CD3" s="166"/>
      <c r="CE3" s="166"/>
      <c r="CF3" s="166"/>
      <c r="CG3" s="166"/>
      <c r="CH3" s="166"/>
      <c r="CI3" s="166"/>
      <c r="CJ3" s="166"/>
      <c r="CK3" s="166"/>
      <c r="CL3" s="166"/>
      <c r="CM3" s="166"/>
      <c r="CN3" s="166"/>
      <c r="CO3" s="166"/>
      <c r="CP3" s="166"/>
      <c r="CQ3" s="166"/>
      <c r="CR3" s="166"/>
      <c r="CS3" s="166"/>
      <c r="CT3" s="166"/>
      <c r="CU3" s="166"/>
      <c r="CV3" s="166"/>
      <c r="CW3" s="166"/>
      <c r="CX3" s="166"/>
      <c r="CY3" s="166"/>
      <c r="CZ3" s="166"/>
      <c r="DA3" s="166"/>
      <c r="DB3" s="166"/>
      <c r="DC3" s="166"/>
      <c r="DD3" s="166"/>
      <c r="DE3" s="166"/>
      <c r="DF3" s="166"/>
      <c r="DG3" s="166"/>
      <c r="DH3" s="166"/>
      <c r="DI3" s="166"/>
      <c r="DJ3" s="166"/>
      <c r="DK3" s="166"/>
      <c r="DL3" s="166"/>
      <c r="DM3" s="166"/>
      <c r="DN3" s="166"/>
      <c r="DO3" s="166"/>
      <c r="DP3" s="166"/>
      <c r="DQ3" s="166"/>
      <c r="DR3" s="166"/>
      <c r="DS3" s="166"/>
      <c r="DT3" s="166"/>
      <c r="DU3" s="166"/>
      <c r="DV3" s="166"/>
      <c r="DW3" s="166"/>
      <c r="DX3" s="166"/>
      <c r="DY3" s="166"/>
      <c r="DZ3" s="166"/>
      <c r="EA3" s="166"/>
      <c r="EB3" s="166"/>
      <c r="EC3" s="166"/>
      <c r="ED3" s="166"/>
      <c r="EE3" s="166"/>
      <c r="EF3" s="166"/>
      <c r="EG3" s="166"/>
      <c r="EH3" s="166"/>
      <c r="EI3" s="166"/>
      <c r="EJ3" s="166"/>
      <c r="EK3" s="166"/>
      <c r="EL3" s="166"/>
      <c r="EM3" s="166"/>
      <c r="EN3" s="166"/>
      <c r="EO3" s="166"/>
      <c r="EP3" s="166"/>
      <c r="EQ3" s="166"/>
      <c r="ER3" s="166"/>
      <c r="ES3" s="166"/>
      <c r="ET3" s="166"/>
      <c r="EU3" s="166"/>
      <c r="EV3" s="166"/>
      <c r="EW3" s="166"/>
      <c r="EX3" s="166"/>
      <c r="EY3" s="166"/>
      <c r="EZ3" s="166"/>
      <c r="FA3" s="166"/>
      <c r="FB3" s="166"/>
      <c r="FC3" s="166"/>
      <c r="FD3" s="166"/>
      <c r="FE3" s="166"/>
      <c r="FF3" s="166"/>
      <c r="FG3" s="166"/>
      <c r="FH3" s="166"/>
      <c r="FI3" s="166"/>
      <c r="FJ3" s="166"/>
      <c r="FK3" s="166"/>
      <c r="FL3" s="166"/>
      <c r="FM3" s="166"/>
      <c r="FN3" s="166"/>
      <c r="FO3" s="166"/>
      <c r="FP3" s="166"/>
      <c r="FQ3" s="166"/>
      <c r="FR3" s="166"/>
      <c r="FS3" s="166"/>
      <c r="FT3" s="166"/>
      <c r="FU3" s="166"/>
      <c r="FV3" s="166"/>
      <c r="FW3" s="166"/>
      <c r="FX3" s="166"/>
      <c r="FY3" s="166"/>
      <c r="FZ3" s="166"/>
      <c r="GA3" s="166"/>
      <c r="GB3" s="166"/>
      <c r="GC3" s="166"/>
      <c r="GD3" s="166"/>
      <c r="GE3" s="166"/>
      <c r="GF3" s="166"/>
      <c r="GG3" s="166"/>
      <c r="GH3" s="166"/>
      <c r="GI3" s="166"/>
      <c r="GJ3" s="166"/>
      <c r="GK3" s="166"/>
      <c r="GL3" s="166"/>
      <c r="GM3" s="166"/>
      <c r="GN3" s="166"/>
      <c r="GO3" s="166"/>
      <c r="GP3" s="166"/>
      <c r="GQ3" s="166"/>
      <c r="GR3" s="166"/>
      <c r="GS3" s="166"/>
      <c r="GT3" s="166"/>
      <c r="GU3" s="166"/>
      <c r="GV3" s="166"/>
      <c r="GW3" s="166"/>
      <c r="GX3" s="166"/>
      <c r="GY3" s="166"/>
      <c r="GZ3" s="166"/>
      <c r="HA3" s="166"/>
      <c r="HB3" s="166"/>
      <c r="HC3" s="166"/>
      <c r="HD3" s="166"/>
      <c r="HE3" s="166"/>
      <c r="HF3" s="166"/>
      <c r="HG3" s="166"/>
      <c r="HH3" s="166"/>
      <c r="HI3" s="166"/>
      <c r="HJ3" s="166"/>
      <c r="HK3" s="166"/>
      <c r="HL3" s="166"/>
      <c r="HM3" s="166"/>
      <c r="HN3" s="166"/>
      <c r="HO3" s="166"/>
      <c r="HP3" s="166"/>
      <c r="HQ3" s="166"/>
      <c r="HR3" s="166"/>
      <c r="HS3" s="166"/>
      <c r="HT3" s="166"/>
      <c r="HU3" s="166"/>
      <c r="HV3" s="166"/>
      <c r="HW3" s="166"/>
      <c r="HX3" s="166"/>
      <c r="HY3" s="166"/>
      <c r="HZ3" s="166"/>
      <c r="IA3" s="166"/>
      <c r="IB3" s="166"/>
      <c r="IC3" s="166"/>
      <c r="ID3" s="166"/>
      <c r="IE3" s="166"/>
      <c r="IF3" s="166"/>
      <c r="IG3" s="166"/>
      <c r="IH3" s="166"/>
      <c r="II3" s="166"/>
      <c r="IJ3" s="166"/>
      <c r="IK3" s="166"/>
      <c r="IL3" s="166"/>
      <c r="IM3" s="166"/>
      <c r="IN3" s="166"/>
      <c r="IO3" s="166"/>
      <c r="IP3" s="166"/>
      <c r="IQ3" s="166"/>
      <c r="IR3" s="166"/>
      <c r="IS3" s="166"/>
      <c r="IT3" s="166"/>
      <c r="IU3" s="166"/>
      <c r="IV3" s="166"/>
      <c r="IW3" s="166"/>
      <c r="IX3" s="166"/>
      <c r="IY3" s="166"/>
      <c r="IZ3" s="166"/>
      <c r="JA3" s="166"/>
      <c r="JB3" s="166"/>
      <c r="JC3" s="166"/>
      <c r="JD3" s="166"/>
      <c r="JE3" s="166"/>
      <c r="JF3" s="166"/>
      <c r="JG3" s="166"/>
      <c r="JH3" s="166"/>
      <c r="JI3" s="166"/>
      <c r="JJ3" s="166"/>
      <c r="JK3" s="166"/>
      <c r="JL3" s="166"/>
      <c r="JM3" s="166"/>
      <c r="JN3" s="166"/>
      <c r="JO3" s="166"/>
      <c r="JP3" s="166"/>
      <c r="JQ3" s="166"/>
      <c r="JR3" s="166"/>
      <c r="JS3" s="166"/>
    </row>
    <row r="4" spans="1:279" s="167" customFormat="1" ht="41.25" customHeight="1">
      <c r="A4" s="393" t="s">
        <v>199</v>
      </c>
      <c r="B4" s="394"/>
      <c r="C4" s="395"/>
      <c r="D4" s="396" t="str">
        <f>'Mapa Final'!D4</f>
        <v xml:space="preserve"> Misionales, Estrategicos, Evaluación y Mejora y Administrativo.</v>
      </c>
      <c r="E4" s="397"/>
      <c r="F4" s="397"/>
      <c r="G4" s="397"/>
      <c r="H4" s="397"/>
      <c r="I4" s="397"/>
      <c r="J4" s="397"/>
      <c r="K4" s="397"/>
      <c r="L4" s="397"/>
      <c r="M4" s="397"/>
      <c r="N4" s="398"/>
      <c r="O4" s="399"/>
      <c r="P4" s="399"/>
      <c r="Q4" s="399"/>
      <c r="R4" s="277"/>
      <c r="S4" s="1"/>
      <c r="T4" s="1"/>
      <c r="U4" s="1"/>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c r="FT4" s="166"/>
      <c r="FU4" s="166"/>
      <c r="FV4" s="166"/>
      <c r="FW4" s="166"/>
      <c r="FX4" s="166"/>
      <c r="FY4" s="166"/>
      <c r="FZ4" s="166"/>
      <c r="GA4" s="166"/>
      <c r="GB4" s="166"/>
      <c r="GC4" s="166"/>
      <c r="GD4" s="166"/>
      <c r="GE4" s="166"/>
      <c r="GF4" s="166"/>
      <c r="GG4" s="166"/>
      <c r="GH4" s="166"/>
      <c r="GI4" s="166"/>
      <c r="GJ4" s="166"/>
      <c r="GK4" s="166"/>
      <c r="GL4" s="166"/>
      <c r="GM4" s="166"/>
      <c r="GN4" s="166"/>
      <c r="GO4" s="166"/>
      <c r="GP4" s="166"/>
      <c r="GQ4" s="166"/>
      <c r="GR4" s="166"/>
      <c r="GS4" s="166"/>
      <c r="GT4" s="166"/>
      <c r="GU4" s="166"/>
      <c r="GV4" s="166"/>
      <c r="GW4" s="166"/>
      <c r="GX4" s="166"/>
      <c r="GY4" s="166"/>
      <c r="GZ4" s="166"/>
      <c r="HA4" s="166"/>
      <c r="HB4" s="166"/>
      <c r="HC4" s="166"/>
      <c r="HD4" s="166"/>
      <c r="HE4" s="166"/>
      <c r="HF4" s="166"/>
      <c r="HG4" s="166"/>
      <c r="HH4" s="166"/>
      <c r="HI4" s="166"/>
      <c r="HJ4" s="166"/>
      <c r="HK4" s="166"/>
      <c r="HL4" s="166"/>
      <c r="HM4" s="166"/>
      <c r="HN4" s="166"/>
      <c r="HO4" s="166"/>
      <c r="HP4" s="166"/>
      <c r="HQ4" s="166"/>
      <c r="HR4" s="166"/>
      <c r="HS4" s="166"/>
      <c r="HT4" s="166"/>
      <c r="HU4" s="166"/>
      <c r="HV4" s="166"/>
      <c r="HW4" s="166"/>
      <c r="HX4" s="166"/>
      <c r="HY4" s="166"/>
      <c r="HZ4" s="166"/>
      <c r="IA4" s="166"/>
      <c r="IB4" s="166"/>
      <c r="IC4" s="166"/>
      <c r="ID4" s="166"/>
      <c r="IE4" s="166"/>
      <c r="IF4" s="166"/>
      <c r="IG4" s="166"/>
      <c r="IH4" s="166"/>
      <c r="II4" s="166"/>
      <c r="IJ4" s="166"/>
      <c r="IK4" s="166"/>
      <c r="IL4" s="166"/>
      <c r="IM4" s="166"/>
      <c r="IN4" s="166"/>
      <c r="IO4" s="166"/>
      <c r="IP4" s="166"/>
      <c r="IQ4" s="166"/>
      <c r="IR4" s="166"/>
      <c r="IS4" s="166"/>
      <c r="IT4" s="166"/>
      <c r="IU4" s="166"/>
      <c r="IV4" s="166"/>
      <c r="IW4" s="166"/>
      <c r="IX4" s="166"/>
      <c r="IY4" s="166"/>
      <c r="IZ4" s="166"/>
      <c r="JA4" s="166"/>
      <c r="JB4" s="166"/>
      <c r="JC4" s="166"/>
      <c r="JD4" s="166"/>
      <c r="JE4" s="166"/>
      <c r="JF4" s="166"/>
      <c r="JG4" s="166"/>
      <c r="JH4" s="166"/>
      <c r="JI4" s="166"/>
      <c r="JJ4" s="166"/>
      <c r="JK4" s="166"/>
      <c r="JL4" s="166"/>
      <c r="JM4" s="166"/>
      <c r="JN4" s="166"/>
      <c r="JO4" s="166"/>
      <c r="JP4" s="166"/>
      <c r="JQ4" s="166"/>
      <c r="JR4" s="166"/>
      <c r="JS4" s="166"/>
    </row>
    <row r="5" spans="1:279" s="167" customFormat="1" ht="52.5" customHeight="1">
      <c r="A5" s="393" t="s">
        <v>201</v>
      </c>
      <c r="B5" s="394"/>
      <c r="C5" s="395"/>
      <c r="D5" s="404" t="str">
        <f>'Mapa Final'!D5</f>
        <v>Administrar justicia dirigiendo la actuación procesal, hacia la emisión de una decisión de carácter definitivo mediante la aplicación de la normatividad vigente.</v>
      </c>
      <c r="E5" s="405"/>
      <c r="F5" s="405"/>
      <c r="G5" s="405"/>
      <c r="H5" s="405"/>
      <c r="I5" s="405"/>
      <c r="J5" s="405"/>
      <c r="K5" s="405"/>
      <c r="L5" s="405"/>
      <c r="M5" s="405"/>
      <c r="N5" s="406"/>
      <c r="O5" s="1"/>
      <c r="P5" s="1"/>
      <c r="Q5" s="1"/>
      <c r="R5" s="1"/>
      <c r="S5" s="1"/>
      <c r="T5" s="1"/>
      <c r="U5" s="1"/>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c r="GY5" s="166"/>
      <c r="GZ5" s="166"/>
      <c r="HA5" s="166"/>
      <c r="HB5" s="166"/>
      <c r="HC5" s="166"/>
      <c r="HD5" s="166"/>
      <c r="HE5" s="166"/>
      <c r="HF5" s="166"/>
      <c r="HG5" s="166"/>
      <c r="HH5" s="166"/>
      <c r="HI5" s="166"/>
      <c r="HJ5" s="166"/>
      <c r="HK5" s="166"/>
      <c r="HL5" s="166"/>
      <c r="HM5" s="166"/>
      <c r="HN5" s="166"/>
      <c r="HO5" s="166"/>
      <c r="HP5" s="166"/>
      <c r="HQ5" s="166"/>
      <c r="HR5" s="166"/>
      <c r="HS5" s="166"/>
      <c r="HT5" s="166"/>
      <c r="HU5" s="166"/>
      <c r="HV5" s="166"/>
      <c r="HW5" s="166"/>
      <c r="HX5" s="166"/>
      <c r="HY5" s="166"/>
      <c r="HZ5" s="166"/>
      <c r="IA5" s="166"/>
      <c r="IB5" s="166"/>
      <c r="IC5" s="166"/>
      <c r="ID5" s="166"/>
      <c r="IE5" s="166"/>
      <c r="IF5" s="166"/>
      <c r="IG5" s="166"/>
      <c r="IH5" s="166"/>
      <c r="II5" s="166"/>
      <c r="IJ5" s="166"/>
      <c r="IK5" s="166"/>
      <c r="IL5" s="166"/>
      <c r="IM5" s="166"/>
      <c r="IN5" s="166"/>
      <c r="IO5" s="166"/>
      <c r="IP5" s="166"/>
      <c r="IQ5" s="166"/>
      <c r="IR5" s="166"/>
      <c r="IS5" s="166"/>
      <c r="IT5" s="166"/>
      <c r="IU5" s="166"/>
      <c r="IV5" s="166"/>
      <c r="IW5" s="166"/>
      <c r="IX5" s="166"/>
      <c r="IY5" s="166"/>
      <c r="IZ5" s="166"/>
      <c r="JA5" s="166"/>
      <c r="JB5" s="166"/>
      <c r="JC5" s="166"/>
      <c r="JD5" s="166"/>
      <c r="JE5" s="166"/>
      <c r="JF5" s="166"/>
      <c r="JG5" s="166"/>
      <c r="JH5" s="166"/>
      <c r="JI5" s="166"/>
      <c r="JJ5" s="166"/>
      <c r="JK5" s="166"/>
      <c r="JL5" s="166"/>
      <c r="JM5" s="166"/>
      <c r="JN5" s="166"/>
      <c r="JO5" s="166"/>
      <c r="JP5" s="166"/>
      <c r="JQ5" s="166"/>
      <c r="JR5" s="166"/>
      <c r="JS5" s="166"/>
    </row>
    <row r="6" spans="1:279" s="167" customFormat="1" ht="32.25" customHeight="1" thickBot="1">
      <c r="A6" s="393" t="s">
        <v>202</v>
      </c>
      <c r="B6" s="394"/>
      <c r="C6" s="395"/>
      <c r="D6" s="404" t="str">
        <f>'Mapa Final'!D6</f>
        <v>Despachos Judiciales y Oficina de Apoyo para los Juzgados Civiles Municipales de Ejecución de Sentencias de Cali.</v>
      </c>
      <c r="E6" s="405"/>
      <c r="F6" s="405"/>
      <c r="G6" s="405"/>
      <c r="H6" s="405"/>
      <c r="I6" s="405"/>
      <c r="J6" s="405"/>
      <c r="K6" s="405"/>
      <c r="L6" s="405"/>
      <c r="M6" s="405"/>
      <c r="N6" s="406"/>
      <c r="O6" s="1"/>
      <c r="P6" s="1"/>
      <c r="Q6" s="1"/>
      <c r="R6" s="1"/>
      <c r="S6" s="1"/>
      <c r="T6" s="1"/>
      <c r="U6" s="1"/>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c r="CP6" s="166"/>
      <c r="CQ6" s="166"/>
      <c r="CR6" s="166"/>
      <c r="CS6" s="166"/>
      <c r="CT6" s="166"/>
      <c r="CU6" s="166"/>
      <c r="CV6" s="166"/>
      <c r="CW6" s="166"/>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6"/>
      <c r="DX6" s="166"/>
      <c r="DY6" s="166"/>
      <c r="DZ6" s="166"/>
      <c r="EA6" s="166"/>
      <c r="EB6" s="166"/>
      <c r="EC6" s="166"/>
      <c r="ED6" s="166"/>
      <c r="EE6" s="166"/>
      <c r="EF6" s="166"/>
      <c r="EG6" s="166"/>
      <c r="EH6" s="166"/>
      <c r="EI6" s="166"/>
      <c r="EJ6" s="166"/>
      <c r="EK6" s="166"/>
      <c r="EL6" s="166"/>
      <c r="EM6" s="166"/>
      <c r="EN6" s="166"/>
      <c r="EO6" s="166"/>
      <c r="EP6" s="166"/>
      <c r="EQ6" s="166"/>
      <c r="ER6" s="166"/>
      <c r="ES6" s="166"/>
      <c r="ET6" s="166"/>
      <c r="EU6" s="166"/>
      <c r="EV6" s="166"/>
      <c r="EW6" s="166"/>
      <c r="EX6" s="166"/>
      <c r="EY6" s="166"/>
      <c r="EZ6" s="166"/>
      <c r="FA6" s="166"/>
      <c r="FB6" s="166"/>
      <c r="FC6" s="166"/>
      <c r="FD6" s="166"/>
      <c r="FE6" s="166"/>
      <c r="FF6" s="166"/>
      <c r="FG6" s="166"/>
      <c r="FH6" s="166"/>
      <c r="FI6" s="166"/>
      <c r="FJ6" s="166"/>
      <c r="FK6" s="166"/>
      <c r="FL6" s="166"/>
      <c r="FM6" s="166"/>
      <c r="FN6" s="166"/>
      <c r="FO6" s="166"/>
      <c r="FP6" s="166"/>
      <c r="FQ6" s="166"/>
      <c r="FR6" s="166"/>
      <c r="FS6" s="166"/>
      <c r="FT6" s="166"/>
      <c r="FU6" s="166"/>
      <c r="FV6" s="166"/>
      <c r="FW6" s="166"/>
      <c r="FX6" s="166"/>
      <c r="FY6" s="166"/>
      <c r="FZ6" s="166"/>
      <c r="GA6" s="166"/>
      <c r="GB6" s="166"/>
      <c r="GC6" s="166"/>
      <c r="GD6" s="166"/>
      <c r="GE6" s="166"/>
      <c r="GF6" s="166"/>
      <c r="GG6" s="166"/>
      <c r="GH6" s="166"/>
      <c r="GI6" s="166"/>
      <c r="GJ6" s="166"/>
      <c r="GK6" s="166"/>
      <c r="GL6" s="166"/>
      <c r="GM6" s="166"/>
      <c r="GN6" s="166"/>
      <c r="GO6" s="166"/>
      <c r="GP6" s="166"/>
      <c r="GQ6" s="166"/>
      <c r="GR6" s="166"/>
      <c r="GS6" s="166"/>
      <c r="GT6" s="166"/>
      <c r="GU6" s="166"/>
      <c r="GV6" s="166"/>
      <c r="GW6" s="166"/>
      <c r="GX6" s="166"/>
      <c r="GY6" s="166"/>
      <c r="GZ6" s="166"/>
      <c r="HA6" s="166"/>
      <c r="HB6" s="166"/>
      <c r="HC6" s="166"/>
      <c r="HD6" s="166"/>
      <c r="HE6" s="166"/>
      <c r="HF6" s="166"/>
      <c r="HG6" s="166"/>
      <c r="HH6" s="166"/>
      <c r="HI6" s="166"/>
      <c r="HJ6" s="166"/>
      <c r="HK6" s="166"/>
      <c r="HL6" s="166"/>
      <c r="HM6" s="166"/>
      <c r="HN6" s="166"/>
      <c r="HO6" s="166"/>
      <c r="HP6" s="166"/>
      <c r="HQ6" s="166"/>
      <c r="HR6" s="166"/>
      <c r="HS6" s="166"/>
      <c r="HT6" s="166"/>
      <c r="HU6" s="166"/>
      <c r="HV6" s="166"/>
      <c r="HW6" s="166"/>
      <c r="HX6" s="166"/>
      <c r="HY6" s="166"/>
      <c r="HZ6" s="166"/>
      <c r="IA6" s="166"/>
      <c r="IB6" s="166"/>
      <c r="IC6" s="166"/>
      <c r="ID6" s="166"/>
      <c r="IE6" s="166"/>
      <c r="IF6" s="166"/>
      <c r="IG6" s="166"/>
      <c r="IH6" s="166"/>
      <c r="II6" s="166"/>
      <c r="IJ6" s="166"/>
      <c r="IK6" s="166"/>
      <c r="IL6" s="166"/>
      <c r="IM6" s="166"/>
      <c r="IN6" s="166"/>
      <c r="IO6" s="166"/>
      <c r="IP6" s="166"/>
      <c r="IQ6" s="166"/>
      <c r="IR6" s="166"/>
      <c r="IS6" s="166"/>
      <c r="IT6" s="166"/>
      <c r="IU6" s="166"/>
      <c r="IV6" s="166"/>
      <c r="IW6" s="166"/>
      <c r="IX6" s="166"/>
      <c r="IY6" s="166"/>
      <c r="IZ6" s="166"/>
      <c r="JA6" s="166"/>
      <c r="JB6" s="166"/>
      <c r="JC6" s="166"/>
      <c r="JD6" s="166"/>
      <c r="JE6" s="166"/>
      <c r="JF6" s="166"/>
      <c r="JG6" s="166"/>
      <c r="JH6" s="166"/>
      <c r="JI6" s="166"/>
      <c r="JJ6" s="166"/>
      <c r="JK6" s="166"/>
      <c r="JL6" s="166"/>
      <c r="JM6" s="166"/>
      <c r="JN6" s="166"/>
      <c r="JO6" s="166"/>
      <c r="JP6" s="166"/>
      <c r="JQ6" s="166"/>
      <c r="JR6" s="166"/>
      <c r="JS6" s="166"/>
    </row>
    <row r="7" spans="1:279" s="170" customFormat="1" ht="38.25" customHeight="1" thickTop="1" thickBot="1">
      <c r="A7" s="533" t="s">
        <v>569</v>
      </c>
      <c r="B7" s="534"/>
      <c r="C7" s="534"/>
      <c r="D7" s="534"/>
      <c r="E7" s="534"/>
      <c r="F7" s="535"/>
      <c r="G7" s="168"/>
      <c r="H7" s="536" t="s">
        <v>570</v>
      </c>
      <c r="I7" s="536"/>
      <c r="J7" s="536"/>
      <c r="K7" s="536" t="s">
        <v>571</v>
      </c>
      <c r="L7" s="536"/>
      <c r="M7" s="536"/>
      <c r="N7" s="537" t="s">
        <v>512</v>
      </c>
      <c r="O7" s="542" t="s">
        <v>572</v>
      </c>
      <c r="P7" s="544" t="s">
        <v>573</v>
      </c>
      <c r="Q7" s="547"/>
      <c r="R7" s="545"/>
      <c r="S7" s="544" t="s">
        <v>574</v>
      </c>
      <c r="T7" s="545"/>
      <c r="U7" s="546" t="s">
        <v>619</v>
      </c>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169"/>
      <c r="CM7" s="169"/>
      <c r="CN7" s="169"/>
      <c r="CO7" s="169"/>
      <c r="CP7" s="169"/>
      <c r="CQ7" s="169"/>
      <c r="CR7" s="169"/>
      <c r="CS7" s="169"/>
      <c r="CT7" s="169"/>
      <c r="CU7" s="169"/>
      <c r="CV7" s="169"/>
      <c r="CW7" s="169"/>
      <c r="CX7" s="169"/>
      <c r="CY7" s="169"/>
      <c r="CZ7" s="169"/>
      <c r="DA7" s="169"/>
      <c r="DB7" s="169"/>
      <c r="DC7" s="169"/>
      <c r="DD7" s="169"/>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c r="FG7" s="169"/>
      <c r="FH7" s="169"/>
      <c r="FI7" s="169"/>
      <c r="FJ7" s="169"/>
      <c r="FK7" s="169"/>
      <c r="FL7" s="169"/>
      <c r="FM7" s="169"/>
      <c r="FN7" s="169"/>
      <c r="FO7" s="169"/>
      <c r="FP7" s="169"/>
      <c r="FQ7" s="169"/>
      <c r="FR7" s="169"/>
      <c r="FS7" s="169"/>
      <c r="FT7" s="169"/>
      <c r="FU7" s="169"/>
    </row>
    <row r="8" spans="1:279" s="177" customFormat="1" ht="81" customHeight="1" thickTop="1" thickBot="1">
      <c r="A8" s="171" t="s">
        <v>28</v>
      </c>
      <c r="B8" s="171" t="s">
        <v>210</v>
      </c>
      <c r="C8" s="172" t="s">
        <v>151</v>
      </c>
      <c r="D8" s="173" t="s">
        <v>576</v>
      </c>
      <c r="E8" s="283" t="s">
        <v>155</v>
      </c>
      <c r="F8" s="283" t="s">
        <v>157</v>
      </c>
      <c r="G8" s="283" t="s">
        <v>159</v>
      </c>
      <c r="H8" s="174" t="s">
        <v>577</v>
      </c>
      <c r="I8" s="174" t="s">
        <v>503</v>
      </c>
      <c r="J8" s="174" t="s">
        <v>578</v>
      </c>
      <c r="K8" s="174" t="s">
        <v>577</v>
      </c>
      <c r="L8" s="174" t="s">
        <v>579</v>
      </c>
      <c r="M8" s="174" t="s">
        <v>578</v>
      </c>
      <c r="N8" s="537"/>
      <c r="O8" s="543"/>
      <c r="P8" s="175" t="s">
        <v>580</v>
      </c>
      <c r="Q8" s="175" t="s">
        <v>581</v>
      </c>
      <c r="R8" s="175" t="s">
        <v>582</v>
      </c>
      <c r="S8" s="175" t="s">
        <v>583</v>
      </c>
      <c r="T8" s="175" t="s">
        <v>584</v>
      </c>
      <c r="U8" s="54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c r="BN8" s="176"/>
      <c r="BO8" s="176"/>
      <c r="BP8" s="176"/>
      <c r="BQ8" s="176"/>
      <c r="BR8" s="176"/>
      <c r="BS8" s="176"/>
      <c r="BT8" s="176"/>
      <c r="BU8" s="176"/>
      <c r="BV8" s="176"/>
      <c r="BW8" s="176"/>
      <c r="BX8" s="176"/>
      <c r="BY8" s="176"/>
      <c r="BZ8" s="176"/>
      <c r="CA8" s="176"/>
      <c r="CB8" s="176"/>
      <c r="CC8" s="176"/>
      <c r="CD8" s="176"/>
      <c r="CE8" s="176"/>
      <c r="CF8" s="176"/>
      <c r="CG8" s="176"/>
      <c r="CH8" s="176"/>
      <c r="CI8" s="176"/>
      <c r="CJ8" s="176"/>
      <c r="CK8" s="176"/>
      <c r="CL8" s="176"/>
      <c r="CM8" s="176"/>
      <c r="CN8" s="176"/>
      <c r="CO8" s="176"/>
      <c r="CP8" s="176"/>
      <c r="CQ8" s="176"/>
      <c r="CR8" s="176"/>
      <c r="CS8" s="176"/>
      <c r="CT8" s="176"/>
      <c r="CU8" s="176"/>
      <c r="CV8" s="176"/>
      <c r="CW8" s="176"/>
      <c r="CX8" s="176"/>
      <c r="CY8" s="176"/>
      <c r="CZ8" s="176"/>
      <c r="DA8" s="176"/>
      <c r="DB8" s="176"/>
      <c r="DC8" s="176"/>
      <c r="DD8" s="176"/>
      <c r="DE8" s="176"/>
      <c r="DF8" s="176"/>
      <c r="DG8" s="176"/>
      <c r="DH8" s="176"/>
      <c r="DI8" s="176"/>
      <c r="DJ8" s="176"/>
      <c r="DK8" s="176"/>
      <c r="DL8" s="176"/>
      <c r="DM8" s="176"/>
      <c r="DN8" s="176"/>
      <c r="DO8" s="176"/>
      <c r="DP8" s="176"/>
      <c r="DQ8" s="176"/>
      <c r="DR8" s="176"/>
      <c r="DS8" s="176"/>
      <c r="DT8" s="176"/>
      <c r="DU8" s="176"/>
      <c r="DV8" s="176"/>
      <c r="DW8" s="176"/>
      <c r="DX8" s="176"/>
      <c r="DY8" s="176"/>
      <c r="DZ8" s="176"/>
      <c r="EA8" s="176"/>
      <c r="EB8" s="176"/>
      <c r="EC8" s="176"/>
      <c r="ED8" s="176"/>
      <c r="EE8" s="176"/>
      <c r="EF8" s="176"/>
      <c r="EG8" s="176"/>
      <c r="EH8" s="176"/>
      <c r="EI8" s="176"/>
      <c r="EJ8" s="176"/>
      <c r="EK8" s="176"/>
      <c r="EL8" s="176"/>
      <c r="EM8" s="176"/>
      <c r="EN8" s="176"/>
      <c r="EO8" s="176"/>
      <c r="EP8" s="176"/>
      <c r="EQ8" s="176"/>
      <c r="ER8" s="176"/>
      <c r="ES8" s="176"/>
      <c r="ET8" s="176"/>
      <c r="EU8" s="176"/>
      <c r="EV8" s="176"/>
      <c r="EW8" s="176"/>
      <c r="EX8" s="176"/>
      <c r="EY8" s="176"/>
      <c r="EZ8" s="176"/>
      <c r="FA8" s="176"/>
      <c r="FB8" s="176"/>
      <c r="FC8" s="176"/>
      <c r="FD8" s="176"/>
      <c r="FE8" s="176"/>
      <c r="FF8" s="176"/>
      <c r="FG8" s="176"/>
      <c r="FH8" s="176"/>
      <c r="FI8" s="176"/>
      <c r="FJ8" s="176"/>
      <c r="FK8" s="176"/>
      <c r="FL8" s="176"/>
      <c r="FM8" s="176"/>
      <c r="FN8" s="176"/>
      <c r="FO8" s="176"/>
      <c r="FP8" s="176"/>
      <c r="FQ8" s="176"/>
      <c r="FR8" s="176"/>
      <c r="FS8" s="176"/>
      <c r="FT8" s="176"/>
      <c r="FU8" s="176"/>
    </row>
    <row r="9" spans="1:279" s="178" customFormat="1" ht="10.5" customHeight="1" thickTop="1" thickBot="1">
      <c r="A9" s="548"/>
      <c r="B9" s="549"/>
      <c r="C9" s="549"/>
      <c r="D9" s="549"/>
      <c r="E9" s="549"/>
      <c r="F9" s="549"/>
      <c r="G9" s="549"/>
      <c r="H9" s="549"/>
      <c r="I9" s="549"/>
      <c r="J9" s="549"/>
      <c r="K9" s="549"/>
      <c r="L9" s="549"/>
      <c r="M9" s="549"/>
      <c r="N9" s="549"/>
      <c r="U9" s="179"/>
      <c r="V9" s="180"/>
      <c r="W9" s="180"/>
      <c r="X9" s="180"/>
      <c r="Y9" s="180"/>
      <c r="Z9" s="180"/>
      <c r="AA9" s="180"/>
      <c r="AB9" s="180"/>
      <c r="AC9" s="180"/>
      <c r="AD9" s="180"/>
      <c r="AE9" s="180"/>
      <c r="AF9" s="180"/>
      <c r="AG9" s="180"/>
      <c r="AH9" s="180"/>
      <c r="AI9" s="180"/>
      <c r="AJ9" s="180"/>
      <c r="AK9" s="180"/>
      <c r="AL9" s="180"/>
      <c r="AM9" s="180"/>
      <c r="AN9" s="180"/>
      <c r="AO9" s="180"/>
      <c r="AP9" s="180"/>
      <c r="AQ9" s="180"/>
      <c r="AR9" s="180"/>
      <c r="AS9" s="180"/>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c r="BR9" s="180"/>
      <c r="BS9" s="180"/>
      <c r="BT9" s="180"/>
      <c r="BU9" s="180"/>
      <c r="BV9" s="180"/>
      <c r="BW9" s="180"/>
      <c r="BX9" s="180"/>
      <c r="BY9" s="180"/>
      <c r="BZ9" s="180"/>
      <c r="CA9" s="180"/>
      <c r="CB9" s="180"/>
      <c r="CC9" s="180"/>
      <c r="CD9" s="180"/>
      <c r="CE9" s="180"/>
      <c r="CF9" s="180"/>
      <c r="CG9" s="180"/>
      <c r="CH9" s="180"/>
      <c r="CI9" s="180"/>
      <c r="CJ9" s="180"/>
      <c r="CK9" s="180"/>
      <c r="CL9" s="180"/>
      <c r="CM9" s="180"/>
      <c r="CN9" s="180"/>
      <c r="CO9" s="180"/>
      <c r="CP9" s="180"/>
      <c r="CQ9" s="180"/>
      <c r="CR9" s="180"/>
      <c r="CS9" s="180"/>
      <c r="CT9" s="180"/>
      <c r="CU9" s="180"/>
      <c r="CV9" s="180"/>
      <c r="CW9" s="180"/>
      <c r="CX9" s="180"/>
      <c r="CY9" s="180"/>
      <c r="CZ9" s="180"/>
      <c r="DA9" s="180"/>
      <c r="DB9" s="180"/>
      <c r="DC9" s="180"/>
      <c r="DD9" s="180"/>
      <c r="DE9" s="180"/>
      <c r="DF9" s="180"/>
      <c r="DG9" s="180"/>
      <c r="DH9" s="180"/>
      <c r="DI9" s="180"/>
      <c r="DJ9" s="180"/>
      <c r="DK9" s="180"/>
      <c r="DL9" s="180"/>
      <c r="DM9" s="180"/>
      <c r="DN9" s="180"/>
      <c r="DO9" s="180"/>
      <c r="DP9" s="180"/>
      <c r="DQ9" s="180"/>
      <c r="DR9" s="180"/>
      <c r="DS9" s="180"/>
      <c r="DT9" s="180"/>
      <c r="DU9" s="180"/>
      <c r="DV9" s="180"/>
      <c r="DW9" s="180"/>
      <c r="DX9" s="180"/>
      <c r="DY9" s="180"/>
      <c r="DZ9" s="180"/>
      <c r="EA9" s="180"/>
      <c r="EB9" s="180"/>
      <c r="EC9" s="180"/>
      <c r="ED9" s="180"/>
      <c r="EE9" s="180"/>
      <c r="EF9" s="180"/>
      <c r="EG9" s="180"/>
      <c r="EH9" s="180"/>
      <c r="EI9" s="180"/>
      <c r="EJ9" s="180"/>
      <c r="EK9" s="180"/>
      <c r="EL9" s="180"/>
      <c r="EM9" s="180"/>
      <c r="EN9" s="180"/>
      <c r="EO9" s="180"/>
      <c r="EP9" s="180"/>
      <c r="EQ9" s="180"/>
      <c r="ER9" s="180"/>
      <c r="ES9" s="180"/>
      <c r="ET9" s="180"/>
      <c r="EU9" s="180"/>
      <c r="EV9" s="180"/>
      <c r="EW9" s="180"/>
      <c r="EX9" s="180"/>
      <c r="EY9" s="180"/>
      <c r="EZ9" s="180"/>
      <c r="FA9" s="180"/>
      <c r="FB9" s="180"/>
      <c r="FC9" s="180"/>
      <c r="FD9" s="180"/>
      <c r="FE9" s="180"/>
      <c r="FF9" s="180"/>
      <c r="FG9" s="180"/>
      <c r="FH9" s="180"/>
      <c r="FI9" s="180"/>
      <c r="FJ9" s="180"/>
      <c r="FK9" s="180"/>
      <c r="FL9" s="180"/>
      <c r="FM9" s="180"/>
      <c r="FN9" s="180"/>
      <c r="FO9" s="180"/>
      <c r="FP9" s="180"/>
      <c r="FQ9" s="180"/>
      <c r="FR9" s="180"/>
      <c r="FS9" s="180"/>
      <c r="FT9" s="180"/>
      <c r="FU9" s="180"/>
    </row>
    <row r="10" spans="1:279" s="181" customFormat="1" ht="15" customHeight="1">
      <c r="A10" s="521">
        <f>'Mapa Final'!A10</f>
        <v>1</v>
      </c>
      <c r="B10" s="505" t="str">
        <f>'Mapa Final'!B10</f>
        <v>Vencimiento de Términos</v>
      </c>
      <c r="C10" s="505" t="str">
        <f>'Mapa Final'!C10</f>
        <v>Afectación en la Prestación del Servicio de Justicia</v>
      </c>
      <c r="D10" s="505" t="str">
        <f>'Mapa Final'!D10</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 la Oficina de Apoyo.
5.Afectación del orden público, genera mayor demanda y congestión de la justicia.
</v>
      </c>
      <c r="E10" s="508" t="str">
        <f>'Mapa Final'!E10</f>
        <v xml:space="preserve"> Actuaciones procesales después del vencimiento de los términos legales  </v>
      </c>
      <c r="F10" s="508" t="str">
        <f>'Mapa Final'!F10</f>
        <v xml:space="preserve">Posibilidad de vulneración de los derechos fundamentales y economicos de los ciudadanos  debido a las  actuaciones procesales después del vencimiento de los términos legales  </v>
      </c>
      <c r="G10" s="508" t="str">
        <f>'Mapa Final'!G10</f>
        <v>Usuarios, productos y prácticas organizacionales</v>
      </c>
      <c r="H10" s="524" t="str">
        <f>'Mapa Final'!I10</f>
        <v>Muy Alta</v>
      </c>
      <c r="I10" s="527" t="str">
        <f>'Mapa Final'!L10</f>
        <v>Leve</v>
      </c>
      <c r="J10" s="511" t="str">
        <f>'Mapa Final'!N10</f>
        <v xml:space="preserve">Alto </v>
      </c>
      <c r="K10" s="514" t="str">
        <f>'Mapa Final'!AA10</f>
        <v>Media</v>
      </c>
      <c r="L10" s="514" t="str">
        <f>'Mapa Final'!AE10</f>
        <v>Leve</v>
      </c>
      <c r="M10" s="517" t="str">
        <f>'Mapa Final'!AG10</f>
        <v>Moderado</v>
      </c>
      <c r="N10" s="514" t="str">
        <f>'Mapa Final'!AH10</f>
        <v>Aceptar</v>
      </c>
      <c r="O10" s="502"/>
      <c r="P10" s="502"/>
      <c r="Q10" s="502"/>
      <c r="R10" s="502"/>
      <c r="S10" s="502" t="s">
        <v>620</v>
      </c>
      <c r="T10" s="502"/>
      <c r="U10" s="502"/>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row>
    <row r="11" spans="1:279" s="181" customFormat="1" ht="13.5" customHeight="1">
      <c r="A11" s="522"/>
      <c r="B11" s="506"/>
      <c r="C11" s="506"/>
      <c r="D11" s="506"/>
      <c r="E11" s="509"/>
      <c r="F11" s="509"/>
      <c r="G11" s="509"/>
      <c r="H11" s="525"/>
      <c r="I11" s="528"/>
      <c r="J11" s="512"/>
      <c r="K11" s="515"/>
      <c r="L11" s="515"/>
      <c r="M11" s="518"/>
      <c r="N11" s="515"/>
      <c r="O11" s="503"/>
      <c r="P11" s="503"/>
      <c r="Q11" s="503"/>
      <c r="R11" s="503"/>
      <c r="S11" s="503"/>
      <c r="T11" s="503"/>
      <c r="U11" s="503"/>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row>
    <row r="12" spans="1:279" s="181" customFormat="1" ht="13.5" customHeight="1">
      <c r="A12" s="522"/>
      <c r="B12" s="506"/>
      <c r="C12" s="506"/>
      <c r="D12" s="506"/>
      <c r="E12" s="509"/>
      <c r="F12" s="509"/>
      <c r="G12" s="509"/>
      <c r="H12" s="525"/>
      <c r="I12" s="528"/>
      <c r="J12" s="512"/>
      <c r="K12" s="515"/>
      <c r="L12" s="515"/>
      <c r="M12" s="518"/>
      <c r="N12" s="515"/>
      <c r="O12" s="503"/>
      <c r="P12" s="503"/>
      <c r="Q12" s="503"/>
      <c r="R12" s="503"/>
      <c r="S12" s="503"/>
      <c r="T12" s="503"/>
      <c r="U12" s="503"/>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row>
    <row r="13" spans="1:279" s="181" customFormat="1" ht="13.5" customHeight="1">
      <c r="A13" s="522"/>
      <c r="B13" s="506"/>
      <c r="C13" s="506"/>
      <c r="D13" s="506"/>
      <c r="E13" s="509"/>
      <c r="F13" s="509"/>
      <c r="G13" s="509"/>
      <c r="H13" s="525"/>
      <c r="I13" s="528"/>
      <c r="J13" s="512"/>
      <c r="K13" s="515"/>
      <c r="L13" s="515"/>
      <c r="M13" s="518"/>
      <c r="N13" s="515"/>
      <c r="O13" s="503"/>
      <c r="P13" s="503"/>
      <c r="Q13" s="503"/>
      <c r="R13" s="503"/>
      <c r="S13" s="503"/>
      <c r="T13" s="503"/>
      <c r="U13" s="503"/>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row>
    <row r="14" spans="1:279" s="181" customFormat="1" ht="238.5" customHeight="1" thickBot="1">
      <c r="A14" s="523"/>
      <c r="B14" s="507"/>
      <c r="C14" s="507"/>
      <c r="D14" s="507"/>
      <c r="E14" s="510"/>
      <c r="F14" s="510"/>
      <c r="G14" s="510"/>
      <c r="H14" s="526"/>
      <c r="I14" s="529"/>
      <c r="J14" s="513"/>
      <c r="K14" s="516"/>
      <c r="L14" s="516"/>
      <c r="M14" s="519"/>
      <c r="N14" s="516"/>
      <c r="O14" s="504"/>
      <c r="P14" s="504"/>
      <c r="Q14" s="504"/>
      <c r="R14" s="504"/>
      <c r="S14" s="504"/>
      <c r="T14" s="504"/>
      <c r="U14" s="50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row>
    <row r="15" spans="1:279" s="181" customFormat="1" ht="15" customHeight="1">
      <c r="A15" s="521">
        <f>'Mapa Final'!A15</f>
        <v>2</v>
      </c>
      <c r="B15" s="505" t="str">
        <f>'Mapa Final'!B15</f>
        <v>Suspensión o no realización de las Audiencias Programadas</v>
      </c>
      <c r="C15" s="505" t="str">
        <f>'Mapa Final'!C15</f>
        <v>Afectación en la Prestación del Servicio de Justicia</v>
      </c>
      <c r="D15" s="505" t="str">
        <f>'Mapa Final'!D15</f>
        <v xml:space="preserve">1.Falta de herramientas tecnológicas que permitan el buen desarrollo de la audiencia (Sistema de Grabación, Software, Hardware, microfonos, diademas entre otros)
2.Programación de audiencias sin tener en cuenta tiempos de duración para su realización y los tiempos para publicación de audiencia.
3.Falta de comunicación oportuna, errores en la notificación a las partes interesadas externas
4.Carencia de internet, o energia y  conectividad adecuada para los  equipos en las sedes judiciales y salas de audiencias.
</v>
      </c>
      <c r="E15" s="508" t="str">
        <f>'Mapa Final'!E15</f>
        <v>Incumplimiento en la realización de las audiencias programadas</v>
      </c>
      <c r="F15" s="508" t="str">
        <f>'Mapa Final'!F15</f>
        <v>Posibilidad de vulneración de los derechos fundamentales  y economicos de los ciudadanos  debido al Incumplimiento en la realización de las audiencias programadas</v>
      </c>
      <c r="G15" s="508" t="str">
        <f>'Mapa Final'!G15</f>
        <v>Usuarios, productos y prácticas organizacionales</v>
      </c>
      <c r="H15" s="524" t="str">
        <f>'Mapa Final'!I15</f>
        <v>Media</v>
      </c>
      <c r="I15" s="527" t="str">
        <f>'Mapa Final'!L15</f>
        <v>Leve</v>
      </c>
      <c r="J15" s="511" t="str">
        <f>'Mapa Final'!N15</f>
        <v>Moderado</v>
      </c>
      <c r="K15" s="514" t="str">
        <f>'Mapa Final'!AA15</f>
        <v>Baja</v>
      </c>
      <c r="L15" s="514" t="str">
        <f>'Mapa Final'!AE15</f>
        <v>Leve</v>
      </c>
      <c r="M15" s="517" t="str">
        <f>'Mapa Final'!AG15</f>
        <v>Bajo</v>
      </c>
      <c r="N15" s="514" t="str">
        <f>'Mapa Final'!AH15</f>
        <v>Aceptar</v>
      </c>
      <c r="O15" s="502"/>
      <c r="P15" s="502"/>
      <c r="Q15" s="502"/>
      <c r="R15" s="502"/>
      <c r="S15" s="502"/>
      <c r="T15" s="502"/>
      <c r="U15" s="502"/>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row>
    <row r="16" spans="1:279" s="181" customFormat="1" ht="13.5" customHeight="1">
      <c r="A16" s="522"/>
      <c r="B16" s="506"/>
      <c r="C16" s="506"/>
      <c r="D16" s="506"/>
      <c r="E16" s="509"/>
      <c r="F16" s="509"/>
      <c r="G16" s="509"/>
      <c r="H16" s="525"/>
      <c r="I16" s="528"/>
      <c r="J16" s="512"/>
      <c r="K16" s="515"/>
      <c r="L16" s="515"/>
      <c r="M16" s="518"/>
      <c r="N16" s="515"/>
      <c r="O16" s="503"/>
      <c r="P16" s="503"/>
      <c r="Q16" s="503"/>
      <c r="R16" s="503"/>
      <c r="S16" s="503"/>
      <c r="T16" s="503"/>
      <c r="U16" s="503"/>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row>
    <row r="17" spans="1:177" s="181" customFormat="1" ht="13.5" customHeight="1">
      <c r="A17" s="522"/>
      <c r="B17" s="506"/>
      <c r="C17" s="506"/>
      <c r="D17" s="506"/>
      <c r="E17" s="509"/>
      <c r="F17" s="509"/>
      <c r="G17" s="509"/>
      <c r="H17" s="525"/>
      <c r="I17" s="528"/>
      <c r="J17" s="512"/>
      <c r="K17" s="515"/>
      <c r="L17" s="515"/>
      <c r="M17" s="518"/>
      <c r="N17" s="515"/>
      <c r="O17" s="503"/>
      <c r="P17" s="503"/>
      <c r="Q17" s="503"/>
      <c r="R17" s="503"/>
      <c r="S17" s="503"/>
      <c r="T17" s="503"/>
      <c r="U17" s="503"/>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row>
    <row r="18" spans="1:177" s="181" customFormat="1" ht="13.5" customHeight="1">
      <c r="A18" s="522"/>
      <c r="B18" s="506"/>
      <c r="C18" s="506"/>
      <c r="D18" s="506"/>
      <c r="E18" s="509"/>
      <c r="F18" s="509"/>
      <c r="G18" s="509"/>
      <c r="H18" s="525"/>
      <c r="I18" s="528"/>
      <c r="J18" s="512"/>
      <c r="K18" s="515"/>
      <c r="L18" s="515"/>
      <c r="M18" s="518"/>
      <c r="N18" s="515"/>
      <c r="O18" s="503"/>
      <c r="P18" s="503"/>
      <c r="Q18" s="503"/>
      <c r="R18" s="503"/>
      <c r="S18" s="503"/>
      <c r="T18" s="503"/>
      <c r="U18" s="503"/>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row>
    <row r="19" spans="1:177" s="181" customFormat="1" ht="255.75" customHeight="1" thickBot="1">
      <c r="A19" s="523"/>
      <c r="B19" s="507"/>
      <c r="C19" s="507"/>
      <c r="D19" s="507"/>
      <c r="E19" s="510"/>
      <c r="F19" s="510"/>
      <c r="G19" s="510"/>
      <c r="H19" s="526"/>
      <c r="I19" s="529"/>
      <c r="J19" s="513"/>
      <c r="K19" s="516"/>
      <c r="L19" s="516"/>
      <c r="M19" s="519"/>
      <c r="N19" s="516"/>
      <c r="O19" s="504"/>
      <c r="P19" s="504"/>
      <c r="Q19" s="504"/>
      <c r="R19" s="504"/>
      <c r="S19" s="504"/>
      <c r="T19" s="504"/>
      <c r="U19" s="50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row>
    <row r="20" spans="1:177" ht="15" customHeight="1">
      <c r="A20" s="521">
        <f>'Mapa Final'!A20</f>
        <v>3</v>
      </c>
      <c r="B20" s="505" t="str">
        <f>'Mapa Final'!B20</f>
        <v>Incumplimiento de los objetivos y metas trazadas para el cumplimiento de los términos legales.</v>
      </c>
      <c r="C20" s="505" t="str">
        <f>'Mapa Final'!C20</f>
        <v>Incumplimiento de las metas establecidas</v>
      </c>
      <c r="D20" s="505" t="str">
        <f>'Mapa Final'!D20</f>
        <v xml:space="preserve">1.Imprecisión al establecer lineamientos de planeaciòn  para el desarrollo de las tareas propias del despacho.
2.Deficiencia en las competencias necesarias del personal del despacho. 
3.Insuficiencia de equipos, falla de los equipos y soporte tecnológicos para el trabajo presencial y  virtual.
5.Insuficiencia de personal para la carga laboral presentada.
</v>
      </c>
      <c r="E20" s="508" t="str">
        <f>'Mapa Final'!E20</f>
        <v>Alto  volumen  de los trámites procesales</v>
      </c>
      <c r="F20" s="508" t="str">
        <f>'Mapa Final'!F20</f>
        <v>Posibilidad de Incumplimiento de las metas establecidas debido al alto de volumen  de trámites procesales</v>
      </c>
      <c r="G20" s="508" t="str">
        <f>'Mapa Final'!G20</f>
        <v>Usuarios, productos y prácticas organizacionales</v>
      </c>
      <c r="H20" s="524" t="str">
        <f>'Mapa Final'!I20</f>
        <v>Muy Alta</v>
      </c>
      <c r="I20" s="527" t="str">
        <f>'Mapa Final'!L20</f>
        <v>Leve</v>
      </c>
      <c r="J20" s="511" t="str">
        <f>'Mapa Final'!N20</f>
        <v xml:space="preserve">Alto </v>
      </c>
      <c r="K20" s="514" t="str">
        <f>'Mapa Final'!AA20</f>
        <v>Media</v>
      </c>
      <c r="L20" s="514" t="str">
        <f>'Mapa Final'!AE20</f>
        <v>Leve</v>
      </c>
      <c r="M20" s="517" t="str">
        <f>'Mapa Final'!AG20</f>
        <v>Moderado</v>
      </c>
      <c r="N20" s="514" t="str">
        <f>'Mapa Final'!AH20</f>
        <v>Aceptar</v>
      </c>
      <c r="O20" s="502"/>
      <c r="P20" s="502"/>
      <c r="Q20" s="502"/>
      <c r="R20" s="502"/>
      <c r="S20" s="502"/>
      <c r="T20" s="502"/>
      <c r="U20" s="502"/>
      <c r="V20" s="34"/>
      <c r="W20" s="34"/>
    </row>
    <row r="21" spans="1:177">
      <c r="A21" s="522"/>
      <c r="B21" s="506"/>
      <c r="C21" s="506"/>
      <c r="D21" s="506"/>
      <c r="E21" s="509"/>
      <c r="F21" s="509"/>
      <c r="G21" s="509"/>
      <c r="H21" s="525"/>
      <c r="I21" s="528"/>
      <c r="J21" s="512"/>
      <c r="K21" s="515"/>
      <c r="L21" s="515"/>
      <c r="M21" s="518"/>
      <c r="N21" s="515"/>
      <c r="O21" s="503"/>
      <c r="P21" s="503"/>
      <c r="Q21" s="503"/>
      <c r="R21" s="503"/>
      <c r="S21" s="503"/>
      <c r="T21" s="503"/>
      <c r="U21" s="503"/>
      <c r="V21" s="34"/>
      <c r="W21" s="34"/>
    </row>
    <row r="22" spans="1:177">
      <c r="A22" s="522"/>
      <c r="B22" s="506"/>
      <c r="C22" s="506"/>
      <c r="D22" s="506"/>
      <c r="E22" s="509"/>
      <c r="F22" s="509"/>
      <c r="G22" s="509"/>
      <c r="H22" s="525"/>
      <c r="I22" s="528"/>
      <c r="J22" s="512"/>
      <c r="K22" s="515"/>
      <c r="L22" s="515"/>
      <c r="M22" s="518"/>
      <c r="N22" s="515"/>
      <c r="O22" s="503"/>
      <c r="P22" s="503"/>
      <c r="Q22" s="503"/>
      <c r="R22" s="503"/>
      <c r="S22" s="503"/>
      <c r="T22" s="503"/>
      <c r="U22" s="503"/>
      <c r="V22" s="34"/>
      <c r="W22" s="34"/>
    </row>
    <row r="23" spans="1:177">
      <c r="A23" s="522"/>
      <c r="B23" s="506"/>
      <c r="C23" s="506"/>
      <c r="D23" s="506"/>
      <c r="E23" s="509"/>
      <c r="F23" s="509"/>
      <c r="G23" s="509"/>
      <c r="H23" s="525"/>
      <c r="I23" s="528"/>
      <c r="J23" s="512"/>
      <c r="K23" s="515"/>
      <c r="L23" s="515"/>
      <c r="M23" s="518"/>
      <c r="N23" s="515"/>
      <c r="O23" s="503"/>
      <c r="P23" s="503"/>
      <c r="Q23" s="503"/>
      <c r="R23" s="503"/>
      <c r="S23" s="503"/>
      <c r="T23" s="503"/>
      <c r="U23" s="503"/>
      <c r="V23" s="34"/>
      <c r="W23" s="34"/>
    </row>
    <row r="24" spans="1:177" ht="307.5" customHeight="1" thickBot="1">
      <c r="A24" s="523"/>
      <c r="B24" s="507"/>
      <c r="C24" s="507"/>
      <c r="D24" s="507"/>
      <c r="E24" s="510"/>
      <c r="F24" s="510"/>
      <c r="G24" s="510"/>
      <c r="H24" s="526"/>
      <c r="I24" s="529"/>
      <c r="J24" s="513"/>
      <c r="K24" s="516"/>
      <c r="L24" s="516"/>
      <c r="M24" s="519"/>
      <c r="N24" s="516"/>
      <c r="O24" s="504"/>
      <c r="P24" s="504"/>
      <c r="Q24" s="504"/>
      <c r="R24" s="504"/>
      <c r="S24" s="504"/>
      <c r="T24" s="504"/>
      <c r="U24" s="504"/>
      <c r="V24" s="34"/>
      <c r="W24" s="34"/>
    </row>
    <row r="25" spans="1:177" ht="15" customHeight="1">
      <c r="A25" s="521">
        <f>'Mapa Final'!A25</f>
        <v>4</v>
      </c>
      <c r="B25" s="505" t="str">
        <f>'Mapa Final'!B25</f>
        <v xml:space="preserve">Inexactitud en el registro de la gestion de los procesos misionales y actuaciones administrativa </v>
      </c>
      <c r="C25" s="505" t="str">
        <f>'Mapa Final'!C25</f>
        <v>Incumplimiento de las metas establecidas</v>
      </c>
      <c r="D25" s="505" t="str">
        <f>'Mapa Final'!D25</f>
        <v xml:space="preserve">1.  información con error o no  registrada en los aplicativos Justicia XXI, SIERJU-BI, one drive y mercurio.
2.Insuficiencia de personal para la carga laboral presentada. 
3.Fallas en la funcionalidad de los aplicativos    
4.Incremento de solicitudes  por la  alta demanda judiciales 
5.Inexistencia de control del registro de la información. </v>
      </c>
      <c r="E25" s="508" t="str">
        <f>'Mapa Final'!E25</f>
        <v xml:space="preserve">Inadecuado registro de la gestion de los procesos misionales y actuaciones administrativa </v>
      </c>
      <c r="F25" s="508" t="str">
        <f>'Mapa Final'!F25</f>
        <v xml:space="preserve">Posibilidad de incumplimiento de las metas establecidas debido al  inadecuado registro de la gestion de los procesos misionales y actuaciones administrativa </v>
      </c>
      <c r="G25" s="508" t="str">
        <f>'Mapa Final'!G25</f>
        <v>Usuarios, productos y prácticas organizacionales</v>
      </c>
      <c r="H25" s="524" t="str">
        <f>'Mapa Final'!I25</f>
        <v>Muy Alta</v>
      </c>
      <c r="I25" s="527" t="str">
        <f>'Mapa Final'!L25</f>
        <v>Leve</v>
      </c>
      <c r="J25" s="511" t="str">
        <f>'Mapa Final'!N25</f>
        <v xml:space="preserve">Alto </v>
      </c>
      <c r="K25" s="514" t="str">
        <f>'Mapa Final'!AA25</f>
        <v>Media</v>
      </c>
      <c r="L25" s="514" t="str">
        <f>'Mapa Final'!AE25</f>
        <v>Leve</v>
      </c>
      <c r="M25" s="517" t="str">
        <f>'Mapa Final'!AG25</f>
        <v>Moderado</v>
      </c>
      <c r="N25" s="514" t="str">
        <f>'Mapa Final'!AH25</f>
        <v>Aceptar</v>
      </c>
      <c r="O25" s="530" t="s">
        <v>621</v>
      </c>
      <c r="P25" s="502"/>
      <c r="Q25" s="502"/>
      <c r="R25" s="502"/>
      <c r="S25" s="502"/>
      <c r="T25" s="502"/>
      <c r="U25" s="502"/>
    </row>
    <row r="26" spans="1:177">
      <c r="A26" s="522"/>
      <c r="B26" s="506"/>
      <c r="C26" s="506"/>
      <c r="D26" s="506"/>
      <c r="E26" s="509"/>
      <c r="F26" s="509"/>
      <c r="G26" s="509"/>
      <c r="H26" s="525"/>
      <c r="I26" s="528"/>
      <c r="J26" s="512"/>
      <c r="K26" s="515"/>
      <c r="L26" s="515"/>
      <c r="M26" s="518"/>
      <c r="N26" s="515"/>
      <c r="O26" s="531"/>
      <c r="P26" s="503"/>
      <c r="Q26" s="503"/>
      <c r="R26" s="503"/>
      <c r="S26" s="503"/>
      <c r="T26" s="503"/>
      <c r="U26" s="503"/>
    </row>
    <row r="27" spans="1:177">
      <c r="A27" s="522"/>
      <c r="B27" s="506"/>
      <c r="C27" s="506"/>
      <c r="D27" s="506"/>
      <c r="E27" s="509"/>
      <c r="F27" s="509"/>
      <c r="G27" s="509"/>
      <c r="H27" s="525"/>
      <c r="I27" s="528"/>
      <c r="J27" s="512"/>
      <c r="K27" s="515"/>
      <c r="L27" s="515"/>
      <c r="M27" s="518"/>
      <c r="N27" s="515"/>
      <c r="O27" s="531"/>
      <c r="P27" s="503"/>
      <c r="Q27" s="503"/>
      <c r="R27" s="503"/>
      <c r="S27" s="503"/>
      <c r="T27" s="503"/>
      <c r="U27" s="503"/>
    </row>
    <row r="28" spans="1:177">
      <c r="A28" s="522"/>
      <c r="B28" s="506"/>
      <c r="C28" s="506"/>
      <c r="D28" s="506"/>
      <c r="E28" s="509"/>
      <c r="F28" s="509"/>
      <c r="G28" s="509"/>
      <c r="H28" s="525"/>
      <c r="I28" s="528"/>
      <c r="J28" s="512"/>
      <c r="K28" s="515"/>
      <c r="L28" s="515"/>
      <c r="M28" s="518"/>
      <c r="N28" s="515"/>
      <c r="O28" s="531"/>
      <c r="P28" s="503"/>
      <c r="Q28" s="503"/>
      <c r="R28" s="503"/>
      <c r="S28" s="503"/>
      <c r="T28" s="503"/>
      <c r="U28" s="503"/>
    </row>
    <row r="29" spans="1:177" ht="254.25" customHeight="1" thickBot="1">
      <c r="A29" s="523"/>
      <c r="B29" s="507"/>
      <c r="C29" s="507"/>
      <c r="D29" s="507"/>
      <c r="E29" s="510"/>
      <c r="F29" s="510"/>
      <c r="G29" s="510"/>
      <c r="H29" s="526"/>
      <c r="I29" s="529"/>
      <c r="J29" s="513"/>
      <c r="K29" s="516"/>
      <c r="L29" s="516"/>
      <c r="M29" s="519"/>
      <c r="N29" s="516"/>
      <c r="O29" s="532"/>
      <c r="P29" s="504"/>
      <c r="Q29" s="504"/>
      <c r="R29" s="504"/>
      <c r="S29" s="504"/>
      <c r="T29" s="504"/>
      <c r="U29" s="504"/>
    </row>
    <row r="30" spans="1:177" ht="15" customHeight="1">
      <c r="A30" s="521">
        <f>'Mapa Final'!A30</f>
        <v>5</v>
      </c>
      <c r="B30" s="505" t="str">
        <f>'Mapa Final'!B30</f>
        <v>Inconsistencias en el reparto</v>
      </c>
      <c r="C30" s="505" t="str">
        <f>'Mapa Final'!C30</f>
        <v>Incumplimiento de las metas establecidas</v>
      </c>
      <c r="D30" s="505" t="str">
        <f>'Mapa Final'!D30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los procesos ejecutivos  entre los Despachos competentes, dentro del término establecido. 
5. Errores en el diligenciamiento del acta de reparto.
</v>
      </c>
      <c r="E30" s="508" t="str">
        <f>'Mapa Final'!E30</f>
        <v>Falencia en la gestión, control y seguimiento del proceso de reparto en procesos ejecutivos.</v>
      </c>
      <c r="F30" s="508" t="str">
        <f>'Mapa Final'!F30</f>
        <v>Posibilidad de incumplimiento de las metas establecidas debido a la falencia en la gestión, control y seguimiento del proceso de reparto</v>
      </c>
      <c r="G30" s="508" t="str">
        <f>'Mapa Final'!G30</f>
        <v>Ejecución y Administración de Procesos</v>
      </c>
      <c r="H30" s="524" t="str">
        <f>'Mapa Final'!I30</f>
        <v>Muy Alta</v>
      </c>
      <c r="I30" s="527" t="str">
        <f>'Mapa Final'!L30</f>
        <v>Leve</v>
      </c>
      <c r="J30" s="511" t="str">
        <f>'Mapa Final'!N30</f>
        <v xml:space="preserve">Alto </v>
      </c>
      <c r="K30" s="514" t="str">
        <f>'Mapa Final'!AA30</f>
        <v>Media</v>
      </c>
      <c r="L30" s="514" t="str">
        <f>'Mapa Final'!AE30</f>
        <v>Leve</v>
      </c>
      <c r="M30" s="517" t="str">
        <f>'Mapa Final'!AG30</f>
        <v>Moderado</v>
      </c>
      <c r="N30" s="514" t="str">
        <f>'Mapa Final'!AH30</f>
        <v>Aceptar</v>
      </c>
      <c r="O30" s="502"/>
      <c r="P30" s="502"/>
      <c r="Q30" s="502"/>
      <c r="R30" s="502"/>
      <c r="S30" s="502"/>
      <c r="T30" s="502"/>
      <c r="U30" s="502"/>
    </row>
    <row r="31" spans="1:177">
      <c r="A31" s="522"/>
      <c r="B31" s="506"/>
      <c r="C31" s="506"/>
      <c r="D31" s="506"/>
      <c r="E31" s="509"/>
      <c r="F31" s="509"/>
      <c r="G31" s="509"/>
      <c r="H31" s="525"/>
      <c r="I31" s="528"/>
      <c r="J31" s="512"/>
      <c r="K31" s="515"/>
      <c r="L31" s="515"/>
      <c r="M31" s="518"/>
      <c r="N31" s="515"/>
      <c r="O31" s="503"/>
      <c r="P31" s="503"/>
      <c r="Q31" s="503"/>
      <c r="R31" s="503"/>
      <c r="S31" s="503"/>
      <c r="T31" s="503"/>
      <c r="U31" s="503"/>
    </row>
    <row r="32" spans="1:177">
      <c r="A32" s="522"/>
      <c r="B32" s="506"/>
      <c r="C32" s="506"/>
      <c r="D32" s="506"/>
      <c r="E32" s="509"/>
      <c r="F32" s="509"/>
      <c r="G32" s="509"/>
      <c r="H32" s="525"/>
      <c r="I32" s="528"/>
      <c r="J32" s="512"/>
      <c r="K32" s="515"/>
      <c r="L32" s="515"/>
      <c r="M32" s="518"/>
      <c r="N32" s="515"/>
      <c r="O32" s="503"/>
      <c r="P32" s="503"/>
      <c r="Q32" s="503"/>
      <c r="R32" s="503"/>
      <c r="S32" s="503"/>
      <c r="T32" s="503"/>
      <c r="U32" s="503"/>
    </row>
    <row r="33" spans="1:21">
      <c r="A33" s="522"/>
      <c r="B33" s="506"/>
      <c r="C33" s="506"/>
      <c r="D33" s="506"/>
      <c r="E33" s="509"/>
      <c r="F33" s="509"/>
      <c r="G33" s="509"/>
      <c r="H33" s="525"/>
      <c r="I33" s="528"/>
      <c r="J33" s="512"/>
      <c r="K33" s="515"/>
      <c r="L33" s="515"/>
      <c r="M33" s="518"/>
      <c r="N33" s="515"/>
      <c r="O33" s="503"/>
      <c r="P33" s="503"/>
      <c r="Q33" s="503"/>
      <c r="R33" s="503"/>
      <c r="S33" s="503"/>
      <c r="T33" s="503"/>
      <c r="U33" s="503"/>
    </row>
    <row r="34" spans="1:21" ht="230.25" customHeight="1" thickBot="1">
      <c r="A34" s="523"/>
      <c r="B34" s="507"/>
      <c r="C34" s="507"/>
      <c r="D34" s="507"/>
      <c r="E34" s="510"/>
      <c r="F34" s="510"/>
      <c r="G34" s="510"/>
      <c r="H34" s="526"/>
      <c r="I34" s="529"/>
      <c r="J34" s="513"/>
      <c r="K34" s="516"/>
      <c r="L34" s="516"/>
      <c r="M34" s="519"/>
      <c r="N34" s="516"/>
      <c r="O34" s="504"/>
      <c r="P34" s="504"/>
      <c r="Q34" s="504"/>
      <c r="R34" s="504"/>
      <c r="S34" s="504"/>
      <c r="T34" s="504"/>
      <c r="U34" s="504"/>
    </row>
    <row r="35" spans="1:21" ht="15" customHeight="1">
      <c r="A35" s="521">
        <f>'Mapa Final'!A35</f>
        <v>6</v>
      </c>
      <c r="B35" s="505" t="str">
        <f>'Mapa Final'!B35</f>
        <v>Error en las notificaciones judiicales</v>
      </c>
      <c r="C35" s="505" t="str">
        <f>'Mapa Final'!C35</f>
        <v>Afectación en la Prestación del Servicio de Justicia</v>
      </c>
      <c r="D35" s="505" t="str">
        <f>'Mapa Final'!D35</f>
        <v>1. Falta de seguimiento y control del cumplimiento efectivo de la actividad asignada. 
2. Falta de informaciòn en terminos de calidad, suficiencia y pertinencia para realizar la actividad (correos errados, direcciones erradas de las partes, información incompleta en la providencia). 
3. Falta de recursos, medios electrònicos y tecnològicos para el cumplimiento de la actividad.  
4.Carencia de vinculaciòn de las partes y terceros que genera nulidades, demoras en el proceso.</v>
      </c>
      <c r="E35" s="508" t="str">
        <f>'Mapa Final'!E35</f>
        <v xml:space="preserve">Inadecuada comunicación de las notificaciones judiciales </v>
      </c>
      <c r="F35" s="508" t="str">
        <f>'Mapa Final'!F35</f>
        <v xml:space="preserve">Posibilidad de incumplimiento de las metas establecidas debido a la inadecuada comunicación de las notificaciones judiciales </v>
      </c>
      <c r="G35" s="508" t="str">
        <f>'Mapa Final'!G35</f>
        <v>Ejecución y Administración de Procesos</v>
      </c>
      <c r="H35" s="524" t="str">
        <f>'Mapa Final'!I35</f>
        <v>Muy Alta</v>
      </c>
      <c r="I35" s="527" t="str">
        <f>'Mapa Final'!L35</f>
        <v>Leve</v>
      </c>
      <c r="J35" s="511" t="str">
        <f>'Mapa Final'!N35</f>
        <v xml:space="preserve">Alto </v>
      </c>
      <c r="K35" s="514" t="str">
        <f>'Mapa Final'!AA35</f>
        <v>Media</v>
      </c>
      <c r="L35" s="514" t="str">
        <f>'Mapa Final'!AE35</f>
        <v>Leve</v>
      </c>
      <c r="M35" s="517" t="str">
        <f>'Mapa Final'!AG35</f>
        <v>Moderado</v>
      </c>
      <c r="N35" s="514" t="str">
        <f>'Mapa Final'!AH35</f>
        <v>Aceptar</v>
      </c>
      <c r="O35" s="502"/>
      <c r="P35" s="502"/>
      <c r="Q35" s="502"/>
      <c r="R35" s="502"/>
      <c r="S35" s="502"/>
      <c r="T35" s="502"/>
      <c r="U35" s="502"/>
    </row>
    <row r="36" spans="1:21">
      <c r="A36" s="522"/>
      <c r="B36" s="506"/>
      <c r="C36" s="506"/>
      <c r="D36" s="506"/>
      <c r="E36" s="509"/>
      <c r="F36" s="509"/>
      <c r="G36" s="509"/>
      <c r="H36" s="525"/>
      <c r="I36" s="528"/>
      <c r="J36" s="512"/>
      <c r="K36" s="515"/>
      <c r="L36" s="515"/>
      <c r="M36" s="518"/>
      <c r="N36" s="515"/>
      <c r="O36" s="503"/>
      <c r="P36" s="503"/>
      <c r="Q36" s="503"/>
      <c r="R36" s="503"/>
      <c r="S36" s="503"/>
      <c r="T36" s="503"/>
      <c r="U36" s="503"/>
    </row>
    <row r="37" spans="1:21">
      <c r="A37" s="522"/>
      <c r="B37" s="506"/>
      <c r="C37" s="506"/>
      <c r="D37" s="506"/>
      <c r="E37" s="509"/>
      <c r="F37" s="509"/>
      <c r="G37" s="509"/>
      <c r="H37" s="525"/>
      <c r="I37" s="528"/>
      <c r="J37" s="512"/>
      <c r="K37" s="515"/>
      <c r="L37" s="515"/>
      <c r="M37" s="518"/>
      <c r="N37" s="515"/>
      <c r="O37" s="503"/>
      <c r="P37" s="503"/>
      <c r="Q37" s="503"/>
      <c r="R37" s="503"/>
      <c r="S37" s="503"/>
      <c r="T37" s="503"/>
      <c r="U37" s="503"/>
    </row>
    <row r="38" spans="1:21">
      <c r="A38" s="522"/>
      <c r="B38" s="506"/>
      <c r="C38" s="506"/>
      <c r="D38" s="506"/>
      <c r="E38" s="509"/>
      <c r="F38" s="509"/>
      <c r="G38" s="509"/>
      <c r="H38" s="525"/>
      <c r="I38" s="528"/>
      <c r="J38" s="512"/>
      <c r="K38" s="515"/>
      <c r="L38" s="515"/>
      <c r="M38" s="518"/>
      <c r="N38" s="515"/>
      <c r="O38" s="503"/>
      <c r="P38" s="503"/>
      <c r="Q38" s="503"/>
      <c r="R38" s="503"/>
      <c r="S38" s="503"/>
      <c r="T38" s="503"/>
      <c r="U38" s="503"/>
    </row>
    <row r="39" spans="1:21" ht="234.75" customHeight="1" thickBot="1">
      <c r="A39" s="523"/>
      <c r="B39" s="507"/>
      <c r="C39" s="507"/>
      <c r="D39" s="507"/>
      <c r="E39" s="510"/>
      <c r="F39" s="510"/>
      <c r="G39" s="510"/>
      <c r="H39" s="526"/>
      <c r="I39" s="529"/>
      <c r="J39" s="513"/>
      <c r="K39" s="516"/>
      <c r="L39" s="516"/>
      <c r="M39" s="519"/>
      <c r="N39" s="516"/>
      <c r="O39" s="504"/>
      <c r="P39" s="504"/>
      <c r="Q39" s="504"/>
      <c r="R39" s="504"/>
      <c r="S39" s="504"/>
      <c r="T39" s="504"/>
      <c r="U39" s="504"/>
    </row>
    <row r="40" spans="1:21">
      <c r="A40" s="521">
        <f>'Mapa Final'!A40</f>
        <v>7</v>
      </c>
      <c r="B40" s="505" t="str">
        <f>'Mapa Final'!B40</f>
        <v>Pérdida de documentos</v>
      </c>
      <c r="C40" s="505" t="str">
        <f>'Mapa Final'!C40</f>
        <v>Afectación en la Prestación del Servicio de Justicia</v>
      </c>
      <c r="D40" s="505"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508" t="str">
        <f>'Mapa Final'!E40</f>
        <v>Extravío de documentos temporal o definitivo de los procesos judiciales</v>
      </c>
      <c r="F40" s="508" t="str">
        <f>'Mapa Final'!F40</f>
        <v>Posibilidad de la afectación en la Prestación del Servicio de Justicia debido al extravío de documentos temporal o definitivo de los procesos judiciales</v>
      </c>
      <c r="G40" s="508" t="str">
        <f>'Mapa Final'!G40</f>
        <v>Usuarios, productos y prácticas organizacionales</v>
      </c>
      <c r="H40" s="524" t="str">
        <f>'Mapa Final'!I40</f>
        <v>Muy Alta</v>
      </c>
      <c r="I40" s="527" t="str">
        <f>'Mapa Final'!L40</f>
        <v>Leve</v>
      </c>
      <c r="J40" s="511" t="str">
        <f>'Mapa Final'!N40</f>
        <v xml:space="preserve">Alto </v>
      </c>
      <c r="K40" s="514" t="str">
        <f>'Mapa Final'!AA40</f>
        <v>Media</v>
      </c>
      <c r="L40" s="514" t="str">
        <f>'Mapa Final'!AE40</f>
        <v>Leve</v>
      </c>
      <c r="M40" s="517" t="str">
        <f>'Mapa Final'!AG40</f>
        <v>Moderado</v>
      </c>
      <c r="N40" s="514" t="str">
        <f>'Mapa Final'!AH40</f>
        <v>Aceptar</v>
      </c>
      <c r="O40" s="502"/>
      <c r="P40" s="502"/>
      <c r="Q40" s="502"/>
      <c r="R40" s="502"/>
      <c r="S40" s="502"/>
      <c r="T40" s="502"/>
      <c r="U40" s="502"/>
    </row>
    <row r="41" spans="1:21">
      <c r="A41" s="522"/>
      <c r="B41" s="506"/>
      <c r="C41" s="506"/>
      <c r="D41" s="506"/>
      <c r="E41" s="509"/>
      <c r="F41" s="509"/>
      <c r="G41" s="509"/>
      <c r="H41" s="525"/>
      <c r="I41" s="528"/>
      <c r="J41" s="512"/>
      <c r="K41" s="515"/>
      <c r="L41" s="515"/>
      <c r="M41" s="518"/>
      <c r="N41" s="515"/>
      <c r="O41" s="503"/>
      <c r="P41" s="503"/>
      <c r="Q41" s="503"/>
      <c r="R41" s="503"/>
      <c r="S41" s="503"/>
      <c r="T41" s="503"/>
      <c r="U41" s="503"/>
    </row>
    <row r="42" spans="1:21">
      <c r="A42" s="522"/>
      <c r="B42" s="506"/>
      <c r="C42" s="506"/>
      <c r="D42" s="506"/>
      <c r="E42" s="509"/>
      <c r="F42" s="509"/>
      <c r="G42" s="509"/>
      <c r="H42" s="525"/>
      <c r="I42" s="528"/>
      <c r="J42" s="512"/>
      <c r="K42" s="515"/>
      <c r="L42" s="515"/>
      <c r="M42" s="518"/>
      <c r="N42" s="515"/>
      <c r="O42" s="503"/>
      <c r="P42" s="503"/>
      <c r="Q42" s="503"/>
      <c r="R42" s="503"/>
      <c r="S42" s="503"/>
      <c r="T42" s="503"/>
      <c r="U42" s="503"/>
    </row>
    <row r="43" spans="1:21">
      <c r="A43" s="522"/>
      <c r="B43" s="506"/>
      <c r="C43" s="506"/>
      <c r="D43" s="506"/>
      <c r="E43" s="509"/>
      <c r="F43" s="509"/>
      <c r="G43" s="509"/>
      <c r="H43" s="525"/>
      <c r="I43" s="528"/>
      <c r="J43" s="512"/>
      <c r="K43" s="515"/>
      <c r="L43" s="515"/>
      <c r="M43" s="518"/>
      <c r="N43" s="515"/>
      <c r="O43" s="503"/>
      <c r="P43" s="503"/>
      <c r="Q43" s="503"/>
      <c r="R43" s="503"/>
      <c r="S43" s="503"/>
      <c r="T43" s="503"/>
      <c r="U43" s="503"/>
    </row>
    <row r="44" spans="1:21" ht="194.25" customHeight="1" thickBot="1">
      <c r="A44" s="523"/>
      <c r="B44" s="507"/>
      <c r="C44" s="507"/>
      <c r="D44" s="507"/>
      <c r="E44" s="510"/>
      <c r="F44" s="510"/>
      <c r="G44" s="510"/>
      <c r="H44" s="526"/>
      <c r="I44" s="529"/>
      <c r="J44" s="513"/>
      <c r="K44" s="516"/>
      <c r="L44" s="516"/>
      <c r="M44" s="519"/>
      <c r="N44" s="516"/>
      <c r="O44" s="504"/>
      <c r="P44" s="504"/>
      <c r="Q44" s="504"/>
      <c r="R44" s="504"/>
      <c r="S44" s="504"/>
      <c r="T44" s="504"/>
      <c r="U44" s="504"/>
    </row>
    <row r="45" spans="1:21">
      <c r="A45" s="521">
        <f>'Mapa Final'!A45</f>
        <v>8</v>
      </c>
      <c r="B45" s="505" t="str">
        <f>'Mapa Final'!B45</f>
        <v>Corrupción</v>
      </c>
      <c r="C45" s="505" t="str">
        <f>'Mapa Final'!C45</f>
        <v>Reputacional (Corrupción)</v>
      </c>
      <c r="D45" s="505" t="str">
        <f>'Mapa Final'!D45</f>
        <v>1.Insuficientes programas de capacitación para la toma de conciencia debido al desconocimiento de la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v>
      </c>
      <c r="E45" s="508" t="str">
        <f>'Mapa Final'!E45</f>
        <v xml:space="preserve">Carencia en transparencia, etica y valores . </v>
      </c>
      <c r="F45" s="508" t="str">
        <f>'Mapa Final'!F45</f>
        <v xml:space="preserve">Posibilidad de actos indebidos de  los servidores judiciales debido a  la carencia en transparencia, etica y valores </v>
      </c>
      <c r="G45" s="508" t="str">
        <f>'Mapa Final'!G45</f>
        <v>Fraude Interno</v>
      </c>
      <c r="H45" s="524" t="str">
        <f>'Mapa Final'!I45</f>
        <v>Muy Alta</v>
      </c>
      <c r="I45" s="527" t="str">
        <f>'Mapa Final'!L45</f>
        <v>Mayor</v>
      </c>
      <c r="J45" s="511" t="str">
        <f>'Mapa Final'!N45</f>
        <v xml:space="preserve">Alto </v>
      </c>
      <c r="K45" s="514" t="str">
        <f>'Mapa Final'!AA45</f>
        <v>Media</v>
      </c>
      <c r="L45" s="514" t="str">
        <f>'Mapa Final'!AE45</f>
        <v>Mayor</v>
      </c>
      <c r="M45" s="517" t="str">
        <f>'Mapa Final'!AG45</f>
        <v xml:space="preserve">Alto </v>
      </c>
      <c r="N45" s="514" t="str">
        <f>'Mapa Final'!AH45</f>
        <v>Reducir(mitigar)</v>
      </c>
      <c r="O45" s="502"/>
      <c r="P45" s="502"/>
      <c r="Q45" s="502"/>
      <c r="R45" s="502"/>
      <c r="S45" s="502"/>
      <c r="T45" s="502"/>
      <c r="U45" s="502"/>
    </row>
    <row r="46" spans="1:21">
      <c r="A46" s="522"/>
      <c r="B46" s="506"/>
      <c r="C46" s="506"/>
      <c r="D46" s="506"/>
      <c r="E46" s="509"/>
      <c r="F46" s="509"/>
      <c r="G46" s="509"/>
      <c r="H46" s="525"/>
      <c r="I46" s="528"/>
      <c r="J46" s="512"/>
      <c r="K46" s="515"/>
      <c r="L46" s="515"/>
      <c r="M46" s="518"/>
      <c r="N46" s="515"/>
      <c r="O46" s="503"/>
      <c r="P46" s="503"/>
      <c r="Q46" s="503"/>
      <c r="R46" s="503"/>
      <c r="S46" s="503"/>
      <c r="T46" s="503"/>
      <c r="U46" s="503"/>
    </row>
    <row r="47" spans="1:21">
      <c r="A47" s="522"/>
      <c r="B47" s="506"/>
      <c r="C47" s="506"/>
      <c r="D47" s="506"/>
      <c r="E47" s="509"/>
      <c r="F47" s="509"/>
      <c r="G47" s="509"/>
      <c r="H47" s="525"/>
      <c r="I47" s="528"/>
      <c r="J47" s="512"/>
      <c r="K47" s="515"/>
      <c r="L47" s="515"/>
      <c r="M47" s="518"/>
      <c r="N47" s="515"/>
      <c r="O47" s="503"/>
      <c r="P47" s="503"/>
      <c r="Q47" s="503"/>
      <c r="R47" s="503"/>
      <c r="S47" s="503"/>
      <c r="T47" s="503"/>
      <c r="U47" s="503"/>
    </row>
    <row r="48" spans="1:21">
      <c r="A48" s="522"/>
      <c r="B48" s="506"/>
      <c r="C48" s="506"/>
      <c r="D48" s="506"/>
      <c r="E48" s="509"/>
      <c r="F48" s="509"/>
      <c r="G48" s="509"/>
      <c r="H48" s="525"/>
      <c r="I48" s="528"/>
      <c r="J48" s="512"/>
      <c r="K48" s="515"/>
      <c r="L48" s="515"/>
      <c r="M48" s="518"/>
      <c r="N48" s="515"/>
      <c r="O48" s="503"/>
      <c r="P48" s="503"/>
      <c r="Q48" s="503"/>
      <c r="R48" s="503"/>
      <c r="S48" s="503"/>
      <c r="T48" s="503"/>
      <c r="U48" s="503"/>
    </row>
    <row r="49" spans="1:21" ht="188.25" customHeight="1" thickBot="1">
      <c r="A49" s="523"/>
      <c r="B49" s="507"/>
      <c r="C49" s="507"/>
      <c r="D49" s="507"/>
      <c r="E49" s="510"/>
      <c r="F49" s="510"/>
      <c r="G49" s="510"/>
      <c r="H49" s="526"/>
      <c r="I49" s="529"/>
      <c r="J49" s="513"/>
      <c r="K49" s="516"/>
      <c r="L49" s="516"/>
      <c r="M49" s="519"/>
      <c r="N49" s="516"/>
      <c r="O49" s="504"/>
      <c r="P49" s="504"/>
      <c r="Q49" s="504"/>
      <c r="R49" s="504"/>
      <c r="S49" s="504"/>
      <c r="T49" s="504"/>
      <c r="U49" s="504"/>
    </row>
    <row r="50" spans="1:21">
      <c r="A50" s="521">
        <f>'Mapa Final'!A50</f>
        <v>9</v>
      </c>
      <c r="B50" s="505" t="str">
        <f>'Mapa Final'!B50</f>
        <v>Interrupción o demora en el Servicio Público de Administrar  Justicia</v>
      </c>
      <c r="C50" s="505" t="str">
        <f>'Mapa Final'!C50</f>
        <v>Afectación en la Prestación del Servicio de Justicia</v>
      </c>
      <c r="D50" s="505" t="str">
        <f>'Mapa Final'!D50</f>
        <v>1. Paro por sindicato
2. Huelgas, protestas ciudadana
3. Disturbios o hechos violentos
4.Pandemia
5.Emergencias Ambientales</v>
      </c>
      <c r="E50" s="508" t="str">
        <f>'Mapa Final'!E50</f>
        <v>Suceso de fuerza mayor que imposibilitan la gestión judicial</v>
      </c>
      <c r="F50" s="508" t="str">
        <f>'Mapa Final'!F50</f>
        <v>Posibilidad de  afectación en la Prestación del Servicio de Justicia debido a un suceso de fuerza mayor que imposibilita la gestión judicial</v>
      </c>
      <c r="G50" s="508" t="str">
        <f>'Mapa Final'!G50</f>
        <v>Usuarios, productos y prácticas organizacionales</v>
      </c>
      <c r="H50" s="524" t="str">
        <f>'Mapa Final'!I50</f>
        <v>Muy Alta</v>
      </c>
      <c r="I50" s="527" t="str">
        <f>'Mapa Final'!L50</f>
        <v>Mayor</v>
      </c>
      <c r="J50" s="511" t="str">
        <f>'Mapa Final'!N50</f>
        <v xml:space="preserve">Alto </v>
      </c>
      <c r="K50" s="514" t="str">
        <f>'Mapa Final'!AA50</f>
        <v>Media</v>
      </c>
      <c r="L50" s="514" t="str">
        <f>'Mapa Final'!AE50</f>
        <v>Mayor</v>
      </c>
      <c r="M50" s="517" t="str">
        <f>'Mapa Final'!AG50</f>
        <v xml:space="preserve">Alto </v>
      </c>
      <c r="N50" s="514" t="str">
        <f>'Mapa Final'!AH50</f>
        <v>Aceptar</v>
      </c>
      <c r="O50" s="502"/>
      <c r="P50" s="502"/>
      <c r="Q50" s="502"/>
      <c r="R50" s="502"/>
      <c r="S50" s="502"/>
      <c r="T50" s="502"/>
      <c r="U50" s="502"/>
    </row>
    <row r="51" spans="1:21">
      <c r="A51" s="522"/>
      <c r="B51" s="506"/>
      <c r="C51" s="506"/>
      <c r="D51" s="506"/>
      <c r="E51" s="509"/>
      <c r="F51" s="509"/>
      <c r="G51" s="509"/>
      <c r="H51" s="525"/>
      <c r="I51" s="528"/>
      <c r="J51" s="512"/>
      <c r="K51" s="515"/>
      <c r="L51" s="515"/>
      <c r="M51" s="518"/>
      <c r="N51" s="515"/>
      <c r="O51" s="503"/>
      <c r="P51" s="503"/>
      <c r="Q51" s="503"/>
      <c r="R51" s="503"/>
      <c r="S51" s="503"/>
      <c r="T51" s="503"/>
      <c r="U51" s="503"/>
    </row>
    <row r="52" spans="1:21">
      <c r="A52" s="522"/>
      <c r="B52" s="506"/>
      <c r="C52" s="506"/>
      <c r="D52" s="506"/>
      <c r="E52" s="509"/>
      <c r="F52" s="509"/>
      <c r="G52" s="509"/>
      <c r="H52" s="525"/>
      <c r="I52" s="528"/>
      <c r="J52" s="512"/>
      <c r="K52" s="515"/>
      <c r="L52" s="515"/>
      <c r="M52" s="518"/>
      <c r="N52" s="515"/>
      <c r="O52" s="503"/>
      <c r="P52" s="503"/>
      <c r="Q52" s="503"/>
      <c r="R52" s="503"/>
      <c r="S52" s="503"/>
      <c r="T52" s="503"/>
      <c r="U52" s="503"/>
    </row>
    <row r="53" spans="1:21">
      <c r="A53" s="522"/>
      <c r="B53" s="506"/>
      <c r="C53" s="506"/>
      <c r="D53" s="506"/>
      <c r="E53" s="509"/>
      <c r="F53" s="509"/>
      <c r="G53" s="509"/>
      <c r="H53" s="525"/>
      <c r="I53" s="528"/>
      <c r="J53" s="512"/>
      <c r="K53" s="515"/>
      <c r="L53" s="515"/>
      <c r="M53" s="518"/>
      <c r="N53" s="515"/>
      <c r="O53" s="503"/>
      <c r="P53" s="503"/>
      <c r="Q53" s="503"/>
      <c r="R53" s="503"/>
      <c r="S53" s="503"/>
      <c r="T53" s="503"/>
      <c r="U53" s="503"/>
    </row>
    <row r="54" spans="1:21" ht="56.25" customHeight="1" thickBot="1">
      <c r="A54" s="523"/>
      <c r="B54" s="507"/>
      <c r="C54" s="507"/>
      <c r="D54" s="507"/>
      <c r="E54" s="510"/>
      <c r="F54" s="510"/>
      <c r="G54" s="510"/>
      <c r="H54" s="526"/>
      <c r="I54" s="529"/>
      <c r="J54" s="513"/>
      <c r="K54" s="516"/>
      <c r="L54" s="516"/>
      <c r="M54" s="519"/>
      <c r="N54" s="516"/>
      <c r="O54" s="504"/>
      <c r="P54" s="504"/>
      <c r="Q54" s="504"/>
      <c r="R54" s="504"/>
      <c r="S54" s="504"/>
      <c r="T54" s="504"/>
      <c r="U54" s="504"/>
    </row>
    <row r="55" spans="1:21">
      <c r="A55" s="521">
        <f>'Mapa Final'!A55</f>
        <v>10</v>
      </c>
      <c r="B55" s="505" t="str">
        <f>'Mapa Final'!B55</f>
        <v>Inaplicabilidad de la normavidad ambiental vigente</v>
      </c>
      <c r="C55" s="505" t="str">
        <f>'Mapa Final'!C55</f>
        <v>Afectación Ambiental</v>
      </c>
      <c r="D55" s="505"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08" t="str">
        <f>'Mapa Final'!E55</f>
        <v>Desconocimiento de los lineamientos ambientales y normatividad vigente ambiental</v>
      </c>
      <c r="F55" s="508" t="str">
        <f>'Mapa Final'!F55</f>
        <v>Posibilidad de afectación ambiental debido al desconocimiento de las lineamientos ambientales y normatividad vigente ambiental</v>
      </c>
      <c r="G55" s="508" t="str">
        <f>'Mapa Final'!G55</f>
        <v>Eventos Ambientales Internos</v>
      </c>
      <c r="H55" s="524" t="str">
        <f>'Mapa Final'!I55</f>
        <v>Muy Alta</v>
      </c>
      <c r="I55" s="527" t="str">
        <f>'Mapa Final'!L55</f>
        <v>Leve</v>
      </c>
      <c r="J55" s="511" t="str">
        <f>'Mapa Final'!N55</f>
        <v xml:space="preserve">Alto </v>
      </c>
      <c r="K55" s="514" t="str">
        <f>'Mapa Final'!AA55</f>
        <v>Media</v>
      </c>
      <c r="L55" s="514" t="str">
        <f>'Mapa Final'!AE55</f>
        <v>Leve</v>
      </c>
      <c r="M55" s="517" t="str">
        <f>'Mapa Final'!AG55</f>
        <v>Moderado</v>
      </c>
      <c r="N55" s="514" t="str">
        <f>'Mapa Final'!AH55</f>
        <v>Aceptar</v>
      </c>
      <c r="O55" s="502"/>
      <c r="P55" s="502"/>
      <c r="Q55" s="502"/>
      <c r="R55" s="502"/>
      <c r="S55" s="502"/>
      <c r="T55" s="502"/>
      <c r="U55" s="502"/>
    </row>
    <row r="56" spans="1:21">
      <c r="A56" s="522"/>
      <c r="B56" s="506"/>
      <c r="C56" s="506"/>
      <c r="D56" s="506"/>
      <c r="E56" s="509"/>
      <c r="F56" s="509"/>
      <c r="G56" s="509"/>
      <c r="H56" s="525"/>
      <c r="I56" s="528"/>
      <c r="J56" s="512"/>
      <c r="K56" s="515"/>
      <c r="L56" s="515"/>
      <c r="M56" s="518"/>
      <c r="N56" s="515"/>
      <c r="O56" s="503"/>
      <c r="P56" s="503"/>
      <c r="Q56" s="503"/>
      <c r="R56" s="503"/>
      <c r="S56" s="503"/>
      <c r="T56" s="503"/>
      <c r="U56" s="503"/>
    </row>
    <row r="57" spans="1:21">
      <c r="A57" s="522"/>
      <c r="B57" s="506"/>
      <c r="C57" s="506"/>
      <c r="D57" s="506"/>
      <c r="E57" s="509"/>
      <c r="F57" s="509"/>
      <c r="G57" s="509"/>
      <c r="H57" s="525"/>
      <c r="I57" s="528"/>
      <c r="J57" s="512"/>
      <c r="K57" s="515"/>
      <c r="L57" s="515"/>
      <c r="M57" s="518"/>
      <c r="N57" s="515"/>
      <c r="O57" s="503"/>
      <c r="P57" s="503"/>
      <c r="Q57" s="503"/>
      <c r="R57" s="503"/>
      <c r="S57" s="503"/>
      <c r="T57" s="503"/>
      <c r="U57" s="503"/>
    </row>
    <row r="58" spans="1:21">
      <c r="A58" s="522"/>
      <c r="B58" s="506"/>
      <c r="C58" s="506"/>
      <c r="D58" s="506"/>
      <c r="E58" s="509"/>
      <c r="F58" s="509"/>
      <c r="G58" s="509"/>
      <c r="H58" s="525"/>
      <c r="I58" s="528"/>
      <c r="J58" s="512"/>
      <c r="K58" s="515"/>
      <c r="L58" s="515"/>
      <c r="M58" s="518"/>
      <c r="N58" s="515"/>
      <c r="O58" s="503"/>
      <c r="P58" s="503"/>
      <c r="Q58" s="503"/>
      <c r="R58" s="503"/>
      <c r="S58" s="503"/>
      <c r="T58" s="503"/>
      <c r="U58" s="503"/>
    </row>
    <row r="59" spans="1:21" ht="159.75" customHeight="1" thickBot="1">
      <c r="A59" s="523"/>
      <c r="B59" s="507"/>
      <c r="C59" s="507"/>
      <c r="D59" s="507"/>
      <c r="E59" s="510"/>
      <c r="F59" s="510"/>
      <c r="G59" s="510"/>
      <c r="H59" s="526"/>
      <c r="I59" s="529"/>
      <c r="J59" s="513"/>
      <c r="K59" s="516"/>
      <c r="L59" s="516"/>
      <c r="M59" s="519"/>
      <c r="N59" s="516"/>
      <c r="O59" s="504"/>
      <c r="P59" s="504"/>
      <c r="Q59" s="504"/>
      <c r="R59" s="504"/>
      <c r="S59" s="504"/>
      <c r="T59" s="504"/>
      <c r="U59" s="504"/>
    </row>
    <row r="60" spans="1:21">
      <c r="A60" s="521">
        <f>'Mapa Final'!A60</f>
        <v>11</v>
      </c>
      <c r="B60" s="505" t="str">
        <f>'Mapa Final'!B60</f>
        <v>Inconsistencias en operaciones con depositos Judiciales</v>
      </c>
      <c r="C60" s="505" t="str">
        <f>'Mapa Final'!C60</f>
        <v>Afectación en la Prestación del Servicio de Justicia</v>
      </c>
      <c r="D60" s="505" t="str">
        <f>'Mapa Final'!D60</f>
        <v>1. Error desde la providencia judicial que ordena la operación sobre depósitos judiciales.  
2.Falta de capacitación en el manejo de aplicativos: módulo de depositos judiciales y portal web.
3. Errores Humanos.
4. Fallas en el modulo de depositos Judiciales</v>
      </c>
      <c r="E60" s="508" t="str">
        <f>'Mapa Final'!E60</f>
        <v xml:space="preserve"> orden Judicial inadecuada.</v>
      </c>
      <c r="F60" s="508" t="str">
        <f>'Mapa Final'!F60</f>
        <v>Son errores que se pueden presentar en el proceso de elaboración de órdenes de pago, fraccionamiento y conversión,error que puede estar desde el auto, o puede generarse en el proceso de dar trámite a lo dispuesto por el Juez.</v>
      </c>
      <c r="G60" s="508" t="str">
        <f>'Mapa Final'!G60</f>
        <v>Ejecución y Administración de Procesos</v>
      </c>
      <c r="H60" s="524" t="str">
        <f>'Mapa Final'!I60</f>
        <v>Muy Alta</v>
      </c>
      <c r="I60" s="527" t="str">
        <f>'Mapa Final'!L60</f>
        <v>Leve</v>
      </c>
      <c r="J60" s="511" t="str">
        <f>'Mapa Final'!N60</f>
        <v xml:space="preserve">Alto </v>
      </c>
      <c r="K60" s="514" t="str">
        <f>'Mapa Final'!AA60</f>
        <v>Media</v>
      </c>
      <c r="L60" s="514" t="str">
        <f>'Mapa Final'!AE60</f>
        <v>Leve</v>
      </c>
      <c r="M60" s="517" t="str">
        <f>'Mapa Final'!AG60</f>
        <v>Moderado</v>
      </c>
      <c r="N60" s="514" t="str">
        <f>'Mapa Final'!AH60</f>
        <v>Aceptar</v>
      </c>
      <c r="O60" s="502"/>
      <c r="P60" s="502"/>
      <c r="Q60" s="502"/>
      <c r="R60" s="502"/>
      <c r="S60" s="502"/>
      <c r="T60" s="502"/>
      <c r="U60" s="502"/>
    </row>
    <row r="61" spans="1:21">
      <c r="A61" s="522"/>
      <c r="B61" s="506"/>
      <c r="C61" s="506"/>
      <c r="D61" s="506"/>
      <c r="E61" s="509"/>
      <c r="F61" s="509"/>
      <c r="G61" s="509"/>
      <c r="H61" s="525"/>
      <c r="I61" s="528"/>
      <c r="J61" s="512"/>
      <c r="K61" s="515"/>
      <c r="L61" s="515"/>
      <c r="M61" s="518"/>
      <c r="N61" s="515"/>
      <c r="O61" s="503"/>
      <c r="P61" s="503"/>
      <c r="Q61" s="503"/>
      <c r="R61" s="503"/>
      <c r="S61" s="503"/>
      <c r="T61" s="503"/>
      <c r="U61" s="503"/>
    </row>
    <row r="62" spans="1:21">
      <c r="A62" s="522"/>
      <c r="B62" s="506"/>
      <c r="C62" s="506"/>
      <c r="D62" s="506"/>
      <c r="E62" s="509"/>
      <c r="F62" s="509"/>
      <c r="G62" s="509"/>
      <c r="H62" s="525"/>
      <c r="I62" s="528"/>
      <c r="J62" s="512"/>
      <c r="K62" s="515"/>
      <c r="L62" s="515"/>
      <c r="M62" s="518"/>
      <c r="N62" s="515"/>
      <c r="O62" s="503"/>
      <c r="P62" s="503"/>
      <c r="Q62" s="503"/>
      <c r="R62" s="503"/>
      <c r="S62" s="503"/>
      <c r="T62" s="503"/>
      <c r="U62" s="503"/>
    </row>
    <row r="63" spans="1:21">
      <c r="A63" s="522"/>
      <c r="B63" s="506"/>
      <c r="C63" s="506"/>
      <c r="D63" s="506"/>
      <c r="E63" s="509"/>
      <c r="F63" s="509"/>
      <c r="G63" s="509"/>
      <c r="H63" s="525"/>
      <c r="I63" s="528"/>
      <c r="J63" s="512"/>
      <c r="K63" s="515"/>
      <c r="L63" s="515"/>
      <c r="M63" s="518"/>
      <c r="N63" s="515"/>
      <c r="O63" s="503"/>
      <c r="P63" s="503"/>
      <c r="Q63" s="503"/>
      <c r="R63" s="503"/>
      <c r="S63" s="503"/>
      <c r="T63" s="503"/>
      <c r="U63" s="503"/>
    </row>
    <row r="64" spans="1:21" ht="15.75" thickBot="1">
      <c r="A64" s="523"/>
      <c r="B64" s="507"/>
      <c r="C64" s="507"/>
      <c r="D64" s="507"/>
      <c r="E64" s="510"/>
      <c r="F64" s="510"/>
      <c r="G64" s="510"/>
      <c r="H64" s="526"/>
      <c r="I64" s="529"/>
      <c r="J64" s="513"/>
      <c r="K64" s="516"/>
      <c r="L64" s="516"/>
      <c r="M64" s="519"/>
      <c r="N64" s="516"/>
      <c r="O64" s="504"/>
      <c r="P64" s="504"/>
      <c r="Q64" s="504"/>
      <c r="R64" s="504"/>
      <c r="S64" s="504"/>
      <c r="T64" s="504"/>
      <c r="U64" s="504"/>
    </row>
  </sheetData>
  <mergeCells count="250">
    <mergeCell ref="S60:S64"/>
    <mergeCell ref="T60:T64"/>
    <mergeCell ref="U60:U64"/>
    <mergeCell ref="J60:J64"/>
    <mergeCell ref="K60:K64"/>
    <mergeCell ref="L60:L64"/>
    <mergeCell ref="M60:M64"/>
    <mergeCell ref="N60:N64"/>
    <mergeCell ref="O60:O64"/>
    <mergeCell ref="P60:P64"/>
    <mergeCell ref="Q60:Q64"/>
    <mergeCell ref="R60:R64"/>
    <mergeCell ref="A60:A64"/>
    <mergeCell ref="B60:B64"/>
    <mergeCell ref="C60:C64"/>
    <mergeCell ref="D60:D64"/>
    <mergeCell ref="E60:E64"/>
    <mergeCell ref="F60:F64"/>
    <mergeCell ref="G60:G64"/>
    <mergeCell ref="H60:H64"/>
    <mergeCell ref="I60:I6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s>
  <conditionalFormatting sqref="D8:G8 H7 H65:J1048576 A7:B7">
    <cfRule type="containsText" dxfId="1395" priority="713" operator="containsText" text="3- Moderado">
      <formula>NOT(ISERROR(SEARCH("3- Moderado",A7)))</formula>
    </cfRule>
    <cfRule type="containsText" dxfId="1394" priority="714" operator="containsText" text="6- Moderado">
      <formula>NOT(ISERROR(SEARCH("6- Moderado",A7)))</formula>
    </cfRule>
    <cfRule type="containsText" dxfId="1393" priority="715" operator="containsText" text="4- Moderado">
      <formula>NOT(ISERROR(SEARCH("4- Moderado",A7)))</formula>
    </cfRule>
    <cfRule type="containsText" dxfId="1392" priority="716" operator="containsText" text="3- Bajo">
      <formula>NOT(ISERROR(SEARCH("3- Bajo",A7)))</formula>
    </cfRule>
    <cfRule type="containsText" dxfId="1391" priority="717" operator="containsText" text="4- Bajo">
      <formula>NOT(ISERROR(SEARCH("4- Bajo",A7)))</formula>
    </cfRule>
    <cfRule type="containsText" dxfId="1390" priority="718" operator="containsText" text="1- Bajo">
      <formula>NOT(ISERROR(SEARCH("1- Bajo",A7)))</formula>
    </cfRule>
  </conditionalFormatting>
  <conditionalFormatting sqref="H8:J8">
    <cfRule type="containsText" dxfId="1389" priority="706" operator="containsText" text="3- Moderado">
      <formula>NOT(ISERROR(SEARCH("3- Moderado",H8)))</formula>
    </cfRule>
    <cfRule type="containsText" dxfId="1388" priority="707" operator="containsText" text="6- Moderado">
      <formula>NOT(ISERROR(SEARCH("6- Moderado",H8)))</formula>
    </cfRule>
    <cfRule type="containsText" dxfId="1387" priority="708" operator="containsText" text="4- Moderado">
      <formula>NOT(ISERROR(SEARCH("4- Moderado",H8)))</formula>
    </cfRule>
    <cfRule type="containsText" dxfId="1386" priority="709" operator="containsText" text="3- Bajo">
      <formula>NOT(ISERROR(SEARCH("3- Bajo",H8)))</formula>
    </cfRule>
    <cfRule type="containsText" dxfId="1385" priority="710" operator="containsText" text="4- Bajo">
      <formula>NOT(ISERROR(SEARCH("4- Bajo",H8)))</formula>
    </cfRule>
    <cfRule type="containsText" dxfId="1384" priority="712" operator="containsText" text="1- Bajo">
      <formula>NOT(ISERROR(SEARCH("1- Bajo",H8)))</formula>
    </cfRule>
  </conditionalFormatting>
  <conditionalFormatting sqref="J8 J65:J1048576">
    <cfRule type="containsText" dxfId="1383" priority="695" operator="containsText" text="25- Extremo">
      <formula>NOT(ISERROR(SEARCH("25- Extremo",J8)))</formula>
    </cfRule>
    <cfRule type="containsText" dxfId="1382" priority="696" operator="containsText" text="20- Extremo">
      <formula>NOT(ISERROR(SEARCH("20- Extremo",J8)))</formula>
    </cfRule>
    <cfRule type="containsText" dxfId="1381" priority="697" operator="containsText" text="15- Extremo">
      <formula>NOT(ISERROR(SEARCH("15- Extremo",J8)))</formula>
    </cfRule>
    <cfRule type="containsText" dxfId="1380" priority="698" operator="containsText" text="10- Extremo">
      <formula>NOT(ISERROR(SEARCH("10- Extremo",J8)))</formula>
    </cfRule>
    <cfRule type="containsText" dxfId="1379" priority="699" operator="containsText" text="5- Extremo">
      <formula>NOT(ISERROR(SEARCH("5- Extremo",J8)))</formula>
    </cfRule>
    <cfRule type="containsText" dxfId="1378" priority="700" operator="containsText" text="12- Alto">
      <formula>NOT(ISERROR(SEARCH("12- Alto",J8)))</formula>
    </cfRule>
    <cfRule type="containsText" dxfId="1377" priority="701" operator="containsText" text="10- Alto">
      <formula>NOT(ISERROR(SEARCH("10- Alto",J8)))</formula>
    </cfRule>
    <cfRule type="containsText" dxfId="1376" priority="702" operator="containsText" text="9- Alto">
      <formula>NOT(ISERROR(SEARCH("9- Alto",J8)))</formula>
    </cfRule>
    <cfRule type="containsText" dxfId="1375" priority="703" operator="containsText" text="8- Alto">
      <formula>NOT(ISERROR(SEARCH("8- Alto",J8)))</formula>
    </cfRule>
    <cfRule type="containsText" dxfId="1374" priority="704" operator="containsText" text="5- Alto">
      <formula>NOT(ISERROR(SEARCH("5- Alto",J8)))</formula>
    </cfRule>
    <cfRule type="containsText" dxfId="1373" priority="705" operator="containsText" text="4- Alto">
      <formula>NOT(ISERROR(SEARCH("4- Alto",J8)))</formula>
    </cfRule>
    <cfRule type="containsText" dxfId="1372" priority="711" operator="containsText" text="2- Bajo">
      <formula>NOT(ISERROR(SEARCH("2- Bajo",J8)))</formula>
    </cfRule>
  </conditionalFormatting>
  <conditionalFormatting sqref="K10:L10">
    <cfRule type="containsText" dxfId="1371" priority="689" operator="containsText" text="3- Moderado">
      <formula>NOT(ISERROR(SEARCH("3- Moderado",K10)))</formula>
    </cfRule>
    <cfRule type="containsText" dxfId="1370" priority="690" operator="containsText" text="6- Moderado">
      <formula>NOT(ISERROR(SEARCH("6- Moderado",K10)))</formula>
    </cfRule>
    <cfRule type="containsText" dxfId="1369" priority="691" operator="containsText" text="4- Moderado">
      <formula>NOT(ISERROR(SEARCH("4- Moderado",K10)))</formula>
    </cfRule>
    <cfRule type="containsText" dxfId="1368" priority="692" operator="containsText" text="3- Bajo">
      <formula>NOT(ISERROR(SEARCH("3- Bajo",K10)))</formula>
    </cfRule>
    <cfRule type="containsText" dxfId="1367" priority="693" operator="containsText" text="4- Bajo">
      <formula>NOT(ISERROR(SEARCH("4- Bajo",K10)))</formula>
    </cfRule>
    <cfRule type="containsText" dxfId="1366" priority="694" operator="containsText" text="1- Bajo">
      <formula>NOT(ISERROR(SEARCH("1- Bajo",K10)))</formula>
    </cfRule>
  </conditionalFormatting>
  <conditionalFormatting sqref="H10:I10">
    <cfRule type="containsText" dxfId="1365" priority="683" operator="containsText" text="3- Moderado">
      <formula>NOT(ISERROR(SEARCH("3- Moderado",H10)))</formula>
    </cfRule>
    <cfRule type="containsText" dxfId="1364" priority="684" operator="containsText" text="6- Moderado">
      <formula>NOT(ISERROR(SEARCH("6- Moderado",H10)))</formula>
    </cfRule>
    <cfRule type="containsText" dxfId="1363" priority="685" operator="containsText" text="4- Moderado">
      <formula>NOT(ISERROR(SEARCH("4- Moderado",H10)))</formula>
    </cfRule>
    <cfRule type="containsText" dxfId="1362" priority="686" operator="containsText" text="3- Bajo">
      <formula>NOT(ISERROR(SEARCH("3- Bajo",H10)))</formula>
    </cfRule>
    <cfRule type="containsText" dxfId="1361" priority="687" operator="containsText" text="4- Bajo">
      <formula>NOT(ISERROR(SEARCH("4- Bajo",H10)))</formula>
    </cfRule>
    <cfRule type="containsText" dxfId="1360" priority="688" operator="containsText" text="1- Bajo">
      <formula>NOT(ISERROR(SEARCH("1- Bajo",H10)))</formula>
    </cfRule>
  </conditionalFormatting>
  <conditionalFormatting sqref="A10 C10:E10">
    <cfRule type="containsText" dxfId="1359" priority="677" operator="containsText" text="3- Moderado">
      <formula>NOT(ISERROR(SEARCH("3- Moderado",A10)))</formula>
    </cfRule>
    <cfRule type="containsText" dxfId="1358" priority="678" operator="containsText" text="6- Moderado">
      <formula>NOT(ISERROR(SEARCH("6- Moderado",A10)))</formula>
    </cfRule>
    <cfRule type="containsText" dxfId="1357" priority="679" operator="containsText" text="4- Moderado">
      <formula>NOT(ISERROR(SEARCH("4- Moderado",A10)))</formula>
    </cfRule>
    <cfRule type="containsText" dxfId="1356" priority="680" operator="containsText" text="3- Bajo">
      <formula>NOT(ISERROR(SEARCH("3- Bajo",A10)))</formula>
    </cfRule>
    <cfRule type="containsText" dxfId="1355" priority="681" operator="containsText" text="4- Bajo">
      <formula>NOT(ISERROR(SEARCH("4- Bajo",A10)))</formula>
    </cfRule>
    <cfRule type="containsText" dxfId="1354" priority="682" operator="containsText" text="1- Bajo">
      <formula>NOT(ISERROR(SEARCH("1- Bajo",A10)))</formula>
    </cfRule>
  </conditionalFormatting>
  <conditionalFormatting sqref="F10:G10">
    <cfRule type="containsText" dxfId="1353" priority="671" operator="containsText" text="3- Moderado">
      <formula>NOT(ISERROR(SEARCH("3- Moderado",F10)))</formula>
    </cfRule>
    <cfRule type="containsText" dxfId="1352" priority="672" operator="containsText" text="6- Moderado">
      <formula>NOT(ISERROR(SEARCH("6- Moderado",F10)))</formula>
    </cfRule>
    <cfRule type="containsText" dxfId="1351" priority="673" operator="containsText" text="4- Moderado">
      <formula>NOT(ISERROR(SEARCH("4- Moderado",F10)))</formula>
    </cfRule>
    <cfRule type="containsText" dxfId="1350" priority="674" operator="containsText" text="3- Bajo">
      <formula>NOT(ISERROR(SEARCH("3- Bajo",F10)))</formula>
    </cfRule>
    <cfRule type="containsText" dxfId="1349" priority="675" operator="containsText" text="4- Bajo">
      <formula>NOT(ISERROR(SEARCH("4- Bajo",F10)))</formula>
    </cfRule>
    <cfRule type="containsText" dxfId="1348" priority="676" operator="containsText" text="1- Bajo">
      <formula>NOT(ISERROR(SEARCH("1- Bajo",F10)))</formula>
    </cfRule>
  </conditionalFormatting>
  <conditionalFormatting sqref="K8">
    <cfRule type="containsText" dxfId="1347" priority="665" operator="containsText" text="3- Moderado">
      <formula>NOT(ISERROR(SEARCH("3- Moderado",K8)))</formula>
    </cfRule>
    <cfRule type="containsText" dxfId="1346" priority="666" operator="containsText" text="6- Moderado">
      <formula>NOT(ISERROR(SEARCH("6- Moderado",K8)))</formula>
    </cfRule>
    <cfRule type="containsText" dxfId="1345" priority="667" operator="containsText" text="4- Moderado">
      <formula>NOT(ISERROR(SEARCH("4- Moderado",K8)))</formula>
    </cfRule>
    <cfRule type="containsText" dxfId="1344" priority="668" operator="containsText" text="3- Bajo">
      <formula>NOT(ISERROR(SEARCH("3- Bajo",K8)))</formula>
    </cfRule>
    <cfRule type="containsText" dxfId="1343" priority="669" operator="containsText" text="4- Bajo">
      <formula>NOT(ISERROR(SEARCH("4- Bajo",K8)))</formula>
    </cfRule>
    <cfRule type="containsText" dxfId="1342" priority="670" operator="containsText" text="1- Bajo">
      <formula>NOT(ISERROR(SEARCH("1- Bajo",K8)))</formula>
    </cfRule>
  </conditionalFormatting>
  <conditionalFormatting sqref="L8">
    <cfRule type="containsText" dxfId="1341" priority="659" operator="containsText" text="3- Moderado">
      <formula>NOT(ISERROR(SEARCH("3- Moderado",L8)))</formula>
    </cfRule>
    <cfRule type="containsText" dxfId="1340" priority="660" operator="containsText" text="6- Moderado">
      <formula>NOT(ISERROR(SEARCH("6- Moderado",L8)))</formula>
    </cfRule>
    <cfRule type="containsText" dxfId="1339" priority="661" operator="containsText" text="4- Moderado">
      <formula>NOT(ISERROR(SEARCH("4- Moderado",L8)))</formula>
    </cfRule>
    <cfRule type="containsText" dxfId="1338" priority="662" operator="containsText" text="3- Bajo">
      <formula>NOT(ISERROR(SEARCH("3- Bajo",L8)))</formula>
    </cfRule>
    <cfRule type="containsText" dxfId="1337" priority="663" operator="containsText" text="4- Bajo">
      <formula>NOT(ISERROR(SEARCH("4- Bajo",L8)))</formula>
    </cfRule>
    <cfRule type="containsText" dxfId="1336" priority="664" operator="containsText" text="1- Bajo">
      <formula>NOT(ISERROR(SEARCH("1- Bajo",L8)))</formula>
    </cfRule>
  </conditionalFormatting>
  <conditionalFormatting sqref="M8">
    <cfRule type="containsText" dxfId="1335" priority="653" operator="containsText" text="3- Moderado">
      <formula>NOT(ISERROR(SEARCH("3- Moderado",M8)))</formula>
    </cfRule>
    <cfRule type="containsText" dxfId="1334" priority="654" operator="containsText" text="6- Moderado">
      <formula>NOT(ISERROR(SEARCH("6- Moderado",M8)))</formula>
    </cfRule>
    <cfRule type="containsText" dxfId="1333" priority="655" operator="containsText" text="4- Moderado">
      <formula>NOT(ISERROR(SEARCH("4- Moderado",M8)))</formula>
    </cfRule>
    <cfRule type="containsText" dxfId="1332" priority="656" operator="containsText" text="3- Bajo">
      <formula>NOT(ISERROR(SEARCH("3- Bajo",M8)))</formula>
    </cfRule>
    <cfRule type="containsText" dxfId="1331" priority="657" operator="containsText" text="4- Bajo">
      <formula>NOT(ISERROR(SEARCH("4- Bajo",M8)))</formula>
    </cfRule>
    <cfRule type="containsText" dxfId="1330" priority="658" operator="containsText" text="1- Bajo">
      <formula>NOT(ISERROR(SEARCH("1- Bajo",M8)))</formula>
    </cfRule>
  </conditionalFormatting>
  <conditionalFormatting sqref="J10:J14">
    <cfRule type="containsText" dxfId="1329" priority="648" operator="containsText" text="Bajo">
      <formula>NOT(ISERROR(SEARCH("Bajo",J10)))</formula>
    </cfRule>
    <cfRule type="containsText" dxfId="1328" priority="649" operator="containsText" text="Moderado">
      <formula>NOT(ISERROR(SEARCH("Moderado",J10)))</formula>
    </cfRule>
    <cfRule type="containsText" dxfId="1327" priority="650" operator="containsText" text="Alto">
      <formula>NOT(ISERROR(SEARCH("Alto",J10)))</formula>
    </cfRule>
    <cfRule type="containsText" dxfId="1326"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1325" priority="623" operator="containsText" text="Moderado">
      <formula>NOT(ISERROR(SEARCH("Moderado",M10)))</formula>
    </cfRule>
    <cfRule type="containsText" dxfId="1324" priority="643" operator="containsText" text="Bajo">
      <formula>NOT(ISERROR(SEARCH("Bajo",M10)))</formula>
    </cfRule>
    <cfRule type="containsText" dxfId="1323" priority="644" operator="containsText" text="Moderado">
      <formula>NOT(ISERROR(SEARCH("Moderado",M10)))</formula>
    </cfRule>
    <cfRule type="containsText" dxfId="1322" priority="645" operator="containsText" text="Alto">
      <formula>NOT(ISERROR(SEARCH("Alto",M10)))</formula>
    </cfRule>
    <cfRule type="containsText" dxfId="1321"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1320" priority="637" operator="containsText" text="3- Moderado">
      <formula>NOT(ISERROR(SEARCH("3- Moderado",N10)))</formula>
    </cfRule>
    <cfRule type="containsText" dxfId="1319" priority="638" operator="containsText" text="6- Moderado">
      <formula>NOT(ISERROR(SEARCH("6- Moderado",N10)))</formula>
    </cfRule>
    <cfRule type="containsText" dxfId="1318" priority="639" operator="containsText" text="4- Moderado">
      <formula>NOT(ISERROR(SEARCH("4- Moderado",N10)))</formula>
    </cfRule>
    <cfRule type="containsText" dxfId="1317" priority="640" operator="containsText" text="3- Bajo">
      <formula>NOT(ISERROR(SEARCH("3- Bajo",N10)))</formula>
    </cfRule>
    <cfRule type="containsText" dxfId="1316" priority="641" operator="containsText" text="4- Bajo">
      <formula>NOT(ISERROR(SEARCH("4- Bajo",N10)))</formula>
    </cfRule>
    <cfRule type="containsText" dxfId="1315" priority="642" operator="containsText" text="1- Bajo">
      <formula>NOT(ISERROR(SEARCH("1- Bajo",N10)))</formula>
    </cfRule>
  </conditionalFormatting>
  <conditionalFormatting sqref="H10:H14">
    <cfRule type="containsText" dxfId="1314" priority="624" operator="containsText" text="Muy Alta">
      <formula>NOT(ISERROR(SEARCH("Muy Alta",H10)))</formula>
    </cfRule>
    <cfRule type="containsText" dxfId="1313" priority="625" operator="containsText" text="Alta">
      <formula>NOT(ISERROR(SEARCH("Alta",H10)))</formula>
    </cfRule>
    <cfRule type="containsText" dxfId="1312" priority="626" operator="containsText" text="Muy Alta">
      <formula>NOT(ISERROR(SEARCH("Muy Alta",H10)))</formula>
    </cfRule>
    <cfRule type="containsText" dxfId="1311" priority="631" operator="containsText" text="Muy Baja">
      <formula>NOT(ISERROR(SEARCH("Muy Baja",H10)))</formula>
    </cfRule>
    <cfRule type="containsText" dxfId="1310" priority="632" operator="containsText" text="Baja">
      <formula>NOT(ISERROR(SEARCH("Baja",H10)))</formula>
    </cfRule>
    <cfRule type="containsText" dxfId="1309" priority="633" operator="containsText" text="Media">
      <formula>NOT(ISERROR(SEARCH("Media",H10)))</formula>
    </cfRule>
    <cfRule type="containsText" dxfId="1308" priority="634" operator="containsText" text="Alta">
      <formula>NOT(ISERROR(SEARCH("Alta",H10)))</formula>
    </cfRule>
    <cfRule type="containsText" dxfId="1307" priority="636" operator="containsText" text="Muy Alta">
      <formula>NOT(ISERROR(SEARCH("Muy Alta",H10)))</formula>
    </cfRule>
  </conditionalFormatting>
  <conditionalFormatting sqref="I10:I14">
    <cfRule type="containsText" dxfId="1306" priority="627" operator="containsText" text="Catastrófico">
      <formula>NOT(ISERROR(SEARCH("Catastrófico",I10)))</formula>
    </cfRule>
    <cfRule type="containsText" dxfId="1305" priority="628" operator="containsText" text="Mayor">
      <formula>NOT(ISERROR(SEARCH("Mayor",I10)))</formula>
    </cfRule>
    <cfRule type="containsText" dxfId="1304" priority="629" operator="containsText" text="Menor">
      <formula>NOT(ISERROR(SEARCH("Menor",I10)))</formula>
    </cfRule>
    <cfRule type="containsText" dxfId="1303" priority="630" operator="containsText" text="Leve">
      <formula>NOT(ISERROR(SEARCH("Leve",I10)))</formula>
    </cfRule>
    <cfRule type="containsText" dxfId="1302" priority="635" operator="containsText" text="Moderado">
      <formula>NOT(ISERROR(SEARCH("Moderado",I10)))</formula>
    </cfRule>
  </conditionalFormatting>
  <conditionalFormatting sqref="K10:K14">
    <cfRule type="containsText" dxfId="1301" priority="622" operator="containsText" text="Media">
      <formula>NOT(ISERROR(SEARCH("Media",K10)))</formula>
    </cfRule>
  </conditionalFormatting>
  <conditionalFormatting sqref="L10:L14">
    <cfRule type="containsText" dxfId="1300" priority="621" operator="containsText" text="Moderado">
      <formula>NOT(ISERROR(SEARCH("Moderado",L10)))</formula>
    </cfRule>
  </conditionalFormatting>
  <conditionalFormatting sqref="J10:J14">
    <cfRule type="containsText" dxfId="1299" priority="620" operator="containsText" text="Moderado">
      <formula>NOT(ISERROR(SEARCH("Moderado",J10)))</formula>
    </cfRule>
  </conditionalFormatting>
  <conditionalFormatting sqref="J10:J14">
    <cfRule type="containsText" dxfId="1298" priority="618" operator="containsText" text="Bajo">
      <formula>NOT(ISERROR(SEARCH("Bajo",J10)))</formula>
    </cfRule>
    <cfRule type="containsText" dxfId="1297" priority="619" operator="containsText" text="Extremo">
      <formula>NOT(ISERROR(SEARCH("Extremo",J10)))</formula>
    </cfRule>
  </conditionalFormatting>
  <conditionalFormatting sqref="K10:K14">
    <cfRule type="containsText" dxfId="1296" priority="616" operator="containsText" text="Baja">
      <formula>NOT(ISERROR(SEARCH("Baja",K10)))</formula>
    </cfRule>
    <cfRule type="containsText" dxfId="1295" priority="617" operator="containsText" text="Muy Baja">
      <formula>NOT(ISERROR(SEARCH("Muy Baja",K10)))</formula>
    </cfRule>
  </conditionalFormatting>
  <conditionalFormatting sqref="K10:K14">
    <cfRule type="containsText" dxfId="1294" priority="614" operator="containsText" text="Muy Alta">
      <formula>NOT(ISERROR(SEARCH("Muy Alta",K10)))</formula>
    </cfRule>
    <cfRule type="containsText" dxfId="1293" priority="615" operator="containsText" text="Alta">
      <formula>NOT(ISERROR(SEARCH("Alta",K10)))</formula>
    </cfRule>
  </conditionalFormatting>
  <conditionalFormatting sqref="L10:L14">
    <cfRule type="containsText" dxfId="1292" priority="610" operator="containsText" text="Catastrófico">
      <formula>NOT(ISERROR(SEARCH("Catastrófico",L10)))</formula>
    </cfRule>
    <cfRule type="containsText" dxfId="1291" priority="611" operator="containsText" text="Mayor">
      <formula>NOT(ISERROR(SEARCH("Mayor",L10)))</formula>
    </cfRule>
    <cfRule type="containsText" dxfId="1290" priority="612" operator="containsText" text="Menor">
      <formula>NOT(ISERROR(SEARCH("Menor",L10)))</formula>
    </cfRule>
    <cfRule type="containsText" dxfId="1289" priority="613" operator="containsText" text="Leve">
      <formula>NOT(ISERROR(SEARCH("Leve",L10)))</formula>
    </cfRule>
  </conditionalFormatting>
  <conditionalFormatting sqref="K15:L15">
    <cfRule type="containsText" dxfId="1288" priority="604" operator="containsText" text="3- Moderado">
      <formula>NOT(ISERROR(SEARCH("3- Moderado",K15)))</formula>
    </cfRule>
    <cfRule type="containsText" dxfId="1287" priority="605" operator="containsText" text="6- Moderado">
      <formula>NOT(ISERROR(SEARCH("6- Moderado",K15)))</formula>
    </cfRule>
    <cfRule type="containsText" dxfId="1286" priority="606" operator="containsText" text="4- Moderado">
      <formula>NOT(ISERROR(SEARCH("4- Moderado",K15)))</formula>
    </cfRule>
    <cfRule type="containsText" dxfId="1285" priority="607" operator="containsText" text="3- Bajo">
      <formula>NOT(ISERROR(SEARCH("3- Bajo",K15)))</formula>
    </cfRule>
    <cfRule type="containsText" dxfId="1284" priority="608" operator="containsText" text="4- Bajo">
      <formula>NOT(ISERROR(SEARCH("4- Bajo",K15)))</formula>
    </cfRule>
    <cfRule type="containsText" dxfId="1283" priority="609" operator="containsText" text="1- Bajo">
      <formula>NOT(ISERROR(SEARCH("1- Bajo",K15)))</formula>
    </cfRule>
  </conditionalFormatting>
  <conditionalFormatting sqref="H15:I15">
    <cfRule type="containsText" dxfId="1282" priority="598" operator="containsText" text="3- Moderado">
      <formula>NOT(ISERROR(SEARCH("3- Moderado",H15)))</formula>
    </cfRule>
    <cfRule type="containsText" dxfId="1281" priority="599" operator="containsText" text="6- Moderado">
      <formula>NOT(ISERROR(SEARCH("6- Moderado",H15)))</formula>
    </cfRule>
    <cfRule type="containsText" dxfId="1280" priority="600" operator="containsText" text="4- Moderado">
      <formula>NOT(ISERROR(SEARCH("4- Moderado",H15)))</formula>
    </cfRule>
    <cfRule type="containsText" dxfId="1279" priority="601" operator="containsText" text="3- Bajo">
      <formula>NOT(ISERROR(SEARCH("3- Bajo",H15)))</formula>
    </cfRule>
    <cfRule type="containsText" dxfId="1278" priority="602" operator="containsText" text="4- Bajo">
      <formula>NOT(ISERROR(SEARCH("4- Bajo",H15)))</formula>
    </cfRule>
    <cfRule type="containsText" dxfId="1277" priority="603" operator="containsText" text="1- Bajo">
      <formula>NOT(ISERROR(SEARCH("1- Bajo",H15)))</formula>
    </cfRule>
  </conditionalFormatting>
  <conditionalFormatting sqref="A15 C15:E15">
    <cfRule type="containsText" dxfId="1276" priority="592" operator="containsText" text="3- Moderado">
      <formula>NOT(ISERROR(SEARCH("3- Moderado",A15)))</formula>
    </cfRule>
    <cfRule type="containsText" dxfId="1275" priority="593" operator="containsText" text="6- Moderado">
      <formula>NOT(ISERROR(SEARCH("6- Moderado",A15)))</formula>
    </cfRule>
    <cfRule type="containsText" dxfId="1274" priority="594" operator="containsText" text="4- Moderado">
      <formula>NOT(ISERROR(SEARCH("4- Moderado",A15)))</formula>
    </cfRule>
    <cfRule type="containsText" dxfId="1273" priority="595" operator="containsText" text="3- Bajo">
      <formula>NOT(ISERROR(SEARCH("3- Bajo",A15)))</formula>
    </cfRule>
    <cfRule type="containsText" dxfId="1272" priority="596" operator="containsText" text="4- Bajo">
      <formula>NOT(ISERROR(SEARCH("4- Bajo",A15)))</formula>
    </cfRule>
    <cfRule type="containsText" dxfId="1271" priority="597" operator="containsText" text="1- Bajo">
      <formula>NOT(ISERROR(SEARCH("1- Bajo",A15)))</formula>
    </cfRule>
  </conditionalFormatting>
  <conditionalFormatting sqref="F15:G15">
    <cfRule type="containsText" dxfId="1270" priority="586" operator="containsText" text="3- Moderado">
      <formula>NOT(ISERROR(SEARCH("3- Moderado",F15)))</formula>
    </cfRule>
    <cfRule type="containsText" dxfId="1269" priority="587" operator="containsText" text="6- Moderado">
      <formula>NOT(ISERROR(SEARCH("6- Moderado",F15)))</formula>
    </cfRule>
    <cfRule type="containsText" dxfId="1268" priority="588" operator="containsText" text="4- Moderado">
      <formula>NOT(ISERROR(SEARCH("4- Moderado",F15)))</formula>
    </cfRule>
    <cfRule type="containsText" dxfId="1267" priority="589" operator="containsText" text="3- Bajo">
      <formula>NOT(ISERROR(SEARCH("3- Bajo",F15)))</formula>
    </cfRule>
    <cfRule type="containsText" dxfId="1266" priority="590" operator="containsText" text="4- Bajo">
      <formula>NOT(ISERROR(SEARCH("4- Bajo",F15)))</formula>
    </cfRule>
    <cfRule type="containsText" dxfId="1265" priority="591" operator="containsText" text="1- Bajo">
      <formula>NOT(ISERROR(SEARCH("1- Bajo",F15)))</formula>
    </cfRule>
  </conditionalFormatting>
  <conditionalFormatting sqref="J15:J19">
    <cfRule type="containsText" dxfId="1264" priority="581" operator="containsText" text="Bajo">
      <formula>NOT(ISERROR(SEARCH("Bajo",J15)))</formula>
    </cfRule>
    <cfRule type="containsText" dxfId="1263" priority="582" operator="containsText" text="Moderado">
      <formula>NOT(ISERROR(SEARCH("Moderado",J15)))</formula>
    </cfRule>
    <cfRule type="containsText" dxfId="1262" priority="583" operator="containsText" text="Alto">
      <formula>NOT(ISERROR(SEARCH("Alto",J15)))</formula>
    </cfRule>
    <cfRule type="containsText" dxfId="1261"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260" priority="556" operator="containsText" text="Moderado">
      <formula>NOT(ISERROR(SEARCH("Moderado",M15)))</formula>
    </cfRule>
    <cfRule type="containsText" dxfId="1259" priority="576" operator="containsText" text="Bajo">
      <formula>NOT(ISERROR(SEARCH("Bajo",M15)))</formula>
    </cfRule>
    <cfRule type="containsText" dxfId="1258" priority="577" operator="containsText" text="Moderado">
      <formula>NOT(ISERROR(SEARCH("Moderado",M15)))</formula>
    </cfRule>
    <cfRule type="containsText" dxfId="1257" priority="578" operator="containsText" text="Alto">
      <formula>NOT(ISERROR(SEARCH("Alto",M15)))</formula>
    </cfRule>
    <cfRule type="containsText" dxfId="1256"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255" priority="570" operator="containsText" text="3- Moderado">
      <formula>NOT(ISERROR(SEARCH("3- Moderado",N15)))</formula>
    </cfRule>
    <cfRule type="containsText" dxfId="1254" priority="571" operator="containsText" text="6- Moderado">
      <formula>NOT(ISERROR(SEARCH("6- Moderado",N15)))</formula>
    </cfRule>
    <cfRule type="containsText" dxfId="1253" priority="572" operator="containsText" text="4- Moderado">
      <formula>NOT(ISERROR(SEARCH("4- Moderado",N15)))</formula>
    </cfRule>
    <cfRule type="containsText" dxfId="1252" priority="573" operator="containsText" text="3- Bajo">
      <formula>NOT(ISERROR(SEARCH("3- Bajo",N15)))</formula>
    </cfRule>
    <cfRule type="containsText" dxfId="1251" priority="574" operator="containsText" text="4- Bajo">
      <formula>NOT(ISERROR(SEARCH("4- Bajo",N15)))</formula>
    </cfRule>
    <cfRule type="containsText" dxfId="1250" priority="575" operator="containsText" text="1- Bajo">
      <formula>NOT(ISERROR(SEARCH("1- Bajo",N15)))</formula>
    </cfRule>
  </conditionalFormatting>
  <conditionalFormatting sqref="H15:H19">
    <cfRule type="containsText" dxfId="1249" priority="557" operator="containsText" text="Muy Alta">
      <formula>NOT(ISERROR(SEARCH("Muy Alta",H15)))</formula>
    </cfRule>
    <cfRule type="containsText" dxfId="1248" priority="558" operator="containsText" text="Alta">
      <formula>NOT(ISERROR(SEARCH("Alta",H15)))</formula>
    </cfRule>
    <cfRule type="containsText" dxfId="1247" priority="559" operator="containsText" text="Muy Alta">
      <formula>NOT(ISERROR(SEARCH("Muy Alta",H15)))</formula>
    </cfRule>
    <cfRule type="containsText" dxfId="1246" priority="564" operator="containsText" text="Muy Baja">
      <formula>NOT(ISERROR(SEARCH("Muy Baja",H15)))</formula>
    </cfRule>
    <cfRule type="containsText" dxfId="1245" priority="565" operator="containsText" text="Baja">
      <formula>NOT(ISERROR(SEARCH("Baja",H15)))</formula>
    </cfRule>
    <cfRule type="containsText" dxfId="1244" priority="566" operator="containsText" text="Media">
      <formula>NOT(ISERROR(SEARCH("Media",H15)))</formula>
    </cfRule>
    <cfRule type="containsText" dxfId="1243" priority="567" operator="containsText" text="Alta">
      <formula>NOT(ISERROR(SEARCH("Alta",H15)))</formula>
    </cfRule>
    <cfRule type="containsText" dxfId="1242" priority="569" operator="containsText" text="Muy Alta">
      <formula>NOT(ISERROR(SEARCH("Muy Alta",H15)))</formula>
    </cfRule>
  </conditionalFormatting>
  <conditionalFormatting sqref="I15:I19">
    <cfRule type="containsText" dxfId="1241" priority="560" operator="containsText" text="Catastrófico">
      <formula>NOT(ISERROR(SEARCH("Catastrófico",I15)))</formula>
    </cfRule>
    <cfRule type="containsText" dxfId="1240" priority="561" operator="containsText" text="Mayor">
      <formula>NOT(ISERROR(SEARCH("Mayor",I15)))</formula>
    </cfRule>
    <cfRule type="containsText" dxfId="1239" priority="562" operator="containsText" text="Menor">
      <formula>NOT(ISERROR(SEARCH("Menor",I15)))</formula>
    </cfRule>
    <cfRule type="containsText" dxfId="1238" priority="563" operator="containsText" text="Leve">
      <formula>NOT(ISERROR(SEARCH("Leve",I15)))</formula>
    </cfRule>
    <cfRule type="containsText" dxfId="1237" priority="568" operator="containsText" text="Moderado">
      <formula>NOT(ISERROR(SEARCH("Moderado",I15)))</formula>
    </cfRule>
  </conditionalFormatting>
  <conditionalFormatting sqref="K15:K19">
    <cfRule type="containsText" dxfId="1236" priority="555" operator="containsText" text="Media">
      <formula>NOT(ISERROR(SEARCH("Media",K15)))</formula>
    </cfRule>
  </conditionalFormatting>
  <conditionalFormatting sqref="L15:L19">
    <cfRule type="containsText" dxfId="1235" priority="554" operator="containsText" text="Moderado">
      <formula>NOT(ISERROR(SEARCH("Moderado",L15)))</formula>
    </cfRule>
  </conditionalFormatting>
  <conditionalFormatting sqref="J15:J19">
    <cfRule type="containsText" dxfId="1234" priority="553" operator="containsText" text="Moderado">
      <formula>NOT(ISERROR(SEARCH("Moderado",J15)))</formula>
    </cfRule>
  </conditionalFormatting>
  <conditionalFormatting sqref="J15:J19">
    <cfRule type="containsText" dxfId="1233" priority="551" operator="containsText" text="Bajo">
      <formula>NOT(ISERROR(SEARCH("Bajo",J15)))</formula>
    </cfRule>
    <cfRule type="containsText" dxfId="1232" priority="552" operator="containsText" text="Extremo">
      <formula>NOT(ISERROR(SEARCH("Extremo",J15)))</formula>
    </cfRule>
  </conditionalFormatting>
  <conditionalFormatting sqref="K15:K19">
    <cfRule type="containsText" dxfId="1231" priority="549" operator="containsText" text="Baja">
      <formula>NOT(ISERROR(SEARCH("Baja",K15)))</formula>
    </cfRule>
    <cfRule type="containsText" dxfId="1230" priority="550" operator="containsText" text="Muy Baja">
      <formula>NOT(ISERROR(SEARCH("Muy Baja",K15)))</formula>
    </cfRule>
  </conditionalFormatting>
  <conditionalFormatting sqref="K15:K19">
    <cfRule type="containsText" dxfId="1229" priority="547" operator="containsText" text="Muy Alta">
      <formula>NOT(ISERROR(SEARCH("Muy Alta",K15)))</formula>
    </cfRule>
    <cfRule type="containsText" dxfId="1228" priority="548" operator="containsText" text="Alta">
      <formula>NOT(ISERROR(SEARCH("Alta",K15)))</formula>
    </cfRule>
  </conditionalFormatting>
  <conditionalFormatting sqref="L15:L19">
    <cfRule type="containsText" dxfId="1227" priority="543" operator="containsText" text="Catastrófico">
      <formula>NOT(ISERROR(SEARCH("Catastrófico",L15)))</formula>
    </cfRule>
    <cfRule type="containsText" dxfId="1226" priority="544" operator="containsText" text="Mayor">
      <formula>NOT(ISERROR(SEARCH("Mayor",L15)))</formula>
    </cfRule>
    <cfRule type="containsText" dxfId="1225" priority="545" operator="containsText" text="Menor">
      <formula>NOT(ISERROR(SEARCH("Menor",L15)))</formula>
    </cfRule>
    <cfRule type="containsText" dxfId="1224" priority="546" operator="containsText" text="Leve">
      <formula>NOT(ISERROR(SEARCH("Leve",L15)))</formula>
    </cfRule>
  </conditionalFormatting>
  <conditionalFormatting sqref="K20:L20">
    <cfRule type="containsText" dxfId="1223" priority="537" operator="containsText" text="3- Moderado">
      <formula>NOT(ISERROR(SEARCH("3- Moderado",K20)))</formula>
    </cfRule>
    <cfRule type="containsText" dxfId="1222" priority="538" operator="containsText" text="6- Moderado">
      <formula>NOT(ISERROR(SEARCH("6- Moderado",K20)))</formula>
    </cfRule>
    <cfRule type="containsText" dxfId="1221" priority="539" operator="containsText" text="4- Moderado">
      <formula>NOT(ISERROR(SEARCH("4- Moderado",K20)))</formula>
    </cfRule>
    <cfRule type="containsText" dxfId="1220" priority="540" operator="containsText" text="3- Bajo">
      <formula>NOT(ISERROR(SEARCH("3- Bajo",K20)))</formula>
    </cfRule>
    <cfRule type="containsText" dxfId="1219" priority="541" operator="containsText" text="4- Bajo">
      <formula>NOT(ISERROR(SEARCH("4- Bajo",K20)))</formula>
    </cfRule>
    <cfRule type="containsText" dxfId="1218" priority="542" operator="containsText" text="1- Bajo">
      <formula>NOT(ISERROR(SEARCH("1- Bajo",K20)))</formula>
    </cfRule>
  </conditionalFormatting>
  <conditionalFormatting sqref="H20:I20">
    <cfRule type="containsText" dxfId="1217" priority="531" operator="containsText" text="3- Moderado">
      <formula>NOT(ISERROR(SEARCH("3- Moderado",H20)))</formula>
    </cfRule>
    <cfRule type="containsText" dxfId="1216" priority="532" operator="containsText" text="6- Moderado">
      <formula>NOT(ISERROR(SEARCH("6- Moderado",H20)))</formula>
    </cfRule>
    <cfRule type="containsText" dxfId="1215" priority="533" operator="containsText" text="4- Moderado">
      <formula>NOT(ISERROR(SEARCH("4- Moderado",H20)))</formula>
    </cfRule>
    <cfRule type="containsText" dxfId="1214" priority="534" operator="containsText" text="3- Bajo">
      <formula>NOT(ISERROR(SEARCH("3- Bajo",H20)))</formula>
    </cfRule>
    <cfRule type="containsText" dxfId="1213" priority="535" operator="containsText" text="4- Bajo">
      <formula>NOT(ISERROR(SEARCH("4- Bajo",H20)))</formula>
    </cfRule>
    <cfRule type="containsText" dxfId="1212" priority="536" operator="containsText" text="1- Bajo">
      <formula>NOT(ISERROR(SEARCH("1- Bajo",H20)))</formula>
    </cfRule>
  </conditionalFormatting>
  <conditionalFormatting sqref="A20 C20:E20">
    <cfRule type="containsText" dxfId="1211" priority="525" operator="containsText" text="3- Moderado">
      <formula>NOT(ISERROR(SEARCH("3- Moderado",A20)))</formula>
    </cfRule>
    <cfRule type="containsText" dxfId="1210" priority="526" operator="containsText" text="6- Moderado">
      <formula>NOT(ISERROR(SEARCH("6- Moderado",A20)))</formula>
    </cfRule>
    <cfRule type="containsText" dxfId="1209" priority="527" operator="containsText" text="4- Moderado">
      <formula>NOT(ISERROR(SEARCH("4- Moderado",A20)))</formula>
    </cfRule>
    <cfRule type="containsText" dxfId="1208" priority="528" operator="containsText" text="3- Bajo">
      <formula>NOT(ISERROR(SEARCH("3- Bajo",A20)))</formula>
    </cfRule>
    <cfRule type="containsText" dxfId="1207" priority="529" operator="containsText" text="4- Bajo">
      <formula>NOT(ISERROR(SEARCH("4- Bajo",A20)))</formula>
    </cfRule>
    <cfRule type="containsText" dxfId="1206" priority="530" operator="containsText" text="1- Bajo">
      <formula>NOT(ISERROR(SEARCH("1- Bajo",A20)))</formula>
    </cfRule>
  </conditionalFormatting>
  <conditionalFormatting sqref="F20:G20">
    <cfRule type="containsText" dxfId="1205" priority="519" operator="containsText" text="3- Moderado">
      <formula>NOT(ISERROR(SEARCH("3- Moderado",F20)))</formula>
    </cfRule>
    <cfRule type="containsText" dxfId="1204" priority="520" operator="containsText" text="6- Moderado">
      <formula>NOT(ISERROR(SEARCH("6- Moderado",F20)))</formula>
    </cfRule>
    <cfRule type="containsText" dxfId="1203" priority="521" operator="containsText" text="4- Moderado">
      <formula>NOT(ISERROR(SEARCH("4- Moderado",F20)))</formula>
    </cfRule>
    <cfRule type="containsText" dxfId="1202" priority="522" operator="containsText" text="3- Bajo">
      <formula>NOT(ISERROR(SEARCH("3- Bajo",F20)))</formula>
    </cfRule>
    <cfRule type="containsText" dxfId="1201" priority="523" operator="containsText" text="4- Bajo">
      <formula>NOT(ISERROR(SEARCH("4- Bajo",F20)))</formula>
    </cfRule>
    <cfRule type="containsText" dxfId="1200" priority="524" operator="containsText" text="1- Bajo">
      <formula>NOT(ISERROR(SEARCH("1- Bajo",F20)))</formula>
    </cfRule>
  </conditionalFormatting>
  <conditionalFormatting sqref="J20:J24">
    <cfRule type="containsText" dxfId="1199" priority="514" operator="containsText" text="Bajo">
      <formula>NOT(ISERROR(SEARCH("Bajo",J20)))</formula>
    </cfRule>
    <cfRule type="containsText" dxfId="1198" priority="515" operator="containsText" text="Moderado">
      <formula>NOT(ISERROR(SEARCH("Moderado",J20)))</formula>
    </cfRule>
    <cfRule type="containsText" dxfId="1197" priority="516" operator="containsText" text="Alto">
      <formula>NOT(ISERROR(SEARCH("Alto",J20)))</formula>
    </cfRule>
    <cfRule type="containsText" dxfId="1196"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195" priority="489" operator="containsText" text="Moderado">
      <formula>NOT(ISERROR(SEARCH("Moderado",M20)))</formula>
    </cfRule>
    <cfRule type="containsText" dxfId="1194" priority="509" operator="containsText" text="Bajo">
      <formula>NOT(ISERROR(SEARCH("Bajo",M20)))</formula>
    </cfRule>
    <cfRule type="containsText" dxfId="1193" priority="510" operator="containsText" text="Moderado">
      <formula>NOT(ISERROR(SEARCH("Moderado",M20)))</formula>
    </cfRule>
    <cfRule type="containsText" dxfId="1192" priority="511" operator="containsText" text="Alto">
      <formula>NOT(ISERROR(SEARCH("Alto",M20)))</formula>
    </cfRule>
    <cfRule type="containsText" dxfId="1191"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190" priority="503" operator="containsText" text="3- Moderado">
      <formula>NOT(ISERROR(SEARCH("3- Moderado",N20)))</formula>
    </cfRule>
    <cfRule type="containsText" dxfId="1189" priority="504" operator="containsText" text="6- Moderado">
      <formula>NOT(ISERROR(SEARCH("6- Moderado",N20)))</formula>
    </cfRule>
    <cfRule type="containsText" dxfId="1188" priority="505" operator="containsText" text="4- Moderado">
      <formula>NOT(ISERROR(SEARCH("4- Moderado",N20)))</formula>
    </cfRule>
    <cfRule type="containsText" dxfId="1187" priority="506" operator="containsText" text="3- Bajo">
      <formula>NOT(ISERROR(SEARCH("3- Bajo",N20)))</formula>
    </cfRule>
    <cfRule type="containsText" dxfId="1186" priority="507" operator="containsText" text="4- Bajo">
      <formula>NOT(ISERROR(SEARCH("4- Bajo",N20)))</formula>
    </cfRule>
    <cfRule type="containsText" dxfId="1185" priority="508" operator="containsText" text="1- Bajo">
      <formula>NOT(ISERROR(SEARCH("1- Bajo",N20)))</formula>
    </cfRule>
  </conditionalFormatting>
  <conditionalFormatting sqref="H20:H24">
    <cfRule type="containsText" dxfId="1184" priority="490" operator="containsText" text="Muy Alta">
      <formula>NOT(ISERROR(SEARCH("Muy Alta",H20)))</formula>
    </cfRule>
    <cfRule type="containsText" dxfId="1183" priority="491" operator="containsText" text="Alta">
      <formula>NOT(ISERROR(SEARCH("Alta",H20)))</formula>
    </cfRule>
    <cfRule type="containsText" dxfId="1182" priority="492" operator="containsText" text="Muy Alta">
      <formula>NOT(ISERROR(SEARCH("Muy Alta",H20)))</formula>
    </cfRule>
    <cfRule type="containsText" dxfId="1181" priority="497" operator="containsText" text="Muy Baja">
      <formula>NOT(ISERROR(SEARCH("Muy Baja",H20)))</formula>
    </cfRule>
    <cfRule type="containsText" dxfId="1180" priority="498" operator="containsText" text="Baja">
      <formula>NOT(ISERROR(SEARCH("Baja",H20)))</formula>
    </cfRule>
    <cfRule type="containsText" dxfId="1179" priority="499" operator="containsText" text="Media">
      <formula>NOT(ISERROR(SEARCH("Media",H20)))</formula>
    </cfRule>
    <cfRule type="containsText" dxfId="1178" priority="500" operator="containsText" text="Alta">
      <formula>NOT(ISERROR(SEARCH("Alta",H20)))</formula>
    </cfRule>
    <cfRule type="containsText" dxfId="1177" priority="502" operator="containsText" text="Muy Alta">
      <formula>NOT(ISERROR(SEARCH("Muy Alta",H20)))</formula>
    </cfRule>
  </conditionalFormatting>
  <conditionalFormatting sqref="I20:I24">
    <cfRule type="containsText" dxfId="1176" priority="493" operator="containsText" text="Catastrófico">
      <formula>NOT(ISERROR(SEARCH("Catastrófico",I20)))</formula>
    </cfRule>
    <cfRule type="containsText" dxfId="1175" priority="494" operator="containsText" text="Mayor">
      <formula>NOT(ISERROR(SEARCH("Mayor",I20)))</formula>
    </cfRule>
    <cfRule type="containsText" dxfId="1174" priority="495" operator="containsText" text="Menor">
      <formula>NOT(ISERROR(SEARCH("Menor",I20)))</formula>
    </cfRule>
    <cfRule type="containsText" dxfId="1173" priority="496" operator="containsText" text="Leve">
      <formula>NOT(ISERROR(SEARCH("Leve",I20)))</formula>
    </cfRule>
    <cfRule type="containsText" dxfId="1172" priority="501" operator="containsText" text="Moderado">
      <formula>NOT(ISERROR(SEARCH("Moderado",I20)))</formula>
    </cfRule>
  </conditionalFormatting>
  <conditionalFormatting sqref="K20:K24">
    <cfRule type="containsText" dxfId="1171" priority="488" operator="containsText" text="Media">
      <formula>NOT(ISERROR(SEARCH("Media",K20)))</formula>
    </cfRule>
  </conditionalFormatting>
  <conditionalFormatting sqref="L20:L24">
    <cfRule type="containsText" dxfId="1170" priority="487" operator="containsText" text="Moderado">
      <formula>NOT(ISERROR(SEARCH("Moderado",L20)))</formula>
    </cfRule>
  </conditionalFormatting>
  <conditionalFormatting sqref="J20:J24">
    <cfRule type="containsText" dxfId="1169" priority="486" operator="containsText" text="Moderado">
      <formula>NOT(ISERROR(SEARCH("Moderado",J20)))</formula>
    </cfRule>
  </conditionalFormatting>
  <conditionalFormatting sqref="J20:J24">
    <cfRule type="containsText" dxfId="1168" priority="484" operator="containsText" text="Bajo">
      <formula>NOT(ISERROR(SEARCH("Bajo",J20)))</formula>
    </cfRule>
    <cfRule type="containsText" dxfId="1167" priority="485" operator="containsText" text="Extremo">
      <formula>NOT(ISERROR(SEARCH("Extremo",J20)))</formula>
    </cfRule>
  </conditionalFormatting>
  <conditionalFormatting sqref="K20:K24">
    <cfRule type="containsText" dxfId="1166" priority="482" operator="containsText" text="Baja">
      <formula>NOT(ISERROR(SEARCH("Baja",K20)))</formula>
    </cfRule>
    <cfRule type="containsText" dxfId="1165" priority="483" operator="containsText" text="Muy Baja">
      <formula>NOT(ISERROR(SEARCH("Muy Baja",K20)))</formula>
    </cfRule>
  </conditionalFormatting>
  <conditionalFormatting sqref="K20:K24">
    <cfRule type="containsText" dxfId="1164" priority="480" operator="containsText" text="Muy Alta">
      <formula>NOT(ISERROR(SEARCH("Muy Alta",K20)))</formula>
    </cfRule>
    <cfRule type="containsText" dxfId="1163" priority="481" operator="containsText" text="Alta">
      <formula>NOT(ISERROR(SEARCH("Alta",K20)))</formula>
    </cfRule>
  </conditionalFormatting>
  <conditionalFormatting sqref="L20:L24">
    <cfRule type="containsText" dxfId="1162" priority="476" operator="containsText" text="Catastrófico">
      <formula>NOT(ISERROR(SEARCH("Catastrófico",L20)))</formula>
    </cfRule>
    <cfRule type="containsText" dxfId="1161" priority="477" operator="containsText" text="Mayor">
      <formula>NOT(ISERROR(SEARCH("Mayor",L20)))</formula>
    </cfRule>
    <cfRule type="containsText" dxfId="1160" priority="478" operator="containsText" text="Menor">
      <formula>NOT(ISERROR(SEARCH("Menor",L20)))</formula>
    </cfRule>
    <cfRule type="containsText" dxfId="1159" priority="479" operator="containsText" text="Leve">
      <formula>NOT(ISERROR(SEARCH("Leve",L20)))</formula>
    </cfRule>
  </conditionalFormatting>
  <conditionalFormatting sqref="K30:L30">
    <cfRule type="containsText" dxfId="1158" priority="470" operator="containsText" text="3- Moderado">
      <formula>NOT(ISERROR(SEARCH("3- Moderado",K30)))</formula>
    </cfRule>
    <cfRule type="containsText" dxfId="1157" priority="471" operator="containsText" text="6- Moderado">
      <formula>NOT(ISERROR(SEARCH("6- Moderado",K30)))</formula>
    </cfRule>
    <cfRule type="containsText" dxfId="1156" priority="472" operator="containsText" text="4- Moderado">
      <formula>NOT(ISERROR(SEARCH("4- Moderado",K30)))</formula>
    </cfRule>
    <cfRule type="containsText" dxfId="1155" priority="473" operator="containsText" text="3- Bajo">
      <formula>NOT(ISERROR(SEARCH("3- Bajo",K30)))</formula>
    </cfRule>
    <cfRule type="containsText" dxfId="1154" priority="474" operator="containsText" text="4- Bajo">
      <formula>NOT(ISERROR(SEARCH("4- Bajo",K30)))</formula>
    </cfRule>
    <cfRule type="containsText" dxfId="1153" priority="475" operator="containsText" text="1- Bajo">
      <formula>NOT(ISERROR(SEARCH("1- Bajo",K30)))</formula>
    </cfRule>
  </conditionalFormatting>
  <conditionalFormatting sqref="H30:I30">
    <cfRule type="containsText" dxfId="1152" priority="464" operator="containsText" text="3- Moderado">
      <formula>NOT(ISERROR(SEARCH("3- Moderado",H30)))</formula>
    </cfRule>
    <cfRule type="containsText" dxfId="1151" priority="465" operator="containsText" text="6- Moderado">
      <formula>NOT(ISERROR(SEARCH("6- Moderado",H30)))</formula>
    </cfRule>
    <cfRule type="containsText" dxfId="1150" priority="466" operator="containsText" text="4- Moderado">
      <formula>NOT(ISERROR(SEARCH("4- Moderado",H30)))</formula>
    </cfRule>
    <cfRule type="containsText" dxfId="1149" priority="467" operator="containsText" text="3- Bajo">
      <formula>NOT(ISERROR(SEARCH("3- Bajo",H30)))</formula>
    </cfRule>
    <cfRule type="containsText" dxfId="1148" priority="468" operator="containsText" text="4- Bajo">
      <formula>NOT(ISERROR(SEARCH("4- Bajo",H30)))</formula>
    </cfRule>
    <cfRule type="containsText" dxfId="1147" priority="469" operator="containsText" text="1- Bajo">
      <formula>NOT(ISERROR(SEARCH("1- Bajo",H30)))</formula>
    </cfRule>
  </conditionalFormatting>
  <conditionalFormatting sqref="A30 C30:E30">
    <cfRule type="containsText" dxfId="1146" priority="458" operator="containsText" text="3- Moderado">
      <formula>NOT(ISERROR(SEARCH("3- Moderado",A30)))</formula>
    </cfRule>
    <cfRule type="containsText" dxfId="1145" priority="459" operator="containsText" text="6- Moderado">
      <formula>NOT(ISERROR(SEARCH("6- Moderado",A30)))</formula>
    </cfRule>
    <cfRule type="containsText" dxfId="1144" priority="460" operator="containsText" text="4- Moderado">
      <formula>NOT(ISERROR(SEARCH("4- Moderado",A30)))</formula>
    </cfRule>
    <cfRule type="containsText" dxfId="1143" priority="461" operator="containsText" text="3- Bajo">
      <formula>NOT(ISERROR(SEARCH("3- Bajo",A30)))</formula>
    </cfRule>
    <cfRule type="containsText" dxfId="1142" priority="462" operator="containsText" text="4- Bajo">
      <formula>NOT(ISERROR(SEARCH("4- Bajo",A30)))</formula>
    </cfRule>
    <cfRule type="containsText" dxfId="1141" priority="463" operator="containsText" text="1- Bajo">
      <formula>NOT(ISERROR(SEARCH("1- Bajo",A30)))</formula>
    </cfRule>
  </conditionalFormatting>
  <conditionalFormatting sqref="F30:G30">
    <cfRule type="containsText" dxfId="1140" priority="452" operator="containsText" text="3- Moderado">
      <formula>NOT(ISERROR(SEARCH("3- Moderado",F30)))</formula>
    </cfRule>
    <cfRule type="containsText" dxfId="1139" priority="453" operator="containsText" text="6- Moderado">
      <formula>NOT(ISERROR(SEARCH("6- Moderado",F30)))</formula>
    </cfRule>
    <cfRule type="containsText" dxfId="1138" priority="454" operator="containsText" text="4- Moderado">
      <formula>NOT(ISERROR(SEARCH("4- Moderado",F30)))</formula>
    </cfRule>
    <cfRule type="containsText" dxfId="1137" priority="455" operator="containsText" text="3- Bajo">
      <formula>NOT(ISERROR(SEARCH("3- Bajo",F30)))</formula>
    </cfRule>
    <cfRule type="containsText" dxfId="1136" priority="456" operator="containsText" text="4- Bajo">
      <formula>NOT(ISERROR(SEARCH("4- Bajo",F30)))</formula>
    </cfRule>
    <cfRule type="containsText" dxfId="1135" priority="457" operator="containsText" text="1- Bajo">
      <formula>NOT(ISERROR(SEARCH("1- Bajo",F30)))</formula>
    </cfRule>
  </conditionalFormatting>
  <conditionalFormatting sqref="J30:J34">
    <cfRule type="containsText" dxfId="1134" priority="447" operator="containsText" text="Bajo">
      <formula>NOT(ISERROR(SEARCH("Bajo",J30)))</formula>
    </cfRule>
    <cfRule type="containsText" dxfId="1133" priority="448" operator="containsText" text="Moderado">
      <formula>NOT(ISERROR(SEARCH("Moderado",J30)))</formula>
    </cfRule>
    <cfRule type="containsText" dxfId="1132" priority="449" operator="containsText" text="Alto">
      <formula>NOT(ISERROR(SEARCH("Alto",J30)))</formula>
    </cfRule>
    <cfRule type="containsText" dxfId="1131"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130" priority="422" operator="containsText" text="Moderado">
      <formula>NOT(ISERROR(SEARCH("Moderado",M30)))</formula>
    </cfRule>
    <cfRule type="containsText" dxfId="1129" priority="442" operator="containsText" text="Bajo">
      <formula>NOT(ISERROR(SEARCH("Bajo",M30)))</formula>
    </cfRule>
    <cfRule type="containsText" dxfId="1128" priority="443" operator="containsText" text="Moderado">
      <formula>NOT(ISERROR(SEARCH("Moderado",M30)))</formula>
    </cfRule>
    <cfRule type="containsText" dxfId="1127" priority="444" operator="containsText" text="Alto">
      <formula>NOT(ISERROR(SEARCH("Alto",M30)))</formula>
    </cfRule>
    <cfRule type="containsText" dxfId="1126"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125" priority="436" operator="containsText" text="3- Moderado">
      <formula>NOT(ISERROR(SEARCH("3- Moderado",N30)))</formula>
    </cfRule>
    <cfRule type="containsText" dxfId="1124" priority="437" operator="containsText" text="6- Moderado">
      <formula>NOT(ISERROR(SEARCH("6- Moderado",N30)))</formula>
    </cfRule>
    <cfRule type="containsText" dxfId="1123" priority="438" operator="containsText" text="4- Moderado">
      <formula>NOT(ISERROR(SEARCH("4- Moderado",N30)))</formula>
    </cfRule>
    <cfRule type="containsText" dxfId="1122" priority="439" operator="containsText" text="3- Bajo">
      <formula>NOT(ISERROR(SEARCH("3- Bajo",N30)))</formula>
    </cfRule>
    <cfRule type="containsText" dxfId="1121" priority="440" operator="containsText" text="4- Bajo">
      <formula>NOT(ISERROR(SEARCH("4- Bajo",N30)))</formula>
    </cfRule>
    <cfRule type="containsText" dxfId="1120" priority="441" operator="containsText" text="1- Bajo">
      <formula>NOT(ISERROR(SEARCH("1- Bajo",N30)))</formula>
    </cfRule>
  </conditionalFormatting>
  <conditionalFormatting sqref="H30:H34">
    <cfRule type="containsText" dxfId="1119" priority="423" operator="containsText" text="Muy Alta">
      <formula>NOT(ISERROR(SEARCH("Muy Alta",H30)))</formula>
    </cfRule>
    <cfRule type="containsText" dxfId="1118" priority="424" operator="containsText" text="Alta">
      <formula>NOT(ISERROR(SEARCH("Alta",H30)))</formula>
    </cfRule>
    <cfRule type="containsText" dxfId="1117" priority="425" operator="containsText" text="Muy Alta">
      <formula>NOT(ISERROR(SEARCH("Muy Alta",H30)))</formula>
    </cfRule>
    <cfRule type="containsText" dxfId="1116" priority="430" operator="containsText" text="Muy Baja">
      <formula>NOT(ISERROR(SEARCH("Muy Baja",H30)))</formula>
    </cfRule>
    <cfRule type="containsText" dxfId="1115" priority="431" operator="containsText" text="Baja">
      <formula>NOT(ISERROR(SEARCH("Baja",H30)))</formula>
    </cfRule>
    <cfRule type="containsText" dxfId="1114" priority="432" operator="containsText" text="Media">
      <formula>NOT(ISERROR(SEARCH("Media",H30)))</formula>
    </cfRule>
    <cfRule type="containsText" dxfId="1113" priority="433" operator="containsText" text="Alta">
      <formula>NOT(ISERROR(SEARCH("Alta",H30)))</formula>
    </cfRule>
    <cfRule type="containsText" dxfId="1112" priority="435" operator="containsText" text="Muy Alta">
      <formula>NOT(ISERROR(SEARCH("Muy Alta",H30)))</formula>
    </cfRule>
  </conditionalFormatting>
  <conditionalFormatting sqref="I30:I34">
    <cfRule type="containsText" dxfId="1111" priority="426" operator="containsText" text="Catastrófico">
      <formula>NOT(ISERROR(SEARCH("Catastrófico",I30)))</formula>
    </cfRule>
    <cfRule type="containsText" dxfId="1110" priority="427" operator="containsText" text="Mayor">
      <formula>NOT(ISERROR(SEARCH("Mayor",I30)))</formula>
    </cfRule>
    <cfRule type="containsText" dxfId="1109" priority="428" operator="containsText" text="Menor">
      <formula>NOT(ISERROR(SEARCH("Menor",I30)))</formula>
    </cfRule>
    <cfRule type="containsText" dxfId="1108" priority="429" operator="containsText" text="Leve">
      <formula>NOT(ISERROR(SEARCH("Leve",I30)))</formula>
    </cfRule>
    <cfRule type="containsText" dxfId="1107" priority="434" operator="containsText" text="Moderado">
      <formula>NOT(ISERROR(SEARCH("Moderado",I30)))</formula>
    </cfRule>
  </conditionalFormatting>
  <conditionalFormatting sqref="K30:K34">
    <cfRule type="containsText" dxfId="1106" priority="421" operator="containsText" text="Media">
      <formula>NOT(ISERROR(SEARCH("Media",K30)))</formula>
    </cfRule>
  </conditionalFormatting>
  <conditionalFormatting sqref="L30:L34">
    <cfRule type="containsText" dxfId="1105" priority="420" operator="containsText" text="Moderado">
      <formula>NOT(ISERROR(SEARCH("Moderado",L30)))</formula>
    </cfRule>
  </conditionalFormatting>
  <conditionalFormatting sqref="J30:J34">
    <cfRule type="containsText" dxfId="1104" priority="419" operator="containsText" text="Moderado">
      <formula>NOT(ISERROR(SEARCH("Moderado",J30)))</formula>
    </cfRule>
  </conditionalFormatting>
  <conditionalFormatting sqref="J30:J34">
    <cfRule type="containsText" dxfId="1103" priority="417" operator="containsText" text="Bajo">
      <formula>NOT(ISERROR(SEARCH("Bajo",J30)))</formula>
    </cfRule>
    <cfRule type="containsText" dxfId="1102" priority="418" operator="containsText" text="Extremo">
      <formula>NOT(ISERROR(SEARCH("Extremo",J30)))</formula>
    </cfRule>
  </conditionalFormatting>
  <conditionalFormatting sqref="K30:K34">
    <cfRule type="containsText" dxfId="1101" priority="415" operator="containsText" text="Baja">
      <formula>NOT(ISERROR(SEARCH("Baja",K30)))</formula>
    </cfRule>
    <cfRule type="containsText" dxfId="1100" priority="416" operator="containsText" text="Muy Baja">
      <formula>NOT(ISERROR(SEARCH("Muy Baja",K30)))</formula>
    </cfRule>
  </conditionalFormatting>
  <conditionalFormatting sqref="K30:K34">
    <cfRule type="containsText" dxfId="1099" priority="413" operator="containsText" text="Muy Alta">
      <formula>NOT(ISERROR(SEARCH("Muy Alta",K30)))</formula>
    </cfRule>
    <cfRule type="containsText" dxfId="1098" priority="414" operator="containsText" text="Alta">
      <formula>NOT(ISERROR(SEARCH("Alta",K30)))</formula>
    </cfRule>
  </conditionalFormatting>
  <conditionalFormatting sqref="L30:L34">
    <cfRule type="containsText" dxfId="1097" priority="409" operator="containsText" text="Catastrófico">
      <formula>NOT(ISERROR(SEARCH("Catastrófico",L30)))</formula>
    </cfRule>
    <cfRule type="containsText" dxfId="1096" priority="410" operator="containsText" text="Mayor">
      <formula>NOT(ISERROR(SEARCH("Mayor",L30)))</formula>
    </cfRule>
    <cfRule type="containsText" dxfId="1095" priority="411" operator="containsText" text="Menor">
      <formula>NOT(ISERROR(SEARCH("Menor",L30)))</formula>
    </cfRule>
    <cfRule type="containsText" dxfId="1094" priority="412" operator="containsText" text="Leve">
      <formula>NOT(ISERROR(SEARCH("Leve",L30)))</formula>
    </cfRule>
  </conditionalFormatting>
  <conditionalFormatting sqref="K35:L35">
    <cfRule type="containsText" dxfId="1093" priority="403" operator="containsText" text="3- Moderado">
      <formula>NOT(ISERROR(SEARCH("3- Moderado",K35)))</formula>
    </cfRule>
    <cfRule type="containsText" dxfId="1092" priority="404" operator="containsText" text="6- Moderado">
      <formula>NOT(ISERROR(SEARCH("6- Moderado",K35)))</formula>
    </cfRule>
    <cfRule type="containsText" dxfId="1091" priority="405" operator="containsText" text="4- Moderado">
      <formula>NOT(ISERROR(SEARCH("4- Moderado",K35)))</formula>
    </cfRule>
    <cfRule type="containsText" dxfId="1090" priority="406" operator="containsText" text="3- Bajo">
      <formula>NOT(ISERROR(SEARCH("3- Bajo",K35)))</formula>
    </cfRule>
    <cfRule type="containsText" dxfId="1089" priority="407" operator="containsText" text="4- Bajo">
      <formula>NOT(ISERROR(SEARCH("4- Bajo",K35)))</formula>
    </cfRule>
    <cfRule type="containsText" dxfId="1088" priority="408" operator="containsText" text="1- Bajo">
      <formula>NOT(ISERROR(SEARCH("1- Bajo",K35)))</formula>
    </cfRule>
  </conditionalFormatting>
  <conditionalFormatting sqref="H35:I35">
    <cfRule type="containsText" dxfId="1087" priority="397" operator="containsText" text="3- Moderado">
      <formula>NOT(ISERROR(SEARCH("3- Moderado",H35)))</formula>
    </cfRule>
    <cfRule type="containsText" dxfId="1086" priority="398" operator="containsText" text="6- Moderado">
      <formula>NOT(ISERROR(SEARCH("6- Moderado",H35)))</formula>
    </cfRule>
    <cfRule type="containsText" dxfId="1085" priority="399" operator="containsText" text="4- Moderado">
      <formula>NOT(ISERROR(SEARCH("4- Moderado",H35)))</formula>
    </cfRule>
    <cfRule type="containsText" dxfId="1084" priority="400" operator="containsText" text="3- Bajo">
      <formula>NOT(ISERROR(SEARCH("3- Bajo",H35)))</formula>
    </cfRule>
    <cfRule type="containsText" dxfId="1083" priority="401" operator="containsText" text="4- Bajo">
      <formula>NOT(ISERROR(SEARCH("4- Bajo",H35)))</formula>
    </cfRule>
    <cfRule type="containsText" dxfId="1082" priority="402" operator="containsText" text="1- Bajo">
      <formula>NOT(ISERROR(SEARCH("1- Bajo",H35)))</formula>
    </cfRule>
  </conditionalFormatting>
  <conditionalFormatting sqref="A35 C35:E35">
    <cfRule type="containsText" dxfId="1081" priority="391" operator="containsText" text="3- Moderado">
      <formula>NOT(ISERROR(SEARCH("3- Moderado",A35)))</formula>
    </cfRule>
    <cfRule type="containsText" dxfId="1080" priority="392" operator="containsText" text="6- Moderado">
      <formula>NOT(ISERROR(SEARCH("6- Moderado",A35)))</formula>
    </cfRule>
    <cfRule type="containsText" dxfId="1079" priority="393" operator="containsText" text="4- Moderado">
      <formula>NOT(ISERROR(SEARCH("4- Moderado",A35)))</formula>
    </cfRule>
    <cfRule type="containsText" dxfId="1078" priority="394" operator="containsText" text="3- Bajo">
      <formula>NOT(ISERROR(SEARCH("3- Bajo",A35)))</formula>
    </cfRule>
    <cfRule type="containsText" dxfId="1077" priority="395" operator="containsText" text="4- Bajo">
      <formula>NOT(ISERROR(SEARCH("4- Bajo",A35)))</formula>
    </cfRule>
    <cfRule type="containsText" dxfId="1076" priority="396" operator="containsText" text="1- Bajo">
      <formula>NOT(ISERROR(SEARCH("1- Bajo",A35)))</formula>
    </cfRule>
  </conditionalFormatting>
  <conditionalFormatting sqref="F35:G35">
    <cfRule type="containsText" dxfId="1075" priority="385" operator="containsText" text="3- Moderado">
      <formula>NOT(ISERROR(SEARCH("3- Moderado",F35)))</formula>
    </cfRule>
    <cfRule type="containsText" dxfId="1074" priority="386" operator="containsText" text="6- Moderado">
      <formula>NOT(ISERROR(SEARCH("6- Moderado",F35)))</formula>
    </cfRule>
    <cfRule type="containsText" dxfId="1073" priority="387" operator="containsText" text="4- Moderado">
      <formula>NOT(ISERROR(SEARCH("4- Moderado",F35)))</formula>
    </cfRule>
    <cfRule type="containsText" dxfId="1072" priority="388" operator="containsText" text="3- Bajo">
      <formula>NOT(ISERROR(SEARCH("3- Bajo",F35)))</formula>
    </cfRule>
    <cfRule type="containsText" dxfId="1071" priority="389" operator="containsText" text="4- Bajo">
      <formula>NOT(ISERROR(SEARCH("4- Bajo",F35)))</formula>
    </cfRule>
    <cfRule type="containsText" dxfId="1070" priority="390" operator="containsText" text="1- Bajo">
      <formula>NOT(ISERROR(SEARCH("1- Bajo",F35)))</formula>
    </cfRule>
  </conditionalFormatting>
  <conditionalFormatting sqref="J35:J39">
    <cfRule type="containsText" dxfId="1069" priority="380" operator="containsText" text="Bajo">
      <formula>NOT(ISERROR(SEARCH("Bajo",J35)))</formula>
    </cfRule>
    <cfRule type="containsText" dxfId="1068" priority="381" operator="containsText" text="Moderado">
      <formula>NOT(ISERROR(SEARCH("Moderado",J35)))</formula>
    </cfRule>
    <cfRule type="containsText" dxfId="1067" priority="382" operator="containsText" text="Alto">
      <formula>NOT(ISERROR(SEARCH("Alto",J35)))</formula>
    </cfRule>
    <cfRule type="containsText" dxfId="1066"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065" priority="355" operator="containsText" text="Moderado">
      <formula>NOT(ISERROR(SEARCH("Moderado",M35)))</formula>
    </cfRule>
    <cfRule type="containsText" dxfId="1064" priority="375" operator="containsText" text="Bajo">
      <formula>NOT(ISERROR(SEARCH("Bajo",M35)))</formula>
    </cfRule>
    <cfRule type="containsText" dxfId="1063" priority="376" operator="containsText" text="Moderado">
      <formula>NOT(ISERROR(SEARCH("Moderado",M35)))</formula>
    </cfRule>
    <cfRule type="containsText" dxfId="1062" priority="377" operator="containsText" text="Alto">
      <formula>NOT(ISERROR(SEARCH("Alto",M35)))</formula>
    </cfRule>
    <cfRule type="containsText" dxfId="1061"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060" priority="369" operator="containsText" text="3- Moderado">
      <formula>NOT(ISERROR(SEARCH("3- Moderado",N35)))</formula>
    </cfRule>
    <cfRule type="containsText" dxfId="1059" priority="370" operator="containsText" text="6- Moderado">
      <formula>NOT(ISERROR(SEARCH("6- Moderado",N35)))</formula>
    </cfRule>
    <cfRule type="containsText" dxfId="1058" priority="371" operator="containsText" text="4- Moderado">
      <formula>NOT(ISERROR(SEARCH("4- Moderado",N35)))</formula>
    </cfRule>
    <cfRule type="containsText" dxfId="1057" priority="372" operator="containsText" text="3- Bajo">
      <formula>NOT(ISERROR(SEARCH("3- Bajo",N35)))</formula>
    </cfRule>
    <cfRule type="containsText" dxfId="1056" priority="373" operator="containsText" text="4- Bajo">
      <formula>NOT(ISERROR(SEARCH("4- Bajo",N35)))</formula>
    </cfRule>
    <cfRule type="containsText" dxfId="1055" priority="374" operator="containsText" text="1- Bajo">
      <formula>NOT(ISERROR(SEARCH("1- Bajo",N35)))</formula>
    </cfRule>
  </conditionalFormatting>
  <conditionalFormatting sqref="H35:H39">
    <cfRule type="containsText" dxfId="1054" priority="356" operator="containsText" text="Muy Alta">
      <formula>NOT(ISERROR(SEARCH("Muy Alta",H35)))</formula>
    </cfRule>
    <cfRule type="containsText" dxfId="1053" priority="357" operator="containsText" text="Alta">
      <formula>NOT(ISERROR(SEARCH("Alta",H35)))</formula>
    </cfRule>
    <cfRule type="containsText" dxfId="1052" priority="358" operator="containsText" text="Muy Alta">
      <formula>NOT(ISERROR(SEARCH("Muy Alta",H35)))</formula>
    </cfRule>
    <cfRule type="containsText" dxfId="1051" priority="363" operator="containsText" text="Muy Baja">
      <formula>NOT(ISERROR(SEARCH("Muy Baja",H35)))</formula>
    </cfRule>
    <cfRule type="containsText" dxfId="1050" priority="364" operator="containsText" text="Baja">
      <formula>NOT(ISERROR(SEARCH("Baja",H35)))</formula>
    </cfRule>
    <cfRule type="containsText" dxfId="1049" priority="365" operator="containsText" text="Media">
      <formula>NOT(ISERROR(SEARCH("Media",H35)))</formula>
    </cfRule>
    <cfRule type="containsText" dxfId="1048" priority="366" operator="containsText" text="Alta">
      <formula>NOT(ISERROR(SEARCH("Alta",H35)))</formula>
    </cfRule>
    <cfRule type="containsText" dxfId="1047" priority="368" operator="containsText" text="Muy Alta">
      <formula>NOT(ISERROR(SEARCH("Muy Alta",H35)))</formula>
    </cfRule>
  </conditionalFormatting>
  <conditionalFormatting sqref="I35:I39">
    <cfRule type="containsText" dxfId="1046" priority="359" operator="containsText" text="Catastrófico">
      <formula>NOT(ISERROR(SEARCH("Catastrófico",I35)))</formula>
    </cfRule>
    <cfRule type="containsText" dxfId="1045" priority="360" operator="containsText" text="Mayor">
      <formula>NOT(ISERROR(SEARCH("Mayor",I35)))</formula>
    </cfRule>
    <cfRule type="containsText" dxfId="1044" priority="361" operator="containsText" text="Menor">
      <formula>NOT(ISERROR(SEARCH("Menor",I35)))</formula>
    </cfRule>
    <cfRule type="containsText" dxfId="1043" priority="362" operator="containsText" text="Leve">
      <formula>NOT(ISERROR(SEARCH("Leve",I35)))</formula>
    </cfRule>
    <cfRule type="containsText" dxfId="1042" priority="367" operator="containsText" text="Moderado">
      <formula>NOT(ISERROR(SEARCH("Moderado",I35)))</formula>
    </cfRule>
  </conditionalFormatting>
  <conditionalFormatting sqref="K35:K39">
    <cfRule type="containsText" dxfId="1041" priority="354" operator="containsText" text="Media">
      <formula>NOT(ISERROR(SEARCH("Media",K35)))</formula>
    </cfRule>
  </conditionalFormatting>
  <conditionalFormatting sqref="L35:L39">
    <cfRule type="containsText" dxfId="1040" priority="353" operator="containsText" text="Moderado">
      <formula>NOT(ISERROR(SEARCH("Moderado",L35)))</formula>
    </cfRule>
  </conditionalFormatting>
  <conditionalFormatting sqref="J35:J39">
    <cfRule type="containsText" dxfId="1039" priority="352" operator="containsText" text="Moderado">
      <formula>NOT(ISERROR(SEARCH("Moderado",J35)))</formula>
    </cfRule>
  </conditionalFormatting>
  <conditionalFormatting sqref="J35:J39">
    <cfRule type="containsText" dxfId="1038" priority="350" operator="containsText" text="Bajo">
      <formula>NOT(ISERROR(SEARCH("Bajo",J35)))</formula>
    </cfRule>
    <cfRule type="containsText" dxfId="1037" priority="351" operator="containsText" text="Extremo">
      <formula>NOT(ISERROR(SEARCH("Extremo",J35)))</formula>
    </cfRule>
  </conditionalFormatting>
  <conditionalFormatting sqref="K35:K39">
    <cfRule type="containsText" dxfId="1036" priority="348" operator="containsText" text="Baja">
      <formula>NOT(ISERROR(SEARCH("Baja",K35)))</formula>
    </cfRule>
    <cfRule type="containsText" dxfId="1035" priority="349" operator="containsText" text="Muy Baja">
      <formula>NOT(ISERROR(SEARCH("Muy Baja",K35)))</formula>
    </cfRule>
  </conditionalFormatting>
  <conditionalFormatting sqref="K35:K39">
    <cfRule type="containsText" dxfId="1034" priority="346" operator="containsText" text="Muy Alta">
      <formula>NOT(ISERROR(SEARCH("Muy Alta",K35)))</formula>
    </cfRule>
    <cfRule type="containsText" dxfId="1033" priority="347" operator="containsText" text="Alta">
      <formula>NOT(ISERROR(SEARCH("Alta",K35)))</formula>
    </cfRule>
  </conditionalFormatting>
  <conditionalFormatting sqref="L35:L39">
    <cfRule type="containsText" dxfId="1032" priority="342" operator="containsText" text="Catastrófico">
      <formula>NOT(ISERROR(SEARCH("Catastrófico",L35)))</formula>
    </cfRule>
    <cfRule type="containsText" dxfId="1031" priority="343" operator="containsText" text="Mayor">
      <formula>NOT(ISERROR(SEARCH("Mayor",L35)))</formula>
    </cfRule>
    <cfRule type="containsText" dxfId="1030" priority="344" operator="containsText" text="Menor">
      <formula>NOT(ISERROR(SEARCH("Menor",L35)))</formula>
    </cfRule>
    <cfRule type="containsText" dxfId="1029" priority="345" operator="containsText" text="Leve">
      <formula>NOT(ISERROR(SEARCH("Leve",L35)))</formula>
    </cfRule>
  </conditionalFormatting>
  <conditionalFormatting sqref="K40:L40">
    <cfRule type="containsText" dxfId="1028" priority="336" operator="containsText" text="3- Moderado">
      <formula>NOT(ISERROR(SEARCH("3- Moderado",K40)))</formula>
    </cfRule>
    <cfRule type="containsText" dxfId="1027" priority="337" operator="containsText" text="6- Moderado">
      <formula>NOT(ISERROR(SEARCH("6- Moderado",K40)))</formula>
    </cfRule>
    <cfRule type="containsText" dxfId="1026" priority="338" operator="containsText" text="4- Moderado">
      <formula>NOT(ISERROR(SEARCH("4- Moderado",K40)))</formula>
    </cfRule>
    <cfRule type="containsText" dxfId="1025" priority="339" operator="containsText" text="3- Bajo">
      <formula>NOT(ISERROR(SEARCH("3- Bajo",K40)))</formula>
    </cfRule>
    <cfRule type="containsText" dxfId="1024" priority="340" operator="containsText" text="4- Bajo">
      <formula>NOT(ISERROR(SEARCH("4- Bajo",K40)))</formula>
    </cfRule>
    <cfRule type="containsText" dxfId="1023" priority="341" operator="containsText" text="1- Bajo">
      <formula>NOT(ISERROR(SEARCH("1- Bajo",K40)))</formula>
    </cfRule>
  </conditionalFormatting>
  <conditionalFormatting sqref="H40:I40">
    <cfRule type="containsText" dxfId="1022" priority="330" operator="containsText" text="3- Moderado">
      <formula>NOT(ISERROR(SEARCH("3- Moderado",H40)))</formula>
    </cfRule>
    <cfRule type="containsText" dxfId="1021" priority="331" operator="containsText" text="6- Moderado">
      <formula>NOT(ISERROR(SEARCH("6- Moderado",H40)))</formula>
    </cfRule>
    <cfRule type="containsText" dxfId="1020" priority="332" operator="containsText" text="4- Moderado">
      <formula>NOT(ISERROR(SEARCH("4- Moderado",H40)))</formula>
    </cfRule>
    <cfRule type="containsText" dxfId="1019" priority="333" operator="containsText" text="3- Bajo">
      <formula>NOT(ISERROR(SEARCH("3- Bajo",H40)))</formula>
    </cfRule>
    <cfRule type="containsText" dxfId="1018" priority="334" operator="containsText" text="4- Bajo">
      <formula>NOT(ISERROR(SEARCH("4- Bajo",H40)))</formula>
    </cfRule>
    <cfRule type="containsText" dxfId="1017" priority="335" operator="containsText" text="1- Bajo">
      <formula>NOT(ISERROR(SEARCH("1- Bajo",H40)))</formula>
    </cfRule>
  </conditionalFormatting>
  <conditionalFormatting sqref="A40 C40:E40">
    <cfRule type="containsText" dxfId="1016" priority="324" operator="containsText" text="3- Moderado">
      <formula>NOT(ISERROR(SEARCH("3- Moderado",A40)))</formula>
    </cfRule>
    <cfRule type="containsText" dxfId="1015" priority="325" operator="containsText" text="6- Moderado">
      <formula>NOT(ISERROR(SEARCH("6- Moderado",A40)))</formula>
    </cfRule>
    <cfRule type="containsText" dxfId="1014" priority="326" operator="containsText" text="4- Moderado">
      <formula>NOT(ISERROR(SEARCH("4- Moderado",A40)))</formula>
    </cfRule>
    <cfRule type="containsText" dxfId="1013" priority="327" operator="containsText" text="3- Bajo">
      <formula>NOT(ISERROR(SEARCH("3- Bajo",A40)))</formula>
    </cfRule>
    <cfRule type="containsText" dxfId="1012" priority="328" operator="containsText" text="4- Bajo">
      <formula>NOT(ISERROR(SEARCH("4- Bajo",A40)))</formula>
    </cfRule>
    <cfRule type="containsText" dxfId="1011" priority="329" operator="containsText" text="1- Bajo">
      <formula>NOT(ISERROR(SEARCH("1- Bajo",A40)))</formula>
    </cfRule>
  </conditionalFormatting>
  <conditionalFormatting sqref="F40:G40">
    <cfRule type="containsText" dxfId="1010" priority="318" operator="containsText" text="3- Moderado">
      <formula>NOT(ISERROR(SEARCH("3- Moderado",F40)))</formula>
    </cfRule>
    <cfRule type="containsText" dxfId="1009" priority="319" operator="containsText" text="6- Moderado">
      <formula>NOT(ISERROR(SEARCH("6- Moderado",F40)))</formula>
    </cfRule>
    <cfRule type="containsText" dxfId="1008" priority="320" operator="containsText" text="4- Moderado">
      <formula>NOT(ISERROR(SEARCH("4- Moderado",F40)))</formula>
    </cfRule>
    <cfRule type="containsText" dxfId="1007" priority="321" operator="containsText" text="3- Bajo">
      <formula>NOT(ISERROR(SEARCH("3- Bajo",F40)))</formula>
    </cfRule>
    <cfRule type="containsText" dxfId="1006" priority="322" operator="containsText" text="4- Bajo">
      <formula>NOT(ISERROR(SEARCH("4- Bajo",F40)))</formula>
    </cfRule>
    <cfRule type="containsText" dxfId="1005" priority="323" operator="containsText" text="1- Bajo">
      <formula>NOT(ISERROR(SEARCH("1- Bajo",F40)))</formula>
    </cfRule>
  </conditionalFormatting>
  <conditionalFormatting sqref="J40:J44">
    <cfRule type="containsText" dxfId="1004" priority="313" operator="containsText" text="Bajo">
      <formula>NOT(ISERROR(SEARCH("Bajo",J40)))</formula>
    </cfRule>
    <cfRule type="containsText" dxfId="1003" priority="314" operator="containsText" text="Moderado">
      <formula>NOT(ISERROR(SEARCH("Moderado",J40)))</formula>
    </cfRule>
    <cfRule type="containsText" dxfId="1002" priority="315" operator="containsText" text="Alto">
      <formula>NOT(ISERROR(SEARCH("Alto",J40)))</formula>
    </cfRule>
    <cfRule type="containsText" dxfId="1001"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000" priority="288" operator="containsText" text="Moderado">
      <formula>NOT(ISERROR(SEARCH("Moderado",M40)))</formula>
    </cfRule>
    <cfRule type="containsText" dxfId="999" priority="308" operator="containsText" text="Bajo">
      <formula>NOT(ISERROR(SEARCH("Bajo",M40)))</formula>
    </cfRule>
    <cfRule type="containsText" dxfId="998" priority="309" operator="containsText" text="Moderado">
      <formula>NOT(ISERROR(SEARCH("Moderado",M40)))</formula>
    </cfRule>
    <cfRule type="containsText" dxfId="997" priority="310" operator="containsText" text="Alto">
      <formula>NOT(ISERROR(SEARCH("Alto",M40)))</formula>
    </cfRule>
    <cfRule type="containsText" dxfId="996"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995" priority="302" operator="containsText" text="3- Moderado">
      <formula>NOT(ISERROR(SEARCH("3- Moderado",N40)))</formula>
    </cfRule>
    <cfRule type="containsText" dxfId="994" priority="303" operator="containsText" text="6- Moderado">
      <formula>NOT(ISERROR(SEARCH("6- Moderado",N40)))</formula>
    </cfRule>
    <cfRule type="containsText" dxfId="993" priority="304" operator="containsText" text="4- Moderado">
      <formula>NOT(ISERROR(SEARCH("4- Moderado",N40)))</formula>
    </cfRule>
    <cfRule type="containsText" dxfId="992" priority="305" operator="containsText" text="3- Bajo">
      <formula>NOT(ISERROR(SEARCH("3- Bajo",N40)))</formula>
    </cfRule>
    <cfRule type="containsText" dxfId="991" priority="306" operator="containsText" text="4- Bajo">
      <formula>NOT(ISERROR(SEARCH("4- Bajo",N40)))</formula>
    </cfRule>
    <cfRule type="containsText" dxfId="990" priority="307" operator="containsText" text="1- Bajo">
      <formula>NOT(ISERROR(SEARCH("1- Bajo",N40)))</formula>
    </cfRule>
  </conditionalFormatting>
  <conditionalFormatting sqref="H40:H44">
    <cfRule type="containsText" dxfId="989" priority="289" operator="containsText" text="Muy Alta">
      <formula>NOT(ISERROR(SEARCH("Muy Alta",H40)))</formula>
    </cfRule>
    <cfRule type="containsText" dxfId="988" priority="290" operator="containsText" text="Alta">
      <formula>NOT(ISERROR(SEARCH("Alta",H40)))</formula>
    </cfRule>
    <cfRule type="containsText" dxfId="987" priority="291" operator="containsText" text="Muy Alta">
      <formula>NOT(ISERROR(SEARCH("Muy Alta",H40)))</formula>
    </cfRule>
    <cfRule type="containsText" dxfId="986" priority="296" operator="containsText" text="Muy Baja">
      <formula>NOT(ISERROR(SEARCH("Muy Baja",H40)))</formula>
    </cfRule>
    <cfRule type="containsText" dxfId="985" priority="297" operator="containsText" text="Baja">
      <formula>NOT(ISERROR(SEARCH("Baja",H40)))</formula>
    </cfRule>
    <cfRule type="containsText" dxfId="984" priority="298" operator="containsText" text="Media">
      <formula>NOT(ISERROR(SEARCH("Media",H40)))</formula>
    </cfRule>
    <cfRule type="containsText" dxfId="983" priority="299" operator="containsText" text="Alta">
      <formula>NOT(ISERROR(SEARCH("Alta",H40)))</formula>
    </cfRule>
    <cfRule type="containsText" dxfId="982" priority="301" operator="containsText" text="Muy Alta">
      <formula>NOT(ISERROR(SEARCH("Muy Alta",H40)))</formula>
    </cfRule>
  </conditionalFormatting>
  <conditionalFormatting sqref="I40:I44">
    <cfRule type="containsText" dxfId="981" priority="292" operator="containsText" text="Catastrófico">
      <formula>NOT(ISERROR(SEARCH("Catastrófico",I40)))</formula>
    </cfRule>
    <cfRule type="containsText" dxfId="980" priority="293" operator="containsText" text="Mayor">
      <formula>NOT(ISERROR(SEARCH("Mayor",I40)))</formula>
    </cfRule>
    <cfRule type="containsText" dxfId="979" priority="294" operator="containsText" text="Menor">
      <formula>NOT(ISERROR(SEARCH("Menor",I40)))</formula>
    </cfRule>
    <cfRule type="containsText" dxfId="978" priority="295" operator="containsText" text="Leve">
      <formula>NOT(ISERROR(SEARCH("Leve",I40)))</formula>
    </cfRule>
    <cfRule type="containsText" dxfId="977" priority="300" operator="containsText" text="Moderado">
      <formula>NOT(ISERROR(SEARCH("Moderado",I40)))</formula>
    </cfRule>
  </conditionalFormatting>
  <conditionalFormatting sqref="K40:K44">
    <cfRule type="containsText" dxfId="976" priority="287" operator="containsText" text="Media">
      <formula>NOT(ISERROR(SEARCH("Media",K40)))</formula>
    </cfRule>
  </conditionalFormatting>
  <conditionalFormatting sqref="L40:L44">
    <cfRule type="containsText" dxfId="975" priority="286" operator="containsText" text="Moderado">
      <formula>NOT(ISERROR(SEARCH("Moderado",L40)))</formula>
    </cfRule>
  </conditionalFormatting>
  <conditionalFormatting sqref="J40:J44">
    <cfRule type="containsText" dxfId="974" priority="285" operator="containsText" text="Moderado">
      <formula>NOT(ISERROR(SEARCH("Moderado",J40)))</formula>
    </cfRule>
  </conditionalFormatting>
  <conditionalFormatting sqref="J40:J44">
    <cfRule type="containsText" dxfId="973" priority="283" operator="containsText" text="Bajo">
      <formula>NOT(ISERROR(SEARCH("Bajo",J40)))</formula>
    </cfRule>
    <cfRule type="containsText" dxfId="972" priority="284" operator="containsText" text="Extremo">
      <formula>NOT(ISERROR(SEARCH("Extremo",J40)))</formula>
    </cfRule>
  </conditionalFormatting>
  <conditionalFormatting sqref="K40:K44">
    <cfRule type="containsText" dxfId="971" priority="281" operator="containsText" text="Baja">
      <formula>NOT(ISERROR(SEARCH("Baja",K40)))</formula>
    </cfRule>
    <cfRule type="containsText" dxfId="970" priority="282" operator="containsText" text="Muy Baja">
      <formula>NOT(ISERROR(SEARCH("Muy Baja",K40)))</formula>
    </cfRule>
  </conditionalFormatting>
  <conditionalFormatting sqref="K40:K44">
    <cfRule type="containsText" dxfId="969" priority="279" operator="containsText" text="Muy Alta">
      <formula>NOT(ISERROR(SEARCH("Muy Alta",K40)))</formula>
    </cfRule>
    <cfRule type="containsText" dxfId="968" priority="280" operator="containsText" text="Alta">
      <formula>NOT(ISERROR(SEARCH("Alta",K40)))</formula>
    </cfRule>
  </conditionalFormatting>
  <conditionalFormatting sqref="L40:L44">
    <cfRule type="containsText" dxfId="967" priority="275" operator="containsText" text="Catastrófico">
      <formula>NOT(ISERROR(SEARCH("Catastrófico",L40)))</formula>
    </cfRule>
    <cfRule type="containsText" dxfId="966" priority="276" operator="containsText" text="Mayor">
      <formula>NOT(ISERROR(SEARCH("Mayor",L40)))</formula>
    </cfRule>
    <cfRule type="containsText" dxfId="965" priority="277" operator="containsText" text="Menor">
      <formula>NOT(ISERROR(SEARCH("Menor",L40)))</formula>
    </cfRule>
    <cfRule type="containsText" dxfId="964" priority="278" operator="containsText" text="Leve">
      <formula>NOT(ISERROR(SEARCH("Leve",L40)))</formula>
    </cfRule>
  </conditionalFormatting>
  <conditionalFormatting sqref="K45:L45">
    <cfRule type="containsText" dxfId="963" priority="269" operator="containsText" text="3- Moderado">
      <formula>NOT(ISERROR(SEARCH("3- Moderado",K45)))</formula>
    </cfRule>
    <cfRule type="containsText" dxfId="962" priority="270" operator="containsText" text="6- Moderado">
      <formula>NOT(ISERROR(SEARCH("6- Moderado",K45)))</formula>
    </cfRule>
    <cfRule type="containsText" dxfId="961" priority="271" operator="containsText" text="4- Moderado">
      <formula>NOT(ISERROR(SEARCH("4- Moderado",K45)))</formula>
    </cfRule>
    <cfRule type="containsText" dxfId="960" priority="272" operator="containsText" text="3- Bajo">
      <formula>NOT(ISERROR(SEARCH("3- Bajo",K45)))</formula>
    </cfRule>
    <cfRule type="containsText" dxfId="959" priority="273" operator="containsText" text="4- Bajo">
      <formula>NOT(ISERROR(SEARCH("4- Bajo",K45)))</formula>
    </cfRule>
    <cfRule type="containsText" dxfId="958" priority="274" operator="containsText" text="1- Bajo">
      <formula>NOT(ISERROR(SEARCH("1- Bajo",K45)))</formula>
    </cfRule>
  </conditionalFormatting>
  <conditionalFormatting sqref="H45:I45">
    <cfRule type="containsText" dxfId="957" priority="263" operator="containsText" text="3- Moderado">
      <formula>NOT(ISERROR(SEARCH("3- Moderado",H45)))</formula>
    </cfRule>
    <cfRule type="containsText" dxfId="956" priority="264" operator="containsText" text="6- Moderado">
      <formula>NOT(ISERROR(SEARCH("6- Moderado",H45)))</formula>
    </cfRule>
    <cfRule type="containsText" dxfId="955" priority="265" operator="containsText" text="4- Moderado">
      <formula>NOT(ISERROR(SEARCH("4- Moderado",H45)))</formula>
    </cfRule>
    <cfRule type="containsText" dxfId="954" priority="266" operator="containsText" text="3- Bajo">
      <formula>NOT(ISERROR(SEARCH("3- Bajo",H45)))</formula>
    </cfRule>
    <cfRule type="containsText" dxfId="953" priority="267" operator="containsText" text="4- Bajo">
      <formula>NOT(ISERROR(SEARCH("4- Bajo",H45)))</formula>
    </cfRule>
    <cfRule type="containsText" dxfId="952" priority="268" operator="containsText" text="1- Bajo">
      <formula>NOT(ISERROR(SEARCH("1- Bajo",H45)))</formula>
    </cfRule>
  </conditionalFormatting>
  <conditionalFormatting sqref="A45 C45:E45">
    <cfRule type="containsText" dxfId="951" priority="257" operator="containsText" text="3- Moderado">
      <formula>NOT(ISERROR(SEARCH("3- Moderado",A45)))</formula>
    </cfRule>
    <cfRule type="containsText" dxfId="950" priority="258" operator="containsText" text="6- Moderado">
      <formula>NOT(ISERROR(SEARCH("6- Moderado",A45)))</formula>
    </cfRule>
    <cfRule type="containsText" dxfId="949" priority="259" operator="containsText" text="4- Moderado">
      <formula>NOT(ISERROR(SEARCH("4- Moderado",A45)))</formula>
    </cfRule>
    <cfRule type="containsText" dxfId="948" priority="260" operator="containsText" text="3- Bajo">
      <formula>NOT(ISERROR(SEARCH("3- Bajo",A45)))</formula>
    </cfRule>
    <cfRule type="containsText" dxfId="947" priority="261" operator="containsText" text="4- Bajo">
      <formula>NOT(ISERROR(SEARCH("4- Bajo",A45)))</formula>
    </cfRule>
    <cfRule type="containsText" dxfId="946" priority="262" operator="containsText" text="1- Bajo">
      <formula>NOT(ISERROR(SEARCH("1- Bajo",A45)))</formula>
    </cfRule>
  </conditionalFormatting>
  <conditionalFormatting sqref="F45:G45">
    <cfRule type="containsText" dxfId="945" priority="251" operator="containsText" text="3- Moderado">
      <formula>NOT(ISERROR(SEARCH("3- Moderado",F45)))</formula>
    </cfRule>
    <cfRule type="containsText" dxfId="944" priority="252" operator="containsText" text="6- Moderado">
      <formula>NOT(ISERROR(SEARCH("6- Moderado",F45)))</formula>
    </cfRule>
    <cfRule type="containsText" dxfId="943" priority="253" operator="containsText" text="4- Moderado">
      <formula>NOT(ISERROR(SEARCH("4- Moderado",F45)))</formula>
    </cfRule>
    <cfRule type="containsText" dxfId="942" priority="254" operator="containsText" text="3- Bajo">
      <formula>NOT(ISERROR(SEARCH("3- Bajo",F45)))</formula>
    </cfRule>
    <cfRule type="containsText" dxfId="941" priority="255" operator="containsText" text="4- Bajo">
      <formula>NOT(ISERROR(SEARCH("4- Bajo",F45)))</formula>
    </cfRule>
    <cfRule type="containsText" dxfId="940" priority="256" operator="containsText" text="1- Bajo">
      <formula>NOT(ISERROR(SEARCH("1- Bajo",F45)))</formula>
    </cfRule>
  </conditionalFormatting>
  <conditionalFormatting sqref="J45:J49">
    <cfRule type="containsText" dxfId="939" priority="246" operator="containsText" text="Bajo">
      <formula>NOT(ISERROR(SEARCH("Bajo",J45)))</formula>
    </cfRule>
    <cfRule type="containsText" dxfId="938" priority="247" operator="containsText" text="Moderado">
      <formula>NOT(ISERROR(SEARCH("Moderado",J45)))</formula>
    </cfRule>
    <cfRule type="containsText" dxfId="937" priority="248" operator="containsText" text="Alto">
      <formula>NOT(ISERROR(SEARCH("Alto",J45)))</formula>
    </cfRule>
    <cfRule type="containsText" dxfId="936"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935" priority="221" operator="containsText" text="Moderado">
      <formula>NOT(ISERROR(SEARCH("Moderado",M45)))</formula>
    </cfRule>
    <cfRule type="containsText" dxfId="934" priority="241" operator="containsText" text="Bajo">
      <formula>NOT(ISERROR(SEARCH("Bajo",M45)))</formula>
    </cfRule>
    <cfRule type="containsText" dxfId="933" priority="242" operator="containsText" text="Moderado">
      <formula>NOT(ISERROR(SEARCH("Moderado",M45)))</formula>
    </cfRule>
    <cfRule type="containsText" dxfId="932" priority="243" operator="containsText" text="Alto">
      <formula>NOT(ISERROR(SEARCH("Alto",M45)))</formula>
    </cfRule>
    <cfRule type="containsText" dxfId="931"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930" priority="235" operator="containsText" text="3- Moderado">
      <formula>NOT(ISERROR(SEARCH("3- Moderado",N45)))</formula>
    </cfRule>
    <cfRule type="containsText" dxfId="929" priority="236" operator="containsText" text="6- Moderado">
      <formula>NOT(ISERROR(SEARCH("6- Moderado",N45)))</formula>
    </cfRule>
    <cfRule type="containsText" dxfId="928" priority="237" operator="containsText" text="4- Moderado">
      <formula>NOT(ISERROR(SEARCH("4- Moderado",N45)))</formula>
    </cfRule>
    <cfRule type="containsText" dxfId="927" priority="238" operator="containsText" text="3- Bajo">
      <formula>NOT(ISERROR(SEARCH("3- Bajo",N45)))</formula>
    </cfRule>
    <cfRule type="containsText" dxfId="926" priority="239" operator="containsText" text="4- Bajo">
      <formula>NOT(ISERROR(SEARCH("4- Bajo",N45)))</formula>
    </cfRule>
    <cfRule type="containsText" dxfId="925" priority="240" operator="containsText" text="1- Bajo">
      <formula>NOT(ISERROR(SEARCH("1- Bajo",N45)))</formula>
    </cfRule>
  </conditionalFormatting>
  <conditionalFormatting sqref="H45:H49">
    <cfRule type="containsText" dxfId="924" priority="222" operator="containsText" text="Muy Alta">
      <formula>NOT(ISERROR(SEARCH("Muy Alta",H45)))</formula>
    </cfRule>
    <cfRule type="containsText" dxfId="923" priority="223" operator="containsText" text="Alta">
      <formula>NOT(ISERROR(SEARCH("Alta",H45)))</formula>
    </cfRule>
    <cfRule type="containsText" dxfId="922" priority="224" operator="containsText" text="Muy Alta">
      <formula>NOT(ISERROR(SEARCH("Muy Alta",H45)))</formula>
    </cfRule>
    <cfRule type="containsText" dxfId="921" priority="229" operator="containsText" text="Muy Baja">
      <formula>NOT(ISERROR(SEARCH("Muy Baja",H45)))</formula>
    </cfRule>
    <cfRule type="containsText" dxfId="920" priority="230" operator="containsText" text="Baja">
      <formula>NOT(ISERROR(SEARCH("Baja",H45)))</formula>
    </cfRule>
    <cfRule type="containsText" dxfId="919" priority="231" operator="containsText" text="Media">
      <formula>NOT(ISERROR(SEARCH("Media",H45)))</formula>
    </cfRule>
    <cfRule type="containsText" dxfId="918" priority="232" operator="containsText" text="Alta">
      <formula>NOT(ISERROR(SEARCH("Alta",H45)))</formula>
    </cfRule>
    <cfRule type="containsText" dxfId="917" priority="234" operator="containsText" text="Muy Alta">
      <formula>NOT(ISERROR(SEARCH("Muy Alta",H45)))</formula>
    </cfRule>
  </conditionalFormatting>
  <conditionalFormatting sqref="I45:I49">
    <cfRule type="containsText" dxfId="916" priority="225" operator="containsText" text="Catastrófico">
      <formula>NOT(ISERROR(SEARCH("Catastrófico",I45)))</formula>
    </cfRule>
    <cfRule type="containsText" dxfId="915" priority="226" operator="containsText" text="Mayor">
      <formula>NOT(ISERROR(SEARCH("Mayor",I45)))</formula>
    </cfRule>
    <cfRule type="containsText" dxfId="914" priority="227" operator="containsText" text="Menor">
      <formula>NOT(ISERROR(SEARCH("Menor",I45)))</formula>
    </cfRule>
    <cfRule type="containsText" dxfId="913" priority="228" operator="containsText" text="Leve">
      <formula>NOT(ISERROR(SEARCH("Leve",I45)))</formula>
    </cfRule>
    <cfRule type="containsText" dxfId="912" priority="233" operator="containsText" text="Moderado">
      <formula>NOT(ISERROR(SEARCH("Moderado",I45)))</formula>
    </cfRule>
  </conditionalFormatting>
  <conditionalFormatting sqref="K45:K49">
    <cfRule type="containsText" dxfId="911" priority="220" operator="containsText" text="Media">
      <formula>NOT(ISERROR(SEARCH("Media",K45)))</formula>
    </cfRule>
  </conditionalFormatting>
  <conditionalFormatting sqref="L45:L49">
    <cfRule type="containsText" dxfId="910" priority="219" operator="containsText" text="Moderado">
      <formula>NOT(ISERROR(SEARCH("Moderado",L45)))</formula>
    </cfRule>
  </conditionalFormatting>
  <conditionalFormatting sqref="J45:J49">
    <cfRule type="containsText" dxfId="909" priority="218" operator="containsText" text="Moderado">
      <formula>NOT(ISERROR(SEARCH("Moderado",J45)))</formula>
    </cfRule>
  </conditionalFormatting>
  <conditionalFormatting sqref="J45:J49">
    <cfRule type="containsText" dxfId="908" priority="216" operator="containsText" text="Bajo">
      <formula>NOT(ISERROR(SEARCH("Bajo",J45)))</formula>
    </cfRule>
    <cfRule type="containsText" dxfId="907" priority="217" operator="containsText" text="Extremo">
      <formula>NOT(ISERROR(SEARCH("Extremo",J45)))</formula>
    </cfRule>
  </conditionalFormatting>
  <conditionalFormatting sqref="K45:K49">
    <cfRule type="containsText" dxfId="906" priority="214" operator="containsText" text="Baja">
      <formula>NOT(ISERROR(SEARCH("Baja",K45)))</formula>
    </cfRule>
    <cfRule type="containsText" dxfId="905" priority="215" operator="containsText" text="Muy Baja">
      <formula>NOT(ISERROR(SEARCH("Muy Baja",K45)))</formula>
    </cfRule>
  </conditionalFormatting>
  <conditionalFormatting sqref="K45:K49">
    <cfRule type="containsText" dxfId="904" priority="212" operator="containsText" text="Muy Alta">
      <formula>NOT(ISERROR(SEARCH("Muy Alta",K45)))</formula>
    </cfRule>
    <cfRule type="containsText" dxfId="903" priority="213" operator="containsText" text="Alta">
      <formula>NOT(ISERROR(SEARCH("Alta",K45)))</formula>
    </cfRule>
  </conditionalFormatting>
  <conditionalFormatting sqref="L45:L49">
    <cfRule type="containsText" dxfId="902" priority="208" operator="containsText" text="Catastrófico">
      <formula>NOT(ISERROR(SEARCH("Catastrófico",L45)))</formula>
    </cfRule>
    <cfRule type="containsText" dxfId="901" priority="209" operator="containsText" text="Mayor">
      <formula>NOT(ISERROR(SEARCH("Mayor",L45)))</formula>
    </cfRule>
    <cfRule type="containsText" dxfId="900" priority="210" operator="containsText" text="Menor">
      <formula>NOT(ISERROR(SEARCH("Menor",L45)))</formula>
    </cfRule>
    <cfRule type="containsText" dxfId="899" priority="211" operator="containsText" text="Leve">
      <formula>NOT(ISERROR(SEARCH("Leve",L45)))</formula>
    </cfRule>
  </conditionalFormatting>
  <conditionalFormatting sqref="K50:L50">
    <cfRule type="containsText" dxfId="898" priority="202" operator="containsText" text="3- Moderado">
      <formula>NOT(ISERROR(SEARCH("3- Moderado",K50)))</formula>
    </cfRule>
    <cfRule type="containsText" dxfId="897" priority="203" operator="containsText" text="6- Moderado">
      <formula>NOT(ISERROR(SEARCH("6- Moderado",K50)))</formula>
    </cfRule>
    <cfRule type="containsText" dxfId="896" priority="204" operator="containsText" text="4- Moderado">
      <formula>NOT(ISERROR(SEARCH("4- Moderado",K50)))</formula>
    </cfRule>
    <cfRule type="containsText" dxfId="895" priority="205" operator="containsText" text="3- Bajo">
      <formula>NOT(ISERROR(SEARCH("3- Bajo",K50)))</formula>
    </cfRule>
    <cfRule type="containsText" dxfId="894" priority="206" operator="containsText" text="4- Bajo">
      <formula>NOT(ISERROR(SEARCH("4- Bajo",K50)))</formula>
    </cfRule>
    <cfRule type="containsText" dxfId="893" priority="207" operator="containsText" text="1- Bajo">
      <formula>NOT(ISERROR(SEARCH("1- Bajo",K50)))</formula>
    </cfRule>
  </conditionalFormatting>
  <conditionalFormatting sqref="H50:I50">
    <cfRule type="containsText" dxfId="892" priority="196" operator="containsText" text="3- Moderado">
      <formula>NOT(ISERROR(SEARCH("3- Moderado",H50)))</formula>
    </cfRule>
    <cfRule type="containsText" dxfId="891" priority="197" operator="containsText" text="6- Moderado">
      <formula>NOT(ISERROR(SEARCH("6- Moderado",H50)))</formula>
    </cfRule>
    <cfRule type="containsText" dxfId="890" priority="198" operator="containsText" text="4- Moderado">
      <formula>NOT(ISERROR(SEARCH("4- Moderado",H50)))</formula>
    </cfRule>
    <cfRule type="containsText" dxfId="889" priority="199" operator="containsText" text="3- Bajo">
      <formula>NOT(ISERROR(SEARCH("3- Bajo",H50)))</formula>
    </cfRule>
    <cfRule type="containsText" dxfId="888" priority="200" operator="containsText" text="4- Bajo">
      <formula>NOT(ISERROR(SEARCH("4- Bajo",H50)))</formula>
    </cfRule>
    <cfRule type="containsText" dxfId="887" priority="201" operator="containsText" text="1- Bajo">
      <formula>NOT(ISERROR(SEARCH("1- Bajo",H50)))</formula>
    </cfRule>
  </conditionalFormatting>
  <conditionalFormatting sqref="A50 C50:E50">
    <cfRule type="containsText" dxfId="886" priority="190" operator="containsText" text="3- Moderado">
      <formula>NOT(ISERROR(SEARCH("3- Moderado",A50)))</formula>
    </cfRule>
    <cfRule type="containsText" dxfId="885" priority="191" operator="containsText" text="6- Moderado">
      <formula>NOT(ISERROR(SEARCH("6- Moderado",A50)))</formula>
    </cfRule>
    <cfRule type="containsText" dxfId="884" priority="192" operator="containsText" text="4- Moderado">
      <formula>NOT(ISERROR(SEARCH("4- Moderado",A50)))</formula>
    </cfRule>
    <cfRule type="containsText" dxfId="883" priority="193" operator="containsText" text="3- Bajo">
      <formula>NOT(ISERROR(SEARCH("3- Bajo",A50)))</formula>
    </cfRule>
    <cfRule type="containsText" dxfId="882" priority="194" operator="containsText" text="4- Bajo">
      <formula>NOT(ISERROR(SEARCH("4- Bajo",A50)))</formula>
    </cfRule>
    <cfRule type="containsText" dxfId="881" priority="195" operator="containsText" text="1- Bajo">
      <formula>NOT(ISERROR(SEARCH("1- Bajo",A50)))</formula>
    </cfRule>
  </conditionalFormatting>
  <conditionalFormatting sqref="F50:G50">
    <cfRule type="containsText" dxfId="880" priority="184" operator="containsText" text="3- Moderado">
      <formula>NOT(ISERROR(SEARCH("3- Moderado",F50)))</formula>
    </cfRule>
    <cfRule type="containsText" dxfId="879" priority="185" operator="containsText" text="6- Moderado">
      <formula>NOT(ISERROR(SEARCH("6- Moderado",F50)))</formula>
    </cfRule>
    <cfRule type="containsText" dxfId="878" priority="186" operator="containsText" text="4- Moderado">
      <formula>NOT(ISERROR(SEARCH("4- Moderado",F50)))</formula>
    </cfRule>
    <cfRule type="containsText" dxfId="877" priority="187" operator="containsText" text="3- Bajo">
      <formula>NOT(ISERROR(SEARCH("3- Bajo",F50)))</formula>
    </cfRule>
    <cfRule type="containsText" dxfId="876" priority="188" operator="containsText" text="4- Bajo">
      <formula>NOT(ISERROR(SEARCH("4- Bajo",F50)))</formula>
    </cfRule>
    <cfRule type="containsText" dxfId="875" priority="189" operator="containsText" text="1- Bajo">
      <formula>NOT(ISERROR(SEARCH("1- Bajo",F50)))</formula>
    </cfRule>
  </conditionalFormatting>
  <conditionalFormatting sqref="J50:J54">
    <cfRule type="containsText" dxfId="874" priority="179" operator="containsText" text="Bajo">
      <formula>NOT(ISERROR(SEARCH("Bajo",J50)))</formula>
    </cfRule>
    <cfRule type="containsText" dxfId="873" priority="180" operator="containsText" text="Moderado">
      <formula>NOT(ISERROR(SEARCH("Moderado",J50)))</formula>
    </cfRule>
    <cfRule type="containsText" dxfId="872" priority="181" operator="containsText" text="Alto">
      <formula>NOT(ISERROR(SEARCH("Alto",J50)))</formula>
    </cfRule>
    <cfRule type="containsText" dxfId="871"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870" priority="154" operator="containsText" text="Moderado">
      <formula>NOT(ISERROR(SEARCH("Moderado",M50)))</formula>
    </cfRule>
    <cfRule type="containsText" dxfId="869" priority="174" operator="containsText" text="Bajo">
      <formula>NOT(ISERROR(SEARCH("Bajo",M50)))</formula>
    </cfRule>
    <cfRule type="containsText" dxfId="868" priority="175" operator="containsText" text="Moderado">
      <formula>NOT(ISERROR(SEARCH("Moderado",M50)))</formula>
    </cfRule>
    <cfRule type="containsText" dxfId="867" priority="176" operator="containsText" text="Alto">
      <formula>NOT(ISERROR(SEARCH("Alto",M50)))</formula>
    </cfRule>
    <cfRule type="containsText" dxfId="866"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865" priority="168" operator="containsText" text="3- Moderado">
      <formula>NOT(ISERROR(SEARCH("3- Moderado",N50)))</formula>
    </cfRule>
    <cfRule type="containsText" dxfId="864" priority="169" operator="containsText" text="6- Moderado">
      <formula>NOT(ISERROR(SEARCH("6- Moderado",N50)))</formula>
    </cfRule>
    <cfRule type="containsText" dxfId="863" priority="170" operator="containsText" text="4- Moderado">
      <formula>NOT(ISERROR(SEARCH("4- Moderado",N50)))</formula>
    </cfRule>
    <cfRule type="containsText" dxfId="862" priority="171" operator="containsText" text="3- Bajo">
      <formula>NOT(ISERROR(SEARCH("3- Bajo",N50)))</formula>
    </cfRule>
    <cfRule type="containsText" dxfId="861" priority="172" operator="containsText" text="4- Bajo">
      <formula>NOT(ISERROR(SEARCH("4- Bajo",N50)))</formula>
    </cfRule>
    <cfRule type="containsText" dxfId="860" priority="173" operator="containsText" text="1- Bajo">
      <formula>NOT(ISERROR(SEARCH("1- Bajo",N50)))</formula>
    </cfRule>
  </conditionalFormatting>
  <conditionalFormatting sqref="H50:H54">
    <cfRule type="containsText" dxfId="859" priority="155" operator="containsText" text="Muy Alta">
      <formula>NOT(ISERROR(SEARCH("Muy Alta",H50)))</formula>
    </cfRule>
    <cfRule type="containsText" dxfId="858" priority="156" operator="containsText" text="Alta">
      <formula>NOT(ISERROR(SEARCH("Alta",H50)))</formula>
    </cfRule>
    <cfRule type="containsText" dxfId="857" priority="157" operator="containsText" text="Muy Alta">
      <formula>NOT(ISERROR(SEARCH("Muy Alta",H50)))</formula>
    </cfRule>
    <cfRule type="containsText" dxfId="856" priority="162" operator="containsText" text="Muy Baja">
      <formula>NOT(ISERROR(SEARCH("Muy Baja",H50)))</formula>
    </cfRule>
    <cfRule type="containsText" dxfId="855" priority="163" operator="containsText" text="Baja">
      <formula>NOT(ISERROR(SEARCH("Baja",H50)))</formula>
    </cfRule>
    <cfRule type="containsText" dxfId="854" priority="164" operator="containsText" text="Media">
      <formula>NOT(ISERROR(SEARCH("Media",H50)))</formula>
    </cfRule>
    <cfRule type="containsText" dxfId="853" priority="165" operator="containsText" text="Alta">
      <formula>NOT(ISERROR(SEARCH("Alta",H50)))</formula>
    </cfRule>
    <cfRule type="containsText" dxfId="852" priority="167" operator="containsText" text="Muy Alta">
      <formula>NOT(ISERROR(SEARCH("Muy Alta",H50)))</formula>
    </cfRule>
  </conditionalFormatting>
  <conditionalFormatting sqref="I50:I54">
    <cfRule type="containsText" dxfId="851" priority="158" operator="containsText" text="Catastrófico">
      <formula>NOT(ISERROR(SEARCH("Catastrófico",I50)))</formula>
    </cfRule>
    <cfRule type="containsText" dxfId="850" priority="159" operator="containsText" text="Mayor">
      <formula>NOT(ISERROR(SEARCH("Mayor",I50)))</formula>
    </cfRule>
    <cfRule type="containsText" dxfId="849" priority="160" operator="containsText" text="Menor">
      <formula>NOT(ISERROR(SEARCH("Menor",I50)))</formula>
    </cfRule>
    <cfRule type="containsText" dxfId="848" priority="161" operator="containsText" text="Leve">
      <formula>NOT(ISERROR(SEARCH("Leve",I50)))</formula>
    </cfRule>
    <cfRule type="containsText" dxfId="847" priority="166" operator="containsText" text="Moderado">
      <formula>NOT(ISERROR(SEARCH("Moderado",I50)))</formula>
    </cfRule>
  </conditionalFormatting>
  <conditionalFormatting sqref="K50:K54">
    <cfRule type="containsText" dxfId="846" priority="153" operator="containsText" text="Media">
      <formula>NOT(ISERROR(SEARCH("Media",K50)))</formula>
    </cfRule>
  </conditionalFormatting>
  <conditionalFormatting sqref="L50:L54">
    <cfRule type="containsText" dxfId="845" priority="152" operator="containsText" text="Moderado">
      <formula>NOT(ISERROR(SEARCH("Moderado",L50)))</formula>
    </cfRule>
  </conditionalFormatting>
  <conditionalFormatting sqref="J50:J54">
    <cfRule type="containsText" dxfId="844" priority="151" operator="containsText" text="Moderado">
      <formula>NOT(ISERROR(SEARCH("Moderado",J50)))</formula>
    </cfRule>
  </conditionalFormatting>
  <conditionalFormatting sqref="J50:J54">
    <cfRule type="containsText" dxfId="843" priority="149" operator="containsText" text="Bajo">
      <formula>NOT(ISERROR(SEARCH("Bajo",J50)))</formula>
    </cfRule>
    <cfRule type="containsText" dxfId="842" priority="150" operator="containsText" text="Extremo">
      <formula>NOT(ISERROR(SEARCH("Extremo",J50)))</formula>
    </cfRule>
  </conditionalFormatting>
  <conditionalFormatting sqref="K50:K54">
    <cfRule type="containsText" dxfId="841" priority="147" operator="containsText" text="Baja">
      <formula>NOT(ISERROR(SEARCH("Baja",K50)))</formula>
    </cfRule>
    <cfRule type="containsText" dxfId="840" priority="148" operator="containsText" text="Muy Baja">
      <formula>NOT(ISERROR(SEARCH("Muy Baja",K50)))</formula>
    </cfRule>
  </conditionalFormatting>
  <conditionalFormatting sqref="K50:K54">
    <cfRule type="containsText" dxfId="839" priority="145" operator="containsText" text="Muy Alta">
      <formula>NOT(ISERROR(SEARCH("Muy Alta",K50)))</formula>
    </cfRule>
    <cfRule type="containsText" dxfId="838" priority="146" operator="containsText" text="Alta">
      <formula>NOT(ISERROR(SEARCH("Alta",K50)))</formula>
    </cfRule>
  </conditionalFormatting>
  <conditionalFormatting sqref="L50:L54">
    <cfRule type="containsText" dxfId="837" priority="141" operator="containsText" text="Catastrófico">
      <formula>NOT(ISERROR(SEARCH("Catastrófico",L50)))</formula>
    </cfRule>
    <cfRule type="containsText" dxfId="836" priority="142" operator="containsText" text="Mayor">
      <formula>NOT(ISERROR(SEARCH("Mayor",L50)))</formula>
    </cfRule>
    <cfRule type="containsText" dxfId="835" priority="143" operator="containsText" text="Menor">
      <formula>NOT(ISERROR(SEARCH("Menor",L50)))</formula>
    </cfRule>
    <cfRule type="containsText" dxfId="834" priority="144" operator="containsText" text="Leve">
      <formula>NOT(ISERROR(SEARCH("Leve",L50)))</formula>
    </cfRule>
  </conditionalFormatting>
  <conditionalFormatting sqref="K55:L55 K60:L60">
    <cfRule type="containsText" dxfId="833" priority="135" operator="containsText" text="3- Moderado">
      <formula>NOT(ISERROR(SEARCH("3- Moderado",K55)))</formula>
    </cfRule>
    <cfRule type="containsText" dxfId="832" priority="136" operator="containsText" text="6- Moderado">
      <formula>NOT(ISERROR(SEARCH("6- Moderado",K55)))</formula>
    </cfRule>
    <cfRule type="containsText" dxfId="831" priority="137" operator="containsText" text="4- Moderado">
      <formula>NOT(ISERROR(SEARCH("4- Moderado",K55)))</formula>
    </cfRule>
    <cfRule type="containsText" dxfId="830" priority="138" operator="containsText" text="3- Bajo">
      <formula>NOT(ISERROR(SEARCH("3- Bajo",K55)))</formula>
    </cfRule>
    <cfRule type="containsText" dxfId="829" priority="139" operator="containsText" text="4- Bajo">
      <formula>NOT(ISERROR(SEARCH("4- Bajo",K55)))</formula>
    </cfRule>
    <cfRule type="containsText" dxfId="828" priority="140" operator="containsText" text="1- Bajo">
      <formula>NOT(ISERROR(SEARCH("1- Bajo",K55)))</formula>
    </cfRule>
  </conditionalFormatting>
  <conditionalFormatting sqref="H55:I55 H60:I60">
    <cfRule type="containsText" dxfId="827" priority="129" operator="containsText" text="3- Moderado">
      <formula>NOT(ISERROR(SEARCH("3- Moderado",H55)))</formula>
    </cfRule>
    <cfRule type="containsText" dxfId="826" priority="130" operator="containsText" text="6- Moderado">
      <formula>NOT(ISERROR(SEARCH("6- Moderado",H55)))</formula>
    </cfRule>
    <cfRule type="containsText" dxfId="825" priority="131" operator="containsText" text="4- Moderado">
      <formula>NOT(ISERROR(SEARCH("4- Moderado",H55)))</formula>
    </cfRule>
    <cfRule type="containsText" dxfId="824" priority="132" operator="containsText" text="3- Bajo">
      <formula>NOT(ISERROR(SEARCH("3- Bajo",H55)))</formula>
    </cfRule>
    <cfRule type="containsText" dxfId="823" priority="133" operator="containsText" text="4- Bajo">
      <formula>NOT(ISERROR(SEARCH("4- Bajo",H55)))</formula>
    </cfRule>
    <cfRule type="containsText" dxfId="822" priority="134" operator="containsText" text="1- Bajo">
      <formula>NOT(ISERROR(SEARCH("1- Bajo",H55)))</formula>
    </cfRule>
  </conditionalFormatting>
  <conditionalFormatting sqref="A55 C55:E55 A60 C60:E60">
    <cfRule type="containsText" dxfId="821" priority="123" operator="containsText" text="3- Moderado">
      <formula>NOT(ISERROR(SEARCH("3- Moderado",A55)))</formula>
    </cfRule>
    <cfRule type="containsText" dxfId="820" priority="124" operator="containsText" text="6- Moderado">
      <formula>NOT(ISERROR(SEARCH("6- Moderado",A55)))</formula>
    </cfRule>
    <cfRule type="containsText" dxfId="819" priority="125" operator="containsText" text="4- Moderado">
      <formula>NOT(ISERROR(SEARCH("4- Moderado",A55)))</formula>
    </cfRule>
    <cfRule type="containsText" dxfId="818" priority="126" operator="containsText" text="3- Bajo">
      <formula>NOT(ISERROR(SEARCH("3- Bajo",A55)))</formula>
    </cfRule>
    <cfRule type="containsText" dxfId="817" priority="127" operator="containsText" text="4- Bajo">
      <formula>NOT(ISERROR(SEARCH("4- Bajo",A55)))</formula>
    </cfRule>
    <cfRule type="containsText" dxfId="816" priority="128" operator="containsText" text="1- Bajo">
      <formula>NOT(ISERROR(SEARCH("1- Bajo",A55)))</formula>
    </cfRule>
  </conditionalFormatting>
  <conditionalFormatting sqref="F55:G55 F60:G60">
    <cfRule type="containsText" dxfId="815" priority="117" operator="containsText" text="3- Moderado">
      <formula>NOT(ISERROR(SEARCH("3- Moderado",F55)))</formula>
    </cfRule>
    <cfRule type="containsText" dxfId="814" priority="118" operator="containsText" text="6- Moderado">
      <formula>NOT(ISERROR(SEARCH("6- Moderado",F55)))</formula>
    </cfRule>
    <cfRule type="containsText" dxfId="813" priority="119" operator="containsText" text="4- Moderado">
      <formula>NOT(ISERROR(SEARCH("4- Moderado",F55)))</formula>
    </cfRule>
    <cfRule type="containsText" dxfId="812" priority="120" operator="containsText" text="3- Bajo">
      <formula>NOT(ISERROR(SEARCH("3- Bajo",F55)))</formula>
    </cfRule>
    <cfRule type="containsText" dxfId="811" priority="121" operator="containsText" text="4- Bajo">
      <formula>NOT(ISERROR(SEARCH("4- Bajo",F55)))</formula>
    </cfRule>
    <cfRule type="containsText" dxfId="810" priority="122" operator="containsText" text="1- Bajo">
      <formula>NOT(ISERROR(SEARCH("1- Bajo",F55)))</formula>
    </cfRule>
  </conditionalFormatting>
  <conditionalFormatting sqref="J55:J64">
    <cfRule type="containsText" dxfId="809" priority="112" operator="containsText" text="Bajo">
      <formula>NOT(ISERROR(SEARCH("Bajo",J55)))</formula>
    </cfRule>
    <cfRule type="containsText" dxfId="808" priority="113" operator="containsText" text="Moderado">
      <formula>NOT(ISERROR(SEARCH("Moderado",J55)))</formula>
    </cfRule>
    <cfRule type="containsText" dxfId="807" priority="114" operator="containsText" text="Alto">
      <formula>NOT(ISERROR(SEARCH("Alto",J55)))</formula>
    </cfRule>
    <cfRule type="containsText" dxfId="806" priority="115" operator="containsText" text="Extremo">
      <formula>NOT(ISERROR(SEARCH("Extremo",J55)))</formula>
    </cfRule>
    <cfRule type="colorScale" priority="116">
      <colorScale>
        <cfvo type="min"/>
        <cfvo type="max"/>
        <color rgb="FFFF7128"/>
        <color rgb="FFFFEF9C"/>
      </colorScale>
    </cfRule>
  </conditionalFormatting>
  <conditionalFormatting sqref="M55:M64">
    <cfRule type="containsText" dxfId="805" priority="87" operator="containsText" text="Moderado">
      <formula>NOT(ISERROR(SEARCH("Moderado",M55)))</formula>
    </cfRule>
    <cfRule type="containsText" dxfId="804" priority="107" operator="containsText" text="Bajo">
      <formula>NOT(ISERROR(SEARCH("Bajo",M55)))</formula>
    </cfRule>
    <cfRule type="containsText" dxfId="803" priority="108" operator="containsText" text="Moderado">
      <formula>NOT(ISERROR(SEARCH("Moderado",M55)))</formula>
    </cfRule>
    <cfRule type="containsText" dxfId="802" priority="109" operator="containsText" text="Alto">
      <formula>NOT(ISERROR(SEARCH("Alto",M55)))</formula>
    </cfRule>
    <cfRule type="containsText" dxfId="801" priority="110" operator="containsText" text="Extremo">
      <formula>NOT(ISERROR(SEARCH("Extremo",M55)))</formula>
    </cfRule>
    <cfRule type="colorScale" priority="111">
      <colorScale>
        <cfvo type="min"/>
        <cfvo type="max"/>
        <color rgb="FFFF7128"/>
        <color rgb="FFFFEF9C"/>
      </colorScale>
    </cfRule>
  </conditionalFormatting>
  <conditionalFormatting sqref="N55 N60">
    <cfRule type="containsText" dxfId="800" priority="101" operator="containsText" text="3- Moderado">
      <formula>NOT(ISERROR(SEARCH("3- Moderado",N55)))</formula>
    </cfRule>
    <cfRule type="containsText" dxfId="799" priority="102" operator="containsText" text="6- Moderado">
      <formula>NOT(ISERROR(SEARCH("6- Moderado",N55)))</formula>
    </cfRule>
    <cfRule type="containsText" dxfId="798" priority="103" operator="containsText" text="4- Moderado">
      <formula>NOT(ISERROR(SEARCH("4- Moderado",N55)))</formula>
    </cfRule>
    <cfRule type="containsText" dxfId="797" priority="104" operator="containsText" text="3- Bajo">
      <formula>NOT(ISERROR(SEARCH("3- Bajo",N55)))</formula>
    </cfRule>
    <cfRule type="containsText" dxfId="796" priority="105" operator="containsText" text="4- Bajo">
      <formula>NOT(ISERROR(SEARCH("4- Bajo",N55)))</formula>
    </cfRule>
    <cfRule type="containsText" dxfId="795" priority="106" operator="containsText" text="1- Bajo">
      <formula>NOT(ISERROR(SEARCH("1- Bajo",N55)))</formula>
    </cfRule>
  </conditionalFormatting>
  <conditionalFormatting sqref="H55:H64">
    <cfRule type="containsText" dxfId="794" priority="88" operator="containsText" text="Muy Alta">
      <formula>NOT(ISERROR(SEARCH("Muy Alta",H55)))</formula>
    </cfRule>
    <cfRule type="containsText" dxfId="793" priority="89" operator="containsText" text="Alta">
      <formula>NOT(ISERROR(SEARCH("Alta",H55)))</formula>
    </cfRule>
    <cfRule type="containsText" dxfId="792" priority="90" operator="containsText" text="Muy Alta">
      <formula>NOT(ISERROR(SEARCH("Muy Alta",H55)))</formula>
    </cfRule>
    <cfRule type="containsText" dxfId="791" priority="95" operator="containsText" text="Muy Baja">
      <formula>NOT(ISERROR(SEARCH("Muy Baja",H55)))</formula>
    </cfRule>
    <cfRule type="containsText" dxfId="790" priority="96" operator="containsText" text="Baja">
      <formula>NOT(ISERROR(SEARCH("Baja",H55)))</formula>
    </cfRule>
    <cfRule type="containsText" dxfId="789" priority="97" operator="containsText" text="Media">
      <formula>NOT(ISERROR(SEARCH("Media",H55)))</formula>
    </cfRule>
    <cfRule type="containsText" dxfId="788" priority="98" operator="containsText" text="Alta">
      <formula>NOT(ISERROR(SEARCH("Alta",H55)))</formula>
    </cfRule>
    <cfRule type="containsText" dxfId="787" priority="100" operator="containsText" text="Muy Alta">
      <formula>NOT(ISERROR(SEARCH("Muy Alta",H55)))</formula>
    </cfRule>
  </conditionalFormatting>
  <conditionalFormatting sqref="I55:I64">
    <cfRule type="containsText" dxfId="786" priority="91" operator="containsText" text="Catastrófico">
      <formula>NOT(ISERROR(SEARCH("Catastrófico",I55)))</formula>
    </cfRule>
    <cfRule type="containsText" dxfId="785" priority="92" operator="containsText" text="Mayor">
      <formula>NOT(ISERROR(SEARCH("Mayor",I55)))</formula>
    </cfRule>
    <cfRule type="containsText" dxfId="784" priority="93" operator="containsText" text="Menor">
      <formula>NOT(ISERROR(SEARCH("Menor",I55)))</formula>
    </cfRule>
    <cfRule type="containsText" dxfId="783" priority="94" operator="containsText" text="Leve">
      <formula>NOT(ISERROR(SEARCH("Leve",I55)))</formula>
    </cfRule>
    <cfRule type="containsText" dxfId="782" priority="99" operator="containsText" text="Moderado">
      <formula>NOT(ISERROR(SEARCH("Moderado",I55)))</formula>
    </cfRule>
  </conditionalFormatting>
  <conditionalFormatting sqref="K55:K64">
    <cfRule type="containsText" dxfId="781" priority="86" operator="containsText" text="Media">
      <formula>NOT(ISERROR(SEARCH("Media",K55)))</formula>
    </cfRule>
  </conditionalFormatting>
  <conditionalFormatting sqref="L55:L64">
    <cfRule type="containsText" dxfId="780" priority="85" operator="containsText" text="Moderado">
      <formula>NOT(ISERROR(SEARCH("Moderado",L55)))</formula>
    </cfRule>
  </conditionalFormatting>
  <conditionalFormatting sqref="J55:J64">
    <cfRule type="containsText" dxfId="779" priority="84" operator="containsText" text="Moderado">
      <formula>NOT(ISERROR(SEARCH("Moderado",J55)))</formula>
    </cfRule>
  </conditionalFormatting>
  <conditionalFormatting sqref="J55:J64">
    <cfRule type="containsText" dxfId="778" priority="82" operator="containsText" text="Bajo">
      <formula>NOT(ISERROR(SEARCH("Bajo",J55)))</formula>
    </cfRule>
    <cfRule type="containsText" dxfId="777" priority="83" operator="containsText" text="Extremo">
      <formula>NOT(ISERROR(SEARCH("Extremo",J55)))</formula>
    </cfRule>
  </conditionalFormatting>
  <conditionalFormatting sqref="K55:K64">
    <cfRule type="containsText" dxfId="776" priority="80" operator="containsText" text="Baja">
      <formula>NOT(ISERROR(SEARCH("Baja",K55)))</formula>
    </cfRule>
    <cfRule type="containsText" dxfId="775" priority="81" operator="containsText" text="Muy Baja">
      <formula>NOT(ISERROR(SEARCH("Muy Baja",K55)))</formula>
    </cfRule>
  </conditionalFormatting>
  <conditionalFormatting sqref="K55:K64">
    <cfRule type="containsText" dxfId="774" priority="78" operator="containsText" text="Muy Alta">
      <formula>NOT(ISERROR(SEARCH("Muy Alta",K55)))</formula>
    </cfRule>
    <cfRule type="containsText" dxfId="773" priority="79" operator="containsText" text="Alta">
      <formula>NOT(ISERROR(SEARCH("Alta",K55)))</formula>
    </cfRule>
  </conditionalFormatting>
  <conditionalFormatting sqref="L55:L64">
    <cfRule type="containsText" dxfId="772" priority="74" operator="containsText" text="Catastrófico">
      <formula>NOT(ISERROR(SEARCH("Catastrófico",L55)))</formula>
    </cfRule>
    <cfRule type="containsText" dxfId="771" priority="75" operator="containsText" text="Mayor">
      <formula>NOT(ISERROR(SEARCH("Mayor",L55)))</formula>
    </cfRule>
    <cfRule type="containsText" dxfId="770" priority="76" operator="containsText" text="Menor">
      <formula>NOT(ISERROR(SEARCH("Menor",L55)))</formula>
    </cfRule>
    <cfRule type="containsText" dxfId="769" priority="77" operator="containsText" text="Leve">
      <formula>NOT(ISERROR(SEARCH("Leve",L55)))</formula>
    </cfRule>
  </conditionalFormatting>
  <conditionalFormatting sqref="K25:L25">
    <cfRule type="containsText" dxfId="768" priority="68" operator="containsText" text="3- Moderado">
      <formula>NOT(ISERROR(SEARCH("3- Moderado",K25)))</formula>
    </cfRule>
    <cfRule type="containsText" dxfId="767" priority="69" operator="containsText" text="6- Moderado">
      <formula>NOT(ISERROR(SEARCH("6- Moderado",K25)))</formula>
    </cfRule>
    <cfRule type="containsText" dxfId="766" priority="70" operator="containsText" text="4- Moderado">
      <formula>NOT(ISERROR(SEARCH("4- Moderado",K25)))</formula>
    </cfRule>
    <cfRule type="containsText" dxfId="765" priority="71" operator="containsText" text="3- Bajo">
      <formula>NOT(ISERROR(SEARCH("3- Bajo",K25)))</formula>
    </cfRule>
    <cfRule type="containsText" dxfId="764" priority="72" operator="containsText" text="4- Bajo">
      <formula>NOT(ISERROR(SEARCH("4- Bajo",K25)))</formula>
    </cfRule>
    <cfRule type="containsText" dxfId="763" priority="73" operator="containsText" text="1- Bajo">
      <formula>NOT(ISERROR(SEARCH("1- Bajo",K25)))</formula>
    </cfRule>
  </conditionalFormatting>
  <conditionalFormatting sqref="H25:I25">
    <cfRule type="containsText" dxfId="762" priority="62" operator="containsText" text="3- Moderado">
      <formula>NOT(ISERROR(SEARCH("3- Moderado",H25)))</formula>
    </cfRule>
    <cfRule type="containsText" dxfId="761" priority="63" operator="containsText" text="6- Moderado">
      <formula>NOT(ISERROR(SEARCH("6- Moderado",H25)))</formula>
    </cfRule>
    <cfRule type="containsText" dxfId="760" priority="64" operator="containsText" text="4- Moderado">
      <formula>NOT(ISERROR(SEARCH("4- Moderado",H25)))</formula>
    </cfRule>
    <cfRule type="containsText" dxfId="759" priority="65" operator="containsText" text="3- Bajo">
      <formula>NOT(ISERROR(SEARCH("3- Bajo",H25)))</formula>
    </cfRule>
    <cfRule type="containsText" dxfId="758" priority="66" operator="containsText" text="4- Bajo">
      <formula>NOT(ISERROR(SEARCH("4- Bajo",H25)))</formula>
    </cfRule>
    <cfRule type="containsText" dxfId="757" priority="67" operator="containsText" text="1- Bajo">
      <formula>NOT(ISERROR(SEARCH("1- Bajo",H25)))</formula>
    </cfRule>
  </conditionalFormatting>
  <conditionalFormatting sqref="A25 C25:E25">
    <cfRule type="containsText" dxfId="756" priority="56" operator="containsText" text="3- Moderado">
      <formula>NOT(ISERROR(SEARCH("3- Moderado",A25)))</formula>
    </cfRule>
    <cfRule type="containsText" dxfId="755" priority="57" operator="containsText" text="6- Moderado">
      <formula>NOT(ISERROR(SEARCH("6- Moderado",A25)))</formula>
    </cfRule>
    <cfRule type="containsText" dxfId="754" priority="58" operator="containsText" text="4- Moderado">
      <formula>NOT(ISERROR(SEARCH("4- Moderado",A25)))</formula>
    </cfRule>
    <cfRule type="containsText" dxfId="753" priority="59" operator="containsText" text="3- Bajo">
      <formula>NOT(ISERROR(SEARCH("3- Bajo",A25)))</formula>
    </cfRule>
    <cfRule type="containsText" dxfId="752" priority="60" operator="containsText" text="4- Bajo">
      <formula>NOT(ISERROR(SEARCH("4- Bajo",A25)))</formula>
    </cfRule>
    <cfRule type="containsText" dxfId="751" priority="61" operator="containsText" text="1- Bajo">
      <formula>NOT(ISERROR(SEARCH("1- Bajo",A25)))</formula>
    </cfRule>
  </conditionalFormatting>
  <conditionalFormatting sqref="F25:G25">
    <cfRule type="containsText" dxfId="750" priority="50" operator="containsText" text="3- Moderado">
      <formula>NOT(ISERROR(SEARCH("3- Moderado",F25)))</formula>
    </cfRule>
    <cfRule type="containsText" dxfId="749" priority="51" operator="containsText" text="6- Moderado">
      <formula>NOT(ISERROR(SEARCH("6- Moderado",F25)))</formula>
    </cfRule>
    <cfRule type="containsText" dxfId="748" priority="52" operator="containsText" text="4- Moderado">
      <formula>NOT(ISERROR(SEARCH("4- Moderado",F25)))</formula>
    </cfRule>
    <cfRule type="containsText" dxfId="747" priority="53" operator="containsText" text="3- Bajo">
      <formula>NOT(ISERROR(SEARCH("3- Bajo",F25)))</formula>
    </cfRule>
    <cfRule type="containsText" dxfId="746" priority="54" operator="containsText" text="4- Bajo">
      <formula>NOT(ISERROR(SEARCH("4- Bajo",F25)))</formula>
    </cfRule>
    <cfRule type="containsText" dxfId="745" priority="55" operator="containsText" text="1- Bajo">
      <formula>NOT(ISERROR(SEARCH("1- Bajo",F25)))</formula>
    </cfRule>
  </conditionalFormatting>
  <conditionalFormatting sqref="J25:J29">
    <cfRule type="containsText" dxfId="744" priority="45" operator="containsText" text="Bajo">
      <formula>NOT(ISERROR(SEARCH("Bajo",J25)))</formula>
    </cfRule>
    <cfRule type="containsText" dxfId="743" priority="46" operator="containsText" text="Moderado">
      <formula>NOT(ISERROR(SEARCH("Moderado",J25)))</formula>
    </cfRule>
    <cfRule type="containsText" dxfId="742" priority="47" operator="containsText" text="Alto">
      <formula>NOT(ISERROR(SEARCH("Alto",J25)))</formula>
    </cfRule>
    <cfRule type="containsText" dxfId="741"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740" priority="20" operator="containsText" text="Moderado">
      <formula>NOT(ISERROR(SEARCH("Moderado",M25)))</formula>
    </cfRule>
    <cfRule type="containsText" dxfId="739" priority="40" operator="containsText" text="Bajo">
      <formula>NOT(ISERROR(SEARCH("Bajo",M25)))</formula>
    </cfRule>
    <cfRule type="containsText" dxfId="738" priority="41" operator="containsText" text="Moderado">
      <formula>NOT(ISERROR(SEARCH("Moderado",M25)))</formula>
    </cfRule>
    <cfRule type="containsText" dxfId="737" priority="42" operator="containsText" text="Alto">
      <formula>NOT(ISERROR(SEARCH("Alto",M25)))</formula>
    </cfRule>
    <cfRule type="containsText" dxfId="736"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735" priority="34" operator="containsText" text="3- Moderado">
      <formula>NOT(ISERROR(SEARCH("3- Moderado",N25)))</formula>
    </cfRule>
    <cfRule type="containsText" dxfId="734" priority="35" operator="containsText" text="6- Moderado">
      <formula>NOT(ISERROR(SEARCH("6- Moderado",N25)))</formula>
    </cfRule>
    <cfRule type="containsText" dxfId="733" priority="36" operator="containsText" text="4- Moderado">
      <formula>NOT(ISERROR(SEARCH("4- Moderado",N25)))</formula>
    </cfRule>
    <cfRule type="containsText" dxfId="732" priority="37" operator="containsText" text="3- Bajo">
      <formula>NOT(ISERROR(SEARCH("3- Bajo",N25)))</formula>
    </cfRule>
    <cfRule type="containsText" dxfId="731" priority="38" operator="containsText" text="4- Bajo">
      <formula>NOT(ISERROR(SEARCH("4- Bajo",N25)))</formula>
    </cfRule>
    <cfRule type="containsText" dxfId="730" priority="39" operator="containsText" text="1- Bajo">
      <formula>NOT(ISERROR(SEARCH("1- Bajo",N25)))</formula>
    </cfRule>
  </conditionalFormatting>
  <conditionalFormatting sqref="H25:H29">
    <cfRule type="containsText" dxfId="729" priority="21" operator="containsText" text="Muy Alta">
      <formula>NOT(ISERROR(SEARCH("Muy Alta",H25)))</formula>
    </cfRule>
    <cfRule type="containsText" dxfId="728" priority="22" operator="containsText" text="Alta">
      <formula>NOT(ISERROR(SEARCH("Alta",H25)))</formula>
    </cfRule>
    <cfRule type="containsText" dxfId="727" priority="23" operator="containsText" text="Muy Alta">
      <formula>NOT(ISERROR(SEARCH("Muy Alta",H25)))</formula>
    </cfRule>
    <cfRule type="containsText" dxfId="726" priority="28" operator="containsText" text="Muy Baja">
      <formula>NOT(ISERROR(SEARCH("Muy Baja",H25)))</formula>
    </cfRule>
    <cfRule type="containsText" dxfId="725" priority="29" operator="containsText" text="Baja">
      <formula>NOT(ISERROR(SEARCH("Baja",H25)))</formula>
    </cfRule>
    <cfRule type="containsText" dxfId="724" priority="30" operator="containsText" text="Media">
      <formula>NOT(ISERROR(SEARCH("Media",H25)))</formula>
    </cfRule>
    <cfRule type="containsText" dxfId="723" priority="31" operator="containsText" text="Alta">
      <formula>NOT(ISERROR(SEARCH("Alta",H25)))</formula>
    </cfRule>
    <cfRule type="containsText" dxfId="722" priority="33" operator="containsText" text="Muy Alta">
      <formula>NOT(ISERROR(SEARCH("Muy Alta",H25)))</formula>
    </cfRule>
  </conditionalFormatting>
  <conditionalFormatting sqref="I25:I29">
    <cfRule type="containsText" dxfId="721" priority="24" operator="containsText" text="Catastrófico">
      <formula>NOT(ISERROR(SEARCH("Catastrófico",I25)))</formula>
    </cfRule>
    <cfRule type="containsText" dxfId="720" priority="25" operator="containsText" text="Mayor">
      <formula>NOT(ISERROR(SEARCH("Mayor",I25)))</formula>
    </cfRule>
    <cfRule type="containsText" dxfId="719" priority="26" operator="containsText" text="Menor">
      <formula>NOT(ISERROR(SEARCH("Menor",I25)))</formula>
    </cfRule>
    <cfRule type="containsText" dxfId="718" priority="27" operator="containsText" text="Leve">
      <formula>NOT(ISERROR(SEARCH("Leve",I25)))</formula>
    </cfRule>
    <cfRule type="containsText" dxfId="717" priority="32" operator="containsText" text="Moderado">
      <formula>NOT(ISERROR(SEARCH("Moderado",I25)))</formula>
    </cfRule>
  </conditionalFormatting>
  <conditionalFormatting sqref="K25:K29">
    <cfRule type="containsText" dxfId="716" priority="19" operator="containsText" text="Media">
      <formula>NOT(ISERROR(SEARCH("Media",K25)))</formula>
    </cfRule>
  </conditionalFormatting>
  <conditionalFormatting sqref="L25:L29">
    <cfRule type="containsText" dxfId="715" priority="18" operator="containsText" text="Moderado">
      <formula>NOT(ISERROR(SEARCH("Moderado",L25)))</formula>
    </cfRule>
  </conditionalFormatting>
  <conditionalFormatting sqref="J25:J29">
    <cfRule type="containsText" dxfId="714" priority="17" operator="containsText" text="Moderado">
      <formula>NOT(ISERROR(SEARCH("Moderado",J25)))</formula>
    </cfRule>
  </conditionalFormatting>
  <conditionalFormatting sqref="J25:J29">
    <cfRule type="containsText" dxfId="713" priority="15" operator="containsText" text="Bajo">
      <formula>NOT(ISERROR(SEARCH("Bajo",J25)))</formula>
    </cfRule>
    <cfRule type="containsText" dxfId="712" priority="16" operator="containsText" text="Extremo">
      <formula>NOT(ISERROR(SEARCH("Extremo",J25)))</formula>
    </cfRule>
  </conditionalFormatting>
  <conditionalFormatting sqref="K25:K29">
    <cfRule type="containsText" dxfId="711" priority="13" operator="containsText" text="Baja">
      <formula>NOT(ISERROR(SEARCH("Baja",K25)))</formula>
    </cfRule>
    <cfRule type="containsText" dxfId="710" priority="14" operator="containsText" text="Muy Baja">
      <formula>NOT(ISERROR(SEARCH("Muy Baja",K25)))</formula>
    </cfRule>
  </conditionalFormatting>
  <conditionalFormatting sqref="K25:K29">
    <cfRule type="containsText" dxfId="709" priority="11" operator="containsText" text="Muy Alta">
      <formula>NOT(ISERROR(SEARCH("Muy Alta",K25)))</formula>
    </cfRule>
    <cfRule type="containsText" dxfId="708" priority="12" operator="containsText" text="Alta">
      <formula>NOT(ISERROR(SEARCH("Alta",K25)))</formula>
    </cfRule>
  </conditionalFormatting>
  <conditionalFormatting sqref="L25:L29">
    <cfRule type="containsText" dxfId="707" priority="7" operator="containsText" text="Catastrófico">
      <formula>NOT(ISERROR(SEARCH("Catastrófico",L25)))</formula>
    </cfRule>
    <cfRule type="containsText" dxfId="706" priority="8" operator="containsText" text="Mayor">
      <formula>NOT(ISERROR(SEARCH("Mayor",L25)))</formula>
    </cfRule>
    <cfRule type="containsText" dxfId="705" priority="9" operator="containsText" text="Menor">
      <formula>NOT(ISERROR(SEARCH("Menor",L25)))</formula>
    </cfRule>
    <cfRule type="containsText" dxfId="704" priority="10" operator="containsText" text="Leve">
      <formula>NOT(ISERROR(SEARCH("Leve",L25)))</formula>
    </cfRule>
  </conditionalFormatting>
  <conditionalFormatting sqref="B10 B15 B20 B25 B30 B35 B40 B45 B50 B55 B60">
    <cfRule type="containsText" dxfId="703" priority="1" operator="containsText" text="3- Moderado">
      <formula>NOT(ISERROR(SEARCH("3- Moderado",B10)))</formula>
    </cfRule>
    <cfRule type="containsText" dxfId="702" priority="2" operator="containsText" text="6- Moderado">
      <formula>NOT(ISERROR(SEARCH("6- Moderado",B10)))</formula>
    </cfRule>
    <cfRule type="containsText" dxfId="701" priority="3" operator="containsText" text="4- Moderado">
      <formula>NOT(ISERROR(SEARCH("4- Moderado",B10)))</formula>
    </cfRule>
    <cfRule type="containsText" dxfId="700" priority="4" operator="containsText" text="3- Bajo">
      <formula>NOT(ISERROR(SEARCH("3- Bajo",B10)))</formula>
    </cfRule>
    <cfRule type="containsText" dxfId="699" priority="5" operator="containsText" text="4- Bajo">
      <formula>NOT(ISERROR(SEARCH("4- Bajo",B10)))</formula>
    </cfRule>
    <cfRule type="containsText" dxfId="698"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xr:uid="{00000000-0002-0000-0E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E00-000001000000}"/>
    <dataValidation allowBlank="1" showInputMessage="1" showErrorMessage="1" prompt="Que tan factible es que materialize el riesgo?" sqref="H8" xr:uid="{00000000-0002-0000-0E00-000002000000}"/>
    <dataValidation allowBlank="1" showInputMessage="1" showErrorMessage="1" prompt="El grado de afectación puede ser " sqref="I8" xr:uid="{00000000-0002-0000-0E00-000003000000}"/>
    <dataValidation allowBlank="1" showInputMessage="1" showErrorMessage="1" prompt="Describir las actividades que se van a desarrollar para el proyecto" sqref="O7" xr:uid="{00000000-0002-0000-0E00-000004000000}"/>
    <dataValidation allowBlank="1" showInputMessage="1" showErrorMessage="1" prompt="Seleccionar si el responsable es el responsable de las acciones es el nivel central" sqref="P7:P8" xr:uid="{00000000-0002-0000-0E00-000005000000}"/>
    <dataValidation allowBlank="1" showInputMessage="1" showErrorMessage="1" prompt="seleccionar si el responsable de ejecutar las acciones es el nivel central" sqref="Q8:R8" xr:uid="{00000000-0002-0000-0E00-000006000000}"/>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sheetPr>
  <dimension ref="A1:JS64"/>
  <sheetViews>
    <sheetView topLeftCell="A55" zoomScale="71" zoomScaleNormal="71" workbookViewId="0">
      <selection activeCell="A65" sqref="A65"/>
    </sheetView>
  </sheetViews>
  <sheetFormatPr defaultColWidth="11.42578125" defaultRowHeight="15"/>
  <cols>
    <col min="1" max="2" width="18.42578125" style="77" customWidth="1"/>
    <col min="3" max="3" width="15.5703125" customWidth="1"/>
    <col min="4" max="4" width="27.5703125" style="77" customWidth="1"/>
    <col min="5" max="5" width="18" style="182" customWidth="1"/>
    <col min="6" max="6" width="40.140625" customWidth="1"/>
    <col min="7" max="7" width="20.42578125" customWidth="1"/>
    <col min="8" max="8" width="10.42578125" style="183" customWidth="1"/>
    <col min="9" max="9" width="11.42578125" style="183" customWidth="1"/>
    <col min="10" max="10" width="10.140625" style="184" customWidth="1"/>
    <col min="11" max="11" width="11.42578125" style="183" customWidth="1"/>
    <col min="12" max="12" width="10.85546875" style="183" customWidth="1"/>
    <col min="13" max="13" width="18.28515625" style="183"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6"/>
  </cols>
  <sheetData>
    <row r="1" spans="1:279" s="167" customFormat="1" ht="16.5" customHeight="1">
      <c r="A1" s="400"/>
      <c r="B1" s="401"/>
      <c r="C1" s="401"/>
      <c r="D1" s="538" t="s">
        <v>622</v>
      </c>
      <c r="E1" s="538"/>
      <c r="F1" s="538"/>
      <c r="G1" s="538"/>
      <c r="H1" s="538"/>
      <c r="I1" s="538"/>
      <c r="J1" s="538"/>
      <c r="K1" s="538"/>
      <c r="L1" s="538"/>
      <c r="M1" s="538"/>
      <c r="N1" s="538"/>
      <c r="O1" s="538"/>
      <c r="P1" s="538"/>
      <c r="Q1" s="539"/>
      <c r="R1" s="284"/>
      <c r="S1" s="392" t="s">
        <v>198</v>
      </c>
      <c r="T1" s="392"/>
      <c r="U1" s="392"/>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c r="IQ1" s="166"/>
      <c r="IR1" s="166"/>
      <c r="IS1" s="166"/>
      <c r="IT1" s="166"/>
      <c r="IU1" s="166"/>
      <c r="IV1" s="166"/>
      <c r="IW1" s="166"/>
      <c r="IX1" s="166"/>
      <c r="IY1" s="166"/>
      <c r="IZ1" s="166"/>
      <c r="JA1" s="166"/>
      <c r="JB1" s="166"/>
      <c r="JC1" s="166"/>
      <c r="JD1" s="166"/>
      <c r="JE1" s="166"/>
      <c r="JF1" s="166"/>
      <c r="JG1" s="166"/>
      <c r="JH1" s="166"/>
      <c r="JI1" s="166"/>
      <c r="JJ1" s="166"/>
      <c r="JK1" s="166"/>
      <c r="JL1" s="166"/>
      <c r="JM1" s="166"/>
      <c r="JN1" s="166"/>
      <c r="JO1" s="166"/>
      <c r="JP1" s="166"/>
      <c r="JQ1" s="166"/>
      <c r="JR1" s="166"/>
      <c r="JS1" s="166"/>
    </row>
    <row r="2" spans="1:279" s="167" customFormat="1" ht="39.75" customHeight="1">
      <c r="A2" s="402"/>
      <c r="B2" s="403"/>
      <c r="C2" s="403"/>
      <c r="D2" s="540"/>
      <c r="E2" s="540"/>
      <c r="F2" s="540"/>
      <c r="G2" s="540"/>
      <c r="H2" s="540"/>
      <c r="I2" s="540"/>
      <c r="J2" s="540"/>
      <c r="K2" s="540"/>
      <c r="L2" s="540"/>
      <c r="M2" s="540"/>
      <c r="N2" s="540"/>
      <c r="O2" s="540"/>
      <c r="P2" s="540"/>
      <c r="Q2" s="541"/>
      <c r="R2" s="284"/>
      <c r="S2" s="392"/>
      <c r="T2" s="392"/>
      <c r="U2" s="392"/>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66"/>
      <c r="CF2" s="166"/>
      <c r="CG2" s="166"/>
      <c r="CH2" s="166"/>
      <c r="CI2" s="166"/>
      <c r="CJ2" s="166"/>
      <c r="CK2" s="166"/>
      <c r="CL2" s="166"/>
      <c r="CM2" s="166"/>
      <c r="CN2" s="166"/>
      <c r="CO2" s="166"/>
      <c r="CP2" s="166"/>
      <c r="CQ2" s="166"/>
      <c r="CR2" s="166"/>
      <c r="CS2" s="166"/>
      <c r="CT2" s="166"/>
      <c r="CU2" s="166"/>
      <c r="CV2" s="166"/>
      <c r="CW2" s="166"/>
      <c r="CX2" s="166"/>
      <c r="CY2" s="166"/>
      <c r="CZ2" s="166"/>
      <c r="DA2" s="166"/>
      <c r="DB2" s="166"/>
      <c r="DC2" s="166"/>
      <c r="DD2" s="166"/>
      <c r="DE2" s="166"/>
      <c r="DF2" s="166"/>
      <c r="DG2" s="166"/>
      <c r="DH2" s="166"/>
      <c r="DI2" s="166"/>
      <c r="DJ2" s="166"/>
      <c r="DK2" s="166"/>
      <c r="DL2" s="166"/>
      <c r="DM2" s="166"/>
      <c r="DN2" s="166"/>
      <c r="DO2" s="166"/>
      <c r="DP2" s="166"/>
      <c r="DQ2" s="166"/>
      <c r="DR2" s="166"/>
      <c r="DS2" s="166"/>
      <c r="DT2" s="166"/>
      <c r="DU2" s="166"/>
      <c r="DV2" s="166"/>
      <c r="DW2" s="166"/>
      <c r="DX2" s="166"/>
      <c r="DY2" s="166"/>
      <c r="DZ2" s="166"/>
      <c r="EA2" s="166"/>
      <c r="EB2" s="166"/>
      <c r="EC2" s="166"/>
      <c r="ED2" s="166"/>
      <c r="EE2" s="166"/>
      <c r="EF2" s="166"/>
      <c r="EG2" s="166"/>
      <c r="EH2" s="166"/>
      <c r="EI2" s="166"/>
      <c r="EJ2" s="166"/>
      <c r="EK2" s="166"/>
      <c r="EL2" s="166"/>
      <c r="EM2" s="166"/>
      <c r="EN2" s="166"/>
      <c r="EO2" s="166"/>
      <c r="EP2" s="166"/>
      <c r="EQ2" s="166"/>
      <c r="ER2" s="166"/>
      <c r="ES2" s="166"/>
      <c r="ET2" s="166"/>
      <c r="EU2" s="166"/>
      <c r="EV2" s="166"/>
      <c r="EW2" s="166"/>
      <c r="EX2" s="166"/>
      <c r="EY2" s="166"/>
      <c r="EZ2" s="166"/>
      <c r="FA2" s="166"/>
      <c r="FB2" s="166"/>
      <c r="FC2" s="166"/>
      <c r="FD2" s="166"/>
      <c r="FE2" s="166"/>
      <c r="FF2" s="166"/>
      <c r="FG2" s="166"/>
      <c r="FH2" s="166"/>
      <c r="FI2" s="166"/>
      <c r="FJ2" s="166"/>
      <c r="FK2" s="166"/>
      <c r="FL2" s="166"/>
      <c r="FM2" s="166"/>
      <c r="FN2" s="166"/>
      <c r="FO2" s="166"/>
      <c r="FP2" s="166"/>
      <c r="FQ2" s="166"/>
      <c r="FR2" s="166"/>
      <c r="FS2" s="166"/>
      <c r="FT2" s="166"/>
      <c r="FU2" s="166"/>
      <c r="FV2" s="166"/>
      <c r="FW2" s="166"/>
      <c r="FX2" s="166"/>
      <c r="FY2" s="166"/>
      <c r="FZ2" s="166"/>
      <c r="GA2" s="166"/>
      <c r="GB2" s="166"/>
      <c r="GC2" s="166"/>
      <c r="GD2" s="166"/>
      <c r="GE2" s="166"/>
      <c r="GF2" s="166"/>
      <c r="GG2" s="166"/>
      <c r="GH2" s="166"/>
      <c r="GI2" s="166"/>
      <c r="GJ2" s="166"/>
      <c r="GK2" s="166"/>
      <c r="GL2" s="166"/>
      <c r="GM2" s="166"/>
      <c r="GN2" s="166"/>
      <c r="GO2" s="166"/>
      <c r="GP2" s="166"/>
      <c r="GQ2" s="166"/>
      <c r="GR2" s="166"/>
      <c r="GS2" s="166"/>
      <c r="GT2" s="166"/>
      <c r="GU2" s="166"/>
      <c r="GV2" s="166"/>
      <c r="GW2" s="166"/>
      <c r="GX2" s="166"/>
      <c r="GY2" s="166"/>
      <c r="GZ2" s="166"/>
      <c r="HA2" s="166"/>
      <c r="HB2" s="166"/>
      <c r="HC2" s="166"/>
      <c r="HD2" s="166"/>
      <c r="HE2" s="166"/>
      <c r="HF2" s="166"/>
      <c r="HG2" s="166"/>
      <c r="HH2" s="166"/>
      <c r="HI2" s="166"/>
      <c r="HJ2" s="166"/>
      <c r="HK2" s="166"/>
      <c r="HL2" s="166"/>
      <c r="HM2" s="166"/>
      <c r="HN2" s="166"/>
      <c r="HO2" s="166"/>
      <c r="HP2" s="166"/>
      <c r="HQ2" s="166"/>
      <c r="HR2" s="166"/>
      <c r="HS2" s="166"/>
      <c r="HT2" s="166"/>
      <c r="HU2" s="166"/>
      <c r="HV2" s="166"/>
      <c r="HW2" s="166"/>
      <c r="HX2" s="166"/>
      <c r="HY2" s="166"/>
      <c r="HZ2" s="166"/>
      <c r="IA2" s="166"/>
      <c r="IB2" s="166"/>
      <c r="IC2" s="166"/>
      <c r="ID2" s="166"/>
      <c r="IE2" s="166"/>
      <c r="IF2" s="166"/>
      <c r="IG2" s="166"/>
      <c r="IH2" s="166"/>
      <c r="II2" s="166"/>
      <c r="IJ2" s="166"/>
      <c r="IK2" s="166"/>
      <c r="IL2" s="166"/>
      <c r="IM2" s="166"/>
      <c r="IN2" s="166"/>
      <c r="IO2" s="166"/>
      <c r="IP2" s="166"/>
      <c r="IQ2" s="166"/>
      <c r="IR2" s="166"/>
      <c r="IS2" s="166"/>
      <c r="IT2" s="166"/>
      <c r="IU2" s="166"/>
      <c r="IV2" s="166"/>
      <c r="IW2" s="166"/>
      <c r="IX2" s="166"/>
      <c r="IY2" s="166"/>
      <c r="IZ2" s="166"/>
      <c r="JA2" s="166"/>
      <c r="JB2" s="166"/>
      <c r="JC2" s="166"/>
      <c r="JD2" s="166"/>
      <c r="JE2" s="166"/>
      <c r="JF2" s="166"/>
      <c r="JG2" s="166"/>
      <c r="JH2" s="166"/>
      <c r="JI2" s="166"/>
      <c r="JJ2" s="166"/>
      <c r="JK2" s="166"/>
      <c r="JL2" s="166"/>
      <c r="JM2" s="166"/>
      <c r="JN2" s="166"/>
      <c r="JO2" s="166"/>
      <c r="JP2" s="166"/>
      <c r="JQ2" s="166"/>
      <c r="JR2" s="166"/>
      <c r="JS2" s="166"/>
    </row>
    <row r="3" spans="1:279" s="167" customFormat="1" ht="3" customHeight="1">
      <c r="A3" s="2"/>
      <c r="B3" s="2"/>
      <c r="C3" s="277"/>
      <c r="D3" s="540"/>
      <c r="E3" s="540"/>
      <c r="F3" s="540"/>
      <c r="G3" s="540"/>
      <c r="H3" s="540"/>
      <c r="I3" s="540"/>
      <c r="J3" s="540"/>
      <c r="K3" s="540"/>
      <c r="L3" s="540"/>
      <c r="M3" s="540"/>
      <c r="N3" s="540"/>
      <c r="O3" s="540"/>
      <c r="P3" s="540"/>
      <c r="Q3" s="541"/>
      <c r="R3" s="284"/>
      <c r="S3" s="392"/>
      <c r="T3" s="392"/>
      <c r="U3" s="392"/>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c r="BT3" s="166"/>
      <c r="BU3" s="166"/>
      <c r="BV3" s="166"/>
      <c r="BW3" s="166"/>
      <c r="BX3" s="166"/>
      <c r="BY3" s="166"/>
      <c r="BZ3" s="166"/>
      <c r="CA3" s="166"/>
      <c r="CB3" s="166"/>
      <c r="CC3" s="166"/>
      <c r="CD3" s="166"/>
      <c r="CE3" s="166"/>
      <c r="CF3" s="166"/>
      <c r="CG3" s="166"/>
      <c r="CH3" s="166"/>
      <c r="CI3" s="166"/>
      <c r="CJ3" s="166"/>
      <c r="CK3" s="166"/>
      <c r="CL3" s="166"/>
      <c r="CM3" s="166"/>
      <c r="CN3" s="166"/>
      <c r="CO3" s="166"/>
      <c r="CP3" s="166"/>
      <c r="CQ3" s="166"/>
      <c r="CR3" s="166"/>
      <c r="CS3" s="166"/>
      <c r="CT3" s="166"/>
      <c r="CU3" s="166"/>
      <c r="CV3" s="166"/>
      <c r="CW3" s="166"/>
      <c r="CX3" s="166"/>
      <c r="CY3" s="166"/>
      <c r="CZ3" s="166"/>
      <c r="DA3" s="166"/>
      <c r="DB3" s="166"/>
      <c r="DC3" s="166"/>
      <c r="DD3" s="166"/>
      <c r="DE3" s="166"/>
      <c r="DF3" s="166"/>
      <c r="DG3" s="166"/>
      <c r="DH3" s="166"/>
      <c r="DI3" s="166"/>
      <c r="DJ3" s="166"/>
      <c r="DK3" s="166"/>
      <c r="DL3" s="166"/>
      <c r="DM3" s="166"/>
      <c r="DN3" s="166"/>
      <c r="DO3" s="166"/>
      <c r="DP3" s="166"/>
      <c r="DQ3" s="166"/>
      <c r="DR3" s="166"/>
      <c r="DS3" s="166"/>
      <c r="DT3" s="166"/>
      <c r="DU3" s="166"/>
      <c r="DV3" s="166"/>
      <c r="DW3" s="166"/>
      <c r="DX3" s="166"/>
      <c r="DY3" s="166"/>
      <c r="DZ3" s="166"/>
      <c r="EA3" s="166"/>
      <c r="EB3" s="166"/>
      <c r="EC3" s="166"/>
      <c r="ED3" s="166"/>
      <c r="EE3" s="166"/>
      <c r="EF3" s="166"/>
      <c r="EG3" s="166"/>
      <c r="EH3" s="166"/>
      <c r="EI3" s="166"/>
      <c r="EJ3" s="166"/>
      <c r="EK3" s="166"/>
      <c r="EL3" s="166"/>
      <c r="EM3" s="166"/>
      <c r="EN3" s="166"/>
      <c r="EO3" s="166"/>
      <c r="EP3" s="166"/>
      <c r="EQ3" s="166"/>
      <c r="ER3" s="166"/>
      <c r="ES3" s="166"/>
      <c r="ET3" s="166"/>
      <c r="EU3" s="166"/>
      <c r="EV3" s="166"/>
      <c r="EW3" s="166"/>
      <c r="EX3" s="166"/>
      <c r="EY3" s="166"/>
      <c r="EZ3" s="166"/>
      <c r="FA3" s="166"/>
      <c r="FB3" s="166"/>
      <c r="FC3" s="166"/>
      <c r="FD3" s="166"/>
      <c r="FE3" s="166"/>
      <c r="FF3" s="166"/>
      <c r="FG3" s="166"/>
      <c r="FH3" s="166"/>
      <c r="FI3" s="166"/>
      <c r="FJ3" s="166"/>
      <c r="FK3" s="166"/>
      <c r="FL3" s="166"/>
      <c r="FM3" s="166"/>
      <c r="FN3" s="166"/>
      <c r="FO3" s="166"/>
      <c r="FP3" s="166"/>
      <c r="FQ3" s="166"/>
      <c r="FR3" s="166"/>
      <c r="FS3" s="166"/>
      <c r="FT3" s="166"/>
      <c r="FU3" s="166"/>
      <c r="FV3" s="166"/>
      <c r="FW3" s="166"/>
      <c r="FX3" s="166"/>
      <c r="FY3" s="166"/>
      <c r="FZ3" s="166"/>
      <c r="GA3" s="166"/>
      <c r="GB3" s="166"/>
      <c r="GC3" s="166"/>
      <c r="GD3" s="166"/>
      <c r="GE3" s="166"/>
      <c r="GF3" s="166"/>
      <c r="GG3" s="166"/>
      <c r="GH3" s="166"/>
      <c r="GI3" s="166"/>
      <c r="GJ3" s="166"/>
      <c r="GK3" s="166"/>
      <c r="GL3" s="166"/>
      <c r="GM3" s="166"/>
      <c r="GN3" s="166"/>
      <c r="GO3" s="166"/>
      <c r="GP3" s="166"/>
      <c r="GQ3" s="166"/>
      <c r="GR3" s="166"/>
      <c r="GS3" s="166"/>
      <c r="GT3" s="166"/>
      <c r="GU3" s="166"/>
      <c r="GV3" s="166"/>
      <c r="GW3" s="166"/>
      <c r="GX3" s="166"/>
      <c r="GY3" s="166"/>
      <c r="GZ3" s="166"/>
      <c r="HA3" s="166"/>
      <c r="HB3" s="166"/>
      <c r="HC3" s="166"/>
      <c r="HD3" s="166"/>
      <c r="HE3" s="166"/>
      <c r="HF3" s="166"/>
      <c r="HG3" s="166"/>
      <c r="HH3" s="166"/>
      <c r="HI3" s="166"/>
      <c r="HJ3" s="166"/>
      <c r="HK3" s="166"/>
      <c r="HL3" s="166"/>
      <c r="HM3" s="166"/>
      <c r="HN3" s="166"/>
      <c r="HO3" s="166"/>
      <c r="HP3" s="166"/>
      <c r="HQ3" s="166"/>
      <c r="HR3" s="166"/>
      <c r="HS3" s="166"/>
      <c r="HT3" s="166"/>
      <c r="HU3" s="166"/>
      <c r="HV3" s="166"/>
      <c r="HW3" s="166"/>
      <c r="HX3" s="166"/>
      <c r="HY3" s="166"/>
      <c r="HZ3" s="166"/>
      <c r="IA3" s="166"/>
      <c r="IB3" s="166"/>
      <c r="IC3" s="166"/>
      <c r="ID3" s="166"/>
      <c r="IE3" s="166"/>
      <c r="IF3" s="166"/>
      <c r="IG3" s="166"/>
      <c r="IH3" s="166"/>
      <c r="II3" s="166"/>
      <c r="IJ3" s="166"/>
      <c r="IK3" s="166"/>
      <c r="IL3" s="166"/>
      <c r="IM3" s="166"/>
      <c r="IN3" s="166"/>
      <c r="IO3" s="166"/>
      <c r="IP3" s="166"/>
      <c r="IQ3" s="166"/>
      <c r="IR3" s="166"/>
      <c r="IS3" s="166"/>
      <c r="IT3" s="166"/>
      <c r="IU3" s="166"/>
      <c r="IV3" s="166"/>
      <c r="IW3" s="166"/>
      <c r="IX3" s="166"/>
      <c r="IY3" s="166"/>
      <c r="IZ3" s="166"/>
      <c r="JA3" s="166"/>
      <c r="JB3" s="166"/>
      <c r="JC3" s="166"/>
      <c r="JD3" s="166"/>
      <c r="JE3" s="166"/>
      <c r="JF3" s="166"/>
      <c r="JG3" s="166"/>
      <c r="JH3" s="166"/>
      <c r="JI3" s="166"/>
      <c r="JJ3" s="166"/>
      <c r="JK3" s="166"/>
      <c r="JL3" s="166"/>
      <c r="JM3" s="166"/>
      <c r="JN3" s="166"/>
      <c r="JO3" s="166"/>
      <c r="JP3" s="166"/>
      <c r="JQ3" s="166"/>
      <c r="JR3" s="166"/>
      <c r="JS3" s="166"/>
    </row>
    <row r="4" spans="1:279" s="167" customFormat="1" ht="41.25" customHeight="1">
      <c r="A4" s="393" t="s">
        <v>199</v>
      </c>
      <c r="B4" s="394"/>
      <c r="C4" s="395"/>
      <c r="D4" s="396" t="str">
        <f>'Mapa Final'!D4</f>
        <v xml:space="preserve"> Misionales, Estrategicos, Evaluación y Mejora y Administrativo.</v>
      </c>
      <c r="E4" s="397"/>
      <c r="F4" s="397"/>
      <c r="G4" s="397"/>
      <c r="H4" s="397"/>
      <c r="I4" s="397"/>
      <c r="J4" s="397"/>
      <c r="K4" s="397"/>
      <c r="L4" s="397"/>
      <c r="M4" s="397"/>
      <c r="N4" s="398"/>
      <c r="O4" s="399"/>
      <c r="P4" s="399"/>
      <c r="Q4" s="399"/>
      <c r="R4" s="277"/>
      <c r="S4" s="1"/>
      <c r="T4" s="1"/>
      <c r="U4" s="1"/>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c r="FT4" s="166"/>
      <c r="FU4" s="166"/>
      <c r="FV4" s="166"/>
      <c r="FW4" s="166"/>
      <c r="FX4" s="166"/>
      <c r="FY4" s="166"/>
      <c r="FZ4" s="166"/>
      <c r="GA4" s="166"/>
      <c r="GB4" s="166"/>
      <c r="GC4" s="166"/>
      <c r="GD4" s="166"/>
      <c r="GE4" s="166"/>
      <c r="GF4" s="166"/>
      <c r="GG4" s="166"/>
      <c r="GH4" s="166"/>
      <c r="GI4" s="166"/>
      <c r="GJ4" s="166"/>
      <c r="GK4" s="166"/>
      <c r="GL4" s="166"/>
      <c r="GM4" s="166"/>
      <c r="GN4" s="166"/>
      <c r="GO4" s="166"/>
      <c r="GP4" s="166"/>
      <c r="GQ4" s="166"/>
      <c r="GR4" s="166"/>
      <c r="GS4" s="166"/>
      <c r="GT4" s="166"/>
      <c r="GU4" s="166"/>
      <c r="GV4" s="166"/>
      <c r="GW4" s="166"/>
      <c r="GX4" s="166"/>
      <c r="GY4" s="166"/>
      <c r="GZ4" s="166"/>
      <c r="HA4" s="166"/>
      <c r="HB4" s="166"/>
      <c r="HC4" s="166"/>
      <c r="HD4" s="166"/>
      <c r="HE4" s="166"/>
      <c r="HF4" s="166"/>
      <c r="HG4" s="166"/>
      <c r="HH4" s="166"/>
      <c r="HI4" s="166"/>
      <c r="HJ4" s="166"/>
      <c r="HK4" s="166"/>
      <c r="HL4" s="166"/>
      <c r="HM4" s="166"/>
      <c r="HN4" s="166"/>
      <c r="HO4" s="166"/>
      <c r="HP4" s="166"/>
      <c r="HQ4" s="166"/>
      <c r="HR4" s="166"/>
      <c r="HS4" s="166"/>
      <c r="HT4" s="166"/>
      <c r="HU4" s="166"/>
      <c r="HV4" s="166"/>
      <c r="HW4" s="166"/>
      <c r="HX4" s="166"/>
      <c r="HY4" s="166"/>
      <c r="HZ4" s="166"/>
      <c r="IA4" s="166"/>
      <c r="IB4" s="166"/>
      <c r="IC4" s="166"/>
      <c r="ID4" s="166"/>
      <c r="IE4" s="166"/>
      <c r="IF4" s="166"/>
      <c r="IG4" s="166"/>
      <c r="IH4" s="166"/>
      <c r="II4" s="166"/>
      <c r="IJ4" s="166"/>
      <c r="IK4" s="166"/>
      <c r="IL4" s="166"/>
      <c r="IM4" s="166"/>
      <c r="IN4" s="166"/>
      <c r="IO4" s="166"/>
      <c r="IP4" s="166"/>
      <c r="IQ4" s="166"/>
      <c r="IR4" s="166"/>
      <c r="IS4" s="166"/>
      <c r="IT4" s="166"/>
      <c r="IU4" s="166"/>
      <c r="IV4" s="166"/>
      <c r="IW4" s="166"/>
      <c r="IX4" s="166"/>
      <c r="IY4" s="166"/>
      <c r="IZ4" s="166"/>
      <c r="JA4" s="166"/>
      <c r="JB4" s="166"/>
      <c r="JC4" s="166"/>
      <c r="JD4" s="166"/>
      <c r="JE4" s="166"/>
      <c r="JF4" s="166"/>
      <c r="JG4" s="166"/>
      <c r="JH4" s="166"/>
      <c r="JI4" s="166"/>
      <c r="JJ4" s="166"/>
      <c r="JK4" s="166"/>
      <c r="JL4" s="166"/>
      <c r="JM4" s="166"/>
      <c r="JN4" s="166"/>
      <c r="JO4" s="166"/>
      <c r="JP4" s="166"/>
      <c r="JQ4" s="166"/>
      <c r="JR4" s="166"/>
      <c r="JS4" s="166"/>
    </row>
    <row r="5" spans="1:279" s="167" customFormat="1" ht="52.5" customHeight="1">
      <c r="A5" s="393" t="s">
        <v>201</v>
      </c>
      <c r="B5" s="394"/>
      <c r="C5" s="395"/>
      <c r="D5" s="404" t="str">
        <f>'Mapa Final'!D5</f>
        <v>Administrar justicia dirigiendo la actuación procesal, hacia la emisión de una decisión de carácter definitivo mediante la aplicación de la normatividad vigente.</v>
      </c>
      <c r="E5" s="405"/>
      <c r="F5" s="405"/>
      <c r="G5" s="405"/>
      <c r="H5" s="405"/>
      <c r="I5" s="405"/>
      <c r="J5" s="405"/>
      <c r="K5" s="405"/>
      <c r="L5" s="405"/>
      <c r="M5" s="405"/>
      <c r="N5" s="406"/>
      <c r="O5" s="1"/>
      <c r="P5" s="1"/>
      <c r="Q5" s="1"/>
      <c r="R5" s="1"/>
      <c r="S5" s="1"/>
      <c r="T5" s="1"/>
      <c r="U5" s="1"/>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c r="GY5" s="166"/>
      <c r="GZ5" s="166"/>
      <c r="HA5" s="166"/>
      <c r="HB5" s="166"/>
      <c r="HC5" s="166"/>
      <c r="HD5" s="166"/>
      <c r="HE5" s="166"/>
      <c r="HF5" s="166"/>
      <c r="HG5" s="166"/>
      <c r="HH5" s="166"/>
      <c r="HI5" s="166"/>
      <c r="HJ5" s="166"/>
      <c r="HK5" s="166"/>
      <c r="HL5" s="166"/>
      <c r="HM5" s="166"/>
      <c r="HN5" s="166"/>
      <c r="HO5" s="166"/>
      <c r="HP5" s="166"/>
      <c r="HQ5" s="166"/>
      <c r="HR5" s="166"/>
      <c r="HS5" s="166"/>
      <c r="HT5" s="166"/>
      <c r="HU5" s="166"/>
      <c r="HV5" s="166"/>
      <c r="HW5" s="166"/>
      <c r="HX5" s="166"/>
      <c r="HY5" s="166"/>
      <c r="HZ5" s="166"/>
      <c r="IA5" s="166"/>
      <c r="IB5" s="166"/>
      <c r="IC5" s="166"/>
      <c r="ID5" s="166"/>
      <c r="IE5" s="166"/>
      <c r="IF5" s="166"/>
      <c r="IG5" s="166"/>
      <c r="IH5" s="166"/>
      <c r="II5" s="166"/>
      <c r="IJ5" s="166"/>
      <c r="IK5" s="166"/>
      <c r="IL5" s="166"/>
      <c r="IM5" s="166"/>
      <c r="IN5" s="166"/>
      <c r="IO5" s="166"/>
      <c r="IP5" s="166"/>
      <c r="IQ5" s="166"/>
      <c r="IR5" s="166"/>
      <c r="IS5" s="166"/>
      <c r="IT5" s="166"/>
      <c r="IU5" s="166"/>
      <c r="IV5" s="166"/>
      <c r="IW5" s="166"/>
      <c r="IX5" s="166"/>
      <c r="IY5" s="166"/>
      <c r="IZ5" s="166"/>
      <c r="JA5" s="166"/>
      <c r="JB5" s="166"/>
      <c r="JC5" s="166"/>
      <c r="JD5" s="166"/>
      <c r="JE5" s="166"/>
      <c r="JF5" s="166"/>
      <c r="JG5" s="166"/>
      <c r="JH5" s="166"/>
      <c r="JI5" s="166"/>
      <c r="JJ5" s="166"/>
      <c r="JK5" s="166"/>
      <c r="JL5" s="166"/>
      <c r="JM5" s="166"/>
      <c r="JN5" s="166"/>
      <c r="JO5" s="166"/>
      <c r="JP5" s="166"/>
      <c r="JQ5" s="166"/>
      <c r="JR5" s="166"/>
      <c r="JS5" s="166"/>
    </row>
    <row r="6" spans="1:279" s="167" customFormat="1" ht="32.25" customHeight="1" thickBot="1">
      <c r="A6" s="393" t="s">
        <v>202</v>
      </c>
      <c r="B6" s="394"/>
      <c r="C6" s="395"/>
      <c r="D6" s="404" t="str">
        <f>'Mapa Final'!D6</f>
        <v>Despachos Judiciales y Oficina de Apoyo para los Juzgados Civiles Municipales de Ejecución de Sentencias de Cali.</v>
      </c>
      <c r="E6" s="405"/>
      <c r="F6" s="405"/>
      <c r="G6" s="405"/>
      <c r="H6" s="405"/>
      <c r="I6" s="405"/>
      <c r="J6" s="405"/>
      <c r="K6" s="405"/>
      <c r="L6" s="405"/>
      <c r="M6" s="405"/>
      <c r="N6" s="406"/>
      <c r="O6" s="1"/>
      <c r="P6" s="1"/>
      <c r="Q6" s="1"/>
      <c r="R6" s="1"/>
      <c r="S6" s="1"/>
      <c r="T6" s="1"/>
      <c r="U6" s="1"/>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c r="CP6" s="166"/>
      <c r="CQ6" s="166"/>
      <c r="CR6" s="166"/>
      <c r="CS6" s="166"/>
      <c r="CT6" s="166"/>
      <c r="CU6" s="166"/>
      <c r="CV6" s="166"/>
      <c r="CW6" s="166"/>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6"/>
      <c r="DX6" s="166"/>
      <c r="DY6" s="166"/>
      <c r="DZ6" s="166"/>
      <c r="EA6" s="166"/>
      <c r="EB6" s="166"/>
      <c r="EC6" s="166"/>
      <c r="ED6" s="166"/>
      <c r="EE6" s="166"/>
      <c r="EF6" s="166"/>
      <c r="EG6" s="166"/>
      <c r="EH6" s="166"/>
      <c r="EI6" s="166"/>
      <c r="EJ6" s="166"/>
      <c r="EK6" s="166"/>
      <c r="EL6" s="166"/>
      <c r="EM6" s="166"/>
      <c r="EN6" s="166"/>
      <c r="EO6" s="166"/>
      <c r="EP6" s="166"/>
      <c r="EQ6" s="166"/>
      <c r="ER6" s="166"/>
      <c r="ES6" s="166"/>
      <c r="ET6" s="166"/>
      <c r="EU6" s="166"/>
      <c r="EV6" s="166"/>
      <c r="EW6" s="166"/>
      <c r="EX6" s="166"/>
      <c r="EY6" s="166"/>
      <c r="EZ6" s="166"/>
      <c r="FA6" s="166"/>
      <c r="FB6" s="166"/>
      <c r="FC6" s="166"/>
      <c r="FD6" s="166"/>
      <c r="FE6" s="166"/>
      <c r="FF6" s="166"/>
      <c r="FG6" s="166"/>
      <c r="FH6" s="166"/>
      <c r="FI6" s="166"/>
      <c r="FJ6" s="166"/>
      <c r="FK6" s="166"/>
      <c r="FL6" s="166"/>
      <c r="FM6" s="166"/>
      <c r="FN6" s="166"/>
      <c r="FO6" s="166"/>
      <c r="FP6" s="166"/>
      <c r="FQ6" s="166"/>
      <c r="FR6" s="166"/>
      <c r="FS6" s="166"/>
      <c r="FT6" s="166"/>
      <c r="FU6" s="166"/>
      <c r="FV6" s="166"/>
      <c r="FW6" s="166"/>
      <c r="FX6" s="166"/>
      <c r="FY6" s="166"/>
      <c r="FZ6" s="166"/>
      <c r="GA6" s="166"/>
      <c r="GB6" s="166"/>
      <c r="GC6" s="166"/>
      <c r="GD6" s="166"/>
      <c r="GE6" s="166"/>
      <c r="GF6" s="166"/>
      <c r="GG6" s="166"/>
      <c r="GH6" s="166"/>
      <c r="GI6" s="166"/>
      <c r="GJ6" s="166"/>
      <c r="GK6" s="166"/>
      <c r="GL6" s="166"/>
      <c r="GM6" s="166"/>
      <c r="GN6" s="166"/>
      <c r="GO6" s="166"/>
      <c r="GP6" s="166"/>
      <c r="GQ6" s="166"/>
      <c r="GR6" s="166"/>
      <c r="GS6" s="166"/>
      <c r="GT6" s="166"/>
      <c r="GU6" s="166"/>
      <c r="GV6" s="166"/>
      <c r="GW6" s="166"/>
      <c r="GX6" s="166"/>
      <c r="GY6" s="166"/>
      <c r="GZ6" s="166"/>
      <c r="HA6" s="166"/>
      <c r="HB6" s="166"/>
      <c r="HC6" s="166"/>
      <c r="HD6" s="166"/>
      <c r="HE6" s="166"/>
      <c r="HF6" s="166"/>
      <c r="HG6" s="166"/>
      <c r="HH6" s="166"/>
      <c r="HI6" s="166"/>
      <c r="HJ6" s="166"/>
      <c r="HK6" s="166"/>
      <c r="HL6" s="166"/>
      <c r="HM6" s="166"/>
      <c r="HN6" s="166"/>
      <c r="HO6" s="166"/>
      <c r="HP6" s="166"/>
      <c r="HQ6" s="166"/>
      <c r="HR6" s="166"/>
      <c r="HS6" s="166"/>
      <c r="HT6" s="166"/>
      <c r="HU6" s="166"/>
      <c r="HV6" s="166"/>
      <c r="HW6" s="166"/>
      <c r="HX6" s="166"/>
      <c r="HY6" s="166"/>
      <c r="HZ6" s="166"/>
      <c r="IA6" s="166"/>
      <c r="IB6" s="166"/>
      <c r="IC6" s="166"/>
      <c r="ID6" s="166"/>
      <c r="IE6" s="166"/>
      <c r="IF6" s="166"/>
      <c r="IG6" s="166"/>
      <c r="IH6" s="166"/>
      <c r="II6" s="166"/>
      <c r="IJ6" s="166"/>
      <c r="IK6" s="166"/>
      <c r="IL6" s="166"/>
      <c r="IM6" s="166"/>
      <c r="IN6" s="166"/>
      <c r="IO6" s="166"/>
      <c r="IP6" s="166"/>
      <c r="IQ6" s="166"/>
      <c r="IR6" s="166"/>
      <c r="IS6" s="166"/>
      <c r="IT6" s="166"/>
      <c r="IU6" s="166"/>
      <c r="IV6" s="166"/>
      <c r="IW6" s="166"/>
      <c r="IX6" s="166"/>
      <c r="IY6" s="166"/>
      <c r="IZ6" s="166"/>
      <c r="JA6" s="166"/>
      <c r="JB6" s="166"/>
      <c r="JC6" s="166"/>
      <c r="JD6" s="166"/>
      <c r="JE6" s="166"/>
      <c r="JF6" s="166"/>
      <c r="JG6" s="166"/>
      <c r="JH6" s="166"/>
      <c r="JI6" s="166"/>
      <c r="JJ6" s="166"/>
      <c r="JK6" s="166"/>
      <c r="JL6" s="166"/>
      <c r="JM6" s="166"/>
      <c r="JN6" s="166"/>
      <c r="JO6" s="166"/>
      <c r="JP6" s="166"/>
      <c r="JQ6" s="166"/>
      <c r="JR6" s="166"/>
      <c r="JS6" s="166"/>
    </row>
    <row r="7" spans="1:279" s="170" customFormat="1" ht="38.25" customHeight="1" thickTop="1" thickBot="1">
      <c r="A7" s="533" t="s">
        <v>569</v>
      </c>
      <c r="B7" s="534"/>
      <c r="C7" s="534"/>
      <c r="D7" s="534"/>
      <c r="E7" s="534"/>
      <c r="F7" s="535"/>
      <c r="G7" s="168"/>
      <c r="H7" s="536" t="s">
        <v>570</v>
      </c>
      <c r="I7" s="536"/>
      <c r="J7" s="536"/>
      <c r="K7" s="536" t="s">
        <v>571</v>
      </c>
      <c r="L7" s="536"/>
      <c r="M7" s="536"/>
      <c r="N7" s="537" t="s">
        <v>512</v>
      </c>
      <c r="O7" s="542" t="s">
        <v>572</v>
      </c>
      <c r="P7" s="544" t="s">
        <v>573</v>
      </c>
      <c r="Q7" s="547"/>
      <c r="R7" s="545"/>
      <c r="S7" s="544" t="s">
        <v>574</v>
      </c>
      <c r="T7" s="545"/>
      <c r="U7" s="546" t="s">
        <v>623</v>
      </c>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169"/>
      <c r="CM7" s="169"/>
      <c r="CN7" s="169"/>
      <c r="CO7" s="169"/>
      <c r="CP7" s="169"/>
      <c r="CQ7" s="169"/>
      <c r="CR7" s="169"/>
      <c r="CS7" s="169"/>
      <c r="CT7" s="169"/>
      <c r="CU7" s="169"/>
      <c r="CV7" s="169"/>
      <c r="CW7" s="169"/>
      <c r="CX7" s="169"/>
      <c r="CY7" s="169"/>
      <c r="CZ7" s="169"/>
      <c r="DA7" s="169"/>
      <c r="DB7" s="169"/>
      <c r="DC7" s="169"/>
      <c r="DD7" s="169"/>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c r="FG7" s="169"/>
      <c r="FH7" s="169"/>
      <c r="FI7" s="169"/>
      <c r="FJ7" s="169"/>
      <c r="FK7" s="169"/>
      <c r="FL7" s="169"/>
      <c r="FM7" s="169"/>
      <c r="FN7" s="169"/>
      <c r="FO7" s="169"/>
      <c r="FP7" s="169"/>
      <c r="FQ7" s="169"/>
      <c r="FR7" s="169"/>
      <c r="FS7" s="169"/>
      <c r="FT7" s="169"/>
      <c r="FU7" s="169"/>
    </row>
    <row r="8" spans="1:279" s="177" customFormat="1" ht="81" customHeight="1" thickTop="1" thickBot="1">
      <c r="A8" s="171" t="s">
        <v>28</v>
      </c>
      <c r="B8" s="171" t="s">
        <v>210</v>
      </c>
      <c r="C8" s="172" t="s">
        <v>151</v>
      </c>
      <c r="D8" s="173" t="s">
        <v>576</v>
      </c>
      <c r="E8" s="283" t="s">
        <v>155</v>
      </c>
      <c r="F8" s="283" t="s">
        <v>157</v>
      </c>
      <c r="G8" s="283" t="s">
        <v>159</v>
      </c>
      <c r="H8" s="174" t="s">
        <v>577</v>
      </c>
      <c r="I8" s="174" t="s">
        <v>503</v>
      </c>
      <c r="J8" s="174" t="s">
        <v>578</v>
      </c>
      <c r="K8" s="174" t="s">
        <v>577</v>
      </c>
      <c r="L8" s="174" t="s">
        <v>579</v>
      </c>
      <c r="M8" s="174" t="s">
        <v>578</v>
      </c>
      <c r="N8" s="537"/>
      <c r="O8" s="543"/>
      <c r="P8" s="175" t="s">
        <v>580</v>
      </c>
      <c r="Q8" s="175" t="s">
        <v>581</v>
      </c>
      <c r="R8" s="175" t="s">
        <v>582</v>
      </c>
      <c r="S8" s="175" t="s">
        <v>583</v>
      </c>
      <c r="T8" s="175" t="s">
        <v>584</v>
      </c>
      <c r="U8" s="54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c r="BN8" s="176"/>
      <c r="BO8" s="176"/>
      <c r="BP8" s="176"/>
      <c r="BQ8" s="176"/>
      <c r="BR8" s="176"/>
      <c r="BS8" s="176"/>
      <c r="BT8" s="176"/>
      <c r="BU8" s="176"/>
      <c r="BV8" s="176"/>
      <c r="BW8" s="176"/>
      <c r="BX8" s="176"/>
      <c r="BY8" s="176"/>
      <c r="BZ8" s="176"/>
      <c r="CA8" s="176"/>
      <c r="CB8" s="176"/>
      <c r="CC8" s="176"/>
      <c r="CD8" s="176"/>
      <c r="CE8" s="176"/>
      <c r="CF8" s="176"/>
      <c r="CG8" s="176"/>
      <c r="CH8" s="176"/>
      <c r="CI8" s="176"/>
      <c r="CJ8" s="176"/>
      <c r="CK8" s="176"/>
      <c r="CL8" s="176"/>
      <c r="CM8" s="176"/>
      <c r="CN8" s="176"/>
      <c r="CO8" s="176"/>
      <c r="CP8" s="176"/>
      <c r="CQ8" s="176"/>
      <c r="CR8" s="176"/>
      <c r="CS8" s="176"/>
      <c r="CT8" s="176"/>
      <c r="CU8" s="176"/>
      <c r="CV8" s="176"/>
      <c r="CW8" s="176"/>
      <c r="CX8" s="176"/>
      <c r="CY8" s="176"/>
      <c r="CZ8" s="176"/>
      <c r="DA8" s="176"/>
      <c r="DB8" s="176"/>
      <c r="DC8" s="176"/>
      <c r="DD8" s="176"/>
      <c r="DE8" s="176"/>
      <c r="DF8" s="176"/>
      <c r="DG8" s="176"/>
      <c r="DH8" s="176"/>
      <c r="DI8" s="176"/>
      <c r="DJ8" s="176"/>
      <c r="DK8" s="176"/>
      <c r="DL8" s="176"/>
      <c r="DM8" s="176"/>
      <c r="DN8" s="176"/>
      <c r="DO8" s="176"/>
      <c r="DP8" s="176"/>
      <c r="DQ8" s="176"/>
      <c r="DR8" s="176"/>
      <c r="DS8" s="176"/>
      <c r="DT8" s="176"/>
      <c r="DU8" s="176"/>
      <c r="DV8" s="176"/>
      <c r="DW8" s="176"/>
      <c r="DX8" s="176"/>
      <c r="DY8" s="176"/>
      <c r="DZ8" s="176"/>
      <c r="EA8" s="176"/>
      <c r="EB8" s="176"/>
      <c r="EC8" s="176"/>
      <c r="ED8" s="176"/>
      <c r="EE8" s="176"/>
      <c r="EF8" s="176"/>
      <c r="EG8" s="176"/>
      <c r="EH8" s="176"/>
      <c r="EI8" s="176"/>
      <c r="EJ8" s="176"/>
      <c r="EK8" s="176"/>
      <c r="EL8" s="176"/>
      <c r="EM8" s="176"/>
      <c r="EN8" s="176"/>
      <c r="EO8" s="176"/>
      <c r="EP8" s="176"/>
      <c r="EQ8" s="176"/>
      <c r="ER8" s="176"/>
      <c r="ES8" s="176"/>
      <c r="ET8" s="176"/>
      <c r="EU8" s="176"/>
      <c r="EV8" s="176"/>
      <c r="EW8" s="176"/>
      <c r="EX8" s="176"/>
      <c r="EY8" s="176"/>
      <c r="EZ8" s="176"/>
      <c r="FA8" s="176"/>
      <c r="FB8" s="176"/>
      <c r="FC8" s="176"/>
      <c r="FD8" s="176"/>
      <c r="FE8" s="176"/>
      <c r="FF8" s="176"/>
      <c r="FG8" s="176"/>
      <c r="FH8" s="176"/>
      <c r="FI8" s="176"/>
      <c r="FJ8" s="176"/>
      <c r="FK8" s="176"/>
      <c r="FL8" s="176"/>
      <c r="FM8" s="176"/>
      <c r="FN8" s="176"/>
      <c r="FO8" s="176"/>
      <c r="FP8" s="176"/>
      <c r="FQ8" s="176"/>
      <c r="FR8" s="176"/>
      <c r="FS8" s="176"/>
      <c r="FT8" s="176"/>
      <c r="FU8" s="176"/>
    </row>
    <row r="9" spans="1:279" s="178" customFormat="1" ht="10.5" customHeight="1" thickTop="1" thickBot="1">
      <c r="A9" s="548"/>
      <c r="B9" s="549"/>
      <c r="C9" s="549"/>
      <c r="D9" s="549"/>
      <c r="E9" s="549"/>
      <c r="F9" s="549"/>
      <c r="G9" s="549"/>
      <c r="H9" s="549"/>
      <c r="I9" s="549"/>
      <c r="J9" s="549"/>
      <c r="K9" s="549"/>
      <c r="L9" s="549"/>
      <c r="M9" s="549"/>
      <c r="N9" s="549"/>
      <c r="U9" s="179"/>
      <c r="V9" s="180"/>
      <c r="W9" s="180"/>
      <c r="X9" s="180"/>
      <c r="Y9" s="180"/>
      <c r="Z9" s="180"/>
      <c r="AA9" s="180"/>
      <c r="AB9" s="180"/>
      <c r="AC9" s="180"/>
      <c r="AD9" s="180"/>
      <c r="AE9" s="180"/>
      <c r="AF9" s="180"/>
      <c r="AG9" s="180"/>
      <c r="AH9" s="180"/>
      <c r="AI9" s="180"/>
      <c r="AJ9" s="180"/>
      <c r="AK9" s="180"/>
      <c r="AL9" s="180"/>
      <c r="AM9" s="180"/>
      <c r="AN9" s="180"/>
      <c r="AO9" s="180"/>
      <c r="AP9" s="180"/>
      <c r="AQ9" s="180"/>
      <c r="AR9" s="180"/>
      <c r="AS9" s="180"/>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c r="BR9" s="180"/>
      <c r="BS9" s="180"/>
      <c r="BT9" s="180"/>
      <c r="BU9" s="180"/>
      <c r="BV9" s="180"/>
      <c r="BW9" s="180"/>
      <c r="BX9" s="180"/>
      <c r="BY9" s="180"/>
      <c r="BZ9" s="180"/>
      <c r="CA9" s="180"/>
      <c r="CB9" s="180"/>
      <c r="CC9" s="180"/>
      <c r="CD9" s="180"/>
      <c r="CE9" s="180"/>
      <c r="CF9" s="180"/>
      <c r="CG9" s="180"/>
      <c r="CH9" s="180"/>
      <c r="CI9" s="180"/>
      <c r="CJ9" s="180"/>
      <c r="CK9" s="180"/>
      <c r="CL9" s="180"/>
      <c r="CM9" s="180"/>
      <c r="CN9" s="180"/>
      <c r="CO9" s="180"/>
      <c r="CP9" s="180"/>
      <c r="CQ9" s="180"/>
      <c r="CR9" s="180"/>
      <c r="CS9" s="180"/>
      <c r="CT9" s="180"/>
      <c r="CU9" s="180"/>
      <c r="CV9" s="180"/>
      <c r="CW9" s="180"/>
      <c r="CX9" s="180"/>
      <c r="CY9" s="180"/>
      <c r="CZ9" s="180"/>
      <c r="DA9" s="180"/>
      <c r="DB9" s="180"/>
      <c r="DC9" s="180"/>
      <c r="DD9" s="180"/>
      <c r="DE9" s="180"/>
      <c r="DF9" s="180"/>
      <c r="DG9" s="180"/>
      <c r="DH9" s="180"/>
      <c r="DI9" s="180"/>
      <c r="DJ9" s="180"/>
      <c r="DK9" s="180"/>
      <c r="DL9" s="180"/>
      <c r="DM9" s="180"/>
      <c r="DN9" s="180"/>
      <c r="DO9" s="180"/>
      <c r="DP9" s="180"/>
      <c r="DQ9" s="180"/>
      <c r="DR9" s="180"/>
      <c r="DS9" s="180"/>
      <c r="DT9" s="180"/>
      <c r="DU9" s="180"/>
      <c r="DV9" s="180"/>
      <c r="DW9" s="180"/>
      <c r="DX9" s="180"/>
      <c r="DY9" s="180"/>
      <c r="DZ9" s="180"/>
      <c r="EA9" s="180"/>
      <c r="EB9" s="180"/>
      <c r="EC9" s="180"/>
      <c r="ED9" s="180"/>
      <c r="EE9" s="180"/>
      <c r="EF9" s="180"/>
      <c r="EG9" s="180"/>
      <c r="EH9" s="180"/>
      <c r="EI9" s="180"/>
      <c r="EJ9" s="180"/>
      <c r="EK9" s="180"/>
      <c r="EL9" s="180"/>
      <c r="EM9" s="180"/>
      <c r="EN9" s="180"/>
      <c r="EO9" s="180"/>
      <c r="EP9" s="180"/>
      <c r="EQ9" s="180"/>
      <c r="ER9" s="180"/>
      <c r="ES9" s="180"/>
      <c r="ET9" s="180"/>
      <c r="EU9" s="180"/>
      <c r="EV9" s="180"/>
      <c r="EW9" s="180"/>
      <c r="EX9" s="180"/>
      <c r="EY9" s="180"/>
      <c r="EZ9" s="180"/>
      <c r="FA9" s="180"/>
      <c r="FB9" s="180"/>
      <c r="FC9" s="180"/>
      <c r="FD9" s="180"/>
      <c r="FE9" s="180"/>
      <c r="FF9" s="180"/>
      <c r="FG9" s="180"/>
      <c r="FH9" s="180"/>
      <c r="FI9" s="180"/>
      <c r="FJ9" s="180"/>
      <c r="FK9" s="180"/>
      <c r="FL9" s="180"/>
      <c r="FM9" s="180"/>
      <c r="FN9" s="180"/>
      <c r="FO9" s="180"/>
      <c r="FP9" s="180"/>
      <c r="FQ9" s="180"/>
      <c r="FR9" s="180"/>
      <c r="FS9" s="180"/>
      <c r="FT9" s="180"/>
      <c r="FU9" s="180"/>
    </row>
    <row r="10" spans="1:279" s="181" customFormat="1" ht="15" customHeight="1">
      <c r="A10" s="521">
        <f>'Mapa Final'!A10</f>
        <v>1</v>
      </c>
      <c r="B10" s="505" t="str">
        <f>'Mapa Final'!B10</f>
        <v>Vencimiento de Términos</v>
      </c>
      <c r="C10" s="505" t="str">
        <f>'Mapa Final'!C10</f>
        <v>Afectación en la Prestación del Servicio de Justicia</v>
      </c>
      <c r="D10" s="505" t="str">
        <f>'Mapa Final'!D10</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 la Oficina de Apoyo.
5.Afectación del orden público, genera mayor demanda y congestión de la justicia.
</v>
      </c>
      <c r="E10" s="508" t="str">
        <f>'Mapa Final'!E10</f>
        <v xml:space="preserve"> Actuaciones procesales después del vencimiento de los términos legales  </v>
      </c>
      <c r="F10" s="508" t="str">
        <f>'Mapa Final'!F10</f>
        <v xml:space="preserve">Posibilidad de vulneración de los derechos fundamentales y economicos de los ciudadanos  debido a las  actuaciones procesales después del vencimiento de los términos legales  </v>
      </c>
      <c r="G10" s="508" t="str">
        <f>'Mapa Final'!G10</f>
        <v>Usuarios, productos y prácticas organizacionales</v>
      </c>
      <c r="H10" s="524" t="str">
        <f>'Mapa Final'!I10</f>
        <v>Muy Alta</v>
      </c>
      <c r="I10" s="527" t="str">
        <f>'Mapa Final'!L10</f>
        <v>Leve</v>
      </c>
      <c r="J10" s="511" t="str">
        <f>'Mapa Final'!N10</f>
        <v xml:space="preserve">Alto </v>
      </c>
      <c r="K10" s="514" t="str">
        <f>'Mapa Final'!AA10</f>
        <v>Media</v>
      </c>
      <c r="L10" s="514" t="str">
        <f>'Mapa Final'!AE10</f>
        <v>Leve</v>
      </c>
      <c r="M10" s="517" t="str">
        <f>'Mapa Final'!AG10</f>
        <v>Moderado</v>
      </c>
      <c r="N10" s="514" t="str">
        <f>'Mapa Final'!AH10</f>
        <v>Aceptar</v>
      </c>
      <c r="O10" s="502"/>
      <c r="P10" s="502"/>
      <c r="Q10" s="502"/>
      <c r="R10" s="502"/>
      <c r="S10" s="502" t="s">
        <v>620</v>
      </c>
      <c r="T10" s="502"/>
      <c r="U10" s="502"/>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row>
    <row r="11" spans="1:279" s="181" customFormat="1" ht="13.5" customHeight="1">
      <c r="A11" s="522"/>
      <c r="B11" s="506"/>
      <c r="C11" s="506"/>
      <c r="D11" s="506"/>
      <c r="E11" s="509"/>
      <c r="F11" s="509"/>
      <c r="G11" s="509"/>
      <c r="H11" s="525"/>
      <c r="I11" s="528"/>
      <c r="J11" s="512"/>
      <c r="K11" s="515"/>
      <c r="L11" s="515"/>
      <c r="M11" s="518"/>
      <c r="N11" s="515"/>
      <c r="O11" s="503"/>
      <c r="P11" s="503"/>
      <c r="Q11" s="503"/>
      <c r="R11" s="503"/>
      <c r="S11" s="503"/>
      <c r="T11" s="503"/>
      <c r="U11" s="503"/>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row>
    <row r="12" spans="1:279" s="181" customFormat="1" ht="13.5" customHeight="1">
      <c r="A12" s="522"/>
      <c r="B12" s="506"/>
      <c r="C12" s="506"/>
      <c r="D12" s="506"/>
      <c r="E12" s="509"/>
      <c r="F12" s="509"/>
      <c r="G12" s="509"/>
      <c r="H12" s="525"/>
      <c r="I12" s="528"/>
      <c r="J12" s="512"/>
      <c r="K12" s="515"/>
      <c r="L12" s="515"/>
      <c r="M12" s="518"/>
      <c r="N12" s="515"/>
      <c r="O12" s="503"/>
      <c r="P12" s="503"/>
      <c r="Q12" s="503"/>
      <c r="R12" s="503"/>
      <c r="S12" s="503"/>
      <c r="T12" s="503"/>
      <c r="U12" s="503"/>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row>
    <row r="13" spans="1:279" s="181" customFormat="1" ht="13.5" customHeight="1">
      <c r="A13" s="522"/>
      <c r="B13" s="506"/>
      <c r="C13" s="506"/>
      <c r="D13" s="506"/>
      <c r="E13" s="509"/>
      <c r="F13" s="509"/>
      <c r="G13" s="509"/>
      <c r="H13" s="525"/>
      <c r="I13" s="528"/>
      <c r="J13" s="512"/>
      <c r="K13" s="515"/>
      <c r="L13" s="515"/>
      <c r="M13" s="518"/>
      <c r="N13" s="515"/>
      <c r="O13" s="503"/>
      <c r="P13" s="503"/>
      <c r="Q13" s="503"/>
      <c r="R13" s="503"/>
      <c r="S13" s="503"/>
      <c r="T13" s="503"/>
      <c r="U13" s="503"/>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row>
    <row r="14" spans="1:279" s="181" customFormat="1" ht="238.5" customHeight="1" thickBot="1">
      <c r="A14" s="523"/>
      <c r="B14" s="507"/>
      <c r="C14" s="507"/>
      <c r="D14" s="507"/>
      <c r="E14" s="510"/>
      <c r="F14" s="510"/>
      <c r="G14" s="510"/>
      <c r="H14" s="526"/>
      <c r="I14" s="529"/>
      <c r="J14" s="513"/>
      <c r="K14" s="516"/>
      <c r="L14" s="516"/>
      <c r="M14" s="519"/>
      <c r="N14" s="516"/>
      <c r="O14" s="504"/>
      <c r="P14" s="504"/>
      <c r="Q14" s="504"/>
      <c r="R14" s="504"/>
      <c r="S14" s="504"/>
      <c r="T14" s="504"/>
      <c r="U14" s="50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row>
    <row r="15" spans="1:279" s="181" customFormat="1" ht="15" customHeight="1">
      <c r="A15" s="521">
        <f>'Mapa Final'!A15</f>
        <v>2</v>
      </c>
      <c r="B15" s="505" t="str">
        <f>'Mapa Final'!B15</f>
        <v>Suspensión o no realización de las Audiencias Programadas</v>
      </c>
      <c r="C15" s="505" t="str">
        <f>'Mapa Final'!C15</f>
        <v>Afectación en la Prestación del Servicio de Justicia</v>
      </c>
      <c r="D15" s="505" t="str">
        <f>'Mapa Final'!D15</f>
        <v xml:space="preserve">1.Falta de herramientas tecnológicas que permitan el buen desarrollo de la audiencia (Sistema de Grabación, Software, Hardware, microfonos, diademas entre otros)
2.Programación de audiencias sin tener en cuenta tiempos de duración para su realización y los tiempos para publicación de audiencia.
3.Falta de comunicación oportuna, errores en la notificación a las partes interesadas externas
4.Carencia de internet, o energia y  conectividad adecuada para los  equipos en las sedes judiciales y salas de audiencias.
</v>
      </c>
      <c r="E15" s="508" t="str">
        <f>'Mapa Final'!E15</f>
        <v>Incumplimiento en la realización de las audiencias programadas</v>
      </c>
      <c r="F15" s="508" t="str">
        <f>'Mapa Final'!F15</f>
        <v>Posibilidad de vulneración de los derechos fundamentales  y economicos de los ciudadanos  debido al Incumplimiento en la realización de las audiencias programadas</v>
      </c>
      <c r="G15" s="508" t="str">
        <f>'Mapa Final'!G15</f>
        <v>Usuarios, productos y prácticas organizacionales</v>
      </c>
      <c r="H15" s="524" t="str">
        <f>'Mapa Final'!I15</f>
        <v>Media</v>
      </c>
      <c r="I15" s="527" t="str">
        <f>'Mapa Final'!L15</f>
        <v>Leve</v>
      </c>
      <c r="J15" s="511" t="str">
        <f>'Mapa Final'!N15</f>
        <v>Moderado</v>
      </c>
      <c r="K15" s="514" t="str">
        <f>'Mapa Final'!AA15</f>
        <v>Baja</v>
      </c>
      <c r="L15" s="514" t="str">
        <f>'Mapa Final'!AE15</f>
        <v>Leve</v>
      </c>
      <c r="M15" s="517" t="str">
        <f>'Mapa Final'!AG15</f>
        <v>Bajo</v>
      </c>
      <c r="N15" s="514" t="str">
        <f>'Mapa Final'!AH15</f>
        <v>Aceptar</v>
      </c>
      <c r="O15" s="502"/>
      <c r="P15" s="502"/>
      <c r="Q15" s="502"/>
      <c r="R15" s="502"/>
      <c r="S15" s="502"/>
      <c r="T15" s="502"/>
      <c r="U15" s="502"/>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row>
    <row r="16" spans="1:279" s="181" customFormat="1" ht="13.5" customHeight="1">
      <c r="A16" s="522"/>
      <c r="B16" s="506"/>
      <c r="C16" s="506"/>
      <c r="D16" s="506"/>
      <c r="E16" s="509"/>
      <c r="F16" s="509"/>
      <c r="G16" s="509"/>
      <c r="H16" s="525"/>
      <c r="I16" s="528"/>
      <c r="J16" s="512"/>
      <c r="K16" s="515"/>
      <c r="L16" s="515"/>
      <c r="M16" s="518"/>
      <c r="N16" s="515"/>
      <c r="O16" s="503"/>
      <c r="P16" s="503"/>
      <c r="Q16" s="503"/>
      <c r="R16" s="503"/>
      <c r="S16" s="503"/>
      <c r="T16" s="503"/>
      <c r="U16" s="503"/>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row>
    <row r="17" spans="1:177" s="181" customFormat="1" ht="13.5" customHeight="1">
      <c r="A17" s="522"/>
      <c r="B17" s="506"/>
      <c r="C17" s="506"/>
      <c r="D17" s="506"/>
      <c r="E17" s="509"/>
      <c r="F17" s="509"/>
      <c r="G17" s="509"/>
      <c r="H17" s="525"/>
      <c r="I17" s="528"/>
      <c r="J17" s="512"/>
      <c r="K17" s="515"/>
      <c r="L17" s="515"/>
      <c r="M17" s="518"/>
      <c r="N17" s="515"/>
      <c r="O17" s="503"/>
      <c r="P17" s="503"/>
      <c r="Q17" s="503"/>
      <c r="R17" s="503"/>
      <c r="S17" s="503"/>
      <c r="T17" s="503"/>
      <c r="U17" s="503"/>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row>
    <row r="18" spans="1:177" s="181" customFormat="1" ht="13.5" customHeight="1">
      <c r="A18" s="522"/>
      <c r="B18" s="506"/>
      <c r="C18" s="506"/>
      <c r="D18" s="506"/>
      <c r="E18" s="509"/>
      <c r="F18" s="509"/>
      <c r="G18" s="509"/>
      <c r="H18" s="525"/>
      <c r="I18" s="528"/>
      <c r="J18" s="512"/>
      <c r="K18" s="515"/>
      <c r="L18" s="515"/>
      <c r="M18" s="518"/>
      <c r="N18" s="515"/>
      <c r="O18" s="503"/>
      <c r="P18" s="503"/>
      <c r="Q18" s="503"/>
      <c r="R18" s="503"/>
      <c r="S18" s="503"/>
      <c r="T18" s="503"/>
      <c r="U18" s="503"/>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row>
    <row r="19" spans="1:177" s="181" customFormat="1" ht="255.75" customHeight="1" thickBot="1">
      <c r="A19" s="523"/>
      <c r="B19" s="507"/>
      <c r="C19" s="507"/>
      <c r="D19" s="507"/>
      <c r="E19" s="510"/>
      <c r="F19" s="510"/>
      <c r="G19" s="510"/>
      <c r="H19" s="526"/>
      <c r="I19" s="529"/>
      <c r="J19" s="513"/>
      <c r="K19" s="516"/>
      <c r="L19" s="516"/>
      <c r="M19" s="519"/>
      <c r="N19" s="516"/>
      <c r="O19" s="504"/>
      <c r="P19" s="504"/>
      <c r="Q19" s="504"/>
      <c r="R19" s="504"/>
      <c r="S19" s="504"/>
      <c r="T19" s="504"/>
      <c r="U19" s="50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row>
    <row r="20" spans="1:177" ht="15" customHeight="1">
      <c r="A20" s="521">
        <f>'Mapa Final'!A20</f>
        <v>3</v>
      </c>
      <c r="B20" s="505" t="str">
        <f>'Mapa Final'!B20</f>
        <v>Incumplimiento de los objetivos y metas trazadas para el cumplimiento de los términos legales.</v>
      </c>
      <c r="C20" s="505" t="str">
        <f>'Mapa Final'!C20</f>
        <v>Incumplimiento de las metas establecidas</v>
      </c>
      <c r="D20" s="505" t="str">
        <f>'Mapa Final'!D20</f>
        <v xml:space="preserve">1.Imprecisión al establecer lineamientos de planeaciòn  para el desarrollo de las tareas propias del despacho.
2.Deficiencia en las competencias necesarias del personal del despacho. 
3.Insuficiencia de equipos, falla de los equipos y soporte tecnológicos para el trabajo presencial y  virtual.
5.Insuficiencia de personal para la carga laboral presentada.
</v>
      </c>
      <c r="E20" s="508" t="str">
        <f>'Mapa Final'!E20</f>
        <v>Alto  volumen  de los trámites procesales</v>
      </c>
      <c r="F20" s="508" t="str">
        <f>'Mapa Final'!F20</f>
        <v>Posibilidad de Incumplimiento de las metas establecidas debido al alto de volumen  de trámites procesales</v>
      </c>
      <c r="G20" s="508" t="str">
        <f>'Mapa Final'!G20</f>
        <v>Usuarios, productos y prácticas organizacionales</v>
      </c>
      <c r="H20" s="524" t="str">
        <f>'Mapa Final'!I20</f>
        <v>Muy Alta</v>
      </c>
      <c r="I20" s="527" t="str">
        <f>'Mapa Final'!L20</f>
        <v>Leve</v>
      </c>
      <c r="J20" s="511" t="str">
        <f>'Mapa Final'!N20</f>
        <v xml:space="preserve">Alto </v>
      </c>
      <c r="K20" s="514" t="str">
        <f>'Mapa Final'!AA20</f>
        <v>Media</v>
      </c>
      <c r="L20" s="514" t="str">
        <f>'Mapa Final'!AE20</f>
        <v>Leve</v>
      </c>
      <c r="M20" s="517" t="str">
        <f>'Mapa Final'!AG20</f>
        <v>Moderado</v>
      </c>
      <c r="N20" s="514" t="str">
        <f>'Mapa Final'!AH20</f>
        <v>Aceptar</v>
      </c>
      <c r="O20" s="502"/>
      <c r="P20" s="502"/>
      <c r="Q20" s="502"/>
      <c r="R20" s="502"/>
      <c r="S20" s="502"/>
      <c r="T20" s="502"/>
      <c r="U20" s="502"/>
      <c r="V20" s="34"/>
      <c r="W20" s="34"/>
    </row>
    <row r="21" spans="1:177">
      <c r="A21" s="522"/>
      <c r="B21" s="506"/>
      <c r="C21" s="506"/>
      <c r="D21" s="506"/>
      <c r="E21" s="509"/>
      <c r="F21" s="509"/>
      <c r="G21" s="509"/>
      <c r="H21" s="525"/>
      <c r="I21" s="528"/>
      <c r="J21" s="512"/>
      <c r="K21" s="515"/>
      <c r="L21" s="515"/>
      <c r="M21" s="518"/>
      <c r="N21" s="515"/>
      <c r="O21" s="503"/>
      <c r="P21" s="503"/>
      <c r="Q21" s="503"/>
      <c r="R21" s="503"/>
      <c r="S21" s="503"/>
      <c r="T21" s="503"/>
      <c r="U21" s="503"/>
      <c r="V21" s="34"/>
      <c r="W21" s="34"/>
    </row>
    <row r="22" spans="1:177">
      <c r="A22" s="522"/>
      <c r="B22" s="506"/>
      <c r="C22" s="506"/>
      <c r="D22" s="506"/>
      <c r="E22" s="509"/>
      <c r="F22" s="509"/>
      <c r="G22" s="509"/>
      <c r="H22" s="525"/>
      <c r="I22" s="528"/>
      <c r="J22" s="512"/>
      <c r="K22" s="515"/>
      <c r="L22" s="515"/>
      <c r="M22" s="518"/>
      <c r="N22" s="515"/>
      <c r="O22" s="503"/>
      <c r="P22" s="503"/>
      <c r="Q22" s="503"/>
      <c r="R22" s="503"/>
      <c r="S22" s="503"/>
      <c r="T22" s="503"/>
      <c r="U22" s="503"/>
      <c r="V22" s="34"/>
      <c r="W22" s="34"/>
    </row>
    <row r="23" spans="1:177">
      <c r="A23" s="522"/>
      <c r="B23" s="506"/>
      <c r="C23" s="506"/>
      <c r="D23" s="506"/>
      <c r="E23" s="509"/>
      <c r="F23" s="509"/>
      <c r="G23" s="509"/>
      <c r="H23" s="525"/>
      <c r="I23" s="528"/>
      <c r="J23" s="512"/>
      <c r="K23" s="515"/>
      <c r="L23" s="515"/>
      <c r="M23" s="518"/>
      <c r="N23" s="515"/>
      <c r="O23" s="503"/>
      <c r="P23" s="503"/>
      <c r="Q23" s="503"/>
      <c r="R23" s="503"/>
      <c r="S23" s="503"/>
      <c r="T23" s="503"/>
      <c r="U23" s="503"/>
      <c r="V23" s="34"/>
      <c r="W23" s="34"/>
    </row>
    <row r="24" spans="1:177" ht="307.5" customHeight="1" thickBot="1">
      <c r="A24" s="523"/>
      <c r="B24" s="507"/>
      <c r="C24" s="507"/>
      <c r="D24" s="507"/>
      <c r="E24" s="510"/>
      <c r="F24" s="510"/>
      <c r="G24" s="510"/>
      <c r="H24" s="526"/>
      <c r="I24" s="529"/>
      <c r="J24" s="513"/>
      <c r="K24" s="516"/>
      <c r="L24" s="516"/>
      <c r="M24" s="519"/>
      <c r="N24" s="516"/>
      <c r="O24" s="504"/>
      <c r="P24" s="504"/>
      <c r="Q24" s="504"/>
      <c r="R24" s="504"/>
      <c r="S24" s="504"/>
      <c r="T24" s="504"/>
      <c r="U24" s="504"/>
      <c r="V24" s="34"/>
      <c r="W24" s="34"/>
    </row>
    <row r="25" spans="1:177" ht="15" customHeight="1">
      <c r="A25" s="521">
        <f>'Mapa Final'!A25</f>
        <v>4</v>
      </c>
      <c r="B25" s="505" t="str">
        <f>'Mapa Final'!B25</f>
        <v xml:space="preserve">Inexactitud en el registro de la gestion de los procesos misionales y actuaciones administrativa </v>
      </c>
      <c r="C25" s="505" t="str">
        <f>'Mapa Final'!C25</f>
        <v>Incumplimiento de las metas establecidas</v>
      </c>
      <c r="D25" s="505" t="str">
        <f>'Mapa Final'!D25</f>
        <v xml:space="preserve">1.  información con error o no  registrada en los aplicativos Justicia XXI, SIERJU-BI, one drive y mercurio.
2.Insuficiencia de personal para la carga laboral presentada. 
3.Fallas en la funcionalidad de los aplicativos    
4.Incremento de solicitudes  por la  alta demanda judiciales 
5.Inexistencia de control del registro de la información. </v>
      </c>
      <c r="E25" s="508" t="str">
        <f>'Mapa Final'!E25</f>
        <v xml:space="preserve">Inadecuado registro de la gestion de los procesos misionales y actuaciones administrativa </v>
      </c>
      <c r="F25" s="508" t="str">
        <f>'Mapa Final'!F25</f>
        <v xml:space="preserve">Posibilidad de incumplimiento de las metas establecidas debido al  inadecuado registro de la gestion de los procesos misionales y actuaciones administrativa </v>
      </c>
      <c r="G25" s="508" t="str">
        <f>'Mapa Final'!G25</f>
        <v>Usuarios, productos y prácticas organizacionales</v>
      </c>
      <c r="H25" s="524" t="str">
        <f>'Mapa Final'!I25</f>
        <v>Muy Alta</v>
      </c>
      <c r="I25" s="527" t="str">
        <f>'Mapa Final'!L25</f>
        <v>Leve</v>
      </c>
      <c r="J25" s="511" t="str">
        <f>'Mapa Final'!N25</f>
        <v xml:space="preserve">Alto </v>
      </c>
      <c r="K25" s="514" t="str">
        <f>'Mapa Final'!AA25</f>
        <v>Media</v>
      </c>
      <c r="L25" s="514" t="str">
        <f>'Mapa Final'!AE25</f>
        <v>Leve</v>
      </c>
      <c r="M25" s="517" t="str">
        <f>'Mapa Final'!AG25</f>
        <v>Moderado</v>
      </c>
      <c r="N25" s="514" t="str">
        <f>'Mapa Final'!AH25</f>
        <v>Aceptar</v>
      </c>
      <c r="O25" s="502"/>
      <c r="P25" s="502"/>
      <c r="Q25" s="502"/>
      <c r="R25" s="502"/>
      <c r="S25" s="502"/>
      <c r="T25" s="502"/>
      <c r="U25" s="502"/>
    </row>
    <row r="26" spans="1:177">
      <c r="A26" s="522"/>
      <c r="B26" s="506"/>
      <c r="C26" s="506"/>
      <c r="D26" s="506"/>
      <c r="E26" s="509"/>
      <c r="F26" s="509"/>
      <c r="G26" s="509"/>
      <c r="H26" s="525"/>
      <c r="I26" s="528"/>
      <c r="J26" s="512"/>
      <c r="K26" s="515"/>
      <c r="L26" s="515"/>
      <c r="M26" s="518"/>
      <c r="N26" s="515"/>
      <c r="O26" s="503"/>
      <c r="P26" s="503"/>
      <c r="Q26" s="503"/>
      <c r="R26" s="503"/>
      <c r="S26" s="503"/>
      <c r="T26" s="503"/>
      <c r="U26" s="503"/>
    </row>
    <row r="27" spans="1:177">
      <c r="A27" s="522"/>
      <c r="B27" s="506"/>
      <c r="C27" s="506"/>
      <c r="D27" s="506"/>
      <c r="E27" s="509"/>
      <c r="F27" s="509"/>
      <c r="G27" s="509"/>
      <c r="H27" s="525"/>
      <c r="I27" s="528"/>
      <c r="J27" s="512"/>
      <c r="K27" s="515"/>
      <c r="L27" s="515"/>
      <c r="M27" s="518"/>
      <c r="N27" s="515"/>
      <c r="O27" s="503"/>
      <c r="P27" s="503"/>
      <c r="Q27" s="503"/>
      <c r="R27" s="503"/>
      <c r="S27" s="503"/>
      <c r="T27" s="503"/>
      <c r="U27" s="503"/>
    </row>
    <row r="28" spans="1:177">
      <c r="A28" s="522"/>
      <c r="B28" s="506"/>
      <c r="C28" s="506"/>
      <c r="D28" s="506"/>
      <c r="E28" s="509"/>
      <c r="F28" s="509"/>
      <c r="G28" s="509"/>
      <c r="H28" s="525"/>
      <c r="I28" s="528"/>
      <c r="J28" s="512"/>
      <c r="K28" s="515"/>
      <c r="L28" s="515"/>
      <c r="M28" s="518"/>
      <c r="N28" s="515"/>
      <c r="O28" s="503"/>
      <c r="P28" s="503"/>
      <c r="Q28" s="503"/>
      <c r="R28" s="503"/>
      <c r="S28" s="503"/>
      <c r="T28" s="503"/>
      <c r="U28" s="503"/>
    </row>
    <row r="29" spans="1:177" ht="254.25" customHeight="1" thickBot="1">
      <c r="A29" s="523"/>
      <c r="B29" s="507"/>
      <c r="C29" s="507"/>
      <c r="D29" s="507"/>
      <c r="E29" s="510"/>
      <c r="F29" s="510"/>
      <c r="G29" s="510"/>
      <c r="H29" s="526"/>
      <c r="I29" s="529"/>
      <c r="J29" s="513"/>
      <c r="K29" s="516"/>
      <c r="L29" s="516"/>
      <c r="M29" s="519"/>
      <c r="N29" s="516"/>
      <c r="O29" s="504"/>
      <c r="P29" s="504"/>
      <c r="Q29" s="504"/>
      <c r="R29" s="504"/>
      <c r="S29" s="504"/>
      <c r="T29" s="504"/>
      <c r="U29" s="504"/>
    </row>
    <row r="30" spans="1:177" ht="15" customHeight="1">
      <c r="A30" s="521">
        <f>'Mapa Final'!A30</f>
        <v>5</v>
      </c>
      <c r="B30" s="505" t="str">
        <f>'Mapa Final'!B30</f>
        <v>Inconsistencias en el reparto</v>
      </c>
      <c r="C30" s="505" t="str">
        <f>'Mapa Final'!C30</f>
        <v>Incumplimiento de las metas establecidas</v>
      </c>
      <c r="D30" s="505" t="str">
        <f>'Mapa Final'!D30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los procesos ejecutivos  entre los Despachos competentes, dentro del término establecido. 
5. Errores en el diligenciamiento del acta de reparto.
</v>
      </c>
      <c r="E30" s="508" t="str">
        <f>'Mapa Final'!E30</f>
        <v>Falencia en la gestión, control y seguimiento del proceso de reparto en procesos ejecutivos.</v>
      </c>
      <c r="F30" s="508" t="str">
        <f>'Mapa Final'!F30</f>
        <v>Posibilidad de incumplimiento de las metas establecidas debido a la falencia en la gestión, control y seguimiento del proceso de reparto</v>
      </c>
      <c r="G30" s="508" t="str">
        <f>'Mapa Final'!G30</f>
        <v>Ejecución y Administración de Procesos</v>
      </c>
      <c r="H30" s="524" t="str">
        <f>'Mapa Final'!I30</f>
        <v>Muy Alta</v>
      </c>
      <c r="I30" s="527" t="str">
        <f>'Mapa Final'!L30</f>
        <v>Leve</v>
      </c>
      <c r="J30" s="511" t="str">
        <f>'Mapa Final'!N30</f>
        <v xml:space="preserve">Alto </v>
      </c>
      <c r="K30" s="514" t="str">
        <f>'Mapa Final'!AA30</f>
        <v>Media</v>
      </c>
      <c r="L30" s="514" t="str">
        <f>'Mapa Final'!AE30</f>
        <v>Leve</v>
      </c>
      <c r="M30" s="517" t="str">
        <f>'Mapa Final'!AG30</f>
        <v>Moderado</v>
      </c>
      <c r="N30" s="514" t="str">
        <f>'Mapa Final'!AH30</f>
        <v>Aceptar</v>
      </c>
      <c r="O30" s="502"/>
      <c r="P30" s="502"/>
      <c r="Q30" s="502"/>
      <c r="R30" s="502"/>
      <c r="S30" s="502"/>
      <c r="T30" s="502"/>
      <c r="U30" s="502"/>
    </row>
    <row r="31" spans="1:177">
      <c r="A31" s="522"/>
      <c r="B31" s="506"/>
      <c r="C31" s="506"/>
      <c r="D31" s="506"/>
      <c r="E31" s="509"/>
      <c r="F31" s="509"/>
      <c r="G31" s="509"/>
      <c r="H31" s="525"/>
      <c r="I31" s="528"/>
      <c r="J31" s="512"/>
      <c r="K31" s="515"/>
      <c r="L31" s="515"/>
      <c r="M31" s="518"/>
      <c r="N31" s="515"/>
      <c r="O31" s="503"/>
      <c r="P31" s="503"/>
      <c r="Q31" s="503"/>
      <c r="R31" s="503"/>
      <c r="S31" s="503"/>
      <c r="T31" s="503"/>
      <c r="U31" s="503"/>
    </row>
    <row r="32" spans="1:177">
      <c r="A32" s="522"/>
      <c r="B32" s="506"/>
      <c r="C32" s="506"/>
      <c r="D32" s="506"/>
      <c r="E32" s="509"/>
      <c r="F32" s="509"/>
      <c r="G32" s="509"/>
      <c r="H32" s="525"/>
      <c r="I32" s="528"/>
      <c r="J32" s="512"/>
      <c r="K32" s="515"/>
      <c r="L32" s="515"/>
      <c r="M32" s="518"/>
      <c r="N32" s="515"/>
      <c r="O32" s="503"/>
      <c r="P32" s="503"/>
      <c r="Q32" s="503"/>
      <c r="R32" s="503"/>
      <c r="S32" s="503"/>
      <c r="T32" s="503"/>
      <c r="U32" s="503"/>
    </row>
    <row r="33" spans="1:21">
      <c r="A33" s="522"/>
      <c r="B33" s="506"/>
      <c r="C33" s="506"/>
      <c r="D33" s="506"/>
      <c r="E33" s="509"/>
      <c r="F33" s="509"/>
      <c r="G33" s="509"/>
      <c r="H33" s="525"/>
      <c r="I33" s="528"/>
      <c r="J33" s="512"/>
      <c r="K33" s="515"/>
      <c r="L33" s="515"/>
      <c r="M33" s="518"/>
      <c r="N33" s="515"/>
      <c r="O33" s="503"/>
      <c r="P33" s="503"/>
      <c r="Q33" s="503"/>
      <c r="R33" s="503"/>
      <c r="S33" s="503"/>
      <c r="T33" s="503"/>
      <c r="U33" s="503"/>
    </row>
    <row r="34" spans="1:21" ht="230.25" customHeight="1" thickBot="1">
      <c r="A34" s="523"/>
      <c r="B34" s="507"/>
      <c r="C34" s="507"/>
      <c r="D34" s="507"/>
      <c r="E34" s="510"/>
      <c r="F34" s="510"/>
      <c r="G34" s="510"/>
      <c r="H34" s="526"/>
      <c r="I34" s="529"/>
      <c r="J34" s="513"/>
      <c r="K34" s="516"/>
      <c r="L34" s="516"/>
      <c r="M34" s="519"/>
      <c r="N34" s="516"/>
      <c r="O34" s="504"/>
      <c r="P34" s="504"/>
      <c r="Q34" s="504"/>
      <c r="R34" s="504"/>
      <c r="S34" s="504"/>
      <c r="T34" s="504"/>
      <c r="U34" s="504"/>
    </row>
    <row r="35" spans="1:21" ht="15" customHeight="1">
      <c r="A35" s="521">
        <f>'Mapa Final'!A35</f>
        <v>6</v>
      </c>
      <c r="B35" s="505" t="str">
        <f>'Mapa Final'!B35</f>
        <v>Error en las notificaciones judiicales</v>
      </c>
      <c r="C35" s="505" t="str">
        <f>'Mapa Final'!C35</f>
        <v>Afectación en la Prestación del Servicio de Justicia</v>
      </c>
      <c r="D35" s="505" t="str">
        <f>'Mapa Final'!D35</f>
        <v>1. Falta de seguimiento y control del cumplimiento efectivo de la actividad asignada. 
2. Falta de informaciòn en terminos de calidad, suficiencia y pertinencia para realizar la actividad (correos errados, direcciones erradas de las partes, información incompleta en la providencia). 
3. Falta de recursos, medios electrònicos y tecnològicos para el cumplimiento de la actividad.  
4.Carencia de vinculaciòn de las partes y terceros que genera nulidades, demoras en el proceso.</v>
      </c>
      <c r="E35" s="508" t="str">
        <f>'Mapa Final'!E35</f>
        <v xml:space="preserve">Inadecuada comunicación de las notificaciones judiciales </v>
      </c>
      <c r="F35" s="508" t="str">
        <f>'Mapa Final'!F35</f>
        <v xml:space="preserve">Posibilidad de incumplimiento de las metas establecidas debido a la inadecuada comunicación de las notificaciones judiciales </v>
      </c>
      <c r="G35" s="508" t="str">
        <f>'Mapa Final'!G35</f>
        <v>Ejecución y Administración de Procesos</v>
      </c>
      <c r="H35" s="524" t="str">
        <f>'Mapa Final'!I35</f>
        <v>Muy Alta</v>
      </c>
      <c r="I35" s="527" t="str">
        <f>'Mapa Final'!L35</f>
        <v>Leve</v>
      </c>
      <c r="J35" s="511" t="str">
        <f>'Mapa Final'!N35</f>
        <v xml:space="preserve">Alto </v>
      </c>
      <c r="K35" s="514" t="str">
        <f>'Mapa Final'!AA35</f>
        <v>Media</v>
      </c>
      <c r="L35" s="514" t="str">
        <f>'Mapa Final'!AE35</f>
        <v>Leve</v>
      </c>
      <c r="M35" s="517" t="str">
        <f>'Mapa Final'!AG35</f>
        <v>Moderado</v>
      </c>
      <c r="N35" s="514" t="str">
        <f>'Mapa Final'!AH35</f>
        <v>Aceptar</v>
      </c>
      <c r="O35" s="502"/>
      <c r="P35" s="502"/>
      <c r="Q35" s="502"/>
      <c r="R35" s="502"/>
      <c r="S35" s="502"/>
      <c r="T35" s="502"/>
      <c r="U35" s="502"/>
    </row>
    <row r="36" spans="1:21">
      <c r="A36" s="522"/>
      <c r="B36" s="506"/>
      <c r="C36" s="506"/>
      <c r="D36" s="506"/>
      <c r="E36" s="509"/>
      <c r="F36" s="509"/>
      <c r="G36" s="509"/>
      <c r="H36" s="525"/>
      <c r="I36" s="528"/>
      <c r="J36" s="512"/>
      <c r="K36" s="515"/>
      <c r="L36" s="515"/>
      <c r="M36" s="518"/>
      <c r="N36" s="515"/>
      <c r="O36" s="503"/>
      <c r="P36" s="503"/>
      <c r="Q36" s="503"/>
      <c r="R36" s="503"/>
      <c r="S36" s="503"/>
      <c r="T36" s="503"/>
      <c r="U36" s="503"/>
    </row>
    <row r="37" spans="1:21">
      <c r="A37" s="522"/>
      <c r="B37" s="506"/>
      <c r="C37" s="506"/>
      <c r="D37" s="506"/>
      <c r="E37" s="509"/>
      <c r="F37" s="509"/>
      <c r="G37" s="509"/>
      <c r="H37" s="525"/>
      <c r="I37" s="528"/>
      <c r="J37" s="512"/>
      <c r="K37" s="515"/>
      <c r="L37" s="515"/>
      <c r="M37" s="518"/>
      <c r="N37" s="515"/>
      <c r="O37" s="503"/>
      <c r="P37" s="503"/>
      <c r="Q37" s="503"/>
      <c r="R37" s="503"/>
      <c r="S37" s="503"/>
      <c r="T37" s="503"/>
      <c r="U37" s="503"/>
    </row>
    <row r="38" spans="1:21">
      <c r="A38" s="522"/>
      <c r="B38" s="506"/>
      <c r="C38" s="506"/>
      <c r="D38" s="506"/>
      <c r="E38" s="509"/>
      <c r="F38" s="509"/>
      <c r="G38" s="509"/>
      <c r="H38" s="525"/>
      <c r="I38" s="528"/>
      <c r="J38" s="512"/>
      <c r="K38" s="515"/>
      <c r="L38" s="515"/>
      <c r="M38" s="518"/>
      <c r="N38" s="515"/>
      <c r="O38" s="503"/>
      <c r="P38" s="503"/>
      <c r="Q38" s="503"/>
      <c r="R38" s="503"/>
      <c r="S38" s="503"/>
      <c r="T38" s="503"/>
      <c r="U38" s="503"/>
    </row>
    <row r="39" spans="1:21" ht="234.75" customHeight="1" thickBot="1">
      <c r="A39" s="523"/>
      <c r="B39" s="507"/>
      <c r="C39" s="507"/>
      <c r="D39" s="507"/>
      <c r="E39" s="510"/>
      <c r="F39" s="510"/>
      <c r="G39" s="510"/>
      <c r="H39" s="526"/>
      <c r="I39" s="529"/>
      <c r="J39" s="513"/>
      <c r="K39" s="516"/>
      <c r="L39" s="516"/>
      <c r="M39" s="519"/>
      <c r="N39" s="516"/>
      <c r="O39" s="504"/>
      <c r="P39" s="504"/>
      <c r="Q39" s="504"/>
      <c r="R39" s="504"/>
      <c r="S39" s="504"/>
      <c r="T39" s="504"/>
      <c r="U39" s="504"/>
    </row>
    <row r="40" spans="1:21">
      <c r="A40" s="521">
        <f>'Mapa Final'!A40</f>
        <v>7</v>
      </c>
      <c r="B40" s="505" t="str">
        <f>'Mapa Final'!B40</f>
        <v>Pérdida de documentos</v>
      </c>
      <c r="C40" s="505" t="str">
        <f>'Mapa Final'!C40</f>
        <v>Afectación en la Prestación del Servicio de Justicia</v>
      </c>
      <c r="D40" s="505"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508" t="str">
        <f>'Mapa Final'!E40</f>
        <v>Extravío de documentos temporal o definitivo de los procesos judiciales</v>
      </c>
      <c r="F40" s="508" t="str">
        <f>'Mapa Final'!F40</f>
        <v>Posibilidad de la afectación en la Prestación del Servicio de Justicia debido al extravío de documentos temporal o definitivo de los procesos judiciales</v>
      </c>
      <c r="G40" s="508" t="str">
        <f>'Mapa Final'!G40</f>
        <v>Usuarios, productos y prácticas organizacionales</v>
      </c>
      <c r="H40" s="524" t="str">
        <f>'Mapa Final'!I40</f>
        <v>Muy Alta</v>
      </c>
      <c r="I40" s="527" t="str">
        <f>'Mapa Final'!L40</f>
        <v>Leve</v>
      </c>
      <c r="J40" s="511" t="str">
        <f>'Mapa Final'!N40</f>
        <v xml:space="preserve">Alto </v>
      </c>
      <c r="K40" s="514" t="str">
        <f>'Mapa Final'!AA40</f>
        <v>Media</v>
      </c>
      <c r="L40" s="514" t="str">
        <f>'Mapa Final'!AE40</f>
        <v>Leve</v>
      </c>
      <c r="M40" s="517" t="str">
        <f>'Mapa Final'!AG40</f>
        <v>Moderado</v>
      </c>
      <c r="N40" s="514" t="str">
        <f>'Mapa Final'!AH40</f>
        <v>Aceptar</v>
      </c>
      <c r="O40" s="502"/>
      <c r="P40" s="502"/>
      <c r="Q40" s="502"/>
      <c r="R40" s="502"/>
      <c r="S40" s="502"/>
      <c r="T40" s="502"/>
      <c r="U40" s="502"/>
    </row>
    <row r="41" spans="1:21">
      <c r="A41" s="522"/>
      <c r="B41" s="506"/>
      <c r="C41" s="506"/>
      <c r="D41" s="506"/>
      <c r="E41" s="509"/>
      <c r="F41" s="509"/>
      <c r="G41" s="509"/>
      <c r="H41" s="525"/>
      <c r="I41" s="528"/>
      <c r="J41" s="512"/>
      <c r="K41" s="515"/>
      <c r="L41" s="515"/>
      <c r="M41" s="518"/>
      <c r="N41" s="515"/>
      <c r="O41" s="503"/>
      <c r="P41" s="503"/>
      <c r="Q41" s="503"/>
      <c r="R41" s="503"/>
      <c r="S41" s="503"/>
      <c r="T41" s="503"/>
      <c r="U41" s="503"/>
    </row>
    <row r="42" spans="1:21">
      <c r="A42" s="522"/>
      <c r="B42" s="506"/>
      <c r="C42" s="506"/>
      <c r="D42" s="506"/>
      <c r="E42" s="509"/>
      <c r="F42" s="509"/>
      <c r="G42" s="509"/>
      <c r="H42" s="525"/>
      <c r="I42" s="528"/>
      <c r="J42" s="512"/>
      <c r="K42" s="515"/>
      <c r="L42" s="515"/>
      <c r="M42" s="518"/>
      <c r="N42" s="515"/>
      <c r="O42" s="503"/>
      <c r="P42" s="503"/>
      <c r="Q42" s="503"/>
      <c r="R42" s="503"/>
      <c r="S42" s="503"/>
      <c r="T42" s="503"/>
      <c r="U42" s="503"/>
    </row>
    <row r="43" spans="1:21">
      <c r="A43" s="522"/>
      <c r="B43" s="506"/>
      <c r="C43" s="506"/>
      <c r="D43" s="506"/>
      <c r="E43" s="509"/>
      <c r="F43" s="509"/>
      <c r="G43" s="509"/>
      <c r="H43" s="525"/>
      <c r="I43" s="528"/>
      <c r="J43" s="512"/>
      <c r="K43" s="515"/>
      <c r="L43" s="515"/>
      <c r="M43" s="518"/>
      <c r="N43" s="515"/>
      <c r="O43" s="503"/>
      <c r="P43" s="503"/>
      <c r="Q43" s="503"/>
      <c r="R43" s="503"/>
      <c r="S43" s="503"/>
      <c r="T43" s="503"/>
      <c r="U43" s="503"/>
    </row>
    <row r="44" spans="1:21" ht="194.25" customHeight="1" thickBot="1">
      <c r="A44" s="523"/>
      <c r="B44" s="507"/>
      <c r="C44" s="507"/>
      <c r="D44" s="507"/>
      <c r="E44" s="510"/>
      <c r="F44" s="510"/>
      <c r="G44" s="510"/>
      <c r="H44" s="526"/>
      <c r="I44" s="529"/>
      <c r="J44" s="513"/>
      <c r="K44" s="516"/>
      <c r="L44" s="516"/>
      <c r="M44" s="519"/>
      <c r="N44" s="516"/>
      <c r="O44" s="504"/>
      <c r="P44" s="504"/>
      <c r="Q44" s="504"/>
      <c r="R44" s="504"/>
      <c r="S44" s="504"/>
      <c r="T44" s="504"/>
      <c r="U44" s="504"/>
    </row>
    <row r="45" spans="1:21">
      <c r="A45" s="521">
        <f>'Mapa Final'!A45</f>
        <v>8</v>
      </c>
      <c r="B45" s="505" t="str">
        <f>'Mapa Final'!B45</f>
        <v>Corrupción</v>
      </c>
      <c r="C45" s="505" t="str">
        <f>'Mapa Final'!C45</f>
        <v>Reputacional (Corrupción)</v>
      </c>
      <c r="D45" s="505" t="str">
        <f>'Mapa Final'!D45</f>
        <v>1.Insuficientes programas de capacitación para la toma de conciencia debido al desconocimiento de la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v>
      </c>
      <c r="E45" s="508" t="str">
        <f>'Mapa Final'!E45</f>
        <v xml:space="preserve">Carencia en transparencia, etica y valores . </v>
      </c>
      <c r="F45" s="508" t="str">
        <f>'Mapa Final'!F45</f>
        <v xml:space="preserve">Posibilidad de actos indebidos de  los servidores judiciales debido a  la carencia en transparencia, etica y valores </v>
      </c>
      <c r="G45" s="508" t="str">
        <f>'Mapa Final'!G45</f>
        <v>Fraude Interno</v>
      </c>
      <c r="H45" s="524" t="str">
        <f>'Mapa Final'!I45</f>
        <v>Muy Alta</v>
      </c>
      <c r="I45" s="527" t="str">
        <f>'Mapa Final'!L45</f>
        <v>Mayor</v>
      </c>
      <c r="J45" s="511" t="str">
        <f>'Mapa Final'!N45</f>
        <v xml:space="preserve">Alto </v>
      </c>
      <c r="K45" s="514" t="str">
        <f>'Mapa Final'!AA45</f>
        <v>Media</v>
      </c>
      <c r="L45" s="514" t="str">
        <f>'Mapa Final'!AE45</f>
        <v>Mayor</v>
      </c>
      <c r="M45" s="517" t="str">
        <f>'Mapa Final'!AG45</f>
        <v xml:space="preserve">Alto </v>
      </c>
      <c r="N45" s="514" t="str">
        <f>'Mapa Final'!AH45</f>
        <v>Reducir(mitigar)</v>
      </c>
      <c r="O45" s="502"/>
      <c r="P45" s="502"/>
      <c r="Q45" s="502"/>
      <c r="R45" s="502"/>
      <c r="S45" s="502"/>
      <c r="T45" s="502"/>
      <c r="U45" s="502"/>
    </row>
    <row r="46" spans="1:21">
      <c r="A46" s="522"/>
      <c r="B46" s="506"/>
      <c r="C46" s="506"/>
      <c r="D46" s="506"/>
      <c r="E46" s="509"/>
      <c r="F46" s="509"/>
      <c r="G46" s="509"/>
      <c r="H46" s="525"/>
      <c r="I46" s="528"/>
      <c r="J46" s="512"/>
      <c r="K46" s="515"/>
      <c r="L46" s="515"/>
      <c r="M46" s="518"/>
      <c r="N46" s="515"/>
      <c r="O46" s="503"/>
      <c r="P46" s="503"/>
      <c r="Q46" s="503"/>
      <c r="R46" s="503"/>
      <c r="S46" s="503"/>
      <c r="T46" s="503"/>
      <c r="U46" s="503"/>
    </row>
    <row r="47" spans="1:21">
      <c r="A47" s="522"/>
      <c r="B47" s="506"/>
      <c r="C47" s="506"/>
      <c r="D47" s="506"/>
      <c r="E47" s="509"/>
      <c r="F47" s="509"/>
      <c r="G47" s="509"/>
      <c r="H47" s="525"/>
      <c r="I47" s="528"/>
      <c r="J47" s="512"/>
      <c r="K47" s="515"/>
      <c r="L47" s="515"/>
      <c r="M47" s="518"/>
      <c r="N47" s="515"/>
      <c r="O47" s="503"/>
      <c r="P47" s="503"/>
      <c r="Q47" s="503"/>
      <c r="R47" s="503"/>
      <c r="S47" s="503"/>
      <c r="T47" s="503"/>
      <c r="U47" s="503"/>
    </row>
    <row r="48" spans="1:21">
      <c r="A48" s="522"/>
      <c r="B48" s="506"/>
      <c r="C48" s="506"/>
      <c r="D48" s="506"/>
      <c r="E48" s="509"/>
      <c r="F48" s="509"/>
      <c r="G48" s="509"/>
      <c r="H48" s="525"/>
      <c r="I48" s="528"/>
      <c r="J48" s="512"/>
      <c r="K48" s="515"/>
      <c r="L48" s="515"/>
      <c r="M48" s="518"/>
      <c r="N48" s="515"/>
      <c r="O48" s="503"/>
      <c r="P48" s="503"/>
      <c r="Q48" s="503"/>
      <c r="R48" s="503"/>
      <c r="S48" s="503"/>
      <c r="T48" s="503"/>
      <c r="U48" s="503"/>
    </row>
    <row r="49" spans="1:21" ht="188.25" customHeight="1" thickBot="1">
      <c r="A49" s="523"/>
      <c r="B49" s="507"/>
      <c r="C49" s="507"/>
      <c r="D49" s="507"/>
      <c r="E49" s="510"/>
      <c r="F49" s="510"/>
      <c r="G49" s="510"/>
      <c r="H49" s="526"/>
      <c r="I49" s="529"/>
      <c r="J49" s="513"/>
      <c r="K49" s="516"/>
      <c r="L49" s="516"/>
      <c r="M49" s="519"/>
      <c r="N49" s="516"/>
      <c r="O49" s="504"/>
      <c r="P49" s="504"/>
      <c r="Q49" s="504"/>
      <c r="R49" s="504"/>
      <c r="S49" s="504"/>
      <c r="T49" s="504"/>
      <c r="U49" s="504"/>
    </row>
    <row r="50" spans="1:21">
      <c r="A50" s="521">
        <f>'Mapa Final'!A50</f>
        <v>9</v>
      </c>
      <c r="B50" s="505" t="str">
        <f>'Mapa Final'!B50</f>
        <v>Interrupción o demora en el Servicio Público de Administrar  Justicia</v>
      </c>
      <c r="C50" s="505" t="str">
        <f>'Mapa Final'!C50</f>
        <v>Afectación en la Prestación del Servicio de Justicia</v>
      </c>
      <c r="D50" s="505" t="str">
        <f>'Mapa Final'!D50</f>
        <v>1. Paro por sindicato
2. Huelgas, protestas ciudadana
3. Disturbios o hechos violentos
4.Pandemia
5.Emergencias Ambientales</v>
      </c>
      <c r="E50" s="508" t="str">
        <f>'Mapa Final'!E50</f>
        <v>Suceso de fuerza mayor que imposibilitan la gestión judicial</v>
      </c>
      <c r="F50" s="508" t="str">
        <f>'Mapa Final'!F50</f>
        <v>Posibilidad de  afectación en la Prestación del Servicio de Justicia debido a un suceso de fuerza mayor que imposibilita la gestión judicial</v>
      </c>
      <c r="G50" s="508" t="str">
        <f>'Mapa Final'!G50</f>
        <v>Usuarios, productos y prácticas organizacionales</v>
      </c>
      <c r="H50" s="524" t="str">
        <f>'Mapa Final'!I50</f>
        <v>Muy Alta</v>
      </c>
      <c r="I50" s="527" t="str">
        <f>'Mapa Final'!L50</f>
        <v>Mayor</v>
      </c>
      <c r="J50" s="511" t="str">
        <f>'Mapa Final'!N50</f>
        <v xml:space="preserve">Alto </v>
      </c>
      <c r="K50" s="514" t="str">
        <f>'Mapa Final'!AA50</f>
        <v>Media</v>
      </c>
      <c r="L50" s="514" t="str">
        <f>'Mapa Final'!AE50</f>
        <v>Mayor</v>
      </c>
      <c r="M50" s="517" t="str">
        <f>'Mapa Final'!AG50</f>
        <v xml:space="preserve">Alto </v>
      </c>
      <c r="N50" s="514" t="str">
        <f>'Mapa Final'!AH50</f>
        <v>Aceptar</v>
      </c>
      <c r="O50" s="502"/>
      <c r="P50" s="502"/>
      <c r="Q50" s="502"/>
      <c r="R50" s="502"/>
      <c r="S50" s="502"/>
      <c r="T50" s="502"/>
      <c r="U50" s="502"/>
    </row>
    <row r="51" spans="1:21">
      <c r="A51" s="522"/>
      <c r="B51" s="506"/>
      <c r="C51" s="506"/>
      <c r="D51" s="506"/>
      <c r="E51" s="509"/>
      <c r="F51" s="509"/>
      <c r="G51" s="509"/>
      <c r="H51" s="525"/>
      <c r="I51" s="528"/>
      <c r="J51" s="512"/>
      <c r="K51" s="515"/>
      <c r="L51" s="515"/>
      <c r="M51" s="518"/>
      <c r="N51" s="515"/>
      <c r="O51" s="503"/>
      <c r="P51" s="503"/>
      <c r="Q51" s="503"/>
      <c r="R51" s="503"/>
      <c r="S51" s="503"/>
      <c r="T51" s="503"/>
      <c r="U51" s="503"/>
    </row>
    <row r="52" spans="1:21">
      <c r="A52" s="522"/>
      <c r="B52" s="506"/>
      <c r="C52" s="506"/>
      <c r="D52" s="506"/>
      <c r="E52" s="509"/>
      <c r="F52" s="509"/>
      <c r="G52" s="509"/>
      <c r="H52" s="525"/>
      <c r="I52" s="528"/>
      <c r="J52" s="512"/>
      <c r="K52" s="515"/>
      <c r="L52" s="515"/>
      <c r="M52" s="518"/>
      <c r="N52" s="515"/>
      <c r="O52" s="503"/>
      <c r="P52" s="503"/>
      <c r="Q52" s="503"/>
      <c r="R52" s="503"/>
      <c r="S52" s="503"/>
      <c r="T52" s="503"/>
      <c r="U52" s="503"/>
    </row>
    <row r="53" spans="1:21">
      <c r="A53" s="522"/>
      <c r="B53" s="506"/>
      <c r="C53" s="506"/>
      <c r="D53" s="506"/>
      <c r="E53" s="509"/>
      <c r="F53" s="509"/>
      <c r="G53" s="509"/>
      <c r="H53" s="525"/>
      <c r="I53" s="528"/>
      <c r="J53" s="512"/>
      <c r="K53" s="515"/>
      <c r="L53" s="515"/>
      <c r="M53" s="518"/>
      <c r="N53" s="515"/>
      <c r="O53" s="503"/>
      <c r="P53" s="503"/>
      <c r="Q53" s="503"/>
      <c r="R53" s="503"/>
      <c r="S53" s="503"/>
      <c r="T53" s="503"/>
      <c r="U53" s="503"/>
    </row>
    <row r="54" spans="1:21" ht="56.25" customHeight="1" thickBot="1">
      <c r="A54" s="523"/>
      <c r="B54" s="507"/>
      <c r="C54" s="507"/>
      <c r="D54" s="507"/>
      <c r="E54" s="510"/>
      <c r="F54" s="510"/>
      <c r="G54" s="510"/>
      <c r="H54" s="526"/>
      <c r="I54" s="529"/>
      <c r="J54" s="513"/>
      <c r="K54" s="516"/>
      <c r="L54" s="516"/>
      <c r="M54" s="519"/>
      <c r="N54" s="516"/>
      <c r="O54" s="504"/>
      <c r="P54" s="504"/>
      <c r="Q54" s="504"/>
      <c r="R54" s="504"/>
      <c r="S54" s="504"/>
      <c r="T54" s="504"/>
      <c r="U54" s="504"/>
    </row>
    <row r="55" spans="1:21">
      <c r="A55" s="521">
        <f>'Mapa Final'!A55</f>
        <v>10</v>
      </c>
      <c r="B55" s="505" t="str">
        <f>'Mapa Final'!B55</f>
        <v>Inaplicabilidad de la normavidad ambiental vigente</v>
      </c>
      <c r="C55" s="505" t="str">
        <f>'Mapa Final'!C55</f>
        <v>Afectación Ambiental</v>
      </c>
      <c r="D55" s="505"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08" t="str">
        <f>'Mapa Final'!E55</f>
        <v>Desconocimiento de los lineamientos ambientales y normatividad vigente ambiental</v>
      </c>
      <c r="F55" s="508" t="str">
        <f>'Mapa Final'!F55</f>
        <v>Posibilidad de afectación ambiental debido al desconocimiento de las lineamientos ambientales y normatividad vigente ambiental</v>
      </c>
      <c r="G55" s="508" t="str">
        <f>'Mapa Final'!G55</f>
        <v>Eventos Ambientales Internos</v>
      </c>
      <c r="H55" s="524" t="str">
        <f>'Mapa Final'!I55</f>
        <v>Muy Alta</v>
      </c>
      <c r="I55" s="527" t="str">
        <f>'Mapa Final'!L55</f>
        <v>Leve</v>
      </c>
      <c r="J55" s="511" t="str">
        <f>'Mapa Final'!N55</f>
        <v xml:space="preserve">Alto </v>
      </c>
      <c r="K55" s="514" t="str">
        <f>'Mapa Final'!AA55</f>
        <v>Media</v>
      </c>
      <c r="L55" s="514" t="str">
        <f>'Mapa Final'!AE55</f>
        <v>Leve</v>
      </c>
      <c r="M55" s="517" t="str">
        <f>'Mapa Final'!AG55</f>
        <v>Moderado</v>
      </c>
      <c r="N55" s="514" t="str">
        <f>'Mapa Final'!AH55</f>
        <v>Aceptar</v>
      </c>
      <c r="O55" s="502"/>
      <c r="P55" s="502"/>
      <c r="Q55" s="502"/>
      <c r="R55" s="502"/>
      <c r="S55" s="502"/>
      <c r="T55" s="502"/>
      <c r="U55" s="502"/>
    </row>
    <row r="56" spans="1:21">
      <c r="A56" s="522"/>
      <c r="B56" s="506"/>
      <c r="C56" s="506"/>
      <c r="D56" s="506"/>
      <c r="E56" s="509"/>
      <c r="F56" s="509"/>
      <c r="G56" s="509"/>
      <c r="H56" s="525"/>
      <c r="I56" s="528"/>
      <c r="J56" s="512"/>
      <c r="K56" s="515"/>
      <c r="L56" s="515"/>
      <c r="M56" s="518"/>
      <c r="N56" s="515"/>
      <c r="O56" s="503"/>
      <c r="P56" s="503"/>
      <c r="Q56" s="503"/>
      <c r="R56" s="503"/>
      <c r="S56" s="503"/>
      <c r="T56" s="503"/>
      <c r="U56" s="503"/>
    </row>
    <row r="57" spans="1:21">
      <c r="A57" s="522"/>
      <c r="B57" s="506"/>
      <c r="C57" s="506"/>
      <c r="D57" s="506"/>
      <c r="E57" s="509"/>
      <c r="F57" s="509"/>
      <c r="G57" s="509"/>
      <c r="H57" s="525"/>
      <c r="I57" s="528"/>
      <c r="J57" s="512"/>
      <c r="K57" s="515"/>
      <c r="L57" s="515"/>
      <c r="M57" s="518"/>
      <c r="N57" s="515"/>
      <c r="O57" s="503"/>
      <c r="P57" s="503"/>
      <c r="Q57" s="503"/>
      <c r="R57" s="503"/>
      <c r="S57" s="503"/>
      <c r="T57" s="503"/>
      <c r="U57" s="503"/>
    </row>
    <row r="58" spans="1:21">
      <c r="A58" s="522"/>
      <c r="B58" s="506"/>
      <c r="C58" s="506"/>
      <c r="D58" s="506"/>
      <c r="E58" s="509"/>
      <c r="F58" s="509"/>
      <c r="G58" s="509"/>
      <c r="H58" s="525"/>
      <c r="I58" s="528"/>
      <c r="J58" s="512"/>
      <c r="K58" s="515"/>
      <c r="L58" s="515"/>
      <c r="M58" s="518"/>
      <c r="N58" s="515"/>
      <c r="O58" s="503"/>
      <c r="P58" s="503"/>
      <c r="Q58" s="503"/>
      <c r="R58" s="503"/>
      <c r="S58" s="503"/>
      <c r="T58" s="503"/>
      <c r="U58" s="503"/>
    </row>
    <row r="59" spans="1:21" ht="159.75" customHeight="1" thickBot="1">
      <c r="A59" s="523"/>
      <c r="B59" s="507"/>
      <c r="C59" s="507"/>
      <c r="D59" s="507"/>
      <c r="E59" s="510"/>
      <c r="F59" s="510"/>
      <c r="G59" s="510"/>
      <c r="H59" s="526"/>
      <c r="I59" s="529"/>
      <c r="J59" s="513"/>
      <c r="K59" s="516"/>
      <c r="L59" s="516"/>
      <c r="M59" s="519"/>
      <c r="N59" s="516"/>
      <c r="O59" s="504"/>
      <c r="P59" s="504"/>
      <c r="Q59" s="504"/>
      <c r="R59" s="504"/>
      <c r="S59" s="504"/>
      <c r="T59" s="504"/>
      <c r="U59" s="504"/>
    </row>
    <row r="60" spans="1:21">
      <c r="A60" s="521">
        <f>'Mapa Final'!A60</f>
        <v>11</v>
      </c>
      <c r="B60" s="505" t="str">
        <f>'Mapa Final'!B60</f>
        <v>Inconsistencias en operaciones con depositos Judiciales</v>
      </c>
      <c r="C60" s="505" t="str">
        <f>'Mapa Final'!C60</f>
        <v>Afectación en la Prestación del Servicio de Justicia</v>
      </c>
      <c r="D60" s="505" t="str">
        <f>'Mapa Final'!D60</f>
        <v>1. Error desde la providencia judicial que ordena la operación sobre depósitos judiciales.  
2.Falta de capacitación en el manejo de aplicativos: módulo de depositos judiciales y portal web.
3. Errores Humanos.
4. Fallas en el modulo de depositos Judiciales</v>
      </c>
      <c r="E60" s="508" t="str">
        <f>'Mapa Final'!E60</f>
        <v xml:space="preserve"> orden Judicial inadecuada.</v>
      </c>
      <c r="F60" s="508" t="str">
        <f>'Mapa Final'!F60</f>
        <v>Son errores que se pueden presentar en el proceso de elaboración de órdenes de pago, fraccionamiento y conversión,error que puede estar desde el auto, o puede generarse en el proceso de dar trámite a lo dispuesto por el Juez.</v>
      </c>
      <c r="G60" s="508" t="str">
        <f>'Mapa Final'!G60</f>
        <v>Ejecución y Administración de Procesos</v>
      </c>
      <c r="H60" s="524" t="str">
        <f>'Mapa Final'!I60</f>
        <v>Muy Alta</v>
      </c>
      <c r="I60" s="527" t="str">
        <f>'Mapa Final'!L60</f>
        <v>Leve</v>
      </c>
      <c r="J60" s="511" t="str">
        <f>'Mapa Final'!N60</f>
        <v xml:space="preserve">Alto </v>
      </c>
      <c r="K60" s="514" t="str">
        <f>'Mapa Final'!AA60</f>
        <v>Media</v>
      </c>
      <c r="L60" s="514" t="str">
        <f>'Mapa Final'!AE60</f>
        <v>Leve</v>
      </c>
      <c r="M60" s="517" t="str">
        <f>'Mapa Final'!AG60</f>
        <v>Moderado</v>
      </c>
      <c r="N60" s="514" t="str">
        <f>'Mapa Final'!AH60</f>
        <v>Aceptar</v>
      </c>
      <c r="O60" s="502"/>
      <c r="P60" s="502"/>
      <c r="Q60" s="502"/>
      <c r="R60" s="502"/>
      <c r="S60" s="502"/>
      <c r="T60" s="502"/>
      <c r="U60" s="502"/>
    </row>
    <row r="61" spans="1:21">
      <c r="A61" s="522"/>
      <c r="B61" s="506"/>
      <c r="C61" s="506"/>
      <c r="D61" s="506"/>
      <c r="E61" s="509"/>
      <c r="F61" s="509"/>
      <c r="G61" s="509"/>
      <c r="H61" s="525"/>
      <c r="I61" s="528"/>
      <c r="J61" s="512"/>
      <c r="K61" s="515"/>
      <c r="L61" s="515"/>
      <c r="M61" s="518"/>
      <c r="N61" s="515"/>
      <c r="O61" s="503"/>
      <c r="P61" s="503"/>
      <c r="Q61" s="503"/>
      <c r="R61" s="503"/>
      <c r="S61" s="503"/>
      <c r="T61" s="503"/>
      <c r="U61" s="503"/>
    </row>
    <row r="62" spans="1:21">
      <c r="A62" s="522"/>
      <c r="B62" s="506"/>
      <c r="C62" s="506"/>
      <c r="D62" s="506"/>
      <c r="E62" s="509"/>
      <c r="F62" s="509"/>
      <c r="G62" s="509"/>
      <c r="H62" s="525"/>
      <c r="I62" s="528"/>
      <c r="J62" s="512"/>
      <c r="K62" s="515"/>
      <c r="L62" s="515"/>
      <c r="M62" s="518"/>
      <c r="N62" s="515"/>
      <c r="O62" s="503"/>
      <c r="P62" s="503"/>
      <c r="Q62" s="503"/>
      <c r="R62" s="503"/>
      <c r="S62" s="503"/>
      <c r="T62" s="503"/>
      <c r="U62" s="503"/>
    </row>
    <row r="63" spans="1:21">
      <c r="A63" s="522"/>
      <c r="B63" s="506"/>
      <c r="C63" s="506"/>
      <c r="D63" s="506"/>
      <c r="E63" s="509"/>
      <c r="F63" s="509"/>
      <c r="G63" s="509"/>
      <c r="H63" s="525"/>
      <c r="I63" s="528"/>
      <c r="J63" s="512"/>
      <c r="K63" s="515"/>
      <c r="L63" s="515"/>
      <c r="M63" s="518"/>
      <c r="N63" s="515"/>
      <c r="O63" s="503"/>
      <c r="P63" s="503"/>
      <c r="Q63" s="503"/>
      <c r="R63" s="503"/>
      <c r="S63" s="503"/>
      <c r="T63" s="503"/>
      <c r="U63" s="503"/>
    </row>
    <row r="64" spans="1:21" ht="15.75" thickBot="1">
      <c r="A64" s="523"/>
      <c r="B64" s="507"/>
      <c r="C64" s="507"/>
      <c r="D64" s="507"/>
      <c r="E64" s="510"/>
      <c r="F64" s="510"/>
      <c r="G64" s="510"/>
      <c r="H64" s="526"/>
      <c r="I64" s="529"/>
      <c r="J64" s="513"/>
      <c r="K64" s="516"/>
      <c r="L64" s="516"/>
      <c r="M64" s="519"/>
      <c r="N64" s="516"/>
      <c r="O64" s="504"/>
      <c r="P64" s="504"/>
      <c r="Q64" s="504"/>
      <c r="R64" s="504"/>
      <c r="S64" s="504"/>
      <c r="T64" s="504"/>
      <c r="U64" s="504"/>
    </row>
  </sheetData>
  <mergeCells count="250">
    <mergeCell ref="S60:S64"/>
    <mergeCell ref="T60:T64"/>
    <mergeCell ref="U60:U64"/>
    <mergeCell ref="J60:J64"/>
    <mergeCell ref="K60:K64"/>
    <mergeCell ref="L60:L64"/>
    <mergeCell ref="M60:M64"/>
    <mergeCell ref="N60:N64"/>
    <mergeCell ref="O60:O64"/>
    <mergeCell ref="P60:P64"/>
    <mergeCell ref="Q60:Q64"/>
    <mergeCell ref="R60:R64"/>
    <mergeCell ref="A60:A64"/>
    <mergeCell ref="B60:B64"/>
    <mergeCell ref="C60:C64"/>
    <mergeCell ref="D60:D64"/>
    <mergeCell ref="E60:E64"/>
    <mergeCell ref="F60:F64"/>
    <mergeCell ref="G60:G64"/>
    <mergeCell ref="H60:H64"/>
    <mergeCell ref="I60:I6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s>
  <conditionalFormatting sqref="D8:G8 H7 H65:J1048576 A7:B7">
    <cfRule type="containsText" dxfId="697" priority="713" operator="containsText" text="3- Moderado">
      <formula>NOT(ISERROR(SEARCH("3- Moderado",A7)))</formula>
    </cfRule>
    <cfRule type="containsText" dxfId="696" priority="714" operator="containsText" text="6- Moderado">
      <formula>NOT(ISERROR(SEARCH("6- Moderado",A7)))</formula>
    </cfRule>
    <cfRule type="containsText" dxfId="695" priority="715" operator="containsText" text="4- Moderado">
      <formula>NOT(ISERROR(SEARCH("4- Moderado",A7)))</formula>
    </cfRule>
    <cfRule type="containsText" dxfId="694" priority="716" operator="containsText" text="3- Bajo">
      <formula>NOT(ISERROR(SEARCH("3- Bajo",A7)))</formula>
    </cfRule>
    <cfRule type="containsText" dxfId="693" priority="717" operator="containsText" text="4- Bajo">
      <formula>NOT(ISERROR(SEARCH("4- Bajo",A7)))</formula>
    </cfRule>
    <cfRule type="containsText" dxfId="692" priority="718" operator="containsText" text="1- Bajo">
      <formula>NOT(ISERROR(SEARCH("1- Bajo",A7)))</formula>
    </cfRule>
  </conditionalFormatting>
  <conditionalFormatting sqref="H8:J8">
    <cfRule type="containsText" dxfId="691" priority="706" operator="containsText" text="3- Moderado">
      <formula>NOT(ISERROR(SEARCH("3- Moderado",H8)))</formula>
    </cfRule>
    <cfRule type="containsText" dxfId="690" priority="707" operator="containsText" text="6- Moderado">
      <formula>NOT(ISERROR(SEARCH("6- Moderado",H8)))</formula>
    </cfRule>
    <cfRule type="containsText" dxfId="689" priority="708" operator="containsText" text="4- Moderado">
      <formula>NOT(ISERROR(SEARCH("4- Moderado",H8)))</formula>
    </cfRule>
    <cfRule type="containsText" dxfId="688" priority="709" operator="containsText" text="3- Bajo">
      <formula>NOT(ISERROR(SEARCH("3- Bajo",H8)))</formula>
    </cfRule>
    <cfRule type="containsText" dxfId="687" priority="710" operator="containsText" text="4- Bajo">
      <formula>NOT(ISERROR(SEARCH("4- Bajo",H8)))</formula>
    </cfRule>
    <cfRule type="containsText" dxfId="686" priority="712" operator="containsText" text="1- Bajo">
      <formula>NOT(ISERROR(SEARCH("1- Bajo",H8)))</formula>
    </cfRule>
  </conditionalFormatting>
  <conditionalFormatting sqref="J8 J65:J1048576">
    <cfRule type="containsText" dxfId="685" priority="695" operator="containsText" text="25- Extremo">
      <formula>NOT(ISERROR(SEARCH("25- Extremo",J8)))</formula>
    </cfRule>
    <cfRule type="containsText" dxfId="684" priority="696" operator="containsText" text="20- Extremo">
      <formula>NOT(ISERROR(SEARCH("20- Extremo",J8)))</formula>
    </cfRule>
    <cfRule type="containsText" dxfId="683" priority="697" operator="containsText" text="15- Extremo">
      <formula>NOT(ISERROR(SEARCH("15- Extremo",J8)))</formula>
    </cfRule>
    <cfRule type="containsText" dxfId="682" priority="698" operator="containsText" text="10- Extremo">
      <formula>NOT(ISERROR(SEARCH("10- Extremo",J8)))</formula>
    </cfRule>
    <cfRule type="containsText" dxfId="681" priority="699" operator="containsText" text="5- Extremo">
      <formula>NOT(ISERROR(SEARCH("5- Extremo",J8)))</formula>
    </cfRule>
    <cfRule type="containsText" dxfId="680" priority="700" operator="containsText" text="12- Alto">
      <formula>NOT(ISERROR(SEARCH("12- Alto",J8)))</formula>
    </cfRule>
    <cfRule type="containsText" dxfId="679" priority="701" operator="containsText" text="10- Alto">
      <formula>NOT(ISERROR(SEARCH("10- Alto",J8)))</formula>
    </cfRule>
    <cfRule type="containsText" dxfId="678" priority="702" operator="containsText" text="9- Alto">
      <formula>NOT(ISERROR(SEARCH("9- Alto",J8)))</formula>
    </cfRule>
    <cfRule type="containsText" dxfId="677" priority="703" operator="containsText" text="8- Alto">
      <formula>NOT(ISERROR(SEARCH("8- Alto",J8)))</formula>
    </cfRule>
    <cfRule type="containsText" dxfId="676" priority="704" operator="containsText" text="5- Alto">
      <formula>NOT(ISERROR(SEARCH("5- Alto",J8)))</formula>
    </cfRule>
    <cfRule type="containsText" dxfId="675" priority="705" operator="containsText" text="4- Alto">
      <formula>NOT(ISERROR(SEARCH("4- Alto",J8)))</formula>
    </cfRule>
    <cfRule type="containsText" dxfId="674" priority="711" operator="containsText" text="2- Bajo">
      <formula>NOT(ISERROR(SEARCH("2- Bajo",J8)))</formula>
    </cfRule>
  </conditionalFormatting>
  <conditionalFormatting sqref="K10:L10">
    <cfRule type="containsText" dxfId="673" priority="689" operator="containsText" text="3- Moderado">
      <formula>NOT(ISERROR(SEARCH("3- Moderado",K10)))</formula>
    </cfRule>
    <cfRule type="containsText" dxfId="672" priority="690" operator="containsText" text="6- Moderado">
      <formula>NOT(ISERROR(SEARCH("6- Moderado",K10)))</formula>
    </cfRule>
    <cfRule type="containsText" dxfId="671" priority="691" operator="containsText" text="4- Moderado">
      <formula>NOT(ISERROR(SEARCH("4- Moderado",K10)))</formula>
    </cfRule>
    <cfRule type="containsText" dxfId="670" priority="692" operator="containsText" text="3- Bajo">
      <formula>NOT(ISERROR(SEARCH("3- Bajo",K10)))</formula>
    </cfRule>
    <cfRule type="containsText" dxfId="669" priority="693" operator="containsText" text="4- Bajo">
      <formula>NOT(ISERROR(SEARCH("4- Bajo",K10)))</formula>
    </cfRule>
    <cfRule type="containsText" dxfId="668" priority="694" operator="containsText" text="1- Bajo">
      <formula>NOT(ISERROR(SEARCH("1- Bajo",K10)))</formula>
    </cfRule>
  </conditionalFormatting>
  <conditionalFormatting sqref="H10:I10">
    <cfRule type="containsText" dxfId="667" priority="683" operator="containsText" text="3- Moderado">
      <formula>NOT(ISERROR(SEARCH("3- Moderado",H10)))</formula>
    </cfRule>
    <cfRule type="containsText" dxfId="666" priority="684" operator="containsText" text="6- Moderado">
      <formula>NOT(ISERROR(SEARCH("6- Moderado",H10)))</formula>
    </cfRule>
    <cfRule type="containsText" dxfId="665" priority="685" operator="containsText" text="4- Moderado">
      <formula>NOT(ISERROR(SEARCH("4- Moderado",H10)))</formula>
    </cfRule>
    <cfRule type="containsText" dxfId="664" priority="686" operator="containsText" text="3- Bajo">
      <formula>NOT(ISERROR(SEARCH("3- Bajo",H10)))</formula>
    </cfRule>
    <cfRule type="containsText" dxfId="663" priority="687" operator="containsText" text="4- Bajo">
      <formula>NOT(ISERROR(SEARCH("4- Bajo",H10)))</formula>
    </cfRule>
    <cfRule type="containsText" dxfId="662" priority="688" operator="containsText" text="1- Bajo">
      <formula>NOT(ISERROR(SEARCH("1- Bajo",H10)))</formula>
    </cfRule>
  </conditionalFormatting>
  <conditionalFormatting sqref="A10 C10:E10">
    <cfRule type="containsText" dxfId="661" priority="677" operator="containsText" text="3- Moderado">
      <formula>NOT(ISERROR(SEARCH("3- Moderado",A10)))</formula>
    </cfRule>
    <cfRule type="containsText" dxfId="660" priority="678" operator="containsText" text="6- Moderado">
      <formula>NOT(ISERROR(SEARCH("6- Moderado",A10)))</formula>
    </cfRule>
    <cfRule type="containsText" dxfId="659" priority="679" operator="containsText" text="4- Moderado">
      <formula>NOT(ISERROR(SEARCH("4- Moderado",A10)))</formula>
    </cfRule>
    <cfRule type="containsText" dxfId="658" priority="680" operator="containsText" text="3- Bajo">
      <formula>NOT(ISERROR(SEARCH("3- Bajo",A10)))</formula>
    </cfRule>
    <cfRule type="containsText" dxfId="657" priority="681" operator="containsText" text="4- Bajo">
      <formula>NOT(ISERROR(SEARCH("4- Bajo",A10)))</formula>
    </cfRule>
    <cfRule type="containsText" dxfId="656" priority="682" operator="containsText" text="1- Bajo">
      <formula>NOT(ISERROR(SEARCH("1- Bajo",A10)))</formula>
    </cfRule>
  </conditionalFormatting>
  <conditionalFormatting sqref="F10:G10">
    <cfRule type="containsText" dxfId="655" priority="671" operator="containsText" text="3- Moderado">
      <formula>NOT(ISERROR(SEARCH("3- Moderado",F10)))</formula>
    </cfRule>
    <cfRule type="containsText" dxfId="654" priority="672" operator="containsText" text="6- Moderado">
      <formula>NOT(ISERROR(SEARCH("6- Moderado",F10)))</formula>
    </cfRule>
    <cfRule type="containsText" dxfId="653" priority="673" operator="containsText" text="4- Moderado">
      <formula>NOT(ISERROR(SEARCH("4- Moderado",F10)))</formula>
    </cfRule>
    <cfRule type="containsText" dxfId="652" priority="674" operator="containsText" text="3- Bajo">
      <formula>NOT(ISERROR(SEARCH("3- Bajo",F10)))</formula>
    </cfRule>
    <cfRule type="containsText" dxfId="651" priority="675" operator="containsText" text="4- Bajo">
      <formula>NOT(ISERROR(SEARCH("4- Bajo",F10)))</formula>
    </cfRule>
    <cfRule type="containsText" dxfId="650" priority="676" operator="containsText" text="1- Bajo">
      <formula>NOT(ISERROR(SEARCH("1- Bajo",F10)))</formula>
    </cfRule>
  </conditionalFormatting>
  <conditionalFormatting sqref="K8">
    <cfRule type="containsText" dxfId="649" priority="665" operator="containsText" text="3- Moderado">
      <formula>NOT(ISERROR(SEARCH("3- Moderado",K8)))</formula>
    </cfRule>
    <cfRule type="containsText" dxfId="648" priority="666" operator="containsText" text="6- Moderado">
      <formula>NOT(ISERROR(SEARCH("6- Moderado",K8)))</formula>
    </cfRule>
    <cfRule type="containsText" dxfId="647" priority="667" operator="containsText" text="4- Moderado">
      <formula>NOT(ISERROR(SEARCH("4- Moderado",K8)))</formula>
    </cfRule>
    <cfRule type="containsText" dxfId="646" priority="668" operator="containsText" text="3- Bajo">
      <formula>NOT(ISERROR(SEARCH("3- Bajo",K8)))</formula>
    </cfRule>
    <cfRule type="containsText" dxfId="645" priority="669" operator="containsText" text="4- Bajo">
      <formula>NOT(ISERROR(SEARCH("4- Bajo",K8)))</formula>
    </cfRule>
    <cfRule type="containsText" dxfId="644" priority="670" operator="containsText" text="1- Bajo">
      <formula>NOT(ISERROR(SEARCH("1- Bajo",K8)))</formula>
    </cfRule>
  </conditionalFormatting>
  <conditionalFormatting sqref="L8">
    <cfRule type="containsText" dxfId="643" priority="659" operator="containsText" text="3- Moderado">
      <formula>NOT(ISERROR(SEARCH("3- Moderado",L8)))</formula>
    </cfRule>
    <cfRule type="containsText" dxfId="642" priority="660" operator="containsText" text="6- Moderado">
      <formula>NOT(ISERROR(SEARCH("6- Moderado",L8)))</formula>
    </cfRule>
    <cfRule type="containsText" dxfId="641" priority="661" operator="containsText" text="4- Moderado">
      <formula>NOT(ISERROR(SEARCH("4- Moderado",L8)))</formula>
    </cfRule>
    <cfRule type="containsText" dxfId="640" priority="662" operator="containsText" text="3- Bajo">
      <formula>NOT(ISERROR(SEARCH("3- Bajo",L8)))</formula>
    </cfRule>
    <cfRule type="containsText" dxfId="639" priority="663" operator="containsText" text="4- Bajo">
      <formula>NOT(ISERROR(SEARCH("4- Bajo",L8)))</formula>
    </cfRule>
    <cfRule type="containsText" dxfId="638" priority="664" operator="containsText" text="1- Bajo">
      <formula>NOT(ISERROR(SEARCH("1- Bajo",L8)))</formula>
    </cfRule>
  </conditionalFormatting>
  <conditionalFormatting sqref="M8">
    <cfRule type="containsText" dxfId="637" priority="653" operator="containsText" text="3- Moderado">
      <formula>NOT(ISERROR(SEARCH("3- Moderado",M8)))</formula>
    </cfRule>
    <cfRule type="containsText" dxfId="636" priority="654" operator="containsText" text="6- Moderado">
      <formula>NOT(ISERROR(SEARCH("6- Moderado",M8)))</formula>
    </cfRule>
    <cfRule type="containsText" dxfId="635" priority="655" operator="containsText" text="4- Moderado">
      <formula>NOT(ISERROR(SEARCH("4- Moderado",M8)))</formula>
    </cfRule>
    <cfRule type="containsText" dxfId="634" priority="656" operator="containsText" text="3- Bajo">
      <formula>NOT(ISERROR(SEARCH("3- Bajo",M8)))</formula>
    </cfRule>
    <cfRule type="containsText" dxfId="633" priority="657" operator="containsText" text="4- Bajo">
      <formula>NOT(ISERROR(SEARCH("4- Bajo",M8)))</formula>
    </cfRule>
    <cfRule type="containsText" dxfId="632" priority="658" operator="containsText" text="1- Bajo">
      <formula>NOT(ISERROR(SEARCH("1- Bajo",M8)))</formula>
    </cfRule>
  </conditionalFormatting>
  <conditionalFormatting sqref="J10:J14">
    <cfRule type="containsText" dxfId="631" priority="648" operator="containsText" text="Bajo">
      <formula>NOT(ISERROR(SEARCH("Bajo",J10)))</formula>
    </cfRule>
    <cfRule type="containsText" dxfId="630" priority="649" operator="containsText" text="Moderado">
      <formula>NOT(ISERROR(SEARCH("Moderado",J10)))</formula>
    </cfRule>
    <cfRule type="containsText" dxfId="629" priority="650" operator="containsText" text="Alto">
      <formula>NOT(ISERROR(SEARCH("Alto",J10)))</formula>
    </cfRule>
    <cfRule type="containsText" dxfId="628"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627" priority="623" operator="containsText" text="Moderado">
      <formula>NOT(ISERROR(SEARCH("Moderado",M10)))</formula>
    </cfRule>
    <cfRule type="containsText" dxfId="626" priority="643" operator="containsText" text="Bajo">
      <formula>NOT(ISERROR(SEARCH("Bajo",M10)))</formula>
    </cfRule>
    <cfRule type="containsText" dxfId="625" priority="644" operator="containsText" text="Moderado">
      <formula>NOT(ISERROR(SEARCH("Moderado",M10)))</formula>
    </cfRule>
    <cfRule type="containsText" dxfId="624" priority="645" operator="containsText" text="Alto">
      <formula>NOT(ISERROR(SEARCH("Alto",M10)))</formula>
    </cfRule>
    <cfRule type="containsText" dxfId="623"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622" priority="637" operator="containsText" text="3- Moderado">
      <formula>NOT(ISERROR(SEARCH("3- Moderado",N10)))</formula>
    </cfRule>
    <cfRule type="containsText" dxfId="621" priority="638" operator="containsText" text="6- Moderado">
      <formula>NOT(ISERROR(SEARCH("6- Moderado",N10)))</formula>
    </cfRule>
    <cfRule type="containsText" dxfId="620" priority="639" operator="containsText" text="4- Moderado">
      <formula>NOT(ISERROR(SEARCH("4- Moderado",N10)))</formula>
    </cfRule>
    <cfRule type="containsText" dxfId="619" priority="640" operator="containsText" text="3- Bajo">
      <formula>NOT(ISERROR(SEARCH("3- Bajo",N10)))</formula>
    </cfRule>
    <cfRule type="containsText" dxfId="618" priority="641" operator="containsText" text="4- Bajo">
      <formula>NOT(ISERROR(SEARCH("4- Bajo",N10)))</formula>
    </cfRule>
    <cfRule type="containsText" dxfId="617" priority="642" operator="containsText" text="1- Bajo">
      <formula>NOT(ISERROR(SEARCH("1- Bajo",N10)))</formula>
    </cfRule>
  </conditionalFormatting>
  <conditionalFormatting sqref="H10:H14">
    <cfRule type="containsText" dxfId="616" priority="624" operator="containsText" text="Muy Alta">
      <formula>NOT(ISERROR(SEARCH("Muy Alta",H10)))</formula>
    </cfRule>
    <cfRule type="containsText" dxfId="615" priority="625" operator="containsText" text="Alta">
      <formula>NOT(ISERROR(SEARCH("Alta",H10)))</formula>
    </cfRule>
    <cfRule type="containsText" dxfId="614" priority="626" operator="containsText" text="Muy Alta">
      <formula>NOT(ISERROR(SEARCH("Muy Alta",H10)))</formula>
    </cfRule>
    <cfRule type="containsText" dxfId="613" priority="631" operator="containsText" text="Muy Baja">
      <formula>NOT(ISERROR(SEARCH("Muy Baja",H10)))</formula>
    </cfRule>
    <cfRule type="containsText" dxfId="612" priority="632" operator="containsText" text="Baja">
      <formula>NOT(ISERROR(SEARCH("Baja",H10)))</formula>
    </cfRule>
    <cfRule type="containsText" dxfId="611" priority="633" operator="containsText" text="Media">
      <formula>NOT(ISERROR(SEARCH("Media",H10)))</formula>
    </cfRule>
    <cfRule type="containsText" dxfId="610" priority="634" operator="containsText" text="Alta">
      <formula>NOT(ISERROR(SEARCH("Alta",H10)))</formula>
    </cfRule>
    <cfRule type="containsText" dxfId="609" priority="636" operator="containsText" text="Muy Alta">
      <formula>NOT(ISERROR(SEARCH("Muy Alta",H10)))</formula>
    </cfRule>
  </conditionalFormatting>
  <conditionalFormatting sqref="I10:I14">
    <cfRule type="containsText" dxfId="608" priority="627" operator="containsText" text="Catastrófico">
      <formula>NOT(ISERROR(SEARCH("Catastrófico",I10)))</formula>
    </cfRule>
    <cfRule type="containsText" dxfId="607" priority="628" operator="containsText" text="Mayor">
      <formula>NOT(ISERROR(SEARCH("Mayor",I10)))</formula>
    </cfRule>
    <cfRule type="containsText" dxfId="606" priority="629" operator="containsText" text="Menor">
      <formula>NOT(ISERROR(SEARCH("Menor",I10)))</formula>
    </cfRule>
    <cfRule type="containsText" dxfId="605" priority="630" operator="containsText" text="Leve">
      <formula>NOT(ISERROR(SEARCH("Leve",I10)))</formula>
    </cfRule>
    <cfRule type="containsText" dxfId="604" priority="635" operator="containsText" text="Moderado">
      <formula>NOT(ISERROR(SEARCH("Moderado",I10)))</formula>
    </cfRule>
  </conditionalFormatting>
  <conditionalFormatting sqref="K10:K14">
    <cfRule type="containsText" dxfId="603" priority="622" operator="containsText" text="Media">
      <formula>NOT(ISERROR(SEARCH("Media",K10)))</formula>
    </cfRule>
  </conditionalFormatting>
  <conditionalFormatting sqref="L10:L14">
    <cfRule type="containsText" dxfId="602" priority="621" operator="containsText" text="Moderado">
      <formula>NOT(ISERROR(SEARCH("Moderado",L10)))</formula>
    </cfRule>
  </conditionalFormatting>
  <conditionalFormatting sqref="J10:J14">
    <cfRule type="containsText" dxfId="601" priority="620" operator="containsText" text="Moderado">
      <formula>NOT(ISERROR(SEARCH("Moderado",J10)))</formula>
    </cfRule>
  </conditionalFormatting>
  <conditionalFormatting sqref="J10:J14">
    <cfRule type="containsText" dxfId="600" priority="618" operator="containsText" text="Bajo">
      <formula>NOT(ISERROR(SEARCH("Bajo",J10)))</formula>
    </cfRule>
    <cfRule type="containsText" dxfId="599" priority="619" operator="containsText" text="Extremo">
      <formula>NOT(ISERROR(SEARCH("Extremo",J10)))</formula>
    </cfRule>
  </conditionalFormatting>
  <conditionalFormatting sqref="K10:K14">
    <cfRule type="containsText" dxfId="598" priority="616" operator="containsText" text="Baja">
      <formula>NOT(ISERROR(SEARCH("Baja",K10)))</formula>
    </cfRule>
    <cfRule type="containsText" dxfId="597" priority="617" operator="containsText" text="Muy Baja">
      <formula>NOT(ISERROR(SEARCH("Muy Baja",K10)))</formula>
    </cfRule>
  </conditionalFormatting>
  <conditionalFormatting sqref="K10:K14">
    <cfRule type="containsText" dxfId="596" priority="614" operator="containsText" text="Muy Alta">
      <formula>NOT(ISERROR(SEARCH("Muy Alta",K10)))</formula>
    </cfRule>
    <cfRule type="containsText" dxfId="595" priority="615" operator="containsText" text="Alta">
      <formula>NOT(ISERROR(SEARCH("Alta",K10)))</formula>
    </cfRule>
  </conditionalFormatting>
  <conditionalFormatting sqref="L10:L14">
    <cfRule type="containsText" dxfId="594" priority="610" operator="containsText" text="Catastrófico">
      <formula>NOT(ISERROR(SEARCH("Catastrófico",L10)))</formula>
    </cfRule>
    <cfRule type="containsText" dxfId="593" priority="611" operator="containsText" text="Mayor">
      <formula>NOT(ISERROR(SEARCH("Mayor",L10)))</formula>
    </cfRule>
    <cfRule type="containsText" dxfId="592" priority="612" operator="containsText" text="Menor">
      <formula>NOT(ISERROR(SEARCH("Menor",L10)))</formula>
    </cfRule>
    <cfRule type="containsText" dxfId="591" priority="613" operator="containsText" text="Leve">
      <formula>NOT(ISERROR(SEARCH("Leve",L10)))</formula>
    </cfRule>
  </conditionalFormatting>
  <conditionalFormatting sqref="K15:L15">
    <cfRule type="containsText" dxfId="590" priority="604" operator="containsText" text="3- Moderado">
      <formula>NOT(ISERROR(SEARCH("3- Moderado",K15)))</formula>
    </cfRule>
    <cfRule type="containsText" dxfId="589" priority="605" operator="containsText" text="6- Moderado">
      <formula>NOT(ISERROR(SEARCH("6- Moderado",K15)))</formula>
    </cfRule>
    <cfRule type="containsText" dxfId="588" priority="606" operator="containsText" text="4- Moderado">
      <formula>NOT(ISERROR(SEARCH("4- Moderado",K15)))</formula>
    </cfRule>
    <cfRule type="containsText" dxfId="587" priority="607" operator="containsText" text="3- Bajo">
      <formula>NOT(ISERROR(SEARCH("3- Bajo",K15)))</formula>
    </cfRule>
    <cfRule type="containsText" dxfId="586" priority="608" operator="containsText" text="4- Bajo">
      <formula>NOT(ISERROR(SEARCH("4- Bajo",K15)))</formula>
    </cfRule>
    <cfRule type="containsText" dxfId="585" priority="609" operator="containsText" text="1- Bajo">
      <formula>NOT(ISERROR(SEARCH("1- Bajo",K15)))</formula>
    </cfRule>
  </conditionalFormatting>
  <conditionalFormatting sqref="H15:I15">
    <cfRule type="containsText" dxfId="584" priority="598" operator="containsText" text="3- Moderado">
      <formula>NOT(ISERROR(SEARCH("3- Moderado",H15)))</formula>
    </cfRule>
    <cfRule type="containsText" dxfId="583" priority="599" operator="containsText" text="6- Moderado">
      <formula>NOT(ISERROR(SEARCH("6- Moderado",H15)))</formula>
    </cfRule>
    <cfRule type="containsText" dxfId="582" priority="600" operator="containsText" text="4- Moderado">
      <formula>NOT(ISERROR(SEARCH("4- Moderado",H15)))</formula>
    </cfRule>
    <cfRule type="containsText" dxfId="581" priority="601" operator="containsText" text="3- Bajo">
      <formula>NOT(ISERROR(SEARCH("3- Bajo",H15)))</formula>
    </cfRule>
    <cfRule type="containsText" dxfId="580" priority="602" operator="containsText" text="4- Bajo">
      <formula>NOT(ISERROR(SEARCH("4- Bajo",H15)))</formula>
    </cfRule>
    <cfRule type="containsText" dxfId="579" priority="603" operator="containsText" text="1- Bajo">
      <formula>NOT(ISERROR(SEARCH("1- Bajo",H15)))</formula>
    </cfRule>
  </conditionalFormatting>
  <conditionalFormatting sqref="A15 C15:E15">
    <cfRule type="containsText" dxfId="578" priority="592" operator="containsText" text="3- Moderado">
      <formula>NOT(ISERROR(SEARCH("3- Moderado",A15)))</formula>
    </cfRule>
    <cfRule type="containsText" dxfId="577" priority="593" operator="containsText" text="6- Moderado">
      <formula>NOT(ISERROR(SEARCH("6- Moderado",A15)))</formula>
    </cfRule>
    <cfRule type="containsText" dxfId="576" priority="594" operator="containsText" text="4- Moderado">
      <formula>NOT(ISERROR(SEARCH("4- Moderado",A15)))</formula>
    </cfRule>
    <cfRule type="containsText" dxfId="575" priority="595" operator="containsText" text="3- Bajo">
      <formula>NOT(ISERROR(SEARCH("3- Bajo",A15)))</formula>
    </cfRule>
    <cfRule type="containsText" dxfId="574" priority="596" operator="containsText" text="4- Bajo">
      <formula>NOT(ISERROR(SEARCH("4- Bajo",A15)))</formula>
    </cfRule>
    <cfRule type="containsText" dxfId="573" priority="597" operator="containsText" text="1- Bajo">
      <formula>NOT(ISERROR(SEARCH("1- Bajo",A15)))</formula>
    </cfRule>
  </conditionalFormatting>
  <conditionalFormatting sqref="F15:G15">
    <cfRule type="containsText" dxfId="572" priority="586" operator="containsText" text="3- Moderado">
      <formula>NOT(ISERROR(SEARCH("3- Moderado",F15)))</formula>
    </cfRule>
    <cfRule type="containsText" dxfId="571" priority="587" operator="containsText" text="6- Moderado">
      <formula>NOT(ISERROR(SEARCH("6- Moderado",F15)))</formula>
    </cfRule>
    <cfRule type="containsText" dxfId="570" priority="588" operator="containsText" text="4- Moderado">
      <formula>NOT(ISERROR(SEARCH("4- Moderado",F15)))</formula>
    </cfRule>
    <cfRule type="containsText" dxfId="569" priority="589" operator="containsText" text="3- Bajo">
      <formula>NOT(ISERROR(SEARCH("3- Bajo",F15)))</formula>
    </cfRule>
    <cfRule type="containsText" dxfId="568" priority="590" operator="containsText" text="4- Bajo">
      <formula>NOT(ISERROR(SEARCH("4- Bajo",F15)))</formula>
    </cfRule>
    <cfRule type="containsText" dxfId="567" priority="591" operator="containsText" text="1- Bajo">
      <formula>NOT(ISERROR(SEARCH("1- Bajo",F15)))</formula>
    </cfRule>
  </conditionalFormatting>
  <conditionalFormatting sqref="J15:J19">
    <cfRule type="containsText" dxfId="566" priority="581" operator="containsText" text="Bajo">
      <formula>NOT(ISERROR(SEARCH("Bajo",J15)))</formula>
    </cfRule>
    <cfRule type="containsText" dxfId="565" priority="582" operator="containsText" text="Moderado">
      <formula>NOT(ISERROR(SEARCH("Moderado",J15)))</formula>
    </cfRule>
    <cfRule type="containsText" dxfId="564" priority="583" operator="containsText" text="Alto">
      <formula>NOT(ISERROR(SEARCH("Alto",J15)))</formula>
    </cfRule>
    <cfRule type="containsText" dxfId="563"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562" priority="556" operator="containsText" text="Moderado">
      <formula>NOT(ISERROR(SEARCH("Moderado",M15)))</formula>
    </cfRule>
    <cfRule type="containsText" dxfId="561" priority="576" operator="containsText" text="Bajo">
      <formula>NOT(ISERROR(SEARCH("Bajo",M15)))</formula>
    </cfRule>
    <cfRule type="containsText" dxfId="560" priority="577" operator="containsText" text="Moderado">
      <formula>NOT(ISERROR(SEARCH("Moderado",M15)))</formula>
    </cfRule>
    <cfRule type="containsText" dxfId="559" priority="578" operator="containsText" text="Alto">
      <formula>NOT(ISERROR(SEARCH("Alto",M15)))</formula>
    </cfRule>
    <cfRule type="containsText" dxfId="558"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557" priority="570" operator="containsText" text="3- Moderado">
      <formula>NOT(ISERROR(SEARCH("3- Moderado",N15)))</formula>
    </cfRule>
    <cfRule type="containsText" dxfId="556" priority="571" operator="containsText" text="6- Moderado">
      <formula>NOT(ISERROR(SEARCH("6- Moderado",N15)))</formula>
    </cfRule>
    <cfRule type="containsText" dxfId="555" priority="572" operator="containsText" text="4- Moderado">
      <formula>NOT(ISERROR(SEARCH("4- Moderado",N15)))</formula>
    </cfRule>
    <cfRule type="containsText" dxfId="554" priority="573" operator="containsText" text="3- Bajo">
      <formula>NOT(ISERROR(SEARCH("3- Bajo",N15)))</formula>
    </cfRule>
    <cfRule type="containsText" dxfId="553" priority="574" operator="containsText" text="4- Bajo">
      <formula>NOT(ISERROR(SEARCH("4- Bajo",N15)))</formula>
    </cfRule>
    <cfRule type="containsText" dxfId="552" priority="575" operator="containsText" text="1- Bajo">
      <formula>NOT(ISERROR(SEARCH("1- Bajo",N15)))</formula>
    </cfRule>
  </conditionalFormatting>
  <conditionalFormatting sqref="H15:H19">
    <cfRule type="containsText" dxfId="551" priority="557" operator="containsText" text="Muy Alta">
      <formula>NOT(ISERROR(SEARCH("Muy Alta",H15)))</formula>
    </cfRule>
    <cfRule type="containsText" dxfId="550" priority="558" operator="containsText" text="Alta">
      <formula>NOT(ISERROR(SEARCH("Alta",H15)))</formula>
    </cfRule>
    <cfRule type="containsText" dxfId="549" priority="559" operator="containsText" text="Muy Alta">
      <formula>NOT(ISERROR(SEARCH("Muy Alta",H15)))</formula>
    </cfRule>
    <cfRule type="containsText" dxfId="548" priority="564" operator="containsText" text="Muy Baja">
      <formula>NOT(ISERROR(SEARCH("Muy Baja",H15)))</formula>
    </cfRule>
    <cfRule type="containsText" dxfId="547" priority="565" operator="containsText" text="Baja">
      <formula>NOT(ISERROR(SEARCH("Baja",H15)))</formula>
    </cfRule>
    <cfRule type="containsText" dxfId="546" priority="566" operator="containsText" text="Media">
      <formula>NOT(ISERROR(SEARCH("Media",H15)))</formula>
    </cfRule>
    <cfRule type="containsText" dxfId="545" priority="567" operator="containsText" text="Alta">
      <formula>NOT(ISERROR(SEARCH("Alta",H15)))</formula>
    </cfRule>
    <cfRule type="containsText" dxfId="544" priority="569" operator="containsText" text="Muy Alta">
      <formula>NOT(ISERROR(SEARCH("Muy Alta",H15)))</formula>
    </cfRule>
  </conditionalFormatting>
  <conditionalFormatting sqref="I15:I19">
    <cfRule type="containsText" dxfId="543" priority="560" operator="containsText" text="Catastrófico">
      <formula>NOT(ISERROR(SEARCH("Catastrófico",I15)))</formula>
    </cfRule>
    <cfRule type="containsText" dxfId="542" priority="561" operator="containsText" text="Mayor">
      <formula>NOT(ISERROR(SEARCH("Mayor",I15)))</formula>
    </cfRule>
    <cfRule type="containsText" dxfId="541" priority="562" operator="containsText" text="Menor">
      <formula>NOT(ISERROR(SEARCH("Menor",I15)))</formula>
    </cfRule>
    <cfRule type="containsText" dxfId="540" priority="563" operator="containsText" text="Leve">
      <formula>NOT(ISERROR(SEARCH("Leve",I15)))</formula>
    </cfRule>
    <cfRule type="containsText" dxfId="539" priority="568" operator="containsText" text="Moderado">
      <formula>NOT(ISERROR(SEARCH("Moderado",I15)))</formula>
    </cfRule>
  </conditionalFormatting>
  <conditionalFormatting sqref="K15:K19">
    <cfRule type="containsText" dxfId="538" priority="555" operator="containsText" text="Media">
      <formula>NOT(ISERROR(SEARCH("Media",K15)))</formula>
    </cfRule>
  </conditionalFormatting>
  <conditionalFormatting sqref="L15:L19">
    <cfRule type="containsText" dxfId="537" priority="554" operator="containsText" text="Moderado">
      <formula>NOT(ISERROR(SEARCH("Moderado",L15)))</formula>
    </cfRule>
  </conditionalFormatting>
  <conditionalFormatting sqref="J15:J19">
    <cfRule type="containsText" dxfId="536" priority="553" operator="containsText" text="Moderado">
      <formula>NOT(ISERROR(SEARCH("Moderado",J15)))</formula>
    </cfRule>
  </conditionalFormatting>
  <conditionalFormatting sqref="J15:J19">
    <cfRule type="containsText" dxfId="535" priority="551" operator="containsText" text="Bajo">
      <formula>NOT(ISERROR(SEARCH("Bajo",J15)))</formula>
    </cfRule>
    <cfRule type="containsText" dxfId="534" priority="552" operator="containsText" text="Extremo">
      <formula>NOT(ISERROR(SEARCH("Extremo",J15)))</formula>
    </cfRule>
  </conditionalFormatting>
  <conditionalFormatting sqref="K15:K19">
    <cfRule type="containsText" dxfId="533" priority="549" operator="containsText" text="Baja">
      <formula>NOT(ISERROR(SEARCH("Baja",K15)))</formula>
    </cfRule>
    <cfRule type="containsText" dxfId="532" priority="550" operator="containsText" text="Muy Baja">
      <formula>NOT(ISERROR(SEARCH("Muy Baja",K15)))</formula>
    </cfRule>
  </conditionalFormatting>
  <conditionalFormatting sqref="K15:K19">
    <cfRule type="containsText" dxfId="531" priority="547" operator="containsText" text="Muy Alta">
      <formula>NOT(ISERROR(SEARCH("Muy Alta",K15)))</formula>
    </cfRule>
    <cfRule type="containsText" dxfId="530" priority="548" operator="containsText" text="Alta">
      <formula>NOT(ISERROR(SEARCH("Alta",K15)))</formula>
    </cfRule>
  </conditionalFormatting>
  <conditionalFormatting sqref="L15:L19">
    <cfRule type="containsText" dxfId="529" priority="543" operator="containsText" text="Catastrófico">
      <formula>NOT(ISERROR(SEARCH("Catastrófico",L15)))</formula>
    </cfRule>
    <cfRule type="containsText" dxfId="528" priority="544" operator="containsText" text="Mayor">
      <formula>NOT(ISERROR(SEARCH("Mayor",L15)))</formula>
    </cfRule>
    <cfRule type="containsText" dxfId="527" priority="545" operator="containsText" text="Menor">
      <formula>NOT(ISERROR(SEARCH("Menor",L15)))</formula>
    </cfRule>
    <cfRule type="containsText" dxfId="526" priority="546" operator="containsText" text="Leve">
      <formula>NOT(ISERROR(SEARCH("Leve",L15)))</formula>
    </cfRule>
  </conditionalFormatting>
  <conditionalFormatting sqref="K20:L20">
    <cfRule type="containsText" dxfId="525" priority="537" operator="containsText" text="3- Moderado">
      <formula>NOT(ISERROR(SEARCH("3- Moderado",K20)))</formula>
    </cfRule>
    <cfRule type="containsText" dxfId="524" priority="538" operator="containsText" text="6- Moderado">
      <formula>NOT(ISERROR(SEARCH("6- Moderado",K20)))</formula>
    </cfRule>
    <cfRule type="containsText" dxfId="523" priority="539" operator="containsText" text="4- Moderado">
      <formula>NOT(ISERROR(SEARCH("4- Moderado",K20)))</formula>
    </cfRule>
    <cfRule type="containsText" dxfId="522" priority="540" operator="containsText" text="3- Bajo">
      <formula>NOT(ISERROR(SEARCH("3- Bajo",K20)))</formula>
    </cfRule>
    <cfRule type="containsText" dxfId="521" priority="541" operator="containsText" text="4- Bajo">
      <formula>NOT(ISERROR(SEARCH("4- Bajo",K20)))</formula>
    </cfRule>
    <cfRule type="containsText" dxfId="520" priority="542" operator="containsText" text="1- Bajo">
      <formula>NOT(ISERROR(SEARCH("1- Bajo",K20)))</formula>
    </cfRule>
  </conditionalFormatting>
  <conditionalFormatting sqref="H20:I20">
    <cfRule type="containsText" dxfId="519" priority="531" operator="containsText" text="3- Moderado">
      <formula>NOT(ISERROR(SEARCH("3- Moderado",H20)))</formula>
    </cfRule>
    <cfRule type="containsText" dxfId="518" priority="532" operator="containsText" text="6- Moderado">
      <formula>NOT(ISERROR(SEARCH("6- Moderado",H20)))</formula>
    </cfRule>
    <cfRule type="containsText" dxfId="517" priority="533" operator="containsText" text="4- Moderado">
      <formula>NOT(ISERROR(SEARCH("4- Moderado",H20)))</formula>
    </cfRule>
    <cfRule type="containsText" dxfId="516" priority="534" operator="containsText" text="3- Bajo">
      <formula>NOT(ISERROR(SEARCH("3- Bajo",H20)))</formula>
    </cfRule>
    <cfRule type="containsText" dxfId="515" priority="535" operator="containsText" text="4- Bajo">
      <formula>NOT(ISERROR(SEARCH("4- Bajo",H20)))</formula>
    </cfRule>
    <cfRule type="containsText" dxfId="514" priority="536" operator="containsText" text="1- Bajo">
      <formula>NOT(ISERROR(SEARCH("1- Bajo",H20)))</formula>
    </cfRule>
  </conditionalFormatting>
  <conditionalFormatting sqref="A20 C20:E20">
    <cfRule type="containsText" dxfId="513" priority="525" operator="containsText" text="3- Moderado">
      <formula>NOT(ISERROR(SEARCH("3- Moderado",A20)))</formula>
    </cfRule>
    <cfRule type="containsText" dxfId="512" priority="526" operator="containsText" text="6- Moderado">
      <formula>NOT(ISERROR(SEARCH("6- Moderado",A20)))</formula>
    </cfRule>
    <cfRule type="containsText" dxfId="511" priority="527" operator="containsText" text="4- Moderado">
      <formula>NOT(ISERROR(SEARCH("4- Moderado",A20)))</formula>
    </cfRule>
    <cfRule type="containsText" dxfId="510" priority="528" operator="containsText" text="3- Bajo">
      <formula>NOT(ISERROR(SEARCH("3- Bajo",A20)))</formula>
    </cfRule>
    <cfRule type="containsText" dxfId="509" priority="529" operator="containsText" text="4- Bajo">
      <formula>NOT(ISERROR(SEARCH("4- Bajo",A20)))</formula>
    </cfRule>
    <cfRule type="containsText" dxfId="508" priority="530" operator="containsText" text="1- Bajo">
      <formula>NOT(ISERROR(SEARCH("1- Bajo",A20)))</formula>
    </cfRule>
  </conditionalFormatting>
  <conditionalFormatting sqref="F20:G20">
    <cfRule type="containsText" dxfId="507" priority="519" operator="containsText" text="3- Moderado">
      <formula>NOT(ISERROR(SEARCH("3- Moderado",F20)))</formula>
    </cfRule>
    <cfRule type="containsText" dxfId="506" priority="520" operator="containsText" text="6- Moderado">
      <formula>NOT(ISERROR(SEARCH("6- Moderado",F20)))</formula>
    </cfRule>
    <cfRule type="containsText" dxfId="505" priority="521" operator="containsText" text="4- Moderado">
      <formula>NOT(ISERROR(SEARCH("4- Moderado",F20)))</formula>
    </cfRule>
    <cfRule type="containsText" dxfId="504" priority="522" operator="containsText" text="3- Bajo">
      <formula>NOT(ISERROR(SEARCH("3- Bajo",F20)))</formula>
    </cfRule>
    <cfRule type="containsText" dxfId="503" priority="523" operator="containsText" text="4- Bajo">
      <formula>NOT(ISERROR(SEARCH("4- Bajo",F20)))</formula>
    </cfRule>
    <cfRule type="containsText" dxfId="502" priority="524" operator="containsText" text="1- Bajo">
      <formula>NOT(ISERROR(SEARCH("1- Bajo",F20)))</formula>
    </cfRule>
  </conditionalFormatting>
  <conditionalFormatting sqref="J20:J24">
    <cfRule type="containsText" dxfId="501" priority="514" operator="containsText" text="Bajo">
      <formula>NOT(ISERROR(SEARCH("Bajo",J20)))</formula>
    </cfRule>
    <cfRule type="containsText" dxfId="500" priority="515" operator="containsText" text="Moderado">
      <formula>NOT(ISERROR(SEARCH("Moderado",J20)))</formula>
    </cfRule>
    <cfRule type="containsText" dxfId="499" priority="516" operator="containsText" text="Alto">
      <formula>NOT(ISERROR(SEARCH("Alto",J20)))</formula>
    </cfRule>
    <cfRule type="containsText" dxfId="498"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497" priority="489" operator="containsText" text="Moderado">
      <formula>NOT(ISERROR(SEARCH("Moderado",M20)))</formula>
    </cfRule>
    <cfRule type="containsText" dxfId="496" priority="509" operator="containsText" text="Bajo">
      <formula>NOT(ISERROR(SEARCH("Bajo",M20)))</formula>
    </cfRule>
    <cfRule type="containsText" dxfId="495" priority="510" operator="containsText" text="Moderado">
      <formula>NOT(ISERROR(SEARCH("Moderado",M20)))</formula>
    </cfRule>
    <cfRule type="containsText" dxfId="494" priority="511" operator="containsText" text="Alto">
      <formula>NOT(ISERROR(SEARCH("Alto",M20)))</formula>
    </cfRule>
    <cfRule type="containsText" dxfId="493"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492" priority="503" operator="containsText" text="3- Moderado">
      <formula>NOT(ISERROR(SEARCH("3- Moderado",N20)))</formula>
    </cfRule>
    <cfRule type="containsText" dxfId="491" priority="504" operator="containsText" text="6- Moderado">
      <formula>NOT(ISERROR(SEARCH("6- Moderado",N20)))</formula>
    </cfRule>
    <cfRule type="containsText" dxfId="490" priority="505" operator="containsText" text="4- Moderado">
      <formula>NOT(ISERROR(SEARCH("4- Moderado",N20)))</formula>
    </cfRule>
    <cfRule type="containsText" dxfId="489" priority="506" operator="containsText" text="3- Bajo">
      <formula>NOT(ISERROR(SEARCH("3- Bajo",N20)))</formula>
    </cfRule>
    <cfRule type="containsText" dxfId="488" priority="507" operator="containsText" text="4- Bajo">
      <formula>NOT(ISERROR(SEARCH("4- Bajo",N20)))</formula>
    </cfRule>
    <cfRule type="containsText" dxfId="487" priority="508" operator="containsText" text="1- Bajo">
      <formula>NOT(ISERROR(SEARCH("1- Bajo",N20)))</formula>
    </cfRule>
  </conditionalFormatting>
  <conditionalFormatting sqref="H20:H24">
    <cfRule type="containsText" dxfId="486" priority="490" operator="containsText" text="Muy Alta">
      <formula>NOT(ISERROR(SEARCH("Muy Alta",H20)))</formula>
    </cfRule>
    <cfRule type="containsText" dxfId="485" priority="491" operator="containsText" text="Alta">
      <formula>NOT(ISERROR(SEARCH("Alta",H20)))</formula>
    </cfRule>
    <cfRule type="containsText" dxfId="484" priority="492" operator="containsText" text="Muy Alta">
      <formula>NOT(ISERROR(SEARCH("Muy Alta",H20)))</formula>
    </cfRule>
    <cfRule type="containsText" dxfId="483" priority="497" operator="containsText" text="Muy Baja">
      <formula>NOT(ISERROR(SEARCH("Muy Baja",H20)))</formula>
    </cfRule>
    <cfRule type="containsText" dxfId="482" priority="498" operator="containsText" text="Baja">
      <formula>NOT(ISERROR(SEARCH("Baja",H20)))</formula>
    </cfRule>
    <cfRule type="containsText" dxfId="481" priority="499" operator="containsText" text="Media">
      <formula>NOT(ISERROR(SEARCH("Media",H20)))</formula>
    </cfRule>
    <cfRule type="containsText" dxfId="480" priority="500" operator="containsText" text="Alta">
      <formula>NOT(ISERROR(SEARCH("Alta",H20)))</formula>
    </cfRule>
    <cfRule type="containsText" dxfId="479" priority="502" operator="containsText" text="Muy Alta">
      <formula>NOT(ISERROR(SEARCH("Muy Alta",H20)))</formula>
    </cfRule>
  </conditionalFormatting>
  <conditionalFormatting sqref="I20:I24">
    <cfRule type="containsText" dxfId="478" priority="493" operator="containsText" text="Catastrófico">
      <formula>NOT(ISERROR(SEARCH("Catastrófico",I20)))</formula>
    </cfRule>
    <cfRule type="containsText" dxfId="477" priority="494" operator="containsText" text="Mayor">
      <formula>NOT(ISERROR(SEARCH("Mayor",I20)))</formula>
    </cfRule>
    <cfRule type="containsText" dxfId="476" priority="495" operator="containsText" text="Menor">
      <formula>NOT(ISERROR(SEARCH("Menor",I20)))</formula>
    </cfRule>
    <cfRule type="containsText" dxfId="475" priority="496" operator="containsText" text="Leve">
      <formula>NOT(ISERROR(SEARCH("Leve",I20)))</formula>
    </cfRule>
    <cfRule type="containsText" dxfId="474" priority="501" operator="containsText" text="Moderado">
      <formula>NOT(ISERROR(SEARCH("Moderado",I20)))</formula>
    </cfRule>
  </conditionalFormatting>
  <conditionalFormatting sqref="K20:K24">
    <cfRule type="containsText" dxfId="473" priority="488" operator="containsText" text="Media">
      <formula>NOT(ISERROR(SEARCH("Media",K20)))</formula>
    </cfRule>
  </conditionalFormatting>
  <conditionalFormatting sqref="L20:L24">
    <cfRule type="containsText" dxfId="472" priority="487" operator="containsText" text="Moderado">
      <formula>NOT(ISERROR(SEARCH("Moderado",L20)))</formula>
    </cfRule>
  </conditionalFormatting>
  <conditionalFormatting sqref="J20:J24">
    <cfRule type="containsText" dxfId="471" priority="486" operator="containsText" text="Moderado">
      <formula>NOT(ISERROR(SEARCH("Moderado",J20)))</formula>
    </cfRule>
  </conditionalFormatting>
  <conditionalFormatting sqref="J20:J24">
    <cfRule type="containsText" dxfId="470" priority="484" operator="containsText" text="Bajo">
      <formula>NOT(ISERROR(SEARCH("Bajo",J20)))</formula>
    </cfRule>
    <cfRule type="containsText" dxfId="469" priority="485" operator="containsText" text="Extremo">
      <formula>NOT(ISERROR(SEARCH("Extremo",J20)))</formula>
    </cfRule>
  </conditionalFormatting>
  <conditionalFormatting sqref="K20:K24">
    <cfRule type="containsText" dxfId="468" priority="482" operator="containsText" text="Baja">
      <formula>NOT(ISERROR(SEARCH("Baja",K20)))</formula>
    </cfRule>
    <cfRule type="containsText" dxfId="467" priority="483" operator="containsText" text="Muy Baja">
      <formula>NOT(ISERROR(SEARCH("Muy Baja",K20)))</formula>
    </cfRule>
  </conditionalFormatting>
  <conditionalFormatting sqref="K20:K24">
    <cfRule type="containsText" dxfId="466" priority="480" operator="containsText" text="Muy Alta">
      <formula>NOT(ISERROR(SEARCH("Muy Alta",K20)))</formula>
    </cfRule>
    <cfRule type="containsText" dxfId="465" priority="481" operator="containsText" text="Alta">
      <formula>NOT(ISERROR(SEARCH("Alta",K20)))</formula>
    </cfRule>
  </conditionalFormatting>
  <conditionalFormatting sqref="L20:L24">
    <cfRule type="containsText" dxfId="464" priority="476" operator="containsText" text="Catastrófico">
      <formula>NOT(ISERROR(SEARCH("Catastrófico",L20)))</formula>
    </cfRule>
    <cfRule type="containsText" dxfId="463" priority="477" operator="containsText" text="Mayor">
      <formula>NOT(ISERROR(SEARCH("Mayor",L20)))</formula>
    </cfRule>
    <cfRule type="containsText" dxfId="462" priority="478" operator="containsText" text="Menor">
      <formula>NOT(ISERROR(SEARCH("Menor",L20)))</formula>
    </cfRule>
    <cfRule type="containsText" dxfId="461" priority="479" operator="containsText" text="Leve">
      <formula>NOT(ISERROR(SEARCH("Leve",L20)))</formula>
    </cfRule>
  </conditionalFormatting>
  <conditionalFormatting sqref="K30:L30">
    <cfRule type="containsText" dxfId="460" priority="470" operator="containsText" text="3- Moderado">
      <formula>NOT(ISERROR(SEARCH("3- Moderado",K30)))</formula>
    </cfRule>
    <cfRule type="containsText" dxfId="459" priority="471" operator="containsText" text="6- Moderado">
      <formula>NOT(ISERROR(SEARCH("6- Moderado",K30)))</formula>
    </cfRule>
    <cfRule type="containsText" dxfId="458" priority="472" operator="containsText" text="4- Moderado">
      <formula>NOT(ISERROR(SEARCH("4- Moderado",K30)))</formula>
    </cfRule>
    <cfRule type="containsText" dxfId="457" priority="473" operator="containsText" text="3- Bajo">
      <formula>NOT(ISERROR(SEARCH("3- Bajo",K30)))</formula>
    </cfRule>
    <cfRule type="containsText" dxfId="456" priority="474" operator="containsText" text="4- Bajo">
      <formula>NOT(ISERROR(SEARCH("4- Bajo",K30)))</formula>
    </cfRule>
    <cfRule type="containsText" dxfId="455" priority="475" operator="containsText" text="1- Bajo">
      <formula>NOT(ISERROR(SEARCH("1- Bajo",K30)))</formula>
    </cfRule>
  </conditionalFormatting>
  <conditionalFormatting sqref="H30:I30">
    <cfRule type="containsText" dxfId="454" priority="464" operator="containsText" text="3- Moderado">
      <formula>NOT(ISERROR(SEARCH("3- Moderado",H30)))</formula>
    </cfRule>
    <cfRule type="containsText" dxfId="453" priority="465" operator="containsText" text="6- Moderado">
      <formula>NOT(ISERROR(SEARCH("6- Moderado",H30)))</formula>
    </cfRule>
    <cfRule type="containsText" dxfId="452" priority="466" operator="containsText" text="4- Moderado">
      <formula>NOT(ISERROR(SEARCH("4- Moderado",H30)))</formula>
    </cfRule>
    <cfRule type="containsText" dxfId="451" priority="467" operator="containsText" text="3- Bajo">
      <formula>NOT(ISERROR(SEARCH("3- Bajo",H30)))</formula>
    </cfRule>
    <cfRule type="containsText" dxfId="450" priority="468" operator="containsText" text="4- Bajo">
      <formula>NOT(ISERROR(SEARCH("4- Bajo",H30)))</formula>
    </cfRule>
    <cfRule type="containsText" dxfId="449" priority="469" operator="containsText" text="1- Bajo">
      <formula>NOT(ISERROR(SEARCH("1- Bajo",H30)))</formula>
    </cfRule>
  </conditionalFormatting>
  <conditionalFormatting sqref="A30 C30:E30">
    <cfRule type="containsText" dxfId="448" priority="458" operator="containsText" text="3- Moderado">
      <formula>NOT(ISERROR(SEARCH("3- Moderado",A30)))</formula>
    </cfRule>
    <cfRule type="containsText" dxfId="447" priority="459" operator="containsText" text="6- Moderado">
      <formula>NOT(ISERROR(SEARCH("6- Moderado",A30)))</formula>
    </cfRule>
    <cfRule type="containsText" dxfId="446" priority="460" operator="containsText" text="4- Moderado">
      <formula>NOT(ISERROR(SEARCH("4- Moderado",A30)))</formula>
    </cfRule>
    <cfRule type="containsText" dxfId="445" priority="461" operator="containsText" text="3- Bajo">
      <formula>NOT(ISERROR(SEARCH("3- Bajo",A30)))</formula>
    </cfRule>
    <cfRule type="containsText" dxfId="444" priority="462" operator="containsText" text="4- Bajo">
      <formula>NOT(ISERROR(SEARCH("4- Bajo",A30)))</formula>
    </cfRule>
    <cfRule type="containsText" dxfId="443" priority="463" operator="containsText" text="1- Bajo">
      <formula>NOT(ISERROR(SEARCH("1- Bajo",A30)))</formula>
    </cfRule>
  </conditionalFormatting>
  <conditionalFormatting sqref="F30:G30">
    <cfRule type="containsText" dxfId="442" priority="452" operator="containsText" text="3- Moderado">
      <formula>NOT(ISERROR(SEARCH("3- Moderado",F30)))</formula>
    </cfRule>
    <cfRule type="containsText" dxfId="441" priority="453" operator="containsText" text="6- Moderado">
      <formula>NOT(ISERROR(SEARCH("6- Moderado",F30)))</formula>
    </cfRule>
    <cfRule type="containsText" dxfId="440" priority="454" operator="containsText" text="4- Moderado">
      <formula>NOT(ISERROR(SEARCH("4- Moderado",F30)))</formula>
    </cfRule>
    <cfRule type="containsText" dxfId="439" priority="455" operator="containsText" text="3- Bajo">
      <formula>NOT(ISERROR(SEARCH("3- Bajo",F30)))</formula>
    </cfRule>
    <cfRule type="containsText" dxfId="438" priority="456" operator="containsText" text="4- Bajo">
      <formula>NOT(ISERROR(SEARCH("4- Bajo",F30)))</formula>
    </cfRule>
    <cfRule type="containsText" dxfId="437" priority="457" operator="containsText" text="1- Bajo">
      <formula>NOT(ISERROR(SEARCH("1- Bajo",F30)))</formula>
    </cfRule>
  </conditionalFormatting>
  <conditionalFormatting sqref="J30:J34">
    <cfRule type="containsText" dxfId="436" priority="447" operator="containsText" text="Bajo">
      <formula>NOT(ISERROR(SEARCH("Bajo",J30)))</formula>
    </cfRule>
    <cfRule type="containsText" dxfId="435" priority="448" operator="containsText" text="Moderado">
      <formula>NOT(ISERROR(SEARCH("Moderado",J30)))</formula>
    </cfRule>
    <cfRule type="containsText" dxfId="434" priority="449" operator="containsText" text="Alto">
      <formula>NOT(ISERROR(SEARCH("Alto",J30)))</formula>
    </cfRule>
    <cfRule type="containsText" dxfId="433"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432" priority="422" operator="containsText" text="Moderado">
      <formula>NOT(ISERROR(SEARCH("Moderado",M30)))</formula>
    </cfRule>
    <cfRule type="containsText" dxfId="431" priority="442" operator="containsText" text="Bajo">
      <formula>NOT(ISERROR(SEARCH("Bajo",M30)))</formula>
    </cfRule>
    <cfRule type="containsText" dxfId="430" priority="443" operator="containsText" text="Moderado">
      <formula>NOT(ISERROR(SEARCH("Moderado",M30)))</formula>
    </cfRule>
    <cfRule type="containsText" dxfId="429" priority="444" operator="containsText" text="Alto">
      <formula>NOT(ISERROR(SEARCH("Alto",M30)))</formula>
    </cfRule>
    <cfRule type="containsText" dxfId="428"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427" priority="436" operator="containsText" text="3- Moderado">
      <formula>NOT(ISERROR(SEARCH("3- Moderado",N30)))</formula>
    </cfRule>
    <cfRule type="containsText" dxfId="426" priority="437" operator="containsText" text="6- Moderado">
      <formula>NOT(ISERROR(SEARCH("6- Moderado",N30)))</formula>
    </cfRule>
    <cfRule type="containsText" dxfId="425" priority="438" operator="containsText" text="4- Moderado">
      <formula>NOT(ISERROR(SEARCH("4- Moderado",N30)))</formula>
    </cfRule>
    <cfRule type="containsText" dxfId="424" priority="439" operator="containsText" text="3- Bajo">
      <formula>NOT(ISERROR(SEARCH("3- Bajo",N30)))</formula>
    </cfRule>
    <cfRule type="containsText" dxfId="423" priority="440" operator="containsText" text="4- Bajo">
      <formula>NOT(ISERROR(SEARCH("4- Bajo",N30)))</formula>
    </cfRule>
    <cfRule type="containsText" dxfId="422" priority="441" operator="containsText" text="1- Bajo">
      <formula>NOT(ISERROR(SEARCH("1- Bajo",N30)))</formula>
    </cfRule>
  </conditionalFormatting>
  <conditionalFormatting sqref="H30:H34">
    <cfRule type="containsText" dxfId="421" priority="423" operator="containsText" text="Muy Alta">
      <formula>NOT(ISERROR(SEARCH("Muy Alta",H30)))</formula>
    </cfRule>
    <cfRule type="containsText" dxfId="420" priority="424" operator="containsText" text="Alta">
      <formula>NOT(ISERROR(SEARCH("Alta",H30)))</formula>
    </cfRule>
    <cfRule type="containsText" dxfId="419" priority="425" operator="containsText" text="Muy Alta">
      <formula>NOT(ISERROR(SEARCH("Muy Alta",H30)))</formula>
    </cfRule>
    <cfRule type="containsText" dxfId="418" priority="430" operator="containsText" text="Muy Baja">
      <formula>NOT(ISERROR(SEARCH("Muy Baja",H30)))</formula>
    </cfRule>
    <cfRule type="containsText" dxfId="417" priority="431" operator="containsText" text="Baja">
      <formula>NOT(ISERROR(SEARCH("Baja",H30)))</formula>
    </cfRule>
    <cfRule type="containsText" dxfId="416" priority="432" operator="containsText" text="Media">
      <formula>NOT(ISERROR(SEARCH("Media",H30)))</formula>
    </cfRule>
    <cfRule type="containsText" dxfId="415" priority="433" operator="containsText" text="Alta">
      <formula>NOT(ISERROR(SEARCH("Alta",H30)))</formula>
    </cfRule>
    <cfRule type="containsText" dxfId="414" priority="435" operator="containsText" text="Muy Alta">
      <formula>NOT(ISERROR(SEARCH("Muy Alta",H30)))</formula>
    </cfRule>
  </conditionalFormatting>
  <conditionalFormatting sqref="I30:I34">
    <cfRule type="containsText" dxfId="413" priority="426" operator="containsText" text="Catastrófico">
      <formula>NOT(ISERROR(SEARCH("Catastrófico",I30)))</formula>
    </cfRule>
    <cfRule type="containsText" dxfId="412" priority="427" operator="containsText" text="Mayor">
      <formula>NOT(ISERROR(SEARCH("Mayor",I30)))</formula>
    </cfRule>
    <cfRule type="containsText" dxfId="411" priority="428" operator="containsText" text="Menor">
      <formula>NOT(ISERROR(SEARCH("Menor",I30)))</formula>
    </cfRule>
    <cfRule type="containsText" dxfId="410" priority="429" operator="containsText" text="Leve">
      <formula>NOT(ISERROR(SEARCH("Leve",I30)))</formula>
    </cfRule>
    <cfRule type="containsText" dxfId="409" priority="434" operator="containsText" text="Moderado">
      <formula>NOT(ISERROR(SEARCH("Moderado",I30)))</formula>
    </cfRule>
  </conditionalFormatting>
  <conditionalFormatting sqref="K30:K34">
    <cfRule type="containsText" dxfId="408" priority="421" operator="containsText" text="Media">
      <formula>NOT(ISERROR(SEARCH("Media",K30)))</formula>
    </cfRule>
  </conditionalFormatting>
  <conditionalFormatting sqref="L30:L34">
    <cfRule type="containsText" dxfId="407" priority="420" operator="containsText" text="Moderado">
      <formula>NOT(ISERROR(SEARCH("Moderado",L30)))</formula>
    </cfRule>
  </conditionalFormatting>
  <conditionalFormatting sqref="J30:J34">
    <cfRule type="containsText" dxfId="406" priority="419" operator="containsText" text="Moderado">
      <formula>NOT(ISERROR(SEARCH("Moderado",J30)))</formula>
    </cfRule>
  </conditionalFormatting>
  <conditionalFormatting sqref="J30:J34">
    <cfRule type="containsText" dxfId="405" priority="417" operator="containsText" text="Bajo">
      <formula>NOT(ISERROR(SEARCH("Bajo",J30)))</formula>
    </cfRule>
    <cfRule type="containsText" dxfId="404" priority="418" operator="containsText" text="Extremo">
      <formula>NOT(ISERROR(SEARCH("Extremo",J30)))</formula>
    </cfRule>
  </conditionalFormatting>
  <conditionalFormatting sqref="K30:K34">
    <cfRule type="containsText" dxfId="403" priority="415" operator="containsText" text="Baja">
      <formula>NOT(ISERROR(SEARCH("Baja",K30)))</formula>
    </cfRule>
    <cfRule type="containsText" dxfId="402" priority="416" operator="containsText" text="Muy Baja">
      <formula>NOT(ISERROR(SEARCH("Muy Baja",K30)))</formula>
    </cfRule>
  </conditionalFormatting>
  <conditionalFormatting sqref="K30:K34">
    <cfRule type="containsText" dxfId="401" priority="413" operator="containsText" text="Muy Alta">
      <formula>NOT(ISERROR(SEARCH("Muy Alta",K30)))</formula>
    </cfRule>
    <cfRule type="containsText" dxfId="400" priority="414" operator="containsText" text="Alta">
      <formula>NOT(ISERROR(SEARCH("Alta",K30)))</formula>
    </cfRule>
  </conditionalFormatting>
  <conditionalFormatting sqref="L30:L34">
    <cfRule type="containsText" dxfId="399" priority="409" operator="containsText" text="Catastrófico">
      <formula>NOT(ISERROR(SEARCH("Catastrófico",L30)))</formula>
    </cfRule>
    <cfRule type="containsText" dxfId="398" priority="410" operator="containsText" text="Mayor">
      <formula>NOT(ISERROR(SEARCH("Mayor",L30)))</formula>
    </cfRule>
    <cfRule type="containsText" dxfId="397" priority="411" operator="containsText" text="Menor">
      <formula>NOT(ISERROR(SEARCH("Menor",L30)))</formula>
    </cfRule>
    <cfRule type="containsText" dxfId="396" priority="412" operator="containsText" text="Leve">
      <formula>NOT(ISERROR(SEARCH("Leve",L30)))</formula>
    </cfRule>
  </conditionalFormatting>
  <conditionalFormatting sqref="K35:L35">
    <cfRule type="containsText" dxfId="395" priority="403" operator="containsText" text="3- Moderado">
      <formula>NOT(ISERROR(SEARCH("3- Moderado",K35)))</formula>
    </cfRule>
    <cfRule type="containsText" dxfId="394" priority="404" operator="containsText" text="6- Moderado">
      <formula>NOT(ISERROR(SEARCH("6- Moderado",K35)))</formula>
    </cfRule>
    <cfRule type="containsText" dxfId="393" priority="405" operator="containsText" text="4- Moderado">
      <formula>NOT(ISERROR(SEARCH("4- Moderado",K35)))</formula>
    </cfRule>
    <cfRule type="containsText" dxfId="392" priority="406" operator="containsText" text="3- Bajo">
      <formula>NOT(ISERROR(SEARCH("3- Bajo",K35)))</formula>
    </cfRule>
    <cfRule type="containsText" dxfId="391" priority="407" operator="containsText" text="4- Bajo">
      <formula>NOT(ISERROR(SEARCH("4- Bajo",K35)))</formula>
    </cfRule>
    <cfRule type="containsText" dxfId="390" priority="408" operator="containsText" text="1- Bajo">
      <formula>NOT(ISERROR(SEARCH("1- Bajo",K35)))</formula>
    </cfRule>
  </conditionalFormatting>
  <conditionalFormatting sqref="H35:I35">
    <cfRule type="containsText" dxfId="389" priority="397" operator="containsText" text="3- Moderado">
      <formula>NOT(ISERROR(SEARCH("3- Moderado",H35)))</formula>
    </cfRule>
    <cfRule type="containsText" dxfId="388" priority="398" operator="containsText" text="6- Moderado">
      <formula>NOT(ISERROR(SEARCH("6- Moderado",H35)))</formula>
    </cfRule>
    <cfRule type="containsText" dxfId="387" priority="399" operator="containsText" text="4- Moderado">
      <formula>NOT(ISERROR(SEARCH("4- Moderado",H35)))</formula>
    </cfRule>
    <cfRule type="containsText" dxfId="386" priority="400" operator="containsText" text="3- Bajo">
      <formula>NOT(ISERROR(SEARCH("3- Bajo",H35)))</formula>
    </cfRule>
    <cfRule type="containsText" dxfId="385" priority="401" operator="containsText" text="4- Bajo">
      <formula>NOT(ISERROR(SEARCH("4- Bajo",H35)))</formula>
    </cfRule>
    <cfRule type="containsText" dxfId="384" priority="402" operator="containsText" text="1- Bajo">
      <formula>NOT(ISERROR(SEARCH("1- Bajo",H35)))</formula>
    </cfRule>
  </conditionalFormatting>
  <conditionalFormatting sqref="A35 C35:E35">
    <cfRule type="containsText" dxfId="383" priority="391" operator="containsText" text="3- Moderado">
      <formula>NOT(ISERROR(SEARCH("3- Moderado",A35)))</formula>
    </cfRule>
    <cfRule type="containsText" dxfId="382" priority="392" operator="containsText" text="6- Moderado">
      <formula>NOT(ISERROR(SEARCH("6- Moderado",A35)))</formula>
    </cfRule>
    <cfRule type="containsText" dxfId="381" priority="393" operator="containsText" text="4- Moderado">
      <formula>NOT(ISERROR(SEARCH("4- Moderado",A35)))</formula>
    </cfRule>
    <cfRule type="containsText" dxfId="380" priority="394" operator="containsText" text="3- Bajo">
      <formula>NOT(ISERROR(SEARCH("3- Bajo",A35)))</formula>
    </cfRule>
    <cfRule type="containsText" dxfId="379" priority="395" operator="containsText" text="4- Bajo">
      <formula>NOT(ISERROR(SEARCH("4- Bajo",A35)))</formula>
    </cfRule>
    <cfRule type="containsText" dxfId="378" priority="396" operator="containsText" text="1- Bajo">
      <formula>NOT(ISERROR(SEARCH("1- Bajo",A35)))</formula>
    </cfRule>
  </conditionalFormatting>
  <conditionalFormatting sqref="F35:G35">
    <cfRule type="containsText" dxfId="377" priority="385" operator="containsText" text="3- Moderado">
      <formula>NOT(ISERROR(SEARCH("3- Moderado",F35)))</formula>
    </cfRule>
    <cfRule type="containsText" dxfId="376" priority="386" operator="containsText" text="6- Moderado">
      <formula>NOT(ISERROR(SEARCH("6- Moderado",F35)))</formula>
    </cfRule>
    <cfRule type="containsText" dxfId="375" priority="387" operator="containsText" text="4- Moderado">
      <formula>NOT(ISERROR(SEARCH("4- Moderado",F35)))</formula>
    </cfRule>
    <cfRule type="containsText" dxfId="374" priority="388" operator="containsText" text="3- Bajo">
      <formula>NOT(ISERROR(SEARCH("3- Bajo",F35)))</formula>
    </cfRule>
    <cfRule type="containsText" dxfId="373" priority="389" operator="containsText" text="4- Bajo">
      <formula>NOT(ISERROR(SEARCH("4- Bajo",F35)))</formula>
    </cfRule>
    <cfRule type="containsText" dxfId="372" priority="390" operator="containsText" text="1- Bajo">
      <formula>NOT(ISERROR(SEARCH("1- Bajo",F35)))</formula>
    </cfRule>
  </conditionalFormatting>
  <conditionalFormatting sqref="J35:J39">
    <cfRule type="containsText" dxfId="371" priority="380" operator="containsText" text="Bajo">
      <formula>NOT(ISERROR(SEARCH("Bajo",J35)))</formula>
    </cfRule>
    <cfRule type="containsText" dxfId="370" priority="381" operator="containsText" text="Moderado">
      <formula>NOT(ISERROR(SEARCH("Moderado",J35)))</formula>
    </cfRule>
    <cfRule type="containsText" dxfId="369" priority="382" operator="containsText" text="Alto">
      <formula>NOT(ISERROR(SEARCH("Alto",J35)))</formula>
    </cfRule>
    <cfRule type="containsText" dxfId="368"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367" priority="355" operator="containsText" text="Moderado">
      <formula>NOT(ISERROR(SEARCH("Moderado",M35)))</formula>
    </cfRule>
    <cfRule type="containsText" dxfId="366" priority="375" operator="containsText" text="Bajo">
      <formula>NOT(ISERROR(SEARCH("Bajo",M35)))</formula>
    </cfRule>
    <cfRule type="containsText" dxfId="365" priority="376" operator="containsText" text="Moderado">
      <formula>NOT(ISERROR(SEARCH("Moderado",M35)))</formula>
    </cfRule>
    <cfRule type="containsText" dxfId="364" priority="377" operator="containsText" text="Alto">
      <formula>NOT(ISERROR(SEARCH("Alto",M35)))</formula>
    </cfRule>
    <cfRule type="containsText" dxfId="363"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362" priority="369" operator="containsText" text="3- Moderado">
      <formula>NOT(ISERROR(SEARCH("3- Moderado",N35)))</formula>
    </cfRule>
    <cfRule type="containsText" dxfId="361" priority="370" operator="containsText" text="6- Moderado">
      <formula>NOT(ISERROR(SEARCH("6- Moderado",N35)))</formula>
    </cfRule>
    <cfRule type="containsText" dxfId="360" priority="371" operator="containsText" text="4- Moderado">
      <formula>NOT(ISERROR(SEARCH("4- Moderado",N35)))</formula>
    </cfRule>
    <cfRule type="containsText" dxfId="359" priority="372" operator="containsText" text="3- Bajo">
      <formula>NOT(ISERROR(SEARCH("3- Bajo",N35)))</formula>
    </cfRule>
    <cfRule type="containsText" dxfId="358" priority="373" operator="containsText" text="4- Bajo">
      <formula>NOT(ISERROR(SEARCH("4- Bajo",N35)))</formula>
    </cfRule>
    <cfRule type="containsText" dxfId="357" priority="374" operator="containsText" text="1- Bajo">
      <formula>NOT(ISERROR(SEARCH("1- Bajo",N35)))</formula>
    </cfRule>
  </conditionalFormatting>
  <conditionalFormatting sqref="H35:H39">
    <cfRule type="containsText" dxfId="356" priority="356" operator="containsText" text="Muy Alta">
      <formula>NOT(ISERROR(SEARCH("Muy Alta",H35)))</formula>
    </cfRule>
    <cfRule type="containsText" dxfId="355" priority="357" operator="containsText" text="Alta">
      <formula>NOT(ISERROR(SEARCH("Alta",H35)))</formula>
    </cfRule>
    <cfRule type="containsText" dxfId="354" priority="358" operator="containsText" text="Muy Alta">
      <formula>NOT(ISERROR(SEARCH("Muy Alta",H35)))</formula>
    </cfRule>
    <cfRule type="containsText" dxfId="353" priority="363" operator="containsText" text="Muy Baja">
      <formula>NOT(ISERROR(SEARCH("Muy Baja",H35)))</formula>
    </cfRule>
    <cfRule type="containsText" dxfId="352" priority="364" operator="containsText" text="Baja">
      <formula>NOT(ISERROR(SEARCH("Baja",H35)))</formula>
    </cfRule>
    <cfRule type="containsText" dxfId="351" priority="365" operator="containsText" text="Media">
      <formula>NOT(ISERROR(SEARCH("Media",H35)))</formula>
    </cfRule>
    <cfRule type="containsText" dxfId="350" priority="366" operator="containsText" text="Alta">
      <formula>NOT(ISERROR(SEARCH("Alta",H35)))</formula>
    </cfRule>
    <cfRule type="containsText" dxfId="349" priority="368" operator="containsText" text="Muy Alta">
      <formula>NOT(ISERROR(SEARCH("Muy Alta",H35)))</formula>
    </cfRule>
  </conditionalFormatting>
  <conditionalFormatting sqref="I35:I39">
    <cfRule type="containsText" dxfId="348" priority="359" operator="containsText" text="Catastrófico">
      <formula>NOT(ISERROR(SEARCH("Catastrófico",I35)))</formula>
    </cfRule>
    <cfRule type="containsText" dxfId="347" priority="360" operator="containsText" text="Mayor">
      <formula>NOT(ISERROR(SEARCH("Mayor",I35)))</formula>
    </cfRule>
    <cfRule type="containsText" dxfId="346" priority="361" operator="containsText" text="Menor">
      <formula>NOT(ISERROR(SEARCH("Menor",I35)))</formula>
    </cfRule>
    <cfRule type="containsText" dxfId="345" priority="362" operator="containsText" text="Leve">
      <formula>NOT(ISERROR(SEARCH("Leve",I35)))</formula>
    </cfRule>
    <cfRule type="containsText" dxfId="344" priority="367" operator="containsText" text="Moderado">
      <formula>NOT(ISERROR(SEARCH("Moderado",I35)))</formula>
    </cfRule>
  </conditionalFormatting>
  <conditionalFormatting sqref="K35:K39">
    <cfRule type="containsText" dxfId="343" priority="354" operator="containsText" text="Media">
      <formula>NOT(ISERROR(SEARCH("Media",K35)))</formula>
    </cfRule>
  </conditionalFormatting>
  <conditionalFormatting sqref="L35:L39">
    <cfRule type="containsText" dxfId="342" priority="353" operator="containsText" text="Moderado">
      <formula>NOT(ISERROR(SEARCH("Moderado",L35)))</formula>
    </cfRule>
  </conditionalFormatting>
  <conditionalFormatting sqref="J35:J39">
    <cfRule type="containsText" dxfId="341" priority="352" operator="containsText" text="Moderado">
      <formula>NOT(ISERROR(SEARCH("Moderado",J35)))</formula>
    </cfRule>
  </conditionalFormatting>
  <conditionalFormatting sqref="J35:J39">
    <cfRule type="containsText" dxfId="340" priority="350" operator="containsText" text="Bajo">
      <formula>NOT(ISERROR(SEARCH("Bajo",J35)))</formula>
    </cfRule>
    <cfRule type="containsText" dxfId="339" priority="351" operator="containsText" text="Extremo">
      <formula>NOT(ISERROR(SEARCH("Extremo",J35)))</formula>
    </cfRule>
  </conditionalFormatting>
  <conditionalFormatting sqref="K35:K39">
    <cfRule type="containsText" dxfId="338" priority="348" operator="containsText" text="Baja">
      <formula>NOT(ISERROR(SEARCH("Baja",K35)))</formula>
    </cfRule>
    <cfRule type="containsText" dxfId="337" priority="349" operator="containsText" text="Muy Baja">
      <formula>NOT(ISERROR(SEARCH("Muy Baja",K35)))</formula>
    </cfRule>
  </conditionalFormatting>
  <conditionalFormatting sqref="K35:K39">
    <cfRule type="containsText" dxfId="336" priority="346" operator="containsText" text="Muy Alta">
      <formula>NOT(ISERROR(SEARCH("Muy Alta",K35)))</formula>
    </cfRule>
    <cfRule type="containsText" dxfId="335" priority="347" operator="containsText" text="Alta">
      <formula>NOT(ISERROR(SEARCH("Alta",K35)))</formula>
    </cfRule>
  </conditionalFormatting>
  <conditionalFormatting sqref="L35:L39">
    <cfRule type="containsText" dxfId="334" priority="342" operator="containsText" text="Catastrófico">
      <formula>NOT(ISERROR(SEARCH("Catastrófico",L35)))</formula>
    </cfRule>
    <cfRule type="containsText" dxfId="333" priority="343" operator="containsText" text="Mayor">
      <formula>NOT(ISERROR(SEARCH("Mayor",L35)))</formula>
    </cfRule>
    <cfRule type="containsText" dxfId="332" priority="344" operator="containsText" text="Menor">
      <formula>NOT(ISERROR(SEARCH("Menor",L35)))</formula>
    </cfRule>
    <cfRule type="containsText" dxfId="331" priority="345" operator="containsText" text="Leve">
      <formula>NOT(ISERROR(SEARCH("Leve",L35)))</formula>
    </cfRule>
  </conditionalFormatting>
  <conditionalFormatting sqref="K40:L40">
    <cfRule type="containsText" dxfId="330" priority="336" operator="containsText" text="3- Moderado">
      <formula>NOT(ISERROR(SEARCH("3- Moderado",K40)))</formula>
    </cfRule>
    <cfRule type="containsText" dxfId="329" priority="337" operator="containsText" text="6- Moderado">
      <formula>NOT(ISERROR(SEARCH("6- Moderado",K40)))</formula>
    </cfRule>
    <cfRule type="containsText" dxfId="328" priority="338" operator="containsText" text="4- Moderado">
      <formula>NOT(ISERROR(SEARCH("4- Moderado",K40)))</formula>
    </cfRule>
    <cfRule type="containsText" dxfId="327" priority="339" operator="containsText" text="3- Bajo">
      <formula>NOT(ISERROR(SEARCH("3- Bajo",K40)))</formula>
    </cfRule>
    <cfRule type="containsText" dxfId="326" priority="340" operator="containsText" text="4- Bajo">
      <formula>NOT(ISERROR(SEARCH("4- Bajo",K40)))</formula>
    </cfRule>
    <cfRule type="containsText" dxfId="325" priority="341" operator="containsText" text="1- Bajo">
      <formula>NOT(ISERROR(SEARCH("1- Bajo",K40)))</formula>
    </cfRule>
  </conditionalFormatting>
  <conditionalFormatting sqref="H40:I40">
    <cfRule type="containsText" dxfId="324" priority="330" operator="containsText" text="3- Moderado">
      <formula>NOT(ISERROR(SEARCH("3- Moderado",H40)))</formula>
    </cfRule>
    <cfRule type="containsText" dxfId="323" priority="331" operator="containsText" text="6- Moderado">
      <formula>NOT(ISERROR(SEARCH("6- Moderado",H40)))</formula>
    </cfRule>
    <cfRule type="containsText" dxfId="322" priority="332" operator="containsText" text="4- Moderado">
      <formula>NOT(ISERROR(SEARCH("4- Moderado",H40)))</formula>
    </cfRule>
    <cfRule type="containsText" dxfId="321" priority="333" operator="containsText" text="3- Bajo">
      <formula>NOT(ISERROR(SEARCH("3- Bajo",H40)))</formula>
    </cfRule>
    <cfRule type="containsText" dxfId="320" priority="334" operator="containsText" text="4- Bajo">
      <formula>NOT(ISERROR(SEARCH("4- Bajo",H40)))</formula>
    </cfRule>
    <cfRule type="containsText" dxfId="319" priority="335" operator="containsText" text="1- Bajo">
      <formula>NOT(ISERROR(SEARCH("1- Bajo",H40)))</formula>
    </cfRule>
  </conditionalFormatting>
  <conditionalFormatting sqref="A40 C40:E40">
    <cfRule type="containsText" dxfId="318" priority="324" operator="containsText" text="3- Moderado">
      <formula>NOT(ISERROR(SEARCH("3- Moderado",A40)))</formula>
    </cfRule>
    <cfRule type="containsText" dxfId="317" priority="325" operator="containsText" text="6- Moderado">
      <formula>NOT(ISERROR(SEARCH("6- Moderado",A40)))</formula>
    </cfRule>
    <cfRule type="containsText" dxfId="316" priority="326" operator="containsText" text="4- Moderado">
      <formula>NOT(ISERROR(SEARCH("4- Moderado",A40)))</formula>
    </cfRule>
    <cfRule type="containsText" dxfId="315" priority="327" operator="containsText" text="3- Bajo">
      <formula>NOT(ISERROR(SEARCH("3- Bajo",A40)))</formula>
    </cfRule>
    <cfRule type="containsText" dxfId="314" priority="328" operator="containsText" text="4- Bajo">
      <formula>NOT(ISERROR(SEARCH("4- Bajo",A40)))</formula>
    </cfRule>
    <cfRule type="containsText" dxfId="313" priority="329" operator="containsText" text="1- Bajo">
      <formula>NOT(ISERROR(SEARCH("1- Bajo",A40)))</formula>
    </cfRule>
  </conditionalFormatting>
  <conditionalFormatting sqref="F40:G40">
    <cfRule type="containsText" dxfId="312" priority="318" operator="containsText" text="3- Moderado">
      <formula>NOT(ISERROR(SEARCH("3- Moderado",F40)))</formula>
    </cfRule>
    <cfRule type="containsText" dxfId="311" priority="319" operator="containsText" text="6- Moderado">
      <formula>NOT(ISERROR(SEARCH("6- Moderado",F40)))</formula>
    </cfRule>
    <cfRule type="containsText" dxfId="310" priority="320" operator="containsText" text="4- Moderado">
      <formula>NOT(ISERROR(SEARCH("4- Moderado",F40)))</formula>
    </cfRule>
    <cfRule type="containsText" dxfId="309" priority="321" operator="containsText" text="3- Bajo">
      <formula>NOT(ISERROR(SEARCH("3- Bajo",F40)))</formula>
    </cfRule>
    <cfRule type="containsText" dxfId="308" priority="322" operator="containsText" text="4- Bajo">
      <formula>NOT(ISERROR(SEARCH("4- Bajo",F40)))</formula>
    </cfRule>
    <cfRule type="containsText" dxfId="307" priority="323" operator="containsText" text="1- Bajo">
      <formula>NOT(ISERROR(SEARCH("1- Bajo",F40)))</formula>
    </cfRule>
  </conditionalFormatting>
  <conditionalFormatting sqref="J40:J44">
    <cfRule type="containsText" dxfId="306" priority="313" operator="containsText" text="Bajo">
      <formula>NOT(ISERROR(SEARCH("Bajo",J40)))</formula>
    </cfRule>
    <cfRule type="containsText" dxfId="305" priority="314" operator="containsText" text="Moderado">
      <formula>NOT(ISERROR(SEARCH("Moderado",J40)))</formula>
    </cfRule>
    <cfRule type="containsText" dxfId="304" priority="315" operator="containsText" text="Alto">
      <formula>NOT(ISERROR(SEARCH("Alto",J40)))</formula>
    </cfRule>
    <cfRule type="containsText" dxfId="303"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302" priority="288" operator="containsText" text="Moderado">
      <formula>NOT(ISERROR(SEARCH("Moderado",M40)))</formula>
    </cfRule>
    <cfRule type="containsText" dxfId="301" priority="308" operator="containsText" text="Bajo">
      <formula>NOT(ISERROR(SEARCH("Bajo",M40)))</formula>
    </cfRule>
    <cfRule type="containsText" dxfId="300" priority="309" operator="containsText" text="Moderado">
      <formula>NOT(ISERROR(SEARCH("Moderado",M40)))</formula>
    </cfRule>
    <cfRule type="containsText" dxfId="299" priority="310" operator="containsText" text="Alto">
      <formula>NOT(ISERROR(SEARCH("Alto",M40)))</formula>
    </cfRule>
    <cfRule type="containsText" dxfId="298"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297" priority="302" operator="containsText" text="3- Moderado">
      <formula>NOT(ISERROR(SEARCH("3- Moderado",N40)))</formula>
    </cfRule>
    <cfRule type="containsText" dxfId="296" priority="303" operator="containsText" text="6- Moderado">
      <formula>NOT(ISERROR(SEARCH("6- Moderado",N40)))</formula>
    </cfRule>
    <cfRule type="containsText" dxfId="295" priority="304" operator="containsText" text="4- Moderado">
      <formula>NOT(ISERROR(SEARCH("4- Moderado",N40)))</formula>
    </cfRule>
    <cfRule type="containsText" dxfId="294" priority="305" operator="containsText" text="3- Bajo">
      <formula>NOT(ISERROR(SEARCH("3- Bajo",N40)))</formula>
    </cfRule>
    <cfRule type="containsText" dxfId="293" priority="306" operator="containsText" text="4- Bajo">
      <formula>NOT(ISERROR(SEARCH("4- Bajo",N40)))</formula>
    </cfRule>
    <cfRule type="containsText" dxfId="292" priority="307" operator="containsText" text="1- Bajo">
      <formula>NOT(ISERROR(SEARCH("1- Bajo",N40)))</formula>
    </cfRule>
  </conditionalFormatting>
  <conditionalFormatting sqref="H40:H44">
    <cfRule type="containsText" dxfId="291" priority="289" operator="containsText" text="Muy Alta">
      <formula>NOT(ISERROR(SEARCH("Muy Alta",H40)))</formula>
    </cfRule>
    <cfRule type="containsText" dxfId="290" priority="290" operator="containsText" text="Alta">
      <formula>NOT(ISERROR(SEARCH("Alta",H40)))</formula>
    </cfRule>
    <cfRule type="containsText" dxfId="289" priority="291" operator="containsText" text="Muy Alta">
      <formula>NOT(ISERROR(SEARCH("Muy Alta",H40)))</formula>
    </cfRule>
    <cfRule type="containsText" dxfId="288" priority="296" operator="containsText" text="Muy Baja">
      <formula>NOT(ISERROR(SEARCH("Muy Baja",H40)))</formula>
    </cfRule>
    <cfRule type="containsText" dxfId="287" priority="297" operator="containsText" text="Baja">
      <formula>NOT(ISERROR(SEARCH("Baja",H40)))</formula>
    </cfRule>
    <cfRule type="containsText" dxfId="286" priority="298" operator="containsText" text="Media">
      <formula>NOT(ISERROR(SEARCH("Media",H40)))</formula>
    </cfRule>
    <cfRule type="containsText" dxfId="285" priority="299" operator="containsText" text="Alta">
      <formula>NOT(ISERROR(SEARCH("Alta",H40)))</formula>
    </cfRule>
    <cfRule type="containsText" dxfId="284" priority="301" operator="containsText" text="Muy Alta">
      <formula>NOT(ISERROR(SEARCH("Muy Alta",H40)))</formula>
    </cfRule>
  </conditionalFormatting>
  <conditionalFormatting sqref="I40:I44">
    <cfRule type="containsText" dxfId="283" priority="292" operator="containsText" text="Catastrófico">
      <formula>NOT(ISERROR(SEARCH("Catastrófico",I40)))</formula>
    </cfRule>
    <cfRule type="containsText" dxfId="282" priority="293" operator="containsText" text="Mayor">
      <formula>NOT(ISERROR(SEARCH("Mayor",I40)))</formula>
    </cfRule>
    <cfRule type="containsText" dxfId="281" priority="294" operator="containsText" text="Menor">
      <formula>NOT(ISERROR(SEARCH("Menor",I40)))</formula>
    </cfRule>
    <cfRule type="containsText" dxfId="280" priority="295" operator="containsText" text="Leve">
      <formula>NOT(ISERROR(SEARCH("Leve",I40)))</formula>
    </cfRule>
    <cfRule type="containsText" dxfId="279" priority="300" operator="containsText" text="Moderado">
      <formula>NOT(ISERROR(SEARCH("Moderado",I40)))</formula>
    </cfRule>
  </conditionalFormatting>
  <conditionalFormatting sqref="K40:K44">
    <cfRule type="containsText" dxfId="278" priority="287" operator="containsText" text="Media">
      <formula>NOT(ISERROR(SEARCH("Media",K40)))</formula>
    </cfRule>
  </conditionalFormatting>
  <conditionalFormatting sqref="L40:L44">
    <cfRule type="containsText" dxfId="277" priority="286" operator="containsText" text="Moderado">
      <formula>NOT(ISERROR(SEARCH("Moderado",L40)))</formula>
    </cfRule>
  </conditionalFormatting>
  <conditionalFormatting sqref="J40:J44">
    <cfRule type="containsText" dxfId="276" priority="285" operator="containsText" text="Moderado">
      <formula>NOT(ISERROR(SEARCH("Moderado",J40)))</formula>
    </cfRule>
  </conditionalFormatting>
  <conditionalFormatting sqref="J40:J44">
    <cfRule type="containsText" dxfId="275" priority="283" operator="containsText" text="Bajo">
      <formula>NOT(ISERROR(SEARCH("Bajo",J40)))</formula>
    </cfRule>
    <cfRule type="containsText" dxfId="274" priority="284" operator="containsText" text="Extremo">
      <formula>NOT(ISERROR(SEARCH("Extremo",J40)))</formula>
    </cfRule>
  </conditionalFormatting>
  <conditionalFormatting sqref="K40:K44">
    <cfRule type="containsText" dxfId="273" priority="281" operator="containsText" text="Baja">
      <formula>NOT(ISERROR(SEARCH("Baja",K40)))</formula>
    </cfRule>
    <cfRule type="containsText" dxfId="272" priority="282" operator="containsText" text="Muy Baja">
      <formula>NOT(ISERROR(SEARCH("Muy Baja",K40)))</formula>
    </cfRule>
  </conditionalFormatting>
  <conditionalFormatting sqref="K40:K44">
    <cfRule type="containsText" dxfId="271" priority="279" operator="containsText" text="Muy Alta">
      <formula>NOT(ISERROR(SEARCH("Muy Alta",K40)))</formula>
    </cfRule>
    <cfRule type="containsText" dxfId="270" priority="280" operator="containsText" text="Alta">
      <formula>NOT(ISERROR(SEARCH("Alta",K40)))</formula>
    </cfRule>
  </conditionalFormatting>
  <conditionalFormatting sqref="L40:L44">
    <cfRule type="containsText" dxfId="269" priority="275" operator="containsText" text="Catastrófico">
      <formula>NOT(ISERROR(SEARCH("Catastrófico",L40)))</formula>
    </cfRule>
    <cfRule type="containsText" dxfId="268" priority="276" operator="containsText" text="Mayor">
      <formula>NOT(ISERROR(SEARCH("Mayor",L40)))</formula>
    </cfRule>
    <cfRule type="containsText" dxfId="267" priority="277" operator="containsText" text="Menor">
      <formula>NOT(ISERROR(SEARCH("Menor",L40)))</formula>
    </cfRule>
    <cfRule type="containsText" dxfId="266" priority="278" operator="containsText" text="Leve">
      <formula>NOT(ISERROR(SEARCH("Leve",L40)))</formula>
    </cfRule>
  </conditionalFormatting>
  <conditionalFormatting sqref="K45:L45">
    <cfRule type="containsText" dxfId="265" priority="269" operator="containsText" text="3- Moderado">
      <formula>NOT(ISERROR(SEARCH("3- Moderado",K45)))</formula>
    </cfRule>
    <cfRule type="containsText" dxfId="264" priority="270" operator="containsText" text="6- Moderado">
      <formula>NOT(ISERROR(SEARCH("6- Moderado",K45)))</formula>
    </cfRule>
    <cfRule type="containsText" dxfId="263" priority="271" operator="containsText" text="4- Moderado">
      <formula>NOT(ISERROR(SEARCH("4- Moderado",K45)))</formula>
    </cfRule>
    <cfRule type="containsText" dxfId="262" priority="272" operator="containsText" text="3- Bajo">
      <formula>NOT(ISERROR(SEARCH("3- Bajo",K45)))</formula>
    </cfRule>
    <cfRule type="containsText" dxfId="261" priority="273" operator="containsText" text="4- Bajo">
      <formula>NOT(ISERROR(SEARCH("4- Bajo",K45)))</formula>
    </cfRule>
    <cfRule type="containsText" dxfId="260" priority="274" operator="containsText" text="1- Bajo">
      <formula>NOT(ISERROR(SEARCH("1- Bajo",K45)))</formula>
    </cfRule>
  </conditionalFormatting>
  <conditionalFormatting sqref="H45:I45">
    <cfRule type="containsText" dxfId="259" priority="263" operator="containsText" text="3- Moderado">
      <formula>NOT(ISERROR(SEARCH("3- Moderado",H45)))</formula>
    </cfRule>
    <cfRule type="containsText" dxfId="258" priority="264" operator="containsText" text="6- Moderado">
      <formula>NOT(ISERROR(SEARCH("6- Moderado",H45)))</formula>
    </cfRule>
    <cfRule type="containsText" dxfId="257" priority="265" operator="containsText" text="4- Moderado">
      <formula>NOT(ISERROR(SEARCH("4- Moderado",H45)))</formula>
    </cfRule>
    <cfRule type="containsText" dxfId="256" priority="266" operator="containsText" text="3- Bajo">
      <formula>NOT(ISERROR(SEARCH("3- Bajo",H45)))</formula>
    </cfRule>
    <cfRule type="containsText" dxfId="255" priority="267" operator="containsText" text="4- Bajo">
      <formula>NOT(ISERROR(SEARCH("4- Bajo",H45)))</formula>
    </cfRule>
    <cfRule type="containsText" dxfId="254" priority="268" operator="containsText" text="1- Bajo">
      <formula>NOT(ISERROR(SEARCH("1- Bajo",H45)))</formula>
    </cfRule>
  </conditionalFormatting>
  <conditionalFormatting sqref="A45 C45:E45">
    <cfRule type="containsText" dxfId="253" priority="257" operator="containsText" text="3- Moderado">
      <formula>NOT(ISERROR(SEARCH("3- Moderado",A45)))</formula>
    </cfRule>
    <cfRule type="containsText" dxfId="252" priority="258" operator="containsText" text="6- Moderado">
      <formula>NOT(ISERROR(SEARCH("6- Moderado",A45)))</formula>
    </cfRule>
    <cfRule type="containsText" dxfId="251" priority="259" operator="containsText" text="4- Moderado">
      <formula>NOT(ISERROR(SEARCH("4- Moderado",A45)))</formula>
    </cfRule>
    <cfRule type="containsText" dxfId="250" priority="260" operator="containsText" text="3- Bajo">
      <formula>NOT(ISERROR(SEARCH("3- Bajo",A45)))</formula>
    </cfRule>
    <cfRule type="containsText" dxfId="249" priority="261" operator="containsText" text="4- Bajo">
      <formula>NOT(ISERROR(SEARCH("4- Bajo",A45)))</formula>
    </cfRule>
    <cfRule type="containsText" dxfId="248" priority="262" operator="containsText" text="1- Bajo">
      <formula>NOT(ISERROR(SEARCH("1- Bajo",A45)))</formula>
    </cfRule>
  </conditionalFormatting>
  <conditionalFormatting sqref="F45:G45">
    <cfRule type="containsText" dxfId="247" priority="251" operator="containsText" text="3- Moderado">
      <formula>NOT(ISERROR(SEARCH("3- Moderado",F45)))</formula>
    </cfRule>
    <cfRule type="containsText" dxfId="246" priority="252" operator="containsText" text="6- Moderado">
      <formula>NOT(ISERROR(SEARCH("6- Moderado",F45)))</formula>
    </cfRule>
    <cfRule type="containsText" dxfId="245" priority="253" operator="containsText" text="4- Moderado">
      <formula>NOT(ISERROR(SEARCH("4- Moderado",F45)))</formula>
    </cfRule>
    <cfRule type="containsText" dxfId="244" priority="254" operator="containsText" text="3- Bajo">
      <formula>NOT(ISERROR(SEARCH("3- Bajo",F45)))</formula>
    </cfRule>
    <cfRule type="containsText" dxfId="243" priority="255" operator="containsText" text="4- Bajo">
      <formula>NOT(ISERROR(SEARCH("4- Bajo",F45)))</formula>
    </cfRule>
    <cfRule type="containsText" dxfId="242" priority="256" operator="containsText" text="1- Bajo">
      <formula>NOT(ISERROR(SEARCH("1- Bajo",F45)))</formula>
    </cfRule>
  </conditionalFormatting>
  <conditionalFormatting sqref="J45:J49">
    <cfRule type="containsText" dxfId="241" priority="246" operator="containsText" text="Bajo">
      <formula>NOT(ISERROR(SEARCH("Bajo",J45)))</formula>
    </cfRule>
    <cfRule type="containsText" dxfId="240" priority="247" operator="containsText" text="Moderado">
      <formula>NOT(ISERROR(SEARCH("Moderado",J45)))</formula>
    </cfRule>
    <cfRule type="containsText" dxfId="239" priority="248" operator="containsText" text="Alto">
      <formula>NOT(ISERROR(SEARCH("Alto",J45)))</formula>
    </cfRule>
    <cfRule type="containsText" dxfId="238"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237" priority="221" operator="containsText" text="Moderado">
      <formula>NOT(ISERROR(SEARCH("Moderado",M45)))</formula>
    </cfRule>
    <cfRule type="containsText" dxfId="236" priority="241" operator="containsText" text="Bajo">
      <formula>NOT(ISERROR(SEARCH("Bajo",M45)))</formula>
    </cfRule>
    <cfRule type="containsText" dxfId="235" priority="242" operator="containsText" text="Moderado">
      <formula>NOT(ISERROR(SEARCH("Moderado",M45)))</formula>
    </cfRule>
    <cfRule type="containsText" dxfId="234" priority="243" operator="containsText" text="Alto">
      <formula>NOT(ISERROR(SEARCH("Alto",M45)))</formula>
    </cfRule>
    <cfRule type="containsText" dxfId="233"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232" priority="235" operator="containsText" text="3- Moderado">
      <formula>NOT(ISERROR(SEARCH("3- Moderado",N45)))</formula>
    </cfRule>
    <cfRule type="containsText" dxfId="231" priority="236" operator="containsText" text="6- Moderado">
      <formula>NOT(ISERROR(SEARCH("6- Moderado",N45)))</formula>
    </cfRule>
    <cfRule type="containsText" dxfId="230" priority="237" operator="containsText" text="4- Moderado">
      <formula>NOT(ISERROR(SEARCH("4- Moderado",N45)))</formula>
    </cfRule>
    <cfRule type="containsText" dxfId="229" priority="238" operator="containsText" text="3- Bajo">
      <formula>NOT(ISERROR(SEARCH("3- Bajo",N45)))</formula>
    </cfRule>
    <cfRule type="containsText" dxfId="228" priority="239" operator="containsText" text="4- Bajo">
      <formula>NOT(ISERROR(SEARCH("4- Bajo",N45)))</formula>
    </cfRule>
    <cfRule type="containsText" dxfId="227" priority="240" operator="containsText" text="1- Bajo">
      <formula>NOT(ISERROR(SEARCH("1- Bajo",N45)))</formula>
    </cfRule>
  </conditionalFormatting>
  <conditionalFormatting sqref="H45:H49">
    <cfRule type="containsText" dxfId="226" priority="222" operator="containsText" text="Muy Alta">
      <formula>NOT(ISERROR(SEARCH("Muy Alta",H45)))</formula>
    </cfRule>
    <cfRule type="containsText" dxfId="225" priority="223" operator="containsText" text="Alta">
      <formula>NOT(ISERROR(SEARCH("Alta",H45)))</formula>
    </cfRule>
    <cfRule type="containsText" dxfId="224" priority="224" operator="containsText" text="Muy Alta">
      <formula>NOT(ISERROR(SEARCH("Muy Alta",H45)))</formula>
    </cfRule>
    <cfRule type="containsText" dxfId="223" priority="229" operator="containsText" text="Muy Baja">
      <formula>NOT(ISERROR(SEARCH("Muy Baja",H45)))</formula>
    </cfRule>
    <cfRule type="containsText" dxfId="222" priority="230" operator="containsText" text="Baja">
      <formula>NOT(ISERROR(SEARCH("Baja",H45)))</formula>
    </cfRule>
    <cfRule type="containsText" dxfId="221" priority="231" operator="containsText" text="Media">
      <formula>NOT(ISERROR(SEARCH("Media",H45)))</formula>
    </cfRule>
    <cfRule type="containsText" dxfId="220" priority="232" operator="containsText" text="Alta">
      <formula>NOT(ISERROR(SEARCH("Alta",H45)))</formula>
    </cfRule>
    <cfRule type="containsText" dxfId="219" priority="234" operator="containsText" text="Muy Alta">
      <formula>NOT(ISERROR(SEARCH("Muy Alta",H45)))</formula>
    </cfRule>
  </conditionalFormatting>
  <conditionalFormatting sqref="I45:I49">
    <cfRule type="containsText" dxfId="218" priority="225" operator="containsText" text="Catastrófico">
      <formula>NOT(ISERROR(SEARCH("Catastrófico",I45)))</formula>
    </cfRule>
    <cfRule type="containsText" dxfId="217" priority="226" operator="containsText" text="Mayor">
      <formula>NOT(ISERROR(SEARCH("Mayor",I45)))</formula>
    </cfRule>
    <cfRule type="containsText" dxfId="216" priority="227" operator="containsText" text="Menor">
      <formula>NOT(ISERROR(SEARCH("Menor",I45)))</formula>
    </cfRule>
    <cfRule type="containsText" dxfId="215" priority="228" operator="containsText" text="Leve">
      <formula>NOT(ISERROR(SEARCH("Leve",I45)))</formula>
    </cfRule>
    <cfRule type="containsText" dxfId="214" priority="233" operator="containsText" text="Moderado">
      <formula>NOT(ISERROR(SEARCH("Moderado",I45)))</formula>
    </cfRule>
  </conditionalFormatting>
  <conditionalFormatting sqref="K45:K49">
    <cfRule type="containsText" dxfId="213" priority="220" operator="containsText" text="Media">
      <formula>NOT(ISERROR(SEARCH("Media",K45)))</formula>
    </cfRule>
  </conditionalFormatting>
  <conditionalFormatting sqref="L45:L49">
    <cfRule type="containsText" dxfId="212" priority="219" operator="containsText" text="Moderado">
      <formula>NOT(ISERROR(SEARCH("Moderado",L45)))</formula>
    </cfRule>
  </conditionalFormatting>
  <conditionalFormatting sqref="J45:J49">
    <cfRule type="containsText" dxfId="211" priority="218" operator="containsText" text="Moderado">
      <formula>NOT(ISERROR(SEARCH("Moderado",J45)))</formula>
    </cfRule>
  </conditionalFormatting>
  <conditionalFormatting sqref="J45:J49">
    <cfRule type="containsText" dxfId="210" priority="216" operator="containsText" text="Bajo">
      <formula>NOT(ISERROR(SEARCH("Bajo",J45)))</formula>
    </cfRule>
    <cfRule type="containsText" dxfId="209" priority="217" operator="containsText" text="Extremo">
      <formula>NOT(ISERROR(SEARCH("Extremo",J45)))</formula>
    </cfRule>
  </conditionalFormatting>
  <conditionalFormatting sqref="K45:K49">
    <cfRule type="containsText" dxfId="208" priority="214" operator="containsText" text="Baja">
      <formula>NOT(ISERROR(SEARCH("Baja",K45)))</formula>
    </cfRule>
    <cfRule type="containsText" dxfId="207" priority="215" operator="containsText" text="Muy Baja">
      <formula>NOT(ISERROR(SEARCH("Muy Baja",K45)))</formula>
    </cfRule>
  </conditionalFormatting>
  <conditionalFormatting sqref="K45:K49">
    <cfRule type="containsText" dxfId="206" priority="212" operator="containsText" text="Muy Alta">
      <formula>NOT(ISERROR(SEARCH("Muy Alta",K45)))</formula>
    </cfRule>
    <cfRule type="containsText" dxfId="205" priority="213" operator="containsText" text="Alta">
      <formula>NOT(ISERROR(SEARCH("Alta",K45)))</formula>
    </cfRule>
  </conditionalFormatting>
  <conditionalFormatting sqref="L45:L49">
    <cfRule type="containsText" dxfId="204" priority="208" operator="containsText" text="Catastrófico">
      <formula>NOT(ISERROR(SEARCH("Catastrófico",L45)))</formula>
    </cfRule>
    <cfRule type="containsText" dxfId="203" priority="209" operator="containsText" text="Mayor">
      <formula>NOT(ISERROR(SEARCH("Mayor",L45)))</formula>
    </cfRule>
    <cfRule type="containsText" dxfId="202" priority="210" operator="containsText" text="Menor">
      <formula>NOT(ISERROR(SEARCH("Menor",L45)))</formula>
    </cfRule>
    <cfRule type="containsText" dxfId="201" priority="211" operator="containsText" text="Leve">
      <formula>NOT(ISERROR(SEARCH("Leve",L45)))</formula>
    </cfRule>
  </conditionalFormatting>
  <conditionalFormatting sqref="K50:L50">
    <cfRule type="containsText" dxfId="200" priority="202" operator="containsText" text="3- Moderado">
      <formula>NOT(ISERROR(SEARCH("3- Moderado",K50)))</formula>
    </cfRule>
    <cfRule type="containsText" dxfId="199" priority="203" operator="containsText" text="6- Moderado">
      <formula>NOT(ISERROR(SEARCH("6- Moderado",K50)))</formula>
    </cfRule>
    <cfRule type="containsText" dxfId="198" priority="204" operator="containsText" text="4- Moderado">
      <formula>NOT(ISERROR(SEARCH("4- Moderado",K50)))</formula>
    </cfRule>
    <cfRule type="containsText" dxfId="197" priority="205" operator="containsText" text="3- Bajo">
      <formula>NOT(ISERROR(SEARCH("3- Bajo",K50)))</formula>
    </cfRule>
    <cfRule type="containsText" dxfId="196" priority="206" operator="containsText" text="4- Bajo">
      <formula>NOT(ISERROR(SEARCH("4- Bajo",K50)))</formula>
    </cfRule>
    <cfRule type="containsText" dxfId="195" priority="207" operator="containsText" text="1- Bajo">
      <formula>NOT(ISERROR(SEARCH("1- Bajo",K50)))</formula>
    </cfRule>
  </conditionalFormatting>
  <conditionalFormatting sqref="H50:I50">
    <cfRule type="containsText" dxfId="194" priority="196" operator="containsText" text="3- Moderado">
      <formula>NOT(ISERROR(SEARCH("3- Moderado",H50)))</formula>
    </cfRule>
    <cfRule type="containsText" dxfId="193" priority="197" operator="containsText" text="6- Moderado">
      <formula>NOT(ISERROR(SEARCH("6- Moderado",H50)))</formula>
    </cfRule>
    <cfRule type="containsText" dxfId="192" priority="198" operator="containsText" text="4- Moderado">
      <formula>NOT(ISERROR(SEARCH("4- Moderado",H50)))</formula>
    </cfRule>
    <cfRule type="containsText" dxfId="191" priority="199" operator="containsText" text="3- Bajo">
      <formula>NOT(ISERROR(SEARCH("3- Bajo",H50)))</formula>
    </cfRule>
    <cfRule type="containsText" dxfId="190" priority="200" operator="containsText" text="4- Bajo">
      <formula>NOT(ISERROR(SEARCH("4- Bajo",H50)))</formula>
    </cfRule>
    <cfRule type="containsText" dxfId="189" priority="201" operator="containsText" text="1- Bajo">
      <formula>NOT(ISERROR(SEARCH("1- Bajo",H50)))</formula>
    </cfRule>
  </conditionalFormatting>
  <conditionalFormatting sqref="A50 C50:E50">
    <cfRule type="containsText" dxfId="188" priority="190" operator="containsText" text="3- Moderado">
      <formula>NOT(ISERROR(SEARCH("3- Moderado",A50)))</formula>
    </cfRule>
    <cfRule type="containsText" dxfId="187" priority="191" operator="containsText" text="6- Moderado">
      <formula>NOT(ISERROR(SEARCH("6- Moderado",A50)))</formula>
    </cfRule>
    <cfRule type="containsText" dxfId="186" priority="192" operator="containsText" text="4- Moderado">
      <formula>NOT(ISERROR(SEARCH("4- Moderado",A50)))</formula>
    </cfRule>
    <cfRule type="containsText" dxfId="185" priority="193" operator="containsText" text="3- Bajo">
      <formula>NOT(ISERROR(SEARCH("3- Bajo",A50)))</formula>
    </cfRule>
    <cfRule type="containsText" dxfId="184" priority="194" operator="containsText" text="4- Bajo">
      <formula>NOT(ISERROR(SEARCH("4- Bajo",A50)))</formula>
    </cfRule>
    <cfRule type="containsText" dxfId="183" priority="195" operator="containsText" text="1- Bajo">
      <formula>NOT(ISERROR(SEARCH("1- Bajo",A50)))</formula>
    </cfRule>
  </conditionalFormatting>
  <conditionalFormatting sqref="F50:G50">
    <cfRule type="containsText" dxfId="182" priority="184" operator="containsText" text="3- Moderado">
      <formula>NOT(ISERROR(SEARCH("3- Moderado",F50)))</formula>
    </cfRule>
    <cfRule type="containsText" dxfId="181" priority="185" operator="containsText" text="6- Moderado">
      <formula>NOT(ISERROR(SEARCH("6- Moderado",F50)))</formula>
    </cfRule>
    <cfRule type="containsText" dxfId="180" priority="186" operator="containsText" text="4- Moderado">
      <formula>NOT(ISERROR(SEARCH("4- Moderado",F50)))</formula>
    </cfRule>
    <cfRule type="containsText" dxfId="179" priority="187" operator="containsText" text="3- Bajo">
      <formula>NOT(ISERROR(SEARCH("3- Bajo",F50)))</formula>
    </cfRule>
    <cfRule type="containsText" dxfId="178" priority="188" operator="containsText" text="4- Bajo">
      <formula>NOT(ISERROR(SEARCH("4- Bajo",F50)))</formula>
    </cfRule>
    <cfRule type="containsText" dxfId="177" priority="189" operator="containsText" text="1- Bajo">
      <formula>NOT(ISERROR(SEARCH("1- Bajo",F50)))</formula>
    </cfRule>
  </conditionalFormatting>
  <conditionalFormatting sqref="J50:J54">
    <cfRule type="containsText" dxfId="176" priority="179" operator="containsText" text="Bajo">
      <formula>NOT(ISERROR(SEARCH("Bajo",J50)))</formula>
    </cfRule>
    <cfRule type="containsText" dxfId="175" priority="180" operator="containsText" text="Moderado">
      <formula>NOT(ISERROR(SEARCH("Moderado",J50)))</formula>
    </cfRule>
    <cfRule type="containsText" dxfId="174" priority="181" operator="containsText" text="Alto">
      <formula>NOT(ISERROR(SEARCH("Alto",J50)))</formula>
    </cfRule>
    <cfRule type="containsText" dxfId="173"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72" priority="154" operator="containsText" text="Moderado">
      <formula>NOT(ISERROR(SEARCH("Moderado",M50)))</formula>
    </cfRule>
    <cfRule type="containsText" dxfId="171" priority="174" operator="containsText" text="Bajo">
      <formula>NOT(ISERROR(SEARCH("Bajo",M50)))</formula>
    </cfRule>
    <cfRule type="containsText" dxfId="170" priority="175" operator="containsText" text="Moderado">
      <formula>NOT(ISERROR(SEARCH("Moderado",M50)))</formula>
    </cfRule>
    <cfRule type="containsText" dxfId="169" priority="176" operator="containsText" text="Alto">
      <formula>NOT(ISERROR(SEARCH("Alto",M50)))</formula>
    </cfRule>
    <cfRule type="containsText" dxfId="168"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67" priority="168" operator="containsText" text="3- Moderado">
      <formula>NOT(ISERROR(SEARCH("3- Moderado",N50)))</formula>
    </cfRule>
    <cfRule type="containsText" dxfId="166" priority="169" operator="containsText" text="6- Moderado">
      <formula>NOT(ISERROR(SEARCH("6- Moderado",N50)))</formula>
    </cfRule>
    <cfRule type="containsText" dxfId="165" priority="170" operator="containsText" text="4- Moderado">
      <formula>NOT(ISERROR(SEARCH("4- Moderado",N50)))</formula>
    </cfRule>
    <cfRule type="containsText" dxfId="164" priority="171" operator="containsText" text="3- Bajo">
      <formula>NOT(ISERROR(SEARCH("3- Bajo",N50)))</formula>
    </cfRule>
    <cfRule type="containsText" dxfId="163" priority="172" operator="containsText" text="4- Bajo">
      <formula>NOT(ISERROR(SEARCH("4- Bajo",N50)))</formula>
    </cfRule>
    <cfRule type="containsText" dxfId="162" priority="173" operator="containsText" text="1- Bajo">
      <formula>NOT(ISERROR(SEARCH("1- Bajo",N50)))</formula>
    </cfRule>
  </conditionalFormatting>
  <conditionalFormatting sqref="H50:H54">
    <cfRule type="containsText" dxfId="161" priority="155" operator="containsText" text="Muy Alta">
      <formula>NOT(ISERROR(SEARCH("Muy Alta",H50)))</formula>
    </cfRule>
    <cfRule type="containsText" dxfId="160" priority="156" operator="containsText" text="Alta">
      <formula>NOT(ISERROR(SEARCH("Alta",H50)))</formula>
    </cfRule>
    <cfRule type="containsText" dxfId="159" priority="157" operator="containsText" text="Muy Alta">
      <formula>NOT(ISERROR(SEARCH("Muy Alta",H50)))</formula>
    </cfRule>
    <cfRule type="containsText" dxfId="158" priority="162" operator="containsText" text="Muy Baja">
      <formula>NOT(ISERROR(SEARCH("Muy Baja",H50)))</formula>
    </cfRule>
    <cfRule type="containsText" dxfId="157" priority="163" operator="containsText" text="Baja">
      <formula>NOT(ISERROR(SEARCH("Baja",H50)))</formula>
    </cfRule>
    <cfRule type="containsText" dxfId="156" priority="164" operator="containsText" text="Media">
      <formula>NOT(ISERROR(SEARCH("Media",H50)))</formula>
    </cfRule>
    <cfRule type="containsText" dxfId="155" priority="165" operator="containsText" text="Alta">
      <formula>NOT(ISERROR(SEARCH("Alta",H50)))</formula>
    </cfRule>
    <cfRule type="containsText" dxfId="154" priority="167" operator="containsText" text="Muy Alta">
      <formula>NOT(ISERROR(SEARCH("Muy Alta",H50)))</formula>
    </cfRule>
  </conditionalFormatting>
  <conditionalFormatting sqref="I50:I54">
    <cfRule type="containsText" dxfId="153" priority="158" operator="containsText" text="Catastrófico">
      <formula>NOT(ISERROR(SEARCH("Catastrófico",I50)))</formula>
    </cfRule>
    <cfRule type="containsText" dxfId="152" priority="159" operator="containsText" text="Mayor">
      <formula>NOT(ISERROR(SEARCH("Mayor",I50)))</formula>
    </cfRule>
    <cfRule type="containsText" dxfId="151" priority="160" operator="containsText" text="Menor">
      <formula>NOT(ISERROR(SEARCH("Menor",I50)))</formula>
    </cfRule>
    <cfRule type="containsText" dxfId="150" priority="161" operator="containsText" text="Leve">
      <formula>NOT(ISERROR(SEARCH("Leve",I50)))</formula>
    </cfRule>
    <cfRule type="containsText" dxfId="149" priority="166" operator="containsText" text="Moderado">
      <formula>NOT(ISERROR(SEARCH("Moderado",I50)))</formula>
    </cfRule>
  </conditionalFormatting>
  <conditionalFormatting sqref="K50:K54">
    <cfRule type="containsText" dxfId="148" priority="153" operator="containsText" text="Media">
      <formula>NOT(ISERROR(SEARCH("Media",K50)))</formula>
    </cfRule>
  </conditionalFormatting>
  <conditionalFormatting sqref="L50:L54">
    <cfRule type="containsText" dxfId="147" priority="152" operator="containsText" text="Moderado">
      <formula>NOT(ISERROR(SEARCH("Moderado",L50)))</formula>
    </cfRule>
  </conditionalFormatting>
  <conditionalFormatting sqref="J50:J54">
    <cfRule type="containsText" dxfId="146" priority="151" operator="containsText" text="Moderado">
      <formula>NOT(ISERROR(SEARCH("Moderado",J50)))</formula>
    </cfRule>
  </conditionalFormatting>
  <conditionalFormatting sqref="J50:J54">
    <cfRule type="containsText" dxfId="145" priority="149" operator="containsText" text="Bajo">
      <formula>NOT(ISERROR(SEARCH("Bajo",J50)))</formula>
    </cfRule>
    <cfRule type="containsText" dxfId="144" priority="150" operator="containsText" text="Extremo">
      <formula>NOT(ISERROR(SEARCH("Extremo",J50)))</formula>
    </cfRule>
  </conditionalFormatting>
  <conditionalFormatting sqref="K50:K54">
    <cfRule type="containsText" dxfId="143" priority="147" operator="containsText" text="Baja">
      <formula>NOT(ISERROR(SEARCH("Baja",K50)))</formula>
    </cfRule>
    <cfRule type="containsText" dxfId="142" priority="148" operator="containsText" text="Muy Baja">
      <formula>NOT(ISERROR(SEARCH("Muy Baja",K50)))</formula>
    </cfRule>
  </conditionalFormatting>
  <conditionalFormatting sqref="K50:K54">
    <cfRule type="containsText" dxfId="141" priority="145" operator="containsText" text="Muy Alta">
      <formula>NOT(ISERROR(SEARCH("Muy Alta",K50)))</formula>
    </cfRule>
    <cfRule type="containsText" dxfId="140" priority="146" operator="containsText" text="Alta">
      <formula>NOT(ISERROR(SEARCH("Alta",K50)))</formula>
    </cfRule>
  </conditionalFormatting>
  <conditionalFormatting sqref="L50:L54">
    <cfRule type="containsText" dxfId="139" priority="141" operator="containsText" text="Catastrófico">
      <formula>NOT(ISERROR(SEARCH("Catastrófico",L50)))</formula>
    </cfRule>
    <cfRule type="containsText" dxfId="138" priority="142" operator="containsText" text="Mayor">
      <formula>NOT(ISERROR(SEARCH("Mayor",L50)))</formula>
    </cfRule>
    <cfRule type="containsText" dxfId="137" priority="143" operator="containsText" text="Menor">
      <formula>NOT(ISERROR(SEARCH("Menor",L50)))</formula>
    </cfRule>
    <cfRule type="containsText" dxfId="136" priority="144" operator="containsText" text="Leve">
      <formula>NOT(ISERROR(SEARCH("Leve",L50)))</formula>
    </cfRule>
  </conditionalFormatting>
  <conditionalFormatting sqref="K55:L55 K60:L60">
    <cfRule type="containsText" dxfId="135" priority="135" operator="containsText" text="3- Moderado">
      <formula>NOT(ISERROR(SEARCH("3- Moderado",K55)))</formula>
    </cfRule>
    <cfRule type="containsText" dxfId="134" priority="136" operator="containsText" text="6- Moderado">
      <formula>NOT(ISERROR(SEARCH("6- Moderado",K55)))</formula>
    </cfRule>
    <cfRule type="containsText" dxfId="133" priority="137" operator="containsText" text="4- Moderado">
      <formula>NOT(ISERROR(SEARCH("4- Moderado",K55)))</formula>
    </cfRule>
    <cfRule type="containsText" dxfId="132" priority="138" operator="containsText" text="3- Bajo">
      <formula>NOT(ISERROR(SEARCH("3- Bajo",K55)))</formula>
    </cfRule>
    <cfRule type="containsText" dxfId="131" priority="139" operator="containsText" text="4- Bajo">
      <formula>NOT(ISERROR(SEARCH("4- Bajo",K55)))</formula>
    </cfRule>
    <cfRule type="containsText" dxfId="130" priority="140" operator="containsText" text="1- Bajo">
      <formula>NOT(ISERROR(SEARCH("1- Bajo",K55)))</formula>
    </cfRule>
  </conditionalFormatting>
  <conditionalFormatting sqref="H55:I55 H60:I60">
    <cfRule type="containsText" dxfId="129" priority="129" operator="containsText" text="3- Moderado">
      <formula>NOT(ISERROR(SEARCH("3- Moderado",H55)))</formula>
    </cfRule>
    <cfRule type="containsText" dxfId="128" priority="130" operator="containsText" text="6- Moderado">
      <formula>NOT(ISERROR(SEARCH("6- Moderado",H55)))</formula>
    </cfRule>
    <cfRule type="containsText" dxfId="127" priority="131" operator="containsText" text="4- Moderado">
      <formula>NOT(ISERROR(SEARCH("4- Moderado",H55)))</formula>
    </cfRule>
    <cfRule type="containsText" dxfId="126" priority="132" operator="containsText" text="3- Bajo">
      <formula>NOT(ISERROR(SEARCH("3- Bajo",H55)))</formula>
    </cfRule>
    <cfRule type="containsText" dxfId="125" priority="133" operator="containsText" text="4- Bajo">
      <formula>NOT(ISERROR(SEARCH("4- Bajo",H55)))</formula>
    </cfRule>
    <cfRule type="containsText" dxfId="124" priority="134" operator="containsText" text="1- Bajo">
      <formula>NOT(ISERROR(SEARCH("1- Bajo",H55)))</formula>
    </cfRule>
  </conditionalFormatting>
  <conditionalFormatting sqref="A55 C55:E55 A60 C60:E60">
    <cfRule type="containsText" dxfId="123" priority="123" operator="containsText" text="3- Moderado">
      <formula>NOT(ISERROR(SEARCH("3- Moderado",A55)))</formula>
    </cfRule>
    <cfRule type="containsText" dxfId="122" priority="124" operator="containsText" text="6- Moderado">
      <formula>NOT(ISERROR(SEARCH("6- Moderado",A55)))</formula>
    </cfRule>
    <cfRule type="containsText" dxfId="121" priority="125" operator="containsText" text="4- Moderado">
      <formula>NOT(ISERROR(SEARCH("4- Moderado",A55)))</formula>
    </cfRule>
    <cfRule type="containsText" dxfId="120" priority="126" operator="containsText" text="3- Bajo">
      <formula>NOT(ISERROR(SEARCH("3- Bajo",A55)))</formula>
    </cfRule>
    <cfRule type="containsText" dxfId="119" priority="127" operator="containsText" text="4- Bajo">
      <formula>NOT(ISERROR(SEARCH("4- Bajo",A55)))</formula>
    </cfRule>
    <cfRule type="containsText" dxfId="118" priority="128" operator="containsText" text="1- Bajo">
      <formula>NOT(ISERROR(SEARCH("1- Bajo",A55)))</formula>
    </cfRule>
  </conditionalFormatting>
  <conditionalFormatting sqref="F55:G55 F60:G60">
    <cfRule type="containsText" dxfId="117" priority="117" operator="containsText" text="3- Moderado">
      <formula>NOT(ISERROR(SEARCH("3- Moderado",F55)))</formula>
    </cfRule>
    <cfRule type="containsText" dxfId="116" priority="118" operator="containsText" text="6- Moderado">
      <formula>NOT(ISERROR(SEARCH("6- Moderado",F55)))</formula>
    </cfRule>
    <cfRule type="containsText" dxfId="115" priority="119" operator="containsText" text="4- Moderado">
      <formula>NOT(ISERROR(SEARCH("4- Moderado",F55)))</formula>
    </cfRule>
    <cfRule type="containsText" dxfId="114" priority="120" operator="containsText" text="3- Bajo">
      <formula>NOT(ISERROR(SEARCH("3- Bajo",F55)))</formula>
    </cfRule>
    <cfRule type="containsText" dxfId="113" priority="121" operator="containsText" text="4- Bajo">
      <formula>NOT(ISERROR(SEARCH("4- Bajo",F55)))</formula>
    </cfRule>
    <cfRule type="containsText" dxfId="112" priority="122" operator="containsText" text="1- Bajo">
      <formula>NOT(ISERROR(SEARCH("1- Bajo",F55)))</formula>
    </cfRule>
  </conditionalFormatting>
  <conditionalFormatting sqref="J55:J64">
    <cfRule type="containsText" dxfId="111" priority="112" operator="containsText" text="Bajo">
      <formula>NOT(ISERROR(SEARCH("Bajo",J55)))</formula>
    </cfRule>
    <cfRule type="containsText" dxfId="110" priority="113" operator="containsText" text="Moderado">
      <formula>NOT(ISERROR(SEARCH("Moderado",J55)))</formula>
    </cfRule>
    <cfRule type="containsText" dxfId="109" priority="114" operator="containsText" text="Alto">
      <formula>NOT(ISERROR(SEARCH("Alto",J55)))</formula>
    </cfRule>
    <cfRule type="containsText" dxfId="108" priority="115" operator="containsText" text="Extremo">
      <formula>NOT(ISERROR(SEARCH("Extremo",J55)))</formula>
    </cfRule>
    <cfRule type="colorScale" priority="116">
      <colorScale>
        <cfvo type="min"/>
        <cfvo type="max"/>
        <color rgb="FFFF7128"/>
        <color rgb="FFFFEF9C"/>
      </colorScale>
    </cfRule>
  </conditionalFormatting>
  <conditionalFormatting sqref="M55:M64">
    <cfRule type="containsText" dxfId="107" priority="87" operator="containsText" text="Moderado">
      <formula>NOT(ISERROR(SEARCH("Moderado",M55)))</formula>
    </cfRule>
    <cfRule type="containsText" dxfId="106" priority="107" operator="containsText" text="Bajo">
      <formula>NOT(ISERROR(SEARCH("Bajo",M55)))</formula>
    </cfRule>
    <cfRule type="containsText" dxfId="105" priority="108" operator="containsText" text="Moderado">
      <formula>NOT(ISERROR(SEARCH("Moderado",M55)))</formula>
    </cfRule>
    <cfRule type="containsText" dxfId="104" priority="109" operator="containsText" text="Alto">
      <formula>NOT(ISERROR(SEARCH("Alto",M55)))</formula>
    </cfRule>
    <cfRule type="containsText" dxfId="103" priority="110" operator="containsText" text="Extremo">
      <formula>NOT(ISERROR(SEARCH("Extremo",M55)))</formula>
    </cfRule>
    <cfRule type="colorScale" priority="111">
      <colorScale>
        <cfvo type="min"/>
        <cfvo type="max"/>
        <color rgb="FFFF7128"/>
        <color rgb="FFFFEF9C"/>
      </colorScale>
    </cfRule>
  </conditionalFormatting>
  <conditionalFormatting sqref="N55 N60">
    <cfRule type="containsText" dxfId="102" priority="101" operator="containsText" text="3- Moderado">
      <formula>NOT(ISERROR(SEARCH("3- Moderado",N55)))</formula>
    </cfRule>
    <cfRule type="containsText" dxfId="101" priority="102" operator="containsText" text="6- Moderado">
      <formula>NOT(ISERROR(SEARCH("6- Moderado",N55)))</formula>
    </cfRule>
    <cfRule type="containsText" dxfId="100" priority="103" operator="containsText" text="4- Moderado">
      <formula>NOT(ISERROR(SEARCH("4- Moderado",N55)))</formula>
    </cfRule>
    <cfRule type="containsText" dxfId="99" priority="104" operator="containsText" text="3- Bajo">
      <formula>NOT(ISERROR(SEARCH("3- Bajo",N55)))</formula>
    </cfRule>
    <cfRule type="containsText" dxfId="98" priority="105" operator="containsText" text="4- Bajo">
      <formula>NOT(ISERROR(SEARCH("4- Bajo",N55)))</formula>
    </cfRule>
    <cfRule type="containsText" dxfId="97" priority="106" operator="containsText" text="1- Bajo">
      <formula>NOT(ISERROR(SEARCH("1- Bajo",N55)))</formula>
    </cfRule>
  </conditionalFormatting>
  <conditionalFormatting sqref="H55:H64">
    <cfRule type="containsText" dxfId="96" priority="88" operator="containsText" text="Muy Alta">
      <formula>NOT(ISERROR(SEARCH("Muy Alta",H55)))</formula>
    </cfRule>
    <cfRule type="containsText" dxfId="95" priority="89" operator="containsText" text="Alta">
      <formula>NOT(ISERROR(SEARCH("Alta",H55)))</formula>
    </cfRule>
    <cfRule type="containsText" dxfId="94" priority="90" operator="containsText" text="Muy Alta">
      <formula>NOT(ISERROR(SEARCH("Muy Alta",H55)))</formula>
    </cfRule>
    <cfRule type="containsText" dxfId="93" priority="95" operator="containsText" text="Muy Baja">
      <formula>NOT(ISERROR(SEARCH("Muy Baja",H55)))</formula>
    </cfRule>
    <cfRule type="containsText" dxfId="92" priority="96" operator="containsText" text="Baja">
      <formula>NOT(ISERROR(SEARCH("Baja",H55)))</formula>
    </cfRule>
    <cfRule type="containsText" dxfId="91" priority="97" operator="containsText" text="Media">
      <formula>NOT(ISERROR(SEARCH("Media",H55)))</formula>
    </cfRule>
    <cfRule type="containsText" dxfId="90" priority="98" operator="containsText" text="Alta">
      <formula>NOT(ISERROR(SEARCH("Alta",H55)))</formula>
    </cfRule>
    <cfRule type="containsText" dxfId="89" priority="100" operator="containsText" text="Muy Alta">
      <formula>NOT(ISERROR(SEARCH("Muy Alta",H55)))</formula>
    </cfRule>
  </conditionalFormatting>
  <conditionalFormatting sqref="I55:I64">
    <cfRule type="containsText" dxfId="88" priority="91" operator="containsText" text="Catastrófico">
      <formula>NOT(ISERROR(SEARCH("Catastrófico",I55)))</formula>
    </cfRule>
    <cfRule type="containsText" dxfId="87" priority="92" operator="containsText" text="Mayor">
      <formula>NOT(ISERROR(SEARCH("Mayor",I55)))</formula>
    </cfRule>
    <cfRule type="containsText" dxfId="86" priority="93" operator="containsText" text="Menor">
      <formula>NOT(ISERROR(SEARCH("Menor",I55)))</formula>
    </cfRule>
    <cfRule type="containsText" dxfId="85" priority="94" operator="containsText" text="Leve">
      <formula>NOT(ISERROR(SEARCH("Leve",I55)))</formula>
    </cfRule>
    <cfRule type="containsText" dxfId="84" priority="99" operator="containsText" text="Moderado">
      <formula>NOT(ISERROR(SEARCH("Moderado",I55)))</formula>
    </cfRule>
  </conditionalFormatting>
  <conditionalFormatting sqref="K55:K64">
    <cfRule type="containsText" dxfId="83" priority="86" operator="containsText" text="Media">
      <formula>NOT(ISERROR(SEARCH("Media",K55)))</formula>
    </cfRule>
  </conditionalFormatting>
  <conditionalFormatting sqref="L55:L64">
    <cfRule type="containsText" dxfId="82" priority="85" operator="containsText" text="Moderado">
      <formula>NOT(ISERROR(SEARCH("Moderado",L55)))</formula>
    </cfRule>
  </conditionalFormatting>
  <conditionalFormatting sqref="J55:J64">
    <cfRule type="containsText" dxfId="81" priority="84" operator="containsText" text="Moderado">
      <formula>NOT(ISERROR(SEARCH("Moderado",J55)))</formula>
    </cfRule>
  </conditionalFormatting>
  <conditionalFormatting sqref="J55:J64">
    <cfRule type="containsText" dxfId="80" priority="82" operator="containsText" text="Bajo">
      <formula>NOT(ISERROR(SEARCH("Bajo",J55)))</formula>
    </cfRule>
    <cfRule type="containsText" dxfId="79" priority="83" operator="containsText" text="Extremo">
      <formula>NOT(ISERROR(SEARCH("Extremo",J55)))</formula>
    </cfRule>
  </conditionalFormatting>
  <conditionalFormatting sqref="K55:K64">
    <cfRule type="containsText" dxfId="78" priority="80" operator="containsText" text="Baja">
      <formula>NOT(ISERROR(SEARCH("Baja",K55)))</formula>
    </cfRule>
    <cfRule type="containsText" dxfId="77" priority="81" operator="containsText" text="Muy Baja">
      <formula>NOT(ISERROR(SEARCH("Muy Baja",K55)))</formula>
    </cfRule>
  </conditionalFormatting>
  <conditionalFormatting sqref="K55:K64">
    <cfRule type="containsText" dxfId="76" priority="78" operator="containsText" text="Muy Alta">
      <formula>NOT(ISERROR(SEARCH("Muy Alta",K55)))</formula>
    </cfRule>
    <cfRule type="containsText" dxfId="75" priority="79" operator="containsText" text="Alta">
      <formula>NOT(ISERROR(SEARCH("Alta",K55)))</formula>
    </cfRule>
  </conditionalFormatting>
  <conditionalFormatting sqref="L55:L64">
    <cfRule type="containsText" dxfId="74" priority="74" operator="containsText" text="Catastrófico">
      <formula>NOT(ISERROR(SEARCH("Catastrófico",L55)))</formula>
    </cfRule>
    <cfRule type="containsText" dxfId="73" priority="75" operator="containsText" text="Mayor">
      <formula>NOT(ISERROR(SEARCH("Mayor",L55)))</formula>
    </cfRule>
    <cfRule type="containsText" dxfId="72" priority="76" operator="containsText" text="Menor">
      <formula>NOT(ISERROR(SEARCH("Menor",L55)))</formula>
    </cfRule>
    <cfRule type="containsText" dxfId="71" priority="77" operator="containsText" text="Leve">
      <formula>NOT(ISERROR(SEARCH("Leve",L55)))</formula>
    </cfRule>
  </conditionalFormatting>
  <conditionalFormatting sqref="K25:L25">
    <cfRule type="containsText" dxfId="70" priority="68" operator="containsText" text="3- Moderado">
      <formula>NOT(ISERROR(SEARCH("3- Moderado",K25)))</formula>
    </cfRule>
    <cfRule type="containsText" dxfId="69" priority="69" operator="containsText" text="6- Moderado">
      <formula>NOT(ISERROR(SEARCH("6- Moderado",K25)))</formula>
    </cfRule>
    <cfRule type="containsText" dxfId="68" priority="70" operator="containsText" text="4- Moderado">
      <formula>NOT(ISERROR(SEARCH("4- Moderado",K25)))</formula>
    </cfRule>
    <cfRule type="containsText" dxfId="67" priority="71" operator="containsText" text="3- Bajo">
      <formula>NOT(ISERROR(SEARCH("3- Bajo",K25)))</formula>
    </cfRule>
    <cfRule type="containsText" dxfId="66" priority="72" operator="containsText" text="4- Bajo">
      <formula>NOT(ISERROR(SEARCH("4- Bajo",K25)))</formula>
    </cfRule>
    <cfRule type="containsText" dxfId="65" priority="73" operator="containsText" text="1- Bajo">
      <formula>NOT(ISERROR(SEARCH("1- Bajo",K25)))</formula>
    </cfRule>
  </conditionalFormatting>
  <conditionalFormatting sqref="H25:I25">
    <cfRule type="containsText" dxfId="64" priority="62" operator="containsText" text="3- Moderado">
      <formula>NOT(ISERROR(SEARCH("3- Moderado",H25)))</formula>
    </cfRule>
    <cfRule type="containsText" dxfId="63" priority="63" operator="containsText" text="6- Moderado">
      <formula>NOT(ISERROR(SEARCH("6- Moderado",H25)))</formula>
    </cfRule>
    <cfRule type="containsText" dxfId="62" priority="64" operator="containsText" text="4- Moderado">
      <formula>NOT(ISERROR(SEARCH("4- Moderado",H25)))</formula>
    </cfRule>
    <cfRule type="containsText" dxfId="61" priority="65" operator="containsText" text="3- Bajo">
      <formula>NOT(ISERROR(SEARCH("3- Bajo",H25)))</formula>
    </cfRule>
    <cfRule type="containsText" dxfId="60" priority="66" operator="containsText" text="4- Bajo">
      <formula>NOT(ISERROR(SEARCH("4- Bajo",H25)))</formula>
    </cfRule>
    <cfRule type="containsText" dxfId="59" priority="67" operator="containsText" text="1- Bajo">
      <formula>NOT(ISERROR(SEARCH("1- Bajo",H25)))</formula>
    </cfRule>
  </conditionalFormatting>
  <conditionalFormatting sqref="A25 C25:E25">
    <cfRule type="containsText" dxfId="58" priority="56" operator="containsText" text="3- Moderado">
      <formula>NOT(ISERROR(SEARCH("3- Moderado",A25)))</formula>
    </cfRule>
    <cfRule type="containsText" dxfId="57" priority="57" operator="containsText" text="6- Moderado">
      <formula>NOT(ISERROR(SEARCH("6- Moderado",A25)))</formula>
    </cfRule>
    <cfRule type="containsText" dxfId="56" priority="58" operator="containsText" text="4- Moderado">
      <formula>NOT(ISERROR(SEARCH("4- Moderado",A25)))</formula>
    </cfRule>
    <cfRule type="containsText" dxfId="55" priority="59" operator="containsText" text="3- Bajo">
      <formula>NOT(ISERROR(SEARCH("3- Bajo",A25)))</formula>
    </cfRule>
    <cfRule type="containsText" dxfId="54" priority="60" operator="containsText" text="4- Bajo">
      <formula>NOT(ISERROR(SEARCH("4- Bajo",A25)))</formula>
    </cfRule>
    <cfRule type="containsText" dxfId="53" priority="61" operator="containsText" text="1- Bajo">
      <formula>NOT(ISERROR(SEARCH("1- Bajo",A25)))</formula>
    </cfRule>
  </conditionalFormatting>
  <conditionalFormatting sqref="F25:G25">
    <cfRule type="containsText" dxfId="52" priority="50" operator="containsText" text="3- Moderado">
      <formula>NOT(ISERROR(SEARCH("3- Moderado",F25)))</formula>
    </cfRule>
    <cfRule type="containsText" dxfId="51" priority="51" operator="containsText" text="6- Moderado">
      <formula>NOT(ISERROR(SEARCH("6- Moderado",F25)))</formula>
    </cfRule>
    <cfRule type="containsText" dxfId="50" priority="52" operator="containsText" text="4- Moderado">
      <formula>NOT(ISERROR(SEARCH("4- Moderado",F25)))</formula>
    </cfRule>
    <cfRule type="containsText" dxfId="49" priority="53" operator="containsText" text="3- Bajo">
      <formula>NOT(ISERROR(SEARCH("3- Bajo",F25)))</formula>
    </cfRule>
    <cfRule type="containsText" dxfId="48" priority="54" operator="containsText" text="4- Bajo">
      <formula>NOT(ISERROR(SEARCH("4- Bajo",F25)))</formula>
    </cfRule>
    <cfRule type="containsText" dxfId="47" priority="55" operator="containsText" text="1- Bajo">
      <formula>NOT(ISERROR(SEARCH("1- Bajo",F25)))</formula>
    </cfRule>
  </conditionalFormatting>
  <conditionalFormatting sqref="J25:J29">
    <cfRule type="containsText" dxfId="46" priority="45" operator="containsText" text="Bajo">
      <formula>NOT(ISERROR(SEARCH("Bajo",J25)))</formula>
    </cfRule>
    <cfRule type="containsText" dxfId="45" priority="46" operator="containsText" text="Moderado">
      <formula>NOT(ISERROR(SEARCH("Moderado",J25)))</formula>
    </cfRule>
    <cfRule type="containsText" dxfId="44" priority="47" operator="containsText" text="Alto">
      <formula>NOT(ISERROR(SEARCH("Alto",J25)))</formula>
    </cfRule>
    <cfRule type="containsText" dxfId="43"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42" priority="20" operator="containsText" text="Moderado">
      <formula>NOT(ISERROR(SEARCH("Moderado",M25)))</formula>
    </cfRule>
    <cfRule type="containsText" dxfId="41" priority="40" operator="containsText" text="Bajo">
      <formula>NOT(ISERROR(SEARCH("Bajo",M25)))</formula>
    </cfRule>
    <cfRule type="containsText" dxfId="40" priority="41" operator="containsText" text="Moderado">
      <formula>NOT(ISERROR(SEARCH("Moderado",M25)))</formula>
    </cfRule>
    <cfRule type="containsText" dxfId="39" priority="42" operator="containsText" text="Alto">
      <formula>NOT(ISERROR(SEARCH("Alto",M25)))</formula>
    </cfRule>
    <cfRule type="containsText" dxfId="38"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37" priority="34" operator="containsText" text="3- Moderado">
      <formula>NOT(ISERROR(SEARCH("3- Moderado",N25)))</formula>
    </cfRule>
    <cfRule type="containsText" dxfId="36" priority="35" operator="containsText" text="6- Moderado">
      <formula>NOT(ISERROR(SEARCH("6- Moderado",N25)))</formula>
    </cfRule>
    <cfRule type="containsText" dxfId="35" priority="36" operator="containsText" text="4- Moderado">
      <formula>NOT(ISERROR(SEARCH("4- Moderado",N25)))</formula>
    </cfRule>
    <cfRule type="containsText" dxfId="34" priority="37" operator="containsText" text="3- Bajo">
      <formula>NOT(ISERROR(SEARCH("3- Bajo",N25)))</formula>
    </cfRule>
    <cfRule type="containsText" dxfId="33" priority="38" operator="containsText" text="4- Bajo">
      <formula>NOT(ISERROR(SEARCH("4- Bajo",N25)))</formula>
    </cfRule>
    <cfRule type="containsText" dxfId="32" priority="39" operator="containsText" text="1- Bajo">
      <formula>NOT(ISERROR(SEARCH("1- Bajo",N25)))</formula>
    </cfRule>
  </conditionalFormatting>
  <conditionalFormatting sqref="H25:H29">
    <cfRule type="containsText" dxfId="31" priority="21" operator="containsText" text="Muy Alta">
      <formula>NOT(ISERROR(SEARCH("Muy Alta",H25)))</formula>
    </cfRule>
    <cfRule type="containsText" dxfId="30" priority="22" operator="containsText" text="Alta">
      <formula>NOT(ISERROR(SEARCH("Alta",H25)))</formula>
    </cfRule>
    <cfRule type="containsText" dxfId="29" priority="23" operator="containsText" text="Muy Alta">
      <formula>NOT(ISERROR(SEARCH("Muy Alta",H25)))</formula>
    </cfRule>
    <cfRule type="containsText" dxfId="28" priority="28" operator="containsText" text="Muy Baja">
      <formula>NOT(ISERROR(SEARCH("Muy Baja",H25)))</formula>
    </cfRule>
    <cfRule type="containsText" dxfId="27" priority="29" operator="containsText" text="Baja">
      <formula>NOT(ISERROR(SEARCH("Baja",H25)))</formula>
    </cfRule>
    <cfRule type="containsText" dxfId="26" priority="30" operator="containsText" text="Media">
      <formula>NOT(ISERROR(SEARCH("Media",H25)))</formula>
    </cfRule>
    <cfRule type="containsText" dxfId="25" priority="31" operator="containsText" text="Alta">
      <formula>NOT(ISERROR(SEARCH("Alta",H25)))</formula>
    </cfRule>
    <cfRule type="containsText" dxfId="24" priority="33" operator="containsText" text="Muy Alta">
      <formula>NOT(ISERROR(SEARCH("Muy Alta",H25)))</formula>
    </cfRule>
  </conditionalFormatting>
  <conditionalFormatting sqref="I25:I29">
    <cfRule type="containsText" dxfId="23" priority="24" operator="containsText" text="Catastrófico">
      <formula>NOT(ISERROR(SEARCH("Catastrófico",I25)))</formula>
    </cfRule>
    <cfRule type="containsText" dxfId="22" priority="25" operator="containsText" text="Mayor">
      <formula>NOT(ISERROR(SEARCH("Mayor",I25)))</formula>
    </cfRule>
    <cfRule type="containsText" dxfId="21" priority="26" operator="containsText" text="Menor">
      <formula>NOT(ISERROR(SEARCH("Menor",I25)))</formula>
    </cfRule>
    <cfRule type="containsText" dxfId="20" priority="27" operator="containsText" text="Leve">
      <formula>NOT(ISERROR(SEARCH("Leve",I25)))</formula>
    </cfRule>
    <cfRule type="containsText" dxfId="19" priority="32" operator="containsText" text="Moderado">
      <formula>NOT(ISERROR(SEARCH("Moderado",I25)))</formula>
    </cfRule>
  </conditionalFormatting>
  <conditionalFormatting sqref="K25:K29">
    <cfRule type="containsText" dxfId="18" priority="19" operator="containsText" text="Media">
      <formula>NOT(ISERROR(SEARCH("Media",K25)))</formula>
    </cfRule>
  </conditionalFormatting>
  <conditionalFormatting sqref="L25:L29">
    <cfRule type="containsText" dxfId="17" priority="18" operator="containsText" text="Moderado">
      <formula>NOT(ISERROR(SEARCH("Moderado",L25)))</formula>
    </cfRule>
  </conditionalFormatting>
  <conditionalFormatting sqref="J25:J29">
    <cfRule type="containsText" dxfId="16" priority="17" operator="containsText" text="Moderado">
      <formula>NOT(ISERROR(SEARCH("Moderado",J25)))</formula>
    </cfRule>
  </conditionalFormatting>
  <conditionalFormatting sqref="J25:J29">
    <cfRule type="containsText" dxfId="15" priority="15" operator="containsText" text="Bajo">
      <formula>NOT(ISERROR(SEARCH("Bajo",J25)))</formula>
    </cfRule>
    <cfRule type="containsText" dxfId="14" priority="16" operator="containsText" text="Extremo">
      <formula>NOT(ISERROR(SEARCH("Extremo",J25)))</formula>
    </cfRule>
  </conditionalFormatting>
  <conditionalFormatting sqref="K25:K29">
    <cfRule type="containsText" dxfId="13" priority="13" operator="containsText" text="Baja">
      <formula>NOT(ISERROR(SEARCH("Baja",K25)))</formula>
    </cfRule>
    <cfRule type="containsText" dxfId="12" priority="14" operator="containsText" text="Muy Baja">
      <formula>NOT(ISERROR(SEARCH("Muy Baja",K25)))</formula>
    </cfRule>
  </conditionalFormatting>
  <conditionalFormatting sqref="K25:K29">
    <cfRule type="containsText" dxfId="11" priority="11" operator="containsText" text="Muy Alta">
      <formula>NOT(ISERROR(SEARCH("Muy Alta",K25)))</formula>
    </cfRule>
    <cfRule type="containsText" dxfId="10" priority="12" operator="containsText" text="Alta">
      <formula>NOT(ISERROR(SEARCH("Alta",K25)))</formula>
    </cfRule>
  </conditionalFormatting>
  <conditionalFormatting sqref="L25:L29">
    <cfRule type="containsText" dxfId="9" priority="7" operator="containsText" text="Catastrófico">
      <formula>NOT(ISERROR(SEARCH("Catastrófico",L25)))</formula>
    </cfRule>
    <cfRule type="containsText" dxfId="8" priority="8" operator="containsText" text="Mayor">
      <formula>NOT(ISERROR(SEARCH("Mayor",L25)))</formula>
    </cfRule>
    <cfRule type="containsText" dxfId="7" priority="9" operator="containsText" text="Menor">
      <formula>NOT(ISERROR(SEARCH("Menor",L25)))</formula>
    </cfRule>
    <cfRule type="containsText" dxfId="6" priority="10" operator="containsText" text="Leve">
      <formula>NOT(ISERROR(SEARCH("Leve",L25)))</formula>
    </cfRule>
  </conditionalFormatting>
  <conditionalFormatting sqref="B10 B15 B20 B25 B30 B35 B40 B45 B50 B55 B60">
    <cfRule type="containsText" dxfId="5" priority="1" operator="containsText" text="3- Moderado">
      <formula>NOT(ISERROR(SEARCH("3- Moderado",B10)))</formula>
    </cfRule>
    <cfRule type="containsText" dxfId="4" priority="2" operator="containsText" text="6- Moderado">
      <formula>NOT(ISERROR(SEARCH("6- Moderado",B10)))</formula>
    </cfRule>
    <cfRule type="containsText" dxfId="3" priority="3" operator="containsText" text="4- Moderado">
      <formula>NOT(ISERROR(SEARCH("4- Moderado",B10)))</formula>
    </cfRule>
    <cfRule type="containsText" dxfId="2" priority="4" operator="containsText" text="3- Bajo">
      <formula>NOT(ISERROR(SEARCH("3- Bajo",B10)))</formula>
    </cfRule>
    <cfRule type="containsText" dxfId="1" priority="5" operator="containsText" text="4- Bajo">
      <formula>NOT(ISERROR(SEARCH("4- Bajo",B10)))</formula>
    </cfRule>
    <cfRule type="containsText" dxfId="0"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xr:uid="{00000000-0002-0000-0F00-000000000000}"/>
    <dataValidation allowBlank="1" showInputMessage="1" showErrorMessage="1" prompt="Seleccionar si el responsable es el responsable de las acciones es el nivel central" sqref="P7:P8" xr:uid="{00000000-0002-0000-0F00-000001000000}"/>
    <dataValidation allowBlank="1" showInputMessage="1" showErrorMessage="1" prompt="Describir las actividades que se van a desarrollar para el proyecto" sqref="O7" xr:uid="{00000000-0002-0000-0F00-000002000000}"/>
    <dataValidation allowBlank="1" showInputMessage="1" showErrorMessage="1" prompt="El grado de afectación puede ser " sqref="I8" xr:uid="{00000000-0002-0000-0F00-000003000000}"/>
    <dataValidation allowBlank="1" showInputMessage="1" showErrorMessage="1" prompt="Que tan factible es que materialize el riesgo?" sqref="H8" xr:uid="{00000000-0002-0000-0F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F00-000005000000}"/>
    <dataValidation allowBlank="1" showInputMessage="1" showErrorMessage="1" prompt="Seleccionar el tipo de riesgo teniendo en cuenta que  factor organizaconal afecta. Ver explicacion en hoja " sqref="E8" xr:uid="{00000000-0002-0000-0F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J53"/>
  <sheetViews>
    <sheetView topLeftCell="A7" zoomScale="80" zoomScaleNormal="80" workbookViewId="0">
      <selection activeCell="B7" sqref="B7:E7"/>
    </sheetView>
  </sheetViews>
  <sheetFormatPr defaultColWidth="10.5703125" defaultRowHeight="14.25"/>
  <cols>
    <col min="1" max="1" width="44.42578125" style="111" customWidth="1"/>
    <col min="2" max="2" width="15.5703125" style="112" customWidth="1"/>
    <col min="3" max="3" width="39.42578125" style="208" customWidth="1"/>
    <col min="4" max="4" width="24.140625" style="112" customWidth="1"/>
    <col min="5" max="5" width="46.5703125" style="208" customWidth="1"/>
    <col min="6" max="16384" width="10.5703125" style="82"/>
  </cols>
  <sheetData>
    <row r="1" spans="1:10" ht="12.75" customHeight="1">
      <c r="A1" s="197"/>
      <c r="B1" s="309" t="s">
        <v>14</v>
      </c>
      <c r="C1" s="309"/>
      <c r="D1" s="309"/>
      <c r="E1" s="198"/>
      <c r="F1" s="197"/>
      <c r="G1" s="197"/>
      <c r="H1" s="197"/>
      <c r="J1" s="97"/>
    </row>
    <row r="2" spans="1:10" ht="12.75" customHeight="1">
      <c r="A2" s="197"/>
      <c r="B2" s="309" t="s">
        <v>15</v>
      </c>
      <c r="C2" s="309"/>
      <c r="D2" s="309"/>
      <c r="E2" s="198"/>
      <c r="F2" s="197"/>
      <c r="G2" s="197"/>
      <c r="H2" s="197"/>
      <c r="J2" s="97"/>
    </row>
    <row r="3" spans="1:10" ht="12.75" customHeight="1">
      <c r="A3" s="197"/>
      <c r="B3" s="266"/>
      <c r="C3" s="199"/>
      <c r="D3" s="266"/>
      <c r="E3" s="198"/>
      <c r="F3" s="197"/>
      <c r="G3" s="197"/>
      <c r="H3" s="197"/>
      <c r="J3" s="97"/>
    </row>
    <row r="4" spans="1:10" ht="12.75" customHeight="1">
      <c r="A4" s="197"/>
      <c r="B4" s="266"/>
      <c r="C4" s="199"/>
      <c r="D4" s="266"/>
      <c r="E4" s="198"/>
      <c r="F4" s="197"/>
      <c r="G4" s="197"/>
      <c r="H4" s="197"/>
      <c r="J4" s="97"/>
    </row>
    <row r="5" spans="1:10" ht="87" customHeight="1">
      <c r="A5" s="98" t="s">
        <v>16</v>
      </c>
      <c r="B5" s="310" t="s">
        <v>17</v>
      </c>
      <c r="C5" s="310"/>
      <c r="D5" s="98" t="s">
        <v>18</v>
      </c>
      <c r="E5" s="200" t="s">
        <v>19</v>
      </c>
      <c r="G5" s="97"/>
      <c r="J5" s="99"/>
    </row>
    <row r="6" spans="1:10" s="205" customFormat="1" ht="16.7" customHeight="1">
      <c r="A6" s="201"/>
      <c r="B6" s="202"/>
      <c r="C6" s="203"/>
      <c r="D6" s="201"/>
      <c r="E6" s="204"/>
      <c r="J6" s="206"/>
    </row>
    <row r="7" spans="1:10" ht="54.75" customHeight="1">
      <c r="A7" s="100" t="s">
        <v>20</v>
      </c>
      <c r="B7" s="311" t="s">
        <v>21</v>
      </c>
      <c r="C7" s="311"/>
      <c r="D7" s="311"/>
      <c r="E7" s="311"/>
    </row>
    <row r="8" spans="1:10" ht="13.35" customHeight="1">
      <c r="A8" s="207"/>
      <c r="B8" s="207"/>
      <c r="D8" s="101"/>
      <c r="E8" s="209"/>
    </row>
    <row r="9" spans="1:10" ht="28.5" customHeight="1">
      <c r="A9" s="210" t="s">
        <v>22</v>
      </c>
      <c r="B9" s="312" t="s">
        <v>23</v>
      </c>
      <c r="C9" s="312"/>
      <c r="D9" s="312"/>
      <c r="E9" s="312"/>
    </row>
    <row r="10" spans="1:10" ht="21" customHeight="1">
      <c r="A10" s="207"/>
      <c r="B10" s="207"/>
      <c r="D10" s="101"/>
      <c r="E10" s="209"/>
    </row>
    <row r="11" spans="1:10" s="102" customFormat="1" ht="12.75">
      <c r="A11" s="308" t="s">
        <v>24</v>
      </c>
      <c r="B11" s="308"/>
      <c r="C11" s="308"/>
      <c r="D11" s="308"/>
      <c r="E11" s="308"/>
    </row>
    <row r="12" spans="1:10" s="102" customFormat="1" ht="12.75" customHeight="1">
      <c r="A12" s="103" t="s">
        <v>25</v>
      </c>
      <c r="B12" s="103" t="s">
        <v>26</v>
      </c>
      <c r="C12" s="211" t="s">
        <v>27</v>
      </c>
      <c r="D12" s="104" t="s">
        <v>28</v>
      </c>
      <c r="E12" s="211" t="s">
        <v>29</v>
      </c>
    </row>
    <row r="13" spans="1:10" s="102" customFormat="1" ht="12.75" customHeight="1">
      <c r="A13" s="103"/>
      <c r="B13" s="103"/>
      <c r="C13" s="211"/>
      <c r="D13" s="104"/>
      <c r="E13" s="211"/>
    </row>
    <row r="14" spans="1:10" s="102" customFormat="1" ht="130.5" customHeight="1">
      <c r="A14" s="293" t="s">
        <v>30</v>
      </c>
      <c r="B14" s="212">
        <v>1</v>
      </c>
      <c r="C14" s="110" t="s">
        <v>31</v>
      </c>
      <c r="D14" s="212">
        <v>1</v>
      </c>
      <c r="E14" s="110" t="s">
        <v>32</v>
      </c>
    </row>
    <row r="15" spans="1:10" s="102" customFormat="1" ht="67.5" customHeight="1">
      <c r="A15" s="293"/>
      <c r="B15" s="212">
        <v>2</v>
      </c>
      <c r="C15" s="110" t="s">
        <v>33</v>
      </c>
      <c r="D15" s="213">
        <v>2</v>
      </c>
      <c r="E15" s="110" t="s">
        <v>34</v>
      </c>
    </row>
    <row r="16" spans="1:10" s="102" customFormat="1" ht="72" customHeight="1">
      <c r="A16" s="294" t="s">
        <v>35</v>
      </c>
      <c r="B16" s="212">
        <v>3</v>
      </c>
      <c r="C16" s="110" t="s">
        <v>36</v>
      </c>
      <c r="D16" s="214"/>
      <c r="E16" s="110"/>
    </row>
    <row r="17" spans="1:5" s="102" customFormat="1" ht="126" customHeight="1">
      <c r="A17" s="295"/>
      <c r="B17" s="212">
        <v>4</v>
      </c>
      <c r="C17" s="110" t="s">
        <v>37</v>
      </c>
      <c r="D17" s="213">
        <v>3</v>
      </c>
      <c r="E17" s="110" t="s">
        <v>38</v>
      </c>
    </row>
    <row r="18" spans="1:5" s="102" customFormat="1" ht="97.5" customHeight="1">
      <c r="A18" s="296" t="s">
        <v>39</v>
      </c>
      <c r="B18" s="212">
        <v>5</v>
      </c>
      <c r="C18" s="110" t="s">
        <v>40</v>
      </c>
      <c r="D18" s="213">
        <v>4</v>
      </c>
      <c r="E18" s="110" t="s">
        <v>41</v>
      </c>
    </row>
    <row r="19" spans="1:5" s="102" customFormat="1" ht="93" customHeight="1">
      <c r="A19" s="294"/>
      <c r="B19" s="212">
        <v>6</v>
      </c>
      <c r="C19" s="110" t="s">
        <v>42</v>
      </c>
      <c r="D19" s="212">
        <v>5</v>
      </c>
      <c r="E19" s="110" t="s">
        <v>43</v>
      </c>
    </row>
    <row r="20" spans="1:5" s="102" customFormat="1" ht="62.25" customHeight="1">
      <c r="A20" s="295"/>
      <c r="B20" s="212">
        <v>7</v>
      </c>
      <c r="C20" s="110" t="s">
        <v>44</v>
      </c>
      <c r="D20" s="212"/>
      <c r="E20" s="110"/>
    </row>
    <row r="21" spans="1:5" s="102" customFormat="1" ht="81.75" customHeight="1">
      <c r="A21" s="296" t="s">
        <v>45</v>
      </c>
      <c r="B21" s="212">
        <v>8</v>
      </c>
      <c r="C21" s="110" t="s">
        <v>46</v>
      </c>
      <c r="D21" s="212">
        <v>6</v>
      </c>
      <c r="E21" s="110" t="s">
        <v>47</v>
      </c>
    </row>
    <row r="22" spans="1:5" s="102" customFormat="1" ht="132.75" customHeight="1">
      <c r="A22" s="295"/>
      <c r="B22" s="212">
        <v>9</v>
      </c>
      <c r="C22" s="110" t="s">
        <v>48</v>
      </c>
      <c r="D22" s="212"/>
      <c r="E22" s="110"/>
    </row>
    <row r="23" spans="1:5" s="102" customFormat="1" ht="89.1" customHeight="1">
      <c r="A23" s="267" t="s">
        <v>49</v>
      </c>
      <c r="B23" s="215">
        <v>10</v>
      </c>
      <c r="C23" s="216" t="s">
        <v>50</v>
      </c>
      <c r="D23" s="215">
        <v>7</v>
      </c>
      <c r="E23" s="217" t="s">
        <v>51</v>
      </c>
    </row>
    <row r="24" spans="1:5" s="102" customFormat="1" ht="58.5" customHeight="1">
      <c r="A24" s="297" t="s">
        <v>52</v>
      </c>
      <c r="B24" s="215">
        <v>11</v>
      </c>
      <c r="C24" s="216" t="s">
        <v>53</v>
      </c>
      <c r="D24" s="105"/>
      <c r="E24" s="218"/>
    </row>
    <row r="25" spans="1:5" s="102" customFormat="1" ht="44.25" customHeight="1">
      <c r="A25" s="298"/>
      <c r="B25" s="215">
        <v>12</v>
      </c>
      <c r="C25" s="216" t="s">
        <v>54</v>
      </c>
      <c r="D25" s="267">
        <v>8</v>
      </c>
      <c r="E25" s="219" t="s">
        <v>55</v>
      </c>
    </row>
    <row r="26" spans="1:5" s="102" customFormat="1" ht="12.75">
      <c r="A26" s="299" t="s">
        <v>56</v>
      </c>
      <c r="B26" s="300"/>
      <c r="C26" s="300"/>
      <c r="D26" s="300"/>
      <c r="E26" s="301"/>
    </row>
    <row r="27" spans="1:5" s="102" customFormat="1" ht="12.75" customHeight="1">
      <c r="A27" s="106" t="s">
        <v>57</v>
      </c>
      <c r="B27" s="107" t="s">
        <v>26</v>
      </c>
      <c r="C27" s="220" t="s">
        <v>58</v>
      </c>
      <c r="D27" s="108" t="s">
        <v>28</v>
      </c>
      <c r="E27" s="220" t="s">
        <v>59</v>
      </c>
    </row>
    <row r="28" spans="1:5" ht="48" customHeight="1">
      <c r="A28" s="302" t="s">
        <v>60</v>
      </c>
      <c r="B28" s="221">
        <v>1</v>
      </c>
      <c r="C28" s="222" t="s">
        <v>61</v>
      </c>
      <c r="D28" s="221">
        <v>1</v>
      </c>
      <c r="E28" s="223" t="s">
        <v>62</v>
      </c>
    </row>
    <row r="29" spans="1:5" ht="50.25" customHeight="1">
      <c r="A29" s="303"/>
      <c r="B29" s="221">
        <v>2</v>
      </c>
      <c r="C29" s="222" t="s">
        <v>63</v>
      </c>
      <c r="D29" s="221">
        <v>2</v>
      </c>
      <c r="E29" s="223" t="s">
        <v>64</v>
      </c>
    </row>
    <row r="30" spans="1:5" ht="53.25" customHeight="1">
      <c r="A30" s="303"/>
      <c r="B30" s="221">
        <v>3</v>
      </c>
      <c r="C30" s="223" t="s">
        <v>65</v>
      </c>
      <c r="D30" s="221"/>
      <c r="E30" s="223"/>
    </row>
    <row r="31" spans="1:5" ht="64.5" customHeight="1">
      <c r="A31" s="304"/>
      <c r="B31" s="221">
        <v>4</v>
      </c>
      <c r="C31" s="223" t="s">
        <v>66</v>
      </c>
      <c r="D31" s="221"/>
      <c r="E31" s="223"/>
    </row>
    <row r="32" spans="1:5" ht="63.75">
      <c r="A32" s="224" t="s">
        <v>67</v>
      </c>
      <c r="B32" s="267">
        <v>5</v>
      </c>
      <c r="C32" s="225" t="s">
        <v>68</v>
      </c>
      <c r="D32" s="109">
        <v>3</v>
      </c>
      <c r="E32" s="226" t="s">
        <v>69</v>
      </c>
    </row>
    <row r="33" spans="1:5" ht="51">
      <c r="A33" s="305" t="s">
        <v>70</v>
      </c>
      <c r="B33" s="227">
        <v>6</v>
      </c>
      <c r="C33" s="223" t="s">
        <v>71</v>
      </c>
      <c r="D33" s="221">
        <v>4</v>
      </c>
      <c r="E33" s="223" t="s">
        <v>72</v>
      </c>
    </row>
    <row r="34" spans="1:5" hidden="1">
      <c r="A34" s="306"/>
      <c r="B34" s="227">
        <v>6</v>
      </c>
      <c r="C34" s="228"/>
      <c r="D34" s="229"/>
      <c r="E34" s="223"/>
    </row>
    <row r="35" spans="1:5" ht="57.75" customHeight="1">
      <c r="A35" s="306"/>
      <c r="B35" s="227">
        <v>7</v>
      </c>
      <c r="C35" s="223" t="s">
        <v>73</v>
      </c>
      <c r="D35" s="230"/>
      <c r="E35" s="223"/>
    </row>
    <row r="36" spans="1:5" ht="48" customHeight="1">
      <c r="A36" s="306"/>
      <c r="B36" s="227">
        <v>8</v>
      </c>
      <c r="C36" s="223" t="s">
        <v>74</v>
      </c>
      <c r="D36" s="230"/>
      <c r="E36" s="223"/>
    </row>
    <row r="37" spans="1:5" ht="71.25" customHeight="1">
      <c r="A37" s="306"/>
      <c r="B37" s="227">
        <v>9</v>
      </c>
      <c r="C37" s="223" t="s">
        <v>75</v>
      </c>
      <c r="D37" s="230"/>
      <c r="E37" s="223"/>
    </row>
    <row r="38" spans="1:5" ht="90" customHeight="1">
      <c r="A38" s="307"/>
      <c r="B38" s="227">
        <v>10</v>
      </c>
      <c r="C38" s="223" t="s">
        <v>76</v>
      </c>
      <c r="D38" s="231"/>
      <c r="E38" s="223"/>
    </row>
    <row r="39" spans="1:5" ht="51">
      <c r="A39" s="305" t="s">
        <v>77</v>
      </c>
      <c r="B39" s="227">
        <v>11</v>
      </c>
      <c r="C39" s="223" t="s">
        <v>78</v>
      </c>
      <c r="D39" s="231">
        <v>5</v>
      </c>
      <c r="E39" s="223" t="s">
        <v>79</v>
      </c>
    </row>
    <row r="40" spans="1:5" ht="38.25">
      <c r="A40" s="306"/>
      <c r="B40" s="227">
        <v>12</v>
      </c>
      <c r="C40" s="223" t="s">
        <v>80</v>
      </c>
      <c r="D40" s="231">
        <v>6</v>
      </c>
      <c r="E40" s="223" t="s">
        <v>81</v>
      </c>
    </row>
    <row r="41" spans="1:5" ht="76.5">
      <c r="A41" s="307"/>
      <c r="B41" s="227">
        <v>13</v>
      </c>
      <c r="C41" s="223" t="s">
        <v>82</v>
      </c>
      <c r="D41" s="231">
        <v>7</v>
      </c>
      <c r="E41" s="223" t="s">
        <v>83</v>
      </c>
    </row>
    <row r="42" spans="1:5" ht="38.25">
      <c r="A42" s="305" t="s">
        <v>84</v>
      </c>
      <c r="B42" s="227">
        <v>14</v>
      </c>
      <c r="C42" s="223" t="s">
        <v>85</v>
      </c>
      <c r="D42" s="231">
        <v>8</v>
      </c>
      <c r="E42" s="223" t="s">
        <v>86</v>
      </c>
    </row>
    <row r="43" spans="1:5" ht="99" customHeight="1">
      <c r="A43" s="306"/>
      <c r="B43" s="227">
        <v>15</v>
      </c>
      <c r="C43" s="223" t="s">
        <v>87</v>
      </c>
      <c r="D43" s="231">
        <v>9</v>
      </c>
      <c r="E43" s="223" t="s">
        <v>88</v>
      </c>
    </row>
    <row r="44" spans="1:5" ht="100.5" customHeight="1">
      <c r="A44" s="306"/>
      <c r="B44" s="227">
        <v>16</v>
      </c>
      <c r="C44" s="223" t="s">
        <v>89</v>
      </c>
      <c r="D44" s="231">
        <v>10</v>
      </c>
      <c r="E44" s="223" t="s">
        <v>90</v>
      </c>
    </row>
    <row r="45" spans="1:5" ht="25.5">
      <c r="A45" s="307"/>
      <c r="B45" s="232"/>
      <c r="C45" s="223"/>
      <c r="D45" s="231">
        <v>11</v>
      </c>
      <c r="E45" s="223" t="s">
        <v>91</v>
      </c>
    </row>
    <row r="46" spans="1:5" ht="51">
      <c r="A46" s="305" t="s">
        <v>92</v>
      </c>
      <c r="B46" s="227">
        <v>17</v>
      </c>
      <c r="C46" s="223" t="s">
        <v>93</v>
      </c>
      <c r="D46" s="231">
        <v>12</v>
      </c>
      <c r="E46" s="223" t="s">
        <v>94</v>
      </c>
    </row>
    <row r="47" spans="1:5" ht="25.5">
      <c r="A47" s="307"/>
      <c r="B47" s="227"/>
      <c r="C47" s="223"/>
      <c r="D47" s="231">
        <v>13</v>
      </c>
      <c r="E47" s="223" t="s">
        <v>95</v>
      </c>
    </row>
    <row r="48" spans="1:5" ht="61.5" customHeight="1">
      <c r="A48" s="224" t="s">
        <v>96</v>
      </c>
      <c r="B48" s="221">
        <v>18</v>
      </c>
      <c r="C48" s="233" t="s">
        <v>97</v>
      </c>
      <c r="D48" s="231"/>
      <c r="E48" s="223"/>
    </row>
    <row r="49" spans="1:5" ht="65.25" customHeight="1">
      <c r="A49" s="227" t="s">
        <v>98</v>
      </c>
      <c r="B49" s="227">
        <v>19</v>
      </c>
      <c r="C49" s="223" t="s">
        <v>99</v>
      </c>
      <c r="D49" s="231">
        <v>14</v>
      </c>
      <c r="E49" s="223" t="s">
        <v>100</v>
      </c>
    </row>
    <row r="50" spans="1:5" ht="50.25" customHeight="1">
      <c r="A50" s="290" t="s">
        <v>101</v>
      </c>
      <c r="B50" s="227">
        <v>20</v>
      </c>
      <c r="C50" s="223" t="s">
        <v>102</v>
      </c>
      <c r="D50" s="231"/>
      <c r="E50" s="223"/>
    </row>
    <row r="51" spans="1:5">
      <c r="A51" s="291"/>
      <c r="B51" s="227"/>
      <c r="C51" s="223"/>
      <c r="D51" s="231"/>
      <c r="E51" s="223"/>
    </row>
    <row r="52" spans="1:5">
      <c r="A52" s="292"/>
      <c r="B52" s="227"/>
      <c r="C52" s="223"/>
      <c r="D52" s="234"/>
      <c r="E52" s="223"/>
    </row>
    <row r="53" spans="1:5">
      <c r="A53" s="227" t="s">
        <v>103</v>
      </c>
      <c r="B53" s="221"/>
      <c r="C53" s="235"/>
      <c r="D53" s="221"/>
      <c r="E53" s="235"/>
    </row>
  </sheetData>
  <mergeCells count="18">
    <mergeCell ref="A11:E11"/>
    <mergeCell ref="B1:D1"/>
    <mergeCell ref="B2:D2"/>
    <mergeCell ref="B5:C5"/>
    <mergeCell ref="B7:E7"/>
    <mergeCell ref="B9:E9"/>
    <mergeCell ref="A50:A52"/>
    <mergeCell ref="A14:A15"/>
    <mergeCell ref="A16:A17"/>
    <mergeCell ref="A18:A20"/>
    <mergeCell ref="A21:A22"/>
    <mergeCell ref="A24:A25"/>
    <mergeCell ref="A26:E26"/>
    <mergeCell ref="A28:A31"/>
    <mergeCell ref="A33:A38"/>
    <mergeCell ref="A39:A41"/>
    <mergeCell ref="A42:A45"/>
    <mergeCell ref="A46:A4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F33"/>
  <sheetViews>
    <sheetView topLeftCell="A4" zoomScaleNormal="100" workbookViewId="0">
      <pane ySplit="2" topLeftCell="A10" activePane="bottomLeft" state="frozen"/>
      <selection pane="bottomLeft" activeCell="A10" sqref="A10"/>
      <selection activeCell="A4" sqref="A4"/>
    </sheetView>
  </sheetViews>
  <sheetFormatPr defaultColWidth="10.5703125" defaultRowHeight="18.75"/>
  <cols>
    <col min="1" max="1" width="52.140625" style="95" customWidth="1"/>
    <col min="2" max="2" width="10.140625" style="96" customWidth="1"/>
    <col min="3" max="3" width="11.42578125" style="94" customWidth="1"/>
    <col min="4" max="4" width="13" style="94" customWidth="1"/>
    <col min="5" max="5" width="11.85546875" style="94" customWidth="1"/>
    <col min="6" max="6" width="44.42578125" style="95" customWidth="1"/>
  </cols>
  <sheetData>
    <row r="1" spans="1:6" ht="22.5" customHeight="1">
      <c r="A1" s="313" t="s">
        <v>14</v>
      </c>
      <c r="B1" s="313"/>
      <c r="C1" s="313"/>
      <c r="D1" s="313"/>
      <c r="E1" s="313"/>
      <c r="F1" s="313"/>
    </row>
    <row r="2" spans="1:6">
      <c r="A2" s="314" t="s">
        <v>104</v>
      </c>
      <c r="B2" s="314"/>
      <c r="C2" s="314"/>
      <c r="D2" s="314"/>
      <c r="E2" s="314"/>
      <c r="F2" s="314"/>
    </row>
    <row r="3" spans="1:6">
      <c r="A3" s="315" t="s">
        <v>105</v>
      </c>
      <c r="B3" s="316"/>
      <c r="C3" s="316"/>
      <c r="D3" s="316"/>
      <c r="E3" s="316"/>
      <c r="F3" s="317"/>
    </row>
    <row r="4" spans="1:6" ht="28.5" customHeight="1">
      <c r="A4" s="318" t="s">
        <v>106</v>
      </c>
      <c r="B4" s="320" t="s">
        <v>107</v>
      </c>
      <c r="C4" s="321"/>
      <c r="D4" s="321"/>
      <c r="E4" s="322"/>
      <c r="F4" s="91" t="s">
        <v>108</v>
      </c>
    </row>
    <row r="5" spans="1:6" ht="46.5" customHeight="1">
      <c r="A5" s="319"/>
      <c r="B5" s="92" t="s">
        <v>109</v>
      </c>
      <c r="C5" s="92" t="s">
        <v>110</v>
      </c>
      <c r="D5" s="92" t="s">
        <v>111</v>
      </c>
      <c r="E5" s="92" t="s">
        <v>112</v>
      </c>
      <c r="F5" s="93"/>
    </row>
    <row r="6" spans="1:6" ht="25.5">
      <c r="A6" s="223" t="s">
        <v>113</v>
      </c>
      <c r="B6" s="221" t="s">
        <v>114</v>
      </c>
      <c r="C6" s="221">
        <v>1</v>
      </c>
      <c r="D6" s="221"/>
      <c r="E6" s="221"/>
      <c r="F6" s="234" t="s">
        <v>115</v>
      </c>
    </row>
    <row r="7" spans="1:6" ht="38.25">
      <c r="A7" s="223" t="s">
        <v>116</v>
      </c>
      <c r="B7" s="221">
        <v>5.6</v>
      </c>
      <c r="C7" s="221">
        <v>4.5</v>
      </c>
      <c r="D7" s="221"/>
      <c r="E7" s="221"/>
      <c r="F7" s="234" t="s">
        <v>117</v>
      </c>
    </row>
    <row r="8" spans="1:6" ht="38.25">
      <c r="A8" s="223" t="s">
        <v>118</v>
      </c>
      <c r="B8" s="221">
        <v>3.4</v>
      </c>
      <c r="C8" s="221"/>
      <c r="D8" s="234">
        <v>6</v>
      </c>
      <c r="E8" s="221">
        <v>3</v>
      </c>
      <c r="F8" s="234" t="s">
        <v>115</v>
      </c>
    </row>
    <row r="9" spans="1:6" ht="38.25">
      <c r="A9" s="223" t="s">
        <v>119</v>
      </c>
      <c r="B9" s="221">
        <v>8</v>
      </c>
      <c r="C9" s="221"/>
      <c r="D9" s="221"/>
      <c r="E9" s="221"/>
      <c r="F9" s="234" t="s">
        <v>115</v>
      </c>
    </row>
    <row r="10" spans="1:6" ht="25.5">
      <c r="A10" s="223" t="s">
        <v>120</v>
      </c>
      <c r="B10" s="236">
        <v>9</v>
      </c>
      <c r="C10" s="221"/>
      <c r="D10" s="221"/>
      <c r="E10" s="221"/>
      <c r="F10" s="234" t="s">
        <v>117</v>
      </c>
    </row>
    <row r="11" spans="1:6" ht="25.5">
      <c r="A11" s="223" t="s">
        <v>55</v>
      </c>
      <c r="B11" s="221">
        <v>12</v>
      </c>
      <c r="C11" s="221"/>
      <c r="D11" s="221"/>
      <c r="E11" s="221"/>
      <c r="F11" s="234" t="s">
        <v>117</v>
      </c>
    </row>
    <row r="12" spans="1:6" ht="38.25">
      <c r="A12" s="222" t="s">
        <v>121</v>
      </c>
      <c r="B12" s="221"/>
      <c r="C12" s="221"/>
      <c r="D12" s="221">
        <v>1</v>
      </c>
      <c r="E12" s="221"/>
      <c r="F12" s="234" t="s">
        <v>117</v>
      </c>
    </row>
    <row r="13" spans="1:6" ht="38.25">
      <c r="A13" s="222" t="s">
        <v>122</v>
      </c>
      <c r="B13" s="221"/>
      <c r="C13" s="221"/>
      <c r="D13" s="221">
        <v>2</v>
      </c>
      <c r="E13" s="221">
        <v>2</v>
      </c>
      <c r="F13" s="234" t="s">
        <v>117</v>
      </c>
    </row>
    <row r="14" spans="1:6" ht="38.25">
      <c r="A14" s="223" t="s">
        <v>123</v>
      </c>
      <c r="B14" s="221"/>
      <c r="C14" s="221"/>
      <c r="D14" s="221">
        <v>3</v>
      </c>
      <c r="E14" s="221"/>
      <c r="F14" s="234" t="s">
        <v>117</v>
      </c>
    </row>
    <row r="15" spans="1:6" ht="25.5">
      <c r="A15" s="223" t="s">
        <v>124</v>
      </c>
      <c r="B15" s="221"/>
      <c r="C15" s="221"/>
      <c r="D15" s="221">
        <v>4</v>
      </c>
      <c r="E15" s="221"/>
      <c r="F15" s="234" t="s">
        <v>117</v>
      </c>
    </row>
    <row r="16" spans="1:6" ht="25.5">
      <c r="A16" s="223" t="s">
        <v>125</v>
      </c>
      <c r="B16" s="221"/>
      <c r="C16" s="221"/>
      <c r="D16" s="221">
        <v>7</v>
      </c>
      <c r="E16" s="221"/>
      <c r="F16" s="234" t="s">
        <v>115</v>
      </c>
    </row>
    <row r="17" spans="1:6" ht="25.5">
      <c r="A17" s="223" t="s">
        <v>126</v>
      </c>
      <c r="B17" s="221"/>
      <c r="C17" s="221"/>
      <c r="D17" s="221">
        <v>8</v>
      </c>
      <c r="E17" s="221"/>
      <c r="F17" s="234" t="s">
        <v>115</v>
      </c>
    </row>
    <row r="18" spans="1:6" ht="38.25">
      <c r="A18" s="223" t="s">
        <v>127</v>
      </c>
      <c r="B18" s="221">
        <v>12</v>
      </c>
      <c r="C18" s="221"/>
      <c r="D18" s="221"/>
      <c r="E18" s="221"/>
      <c r="F18" s="234" t="s">
        <v>115</v>
      </c>
    </row>
    <row r="19" spans="1:6" ht="51">
      <c r="A19" s="223" t="s">
        <v>128</v>
      </c>
      <c r="B19" s="221"/>
      <c r="C19" s="221"/>
      <c r="D19" s="221">
        <v>10</v>
      </c>
      <c r="E19" s="221"/>
      <c r="F19" s="234" t="s">
        <v>117</v>
      </c>
    </row>
    <row r="20" spans="1:6" ht="25.5">
      <c r="A20" s="223" t="s">
        <v>129</v>
      </c>
      <c r="B20" s="221"/>
      <c r="C20" s="221"/>
      <c r="D20" s="234">
        <v>16</v>
      </c>
      <c r="E20" s="221">
        <v>10</v>
      </c>
      <c r="F20" s="234" t="s">
        <v>115</v>
      </c>
    </row>
    <row r="21" spans="1:6" ht="25.5">
      <c r="A21" s="223" t="s">
        <v>130</v>
      </c>
      <c r="B21" s="221"/>
      <c r="C21" s="221"/>
      <c r="D21" s="234">
        <v>14</v>
      </c>
      <c r="E21" s="221"/>
      <c r="F21" s="234" t="s">
        <v>115</v>
      </c>
    </row>
    <row r="22" spans="1:6" ht="63.75">
      <c r="A22" s="223" t="s">
        <v>87</v>
      </c>
      <c r="B22" s="221"/>
      <c r="C22" s="221"/>
      <c r="D22" s="221">
        <v>15</v>
      </c>
      <c r="E22" s="221"/>
      <c r="F22" s="234" t="s">
        <v>115</v>
      </c>
    </row>
    <row r="23" spans="1:6" ht="38.25">
      <c r="A23" s="223" t="s">
        <v>131</v>
      </c>
      <c r="B23" s="221"/>
      <c r="C23" s="221"/>
      <c r="D23" s="221">
        <v>17</v>
      </c>
      <c r="E23" s="221"/>
      <c r="F23" s="234" t="s">
        <v>117</v>
      </c>
    </row>
    <row r="24" spans="1:6" ht="38.25">
      <c r="A24" s="223" t="s">
        <v>132</v>
      </c>
      <c r="B24" s="221"/>
      <c r="C24" s="221"/>
      <c r="D24" s="221"/>
      <c r="E24" s="221">
        <v>1</v>
      </c>
      <c r="F24" s="237" t="s">
        <v>117</v>
      </c>
    </row>
    <row r="25" spans="1:6" ht="25.5">
      <c r="A25" s="223" t="s">
        <v>133</v>
      </c>
      <c r="B25" s="221"/>
      <c r="C25" s="221"/>
      <c r="D25" s="221"/>
      <c r="E25" s="221">
        <v>4</v>
      </c>
      <c r="F25" s="234" t="s">
        <v>117</v>
      </c>
    </row>
    <row r="26" spans="1:6" ht="25.5">
      <c r="A26" s="223" t="s">
        <v>134</v>
      </c>
      <c r="B26" s="221"/>
      <c r="C26" s="221"/>
      <c r="D26" s="221"/>
      <c r="E26" s="221">
        <v>6</v>
      </c>
      <c r="F26" s="234" t="s">
        <v>117</v>
      </c>
    </row>
    <row r="27" spans="1:6" ht="63.75">
      <c r="A27" s="223" t="s">
        <v>135</v>
      </c>
      <c r="B27" s="221"/>
      <c r="C27" s="221"/>
      <c r="D27" s="221"/>
      <c r="E27" s="221">
        <v>7</v>
      </c>
      <c r="F27" s="234" t="s">
        <v>115</v>
      </c>
    </row>
    <row r="28" spans="1:6" ht="25.5">
      <c r="A28" s="223" t="s">
        <v>136</v>
      </c>
      <c r="B28" s="221"/>
      <c r="C28" s="221"/>
      <c r="D28" s="221"/>
      <c r="E28" s="221">
        <v>8</v>
      </c>
      <c r="F28" s="237" t="s">
        <v>117</v>
      </c>
    </row>
    <row r="29" spans="1:6" ht="25.5">
      <c r="A29" s="223" t="s">
        <v>88</v>
      </c>
      <c r="B29" s="221"/>
      <c r="C29" s="221"/>
      <c r="D29" s="221"/>
      <c r="E29" s="221">
        <v>9</v>
      </c>
      <c r="F29" s="237" t="s">
        <v>117</v>
      </c>
    </row>
    <row r="30" spans="1:6" ht="25.5">
      <c r="A30" s="223" t="s">
        <v>91</v>
      </c>
      <c r="B30" s="221"/>
      <c r="C30" s="221"/>
      <c r="D30" s="221"/>
      <c r="E30" s="221">
        <v>11</v>
      </c>
      <c r="F30" s="234" t="s">
        <v>117</v>
      </c>
    </row>
    <row r="31" spans="1:6" ht="25.5">
      <c r="A31" s="223" t="s">
        <v>94</v>
      </c>
      <c r="B31" s="221"/>
      <c r="C31" s="221"/>
      <c r="D31" s="221"/>
      <c r="E31" s="221">
        <v>12</v>
      </c>
      <c r="F31" s="234" t="s">
        <v>117</v>
      </c>
    </row>
    <row r="32" spans="1:6" ht="25.5">
      <c r="A32" s="223" t="s">
        <v>95</v>
      </c>
      <c r="B32" s="221"/>
      <c r="C32" s="221"/>
      <c r="D32" s="221"/>
      <c r="E32" s="221">
        <v>13</v>
      </c>
      <c r="F32" s="238" t="s">
        <v>115</v>
      </c>
    </row>
    <row r="33" spans="1:6" ht="25.5">
      <c r="A33" s="223" t="s">
        <v>100</v>
      </c>
      <c r="B33" s="221"/>
      <c r="C33" s="221"/>
      <c r="D33" s="221"/>
      <c r="E33" s="221">
        <v>14</v>
      </c>
      <c r="F33" s="237" t="s">
        <v>117</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200-000000000000}"/>
    <dataValidation allowBlank="1" showInputMessage="1" showErrorMessage="1" prompt="Proponer y escribir en una frase la estrategia para gestionar la debilidad, la oportunidad, la amenaza o la fortaleza.Usar verbo de acción en infinitivo._x000a_" sqref="G1 A4" xr:uid="{00000000-0002-0000-0200-000001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A28" zoomScale="112" zoomScaleNormal="112" workbookViewId="0">
      <selection activeCell="E33" sqref="E33:F33"/>
    </sheetView>
  </sheetViews>
  <sheetFormatPr defaultColWidth="11.42578125" defaultRowHeight="15"/>
  <cols>
    <col min="1" max="1" width="2.85546875" style="6" customWidth="1"/>
    <col min="2" max="3" width="24.7109375" style="6" customWidth="1"/>
    <col min="4" max="4" width="16" style="6" customWidth="1"/>
    <col min="5" max="5" width="24.7109375" style="6" customWidth="1"/>
    <col min="6" max="6" width="27.7109375" style="6" customWidth="1"/>
    <col min="7" max="8" width="24.7109375" style="6" customWidth="1"/>
    <col min="9" max="16384" width="11.42578125" style="6"/>
  </cols>
  <sheetData>
    <row r="1" spans="2:8" ht="15.75" thickBot="1"/>
    <row r="2" spans="2:8" ht="18">
      <c r="B2" s="323" t="s">
        <v>137</v>
      </c>
      <c r="C2" s="324"/>
      <c r="D2" s="324"/>
      <c r="E2" s="324"/>
      <c r="F2" s="324"/>
      <c r="G2" s="324"/>
      <c r="H2" s="325"/>
    </row>
    <row r="3" spans="2:8" ht="16.5">
      <c r="B3" s="326" t="s">
        <v>138</v>
      </c>
      <c r="C3" s="327"/>
      <c r="D3" s="327"/>
      <c r="E3" s="327"/>
      <c r="F3" s="327"/>
      <c r="G3" s="327"/>
      <c r="H3" s="328"/>
    </row>
    <row r="4" spans="2:8" ht="88.5" customHeight="1">
      <c r="B4" s="329" t="s">
        <v>139</v>
      </c>
      <c r="C4" s="330"/>
      <c r="D4" s="330"/>
      <c r="E4" s="330"/>
      <c r="F4" s="330"/>
      <c r="G4" s="330"/>
      <c r="H4" s="331"/>
    </row>
    <row r="5" spans="2:8" ht="16.5">
      <c r="B5" s="7"/>
      <c r="C5" s="8"/>
      <c r="D5" s="8"/>
      <c r="E5" s="8"/>
      <c r="F5" s="8"/>
      <c r="G5" s="8"/>
      <c r="H5" s="9"/>
    </row>
    <row r="6" spans="2:8" ht="16.5" customHeight="1">
      <c r="B6" s="332" t="s">
        <v>140</v>
      </c>
      <c r="C6" s="333"/>
      <c r="D6" s="333"/>
      <c r="E6" s="333"/>
      <c r="F6" s="333"/>
      <c r="G6" s="333"/>
      <c r="H6" s="334"/>
    </row>
    <row r="7" spans="2:8" ht="44.25" customHeight="1">
      <c r="B7" s="332"/>
      <c r="C7" s="333"/>
      <c r="D7" s="333"/>
      <c r="E7" s="333"/>
      <c r="F7" s="333"/>
      <c r="G7" s="333"/>
      <c r="H7" s="334"/>
    </row>
    <row r="8" spans="2:8" ht="15.75" thickBot="1">
      <c r="B8" s="10"/>
      <c r="C8" s="11"/>
      <c r="D8" s="12"/>
      <c r="E8" s="13"/>
      <c r="F8" s="13"/>
      <c r="G8" s="14"/>
      <c r="H8" s="15"/>
    </row>
    <row r="9" spans="2:8" ht="15.75" thickTop="1">
      <c r="B9" s="10"/>
      <c r="C9" s="335" t="s">
        <v>141</v>
      </c>
      <c r="D9" s="336"/>
      <c r="E9" s="337" t="s">
        <v>142</v>
      </c>
      <c r="F9" s="338"/>
      <c r="G9" s="11"/>
      <c r="H9" s="15"/>
    </row>
    <row r="10" spans="2:8" ht="35.25" customHeight="1">
      <c r="B10" s="10"/>
      <c r="C10" s="339" t="s">
        <v>143</v>
      </c>
      <c r="D10" s="340"/>
      <c r="E10" s="341" t="s">
        <v>144</v>
      </c>
      <c r="F10" s="342"/>
      <c r="G10" s="11"/>
      <c r="H10" s="15"/>
    </row>
    <row r="11" spans="2:8" ht="17.25" customHeight="1">
      <c r="B11" s="10"/>
      <c r="C11" s="339" t="s">
        <v>145</v>
      </c>
      <c r="D11" s="340"/>
      <c r="E11" s="341" t="s">
        <v>146</v>
      </c>
      <c r="F11" s="342"/>
      <c r="G11" s="11"/>
      <c r="H11" s="15"/>
    </row>
    <row r="12" spans="2:8" ht="19.5" customHeight="1">
      <c r="B12" s="10"/>
      <c r="C12" s="339" t="s">
        <v>147</v>
      </c>
      <c r="D12" s="340"/>
      <c r="E12" s="341" t="s">
        <v>148</v>
      </c>
      <c r="F12" s="342"/>
      <c r="G12" s="11"/>
      <c r="H12" s="15"/>
    </row>
    <row r="13" spans="2:8" ht="27" customHeight="1">
      <c r="B13" s="10"/>
      <c r="C13" s="339" t="s">
        <v>149</v>
      </c>
      <c r="D13" s="340"/>
      <c r="E13" s="341" t="s">
        <v>150</v>
      </c>
      <c r="F13" s="342"/>
      <c r="G13" s="11"/>
      <c r="H13" s="15"/>
    </row>
    <row r="14" spans="2:8" ht="34.5" customHeight="1">
      <c r="B14" s="10"/>
      <c r="C14" s="343" t="s">
        <v>151</v>
      </c>
      <c r="D14" s="344"/>
      <c r="E14" s="345" t="s">
        <v>152</v>
      </c>
      <c r="F14" s="346"/>
      <c r="G14" s="11"/>
      <c r="H14" s="15"/>
    </row>
    <row r="15" spans="2:8" ht="27.75" customHeight="1">
      <c r="B15" s="10"/>
      <c r="C15" s="343" t="s">
        <v>153</v>
      </c>
      <c r="D15" s="344"/>
      <c r="E15" s="345" t="s">
        <v>154</v>
      </c>
      <c r="F15" s="346"/>
      <c r="G15" s="11"/>
      <c r="H15" s="15"/>
    </row>
    <row r="16" spans="2:8" ht="28.5" customHeight="1">
      <c r="B16" s="10"/>
      <c r="C16" s="343" t="s">
        <v>155</v>
      </c>
      <c r="D16" s="344"/>
      <c r="E16" s="345" t="s">
        <v>156</v>
      </c>
      <c r="F16" s="346"/>
      <c r="G16" s="11"/>
      <c r="H16" s="15"/>
    </row>
    <row r="17" spans="2:8" ht="72.75" customHeight="1">
      <c r="B17" s="10"/>
      <c r="C17" s="343" t="s">
        <v>157</v>
      </c>
      <c r="D17" s="344"/>
      <c r="E17" s="345" t="s">
        <v>158</v>
      </c>
      <c r="F17" s="346"/>
      <c r="G17" s="11"/>
      <c r="H17" s="15"/>
    </row>
    <row r="18" spans="2:8" ht="64.5" customHeight="1">
      <c r="B18" s="10"/>
      <c r="C18" s="343" t="s">
        <v>159</v>
      </c>
      <c r="D18" s="344"/>
      <c r="E18" s="345" t="s">
        <v>160</v>
      </c>
      <c r="F18" s="346"/>
      <c r="G18" s="11"/>
      <c r="H18" s="15"/>
    </row>
    <row r="19" spans="2:8" ht="71.25" customHeight="1">
      <c r="B19" s="10"/>
      <c r="C19" s="343" t="s">
        <v>161</v>
      </c>
      <c r="D19" s="344"/>
      <c r="E19" s="345" t="s">
        <v>162</v>
      </c>
      <c r="F19" s="346"/>
      <c r="G19" s="11"/>
      <c r="H19" s="15"/>
    </row>
    <row r="20" spans="2:8" ht="55.5" customHeight="1">
      <c r="B20" s="10"/>
      <c r="C20" s="347" t="s">
        <v>163</v>
      </c>
      <c r="D20" s="348"/>
      <c r="E20" s="345" t="s">
        <v>164</v>
      </c>
      <c r="F20" s="346"/>
      <c r="G20" s="11"/>
      <c r="H20" s="15"/>
    </row>
    <row r="21" spans="2:8" ht="42" customHeight="1">
      <c r="B21" s="10"/>
      <c r="C21" s="347" t="s">
        <v>165</v>
      </c>
      <c r="D21" s="348"/>
      <c r="E21" s="345" t="s">
        <v>166</v>
      </c>
      <c r="F21" s="346"/>
      <c r="G21" s="11"/>
      <c r="H21" s="15"/>
    </row>
    <row r="22" spans="2:8" ht="59.25" customHeight="1">
      <c r="B22" s="10"/>
      <c r="C22" s="347" t="s">
        <v>167</v>
      </c>
      <c r="D22" s="348"/>
      <c r="E22" s="345" t="s">
        <v>168</v>
      </c>
      <c r="F22" s="346"/>
      <c r="G22" s="11"/>
      <c r="H22" s="15"/>
    </row>
    <row r="23" spans="2:8" ht="23.25" customHeight="1">
      <c r="B23" s="10"/>
      <c r="C23" s="347" t="s">
        <v>169</v>
      </c>
      <c r="D23" s="348"/>
      <c r="E23" s="345" t="s">
        <v>170</v>
      </c>
      <c r="F23" s="346"/>
      <c r="G23" s="11"/>
      <c r="H23" s="15"/>
    </row>
    <row r="24" spans="2:8" ht="30.75" customHeight="1">
      <c r="B24" s="10"/>
      <c r="C24" s="347" t="s">
        <v>171</v>
      </c>
      <c r="D24" s="348"/>
      <c r="E24" s="345" t="s">
        <v>172</v>
      </c>
      <c r="F24" s="346"/>
      <c r="G24" s="11"/>
      <c r="H24" s="15"/>
    </row>
    <row r="25" spans="2:8" ht="33" customHeight="1">
      <c r="B25" s="10"/>
      <c r="C25" s="347" t="s">
        <v>173</v>
      </c>
      <c r="D25" s="348"/>
      <c r="E25" s="345" t="s">
        <v>174</v>
      </c>
      <c r="F25" s="346"/>
      <c r="G25" s="11"/>
      <c r="H25" s="15"/>
    </row>
    <row r="26" spans="2:8" ht="30" customHeight="1">
      <c r="B26" s="10"/>
      <c r="C26" s="347" t="s">
        <v>175</v>
      </c>
      <c r="D26" s="348"/>
      <c r="E26" s="345" t="s">
        <v>176</v>
      </c>
      <c r="F26" s="346"/>
      <c r="G26" s="11"/>
      <c r="H26" s="15"/>
    </row>
    <row r="27" spans="2:8" ht="35.25" customHeight="1">
      <c r="B27" s="10"/>
      <c r="C27" s="347" t="s">
        <v>177</v>
      </c>
      <c r="D27" s="348"/>
      <c r="E27" s="345" t="s">
        <v>178</v>
      </c>
      <c r="F27" s="346"/>
      <c r="G27" s="11"/>
      <c r="H27" s="15"/>
    </row>
    <row r="28" spans="2:8" ht="31.5" customHeight="1">
      <c r="B28" s="10"/>
      <c r="C28" s="347" t="s">
        <v>179</v>
      </c>
      <c r="D28" s="348"/>
      <c r="E28" s="345" t="s">
        <v>180</v>
      </c>
      <c r="F28" s="346"/>
      <c r="G28" s="11"/>
      <c r="H28" s="15"/>
    </row>
    <row r="29" spans="2:8" ht="35.25" customHeight="1">
      <c r="B29" s="10"/>
      <c r="C29" s="347" t="s">
        <v>181</v>
      </c>
      <c r="D29" s="348"/>
      <c r="E29" s="345" t="s">
        <v>182</v>
      </c>
      <c r="F29" s="346"/>
      <c r="G29" s="11"/>
      <c r="H29" s="15"/>
    </row>
    <row r="30" spans="2:8" ht="59.25" customHeight="1">
      <c r="B30" s="10"/>
      <c r="C30" s="347" t="s">
        <v>183</v>
      </c>
      <c r="D30" s="348"/>
      <c r="E30" s="345" t="s">
        <v>184</v>
      </c>
      <c r="F30" s="346"/>
      <c r="G30" s="11"/>
      <c r="H30" s="15"/>
    </row>
    <row r="31" spans="2:8" ht="57" customHeight="1">
      <c r="B31" s="10"/>
      <c r="C31" s="347" t="s">
        <v>185</v>
      </c>
      <c r="D31" s="348"/>
      <c r="E31" s="345" t="s">
        <v>186</v>
      </c>
      <c r="F31" s="346"/>
      <c r="G31" s="11"/>
      <c r="H31" s="15"/>
    </row>
    <row r="32" spans="2:8" ht="82.5" customHeight="1">
      <c r="B32" s="10"/>
      <c r="C32" s="347" t="s">
        <v>187</v>
      </c>
      <c r="D32" s="348"/>
      <c r="E32" s="345" t="s">
        <v>188</v>
      </c>
      <c r="F32" s="346"/>
      <c r="G32" s="11"/>
      <c r="H32" s="15"/>
    </row>
    <row r="33" spans="2:8" ht="46.5" customHeight="1">
      <c r="B33" s="10"/>
      <c r="C33" s="347" t="s">
        <v>189</v>
      </c>
      <c r="D33" s="348"/>
      <c r="E33" s="345" t="s">
        <v>190</v>
      </c>
      <c r="F33" s="346"/>
      <c r="G33" s="11"/>
      <c r="H33" s="15"/>
    </row>
    <row r="34" spans="2:8" ht="6.75" customHeight="1" thickBot="1">
      <c r="B34" s="10"/>
      <c r="C34" s="355"/>
      <c r="D34" s="356"/>
      <c r="E34" s="357"/>
      <c r="F34" s="358"/>
      <c r="G34" s="11"/>
      <c r="H34" s="15"/>
    </row>
    <row r="35" spans="2:8" ht="15.75" thickTop="1">
      <c r="B35" s="10"/>
      <c r="C35" s="16"/>
      <c r="D35" s="16"/>
      <c r="E35" s="17"/>
      <c r="F35" s="17"/>
      <c r="G35" s="11"/>
      <c r="H35" s="15"/>
    </row>
    <row r="36" spans="2:8" ht="21" customHeight="1">
      <c r="B36" s="349" t="s">
        <v>191</v>
      </c>
      <c r="C36" s="350"/>
      <c r="D36" s="350"/>
      <c r="E36" s="350"/>
      <c r="F36" s="350"/>
      <c r="G36" s="350"/>
      <c r="H36" s="351"/>
    </row>
    <row r="37" spans="2:8" ht="20.25" customHeight="1">
      <c r="B37" s="349" t="s">
        <v>192</v>
      </c>
      <c r="C37" s="350"/>
      <c r="D37" s="350"/>
      <c r="E37" s="350"/>
      <c r="F37" s="350"/>
      <c r="G37" s="350"/>
      <c r="H37" s="351"/>
    </row>
    <row r="38" spans="2:8" ht="20.25" customHeight="1">
      <c r="B38" s="349" t="s">
        <v>193</v>
      </c>
      <c r="C38" s="350"/>
      <c r="D38" s="350"/>
      <c r="E38" s="350"/>
      <c r="F38" s="350"/>
      <c r="G38" s="350"/>
      <c r="H38" s="351"/>
    </row>
    <row r="39" spans="2:8" ht="21.75" customHeight="1">
      <c r="B39" s="349" t="s">
        <v>194</v>
      </c>
      <c r="C39" s="350"/>
      <c r="D39" s="350"/>
      <c r="E39" s="350"/>
      <c r="F39" s="350"/>
      <c r="G39" s="350"/>
      <c r="H39" s="351"/>
    </row>
    <row r="40" spans="2:8" ht="22.5" customHeight="1">
      <c r="B40" s="349" t="s">
        <v>195</v>
      </c>
      <c r="C40" s="350"/>
      <c r="D40" s="350"/>
      <c r="E40" s="350"/>
      <c r="F40" s="350"/>
      <c r="G40" s="350"/>
      <c r="H40" s="351"/>
    </row>
    <row r="41" spans="2:8" ht="32.25" customHeight="1" thickBot="1">
      <c r="B41" s="352" t="s">
        <v>196</v>
      </c>
      <c r="C41" s="353"/>
      <c r="D41" s="353"/>
      <c r="E41" s="353"/>
      <c r="F41" s="353"/>
      <c r="G41" s="353"/>
      <c r="H41" s="354"/>
    </row>
  </sheetData>
  <mergeCells count="62">
    <mergeCell ref="B40:H40"/>
    <mergeCell ref="B41:H41"/>
    <mergeCell ref="C34:D34"/>
    <mergeCell ref="E34:F34"/>
    <mergeCell ref="B36:H36"/>
    <mergeCell ref="B37:H37"/>
    <mergeCell ref="B38:H38"/>
    <mergeCell ref="B39:H39"/>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B2:H2"/>
    <mergeCell ref="B3:H3"/>
    <mergeCell ref="B4:H4"/>
    <mergeCell ref="B6:H7"/>
    <mergeCell ref="C9:D9"/>
    <mergeCell ref="E9:F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65"/>
  <sheetViews>
    <sheetView topLeftCell="H55" zoomScale="120" zoomScaleNormal="120" workbookViewId="0">
      <selection activeCell="P55" sqref="P55"/>
    </sheetView>
  </sheetViews>
  <sheetFormatPr defaultColWidth="11.42578125" defaultRowHeight="1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8.5703125" customWidth="1"/>
    <col min="12" max="12" width="22.85546875" customWidth="1"/>
    <col min="16" max="16" width="33.42578125" customWidth="1"/>
    <col min="17" max="17" width="18.28515625" customWidth="1"/>
    <col min="21" max="21" width="17.28515625" style="265" customWidth="1"/>
    <col min="22" max="22" width="14" customWidth="1"/>
    <col min="23" max="23" width="14" bestFit="1" customWidth="1"/>
    <col min="24" max="24" width="38.7109375" customWidth="1"/>
    <col min="25" max="25" width="44.85546875" customWidth="1"/>
    <col min="26" max="26" width="4.85546875" hidden="1" customWidth="1"/>
    <col min="27" max="27" width="11.85546875" customWidth="1"/>
    <col min="28" max="28" width="11.85546875" hidden="1" customWidth="1"/>
    <col min="29" max="29" width="41.7109375" customWidth="1"/>
    <col min="30" max="30" width="4.85546875" hidden="1" customWidth="1"/>
    <col min="31" max="31" width="13.42578125" customWidth="1"/>
    <col min="33" max="33" width="13.42578125" customWidth="1"/>
    <col min="34" max="34" width="21.140625" customWidth="1"/>
    <col min="36" max="36" width="15" customWidth="1"/>
    <col min="37" max="37" width="16.140625" customWidth="1"/>
    <col min="38" max="38" width="17.85546875" bestFit="1" customWidth="1"/>
    <col min="39" max="39" width="12" bestFit="1" customWidth="1"/>
    <col min="41" max="298" width="11.42578125" style="125"/>
    <col min="299" max="16384" width="11.42578125" style="154"/>
  </cols>
  <sheetData>
    <row r="1" spans="1:298" s="151" customFormat="1" ht="16.5" customHeight="1">
      <c r="A1" s="400"/>
      <c r="B1" s="401"/>
      <c r="C1" s="401"/>
      <c r="D1" s="390" t="s">
        <v>197</v>
      </c>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2" t="s">
        <v>198</v>
      </c>
      <c r="AM1" s="392"/>
      <c r="AN1" s="392"/>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50"/>
      <c r="CM1" s="150"/>
      <c r="CN1" s="150"/>
      <c r="CO1" s="150"/>
      <c r="CP1" s="150"/>
      <c r="CQ1" s="150"/>
      <c r="CR1" s="150"/>
      <c r="CS1" s="150"/>
      <c r="CT1" s="150"/>
      <c r="CU1" s="150"/>
      <c r="CV1" s="150"/>
      <c r="CW1" s="150"/>
      <c r="CX1" s="150"/>
      <c r="CY1" s="150"/>
      <c r="CZ1" s="150"/>
      <c r="DA1" s="150"/>
      <c r="DB1" s="150"/>
      <c r="DC1" s="150"/>
      <c r="DD1" s="150"/>
      <c r="DE1" s="150"/>
      <c r="DF1" s="150"/>
      <c r="DG1" s="150"/>
      <c r="DH1" s="150"/>
      <c r="DI1" s="150"/>
      <c r="DJ1" s="150"/>
      <c r="DK1" s="150"/>
      <c r="DL1" s="150"/>
      <c r="DM1" s="150"/>
      <c r="DN1" s="150"/>
      <c r="DO1" s="150"/>
      <c r="DP1" s="150"/>
      <c r="DQ1" s="150"/>
      <c r="DR1" s="150"/>
      <c r="DS1" s="150"/>
      <c r="DT1" s="150"/>
      <c r="DU1" s="150"/>
      <c r="DV1" s="150"/>
      <c r="DW1" s="150"/>
      <c r="DX1" s="150"/>
      <c r="DY1" s="150"/>
      <c r="DZ1" s="150"/>
      <c r="EA1" s="150"/>
      <c r="EB1" s="150"/>
      <c r="EC1" s="150"/>
      <c r="ED1" s="150"/>
      <c r="EE1" s="150"/>
      <c r="EF1" s="150"/>
      <c r="EG1" s="150"/>
      <c r="EH1" s="150"/>
      <c r="EI1" s="150"/>
      <c r="EJ1" s="150"/>
      <c r="EK1" s="150"/>
      <c r="EL1" s="150"/>
      <c r="EM1" s="150"/>
      <c r="EN1" s="150"/>
      <c r="EO1" s="150"/>
      <c r="EP1" s="150"/>
      <c r="EQ1" s="150"/>
      <c r="ER1" s="150"/>
      <c r="ES1" s="150"/>
      <c r="ET1" s="150"/>
      <c r="EU1" s="150"/>
      <c r="EV1" s="150"/>
      <c r="EW1" s="150"/>
      <c r="EX1" s="150"/>
      <c r="EY1" s="150"/>
      <c r="EZ1" s="150"/>
      <c r="FA1" s="150"/>
      <c r="FB1" s="150"/>
      <c r="FC1" s="150"/>
      <c r="FD1" s="150"/>
      <c r="FE1" s="150"/>
      <c r="FF1" s="150"/>
      <c r="FG1" s="150"/>
      <c r="FH1" s="150"/>
      <c r="FI1" s="150"/>
      <c r="FJ1" s="150"/>
      <c r="FK1" s="150"/>
      <c r="FL1" s="150"/>
      <c r="FM1" s="150"/>
      <c r="FN1" s="150"/>
      <c r="FO1" s="150"/>
      <c r="FP1" s="150"/>
      <c r="FQ1" s="150"/>
      <c r="FR1" s="150"/>
      <c r="FS1" s="150"/>
      <c r="FT1" s="150"/>
      <c r="FU1" s="150"/>
      <c r="FV1" s="150"/>
      <c r="FW1" s="150"/>
      <c r="FX1" s="150"/>
      <c r="FY1" s="150"/>
      <c r="FZ1" s="150"/>
      <c r="GA1" s="150"/>
      <c r="GB1" s="150"/>
      <c r="GC1" s="150"/>
      <c r="GD1" s="150"/>
      <c r="GE1" s="150"/>
      <c r="GF1" s="150"/>
      <c r="GG1" s="150"/>
      <c r="GH1" s="150"/>
      <c r="GI1" s="150"/>
      <c r="GJ1" s="150"/>
      <c r="GK1" s="150"/>
      <c r="GL1" s="150"/>
      <c r="GM1" s="150"/>
      <c r="GN1" s="150"/>
      <c r="GO1" s="150"/>
      <c r="GP1" s="150"/>
      <c r="GQ1" s="150"/>
      <c r="GR1" s="150"/>
      <c r="GS1" s="150"/>
      <c r="GT1" s="150"/>
      <c r="GU1" s="150"/>
      <c r="GV1" s="150"/>
      <c r="GW1" s="150"/>
      <c r="GX1" s="150"/>
      <c r="GY1" s="150"/>
      <c r="GZ1" s="150"/>
      <c r="HA1" s="150"/>
      <c r="HB1" s="150"/>
      <c r="HC1" s="150"/>
      <c r="HD1" s="150"/>
      <c r="HE1" s="150"/>
      <c r="HF1" s="150"/>
      <c r="HG1" s="150"/>
      <c r="HH1" s="150"/>
      <c r="HI1" s="150"/>
      <c r="HJ1" s="150"/>
      <c r="HK1" s="150"/>
      <c r="HL1" s="150"/>
      <c r="HM1" s="150"/>
      <c r="HN1" s="150"/>
      <c r="HO1" s="150"/>
      <c r="HP1" s="150"/>
      <c r="HQ1" s="150"/>
      <c r="HR1" s="150"/>
      <c r="HS1" s="150"/>
      <c r="HT1" s="150"/>
      <c r="HU1" s="150"/>
      <c r="HV1" s="150"/>
      <c r="HW1" s="150"/>
      <c r="HX1" s="150"/>
      <c r="HY1" s="150"/>
      <c r="HZ1" s="150"/>
      <c r="IA1" s="150"/>
      <c r="IB1" s="150"/>
      <c r="IC1" s="150"/>
      <c r="ID1" s="150"/>
      <c r="IE1" s="150"/>
      <c r="IF1" s="150"/>
      <c r="IG1" s="150"/>
      <c r="IH1" s="150"/>
      <c r="II1" s="150"/>
      <c r="IJ1" s="150"/>
      <c r="IK1" s="150"/>
      <c r="IL1" s="150"/>
      <c r="IM1" s="150"/>
      <c r="IN1" s="150"/>
      <c r="IO1" s="150"/>
      <c r="IP1" s="150"/>
      <c r="IQ1" s="150"/>
      <c r="IR1" s="150"/>
      <c r="IS1" s="150"/>
      <c r="IT1" s="150"/>
      <c r="IU1" s="150"/>
      <c r="IV1" s="150"/>
      <c r="IW1" s="150"/>
      <c r="IX1" s="150"/>
      <c r="IY1" s="150"/>
      <c r="IZ1" s="150"/>
      <c r="JA1" s="150"/>
      <c r="JB1" s="150"/>
      <c r="JC1" s="150"/>
      <c r="JD1" s="150"/>
      <c r="JE1" s="150"/>
      <c r="JF1" s="150"/>
      <c r="JG1" s="150"/>
      <c r="JH1" s="150"/>
      <c r="JI1" s="150"/>
      <c r="JJ1" s="150"/>
      <c r="JK1" s="150"/>
      <c r="JL1" s="150"/>
      <c r="JM1" s="150"/>
      <c r="JN1" s="150"/>
      <c r="JO1" s="150"/>
      <c r="JP1" s="150"/>
      <c r="JQ1" s="150"/>
      <c r="JR1" s="150"/>
      <c r="JS1" s="150"/>
      <c r="JT1" s="150"/>
      <c r="JU1" s="150"/>
      <c r="JV1" s="150"/>
      <c r="JW1" s="150"/>
      <c r="JX1" s="150"/>
      <c r="JY1" s="150"/>
      <c r="JZ1" s="150"/>
      <c r="KA1" s="150"/>
      <c r="KB1" s="150"/>
      <c r="KC1" s="150"/>
      <c r="KD1" s="150"/>
      <c r="KE1" s="150"/>
      <c r="KF1" s="150"/>
      <c r="KG1" s="150"/>
      <c r="KH1" s="150"/>
      <c r="KI1" s="150"/>
      <c r="KJ1" s="150"/>
      <c r="KK1" s="150"/>
      <c r="KL1" s="150"/>
    </row>
    <row r="2" spans="1:298" s="151" customFormat="1" ht="39.75" customHeight="1">
      <c r="A2" s="402"/>
      <c r="B2" s="403"/>
      <c r="C2" s="403"/>
      <c r="D2" s="391"/>
      <c r="E2" s="391"/>
      <c r="F2" s="391"/>
      <c r="G2" s="391"/>
      <c r="H2" s="391"/>
      <c r="I2" s="391"/>
      <c r="J2" s="391"/>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c r="AL2" s="392"/>
      <c r="AM2" s="392"/>
      <c r="AN2" s="392"/>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50"/>
      <c r="DB2" s="150"/>
      <c r="DC2" s="150"/>
      <c r="DD2" s="150"/>
      <c r="DE2" s="150"/>
      <c r="DF2" s="150"/>
      <c r="DG2" s="150"/>
      <c r="DH2" s="150"/>
      <c r="DI2" s="150"/>
      <c r="DJ2" s="150"/>
      <c r="DK2" s="150"/>
      <c r="DL2" s="150"/>
      <c r="DM2" s="150"/>
      <c r="DN2" s="150"/>
      <c r="DO2" s="150"/>
      <c r="DP2" s="150"/>
      <c r="DQ2" s="150"/>
      <c r="DR2" s="150"/>
      <c r="DS2" s="150"/>
      <c r="DT2" s="150"/>
      <c r="DU2" s="150"/>
      <c r="DV2" s="150"/>
      <c r="DW2" s="150"/>
      <c r="DX2" s="150"/>
      <c r="DY2" s="150"/>
      <c r="DZ2" s="150"/>
      <c r="EA2" s="150"/>
      <c r="EB2" s="150"/>
      <c r="EC2" s="150"/>
      <c r="ED2" s="150"/>
      <c r="EE2" s="150"/>
      <c r="EF2" s="150"/>
      <c r="EG2" s="150"/>
      <c r="EH2" s="150"/>
      <c r="EI2" s="150"/>
      <c r="EJ2" s="150"/>
      <c r="EK2" s="150"/>
      <c r="EL2" s="150"/>
      <c r="EM2" s="150"/>
      <c r="EN2" s="150"/>
      <c r="EO2" s="150"/>
      <c r="EP2" s="150"/>
      <c r="EQ2" s="150"/>
      <c r="ER2" s="150"/>
      <c r="ES2" s="150"/>
      <c r="ET2" s="150"/>
      <c r="EU2" s="150"/>
      <c r="EV2" s="150"/>
      <c r="EW2" s="150"/>
      <c r="EX2" s="150"/>
      <c r="EY2" s="150"/>
      <c r="EZ2" s="150"/>
      <c r="FA2" s="150"/>
      <c r="FB2" s="150"/>
      <c r="FC2" s="150"/>
      <c r="FD2" s="150"/>
      <c r="FE2" s="150"/>
      <c r="FF2" s="150"/>
      <c r="FG2" s="150"/>
      <c r="FH2" s="150"/>
      <c r="FI2" s="150"/>
      <c r="FJ2" s="150"/>
      <c r="FK2" s="150"/>
      <c r="FL2" s="150"/>
      <c r="FM2" s="150"/>
      <c r="FN2" s="150"/>
      <c r="FO2" s="150"/>
      <c r="FP2" s="150"/>
      <c r="FQ2" s="150"/>
      <c r="FR2" s="150"/>
      <c r="FS2" s="150"/>
      <c r="FT2" s="150"/>
      <c r="FU2" s="150"/>
      <c r="FV2" s="150"/>
      <c r="FW2" s="150"/>
      <c r="FX2" s="150"/>
      <c r="FY2" s="150"/>
      <c r="FZ2" s="150"/>
      <c r="GA2" s="150"/>
      <c r="GB2" s="150"/>
      <c r="GC2" s="150"/>
      <c r="GD2" s="150"/>
      <c r="GE2" s="150"/>
      <c r="GF2" s="150"/>
      <c r="GG2" s="150"/>
      <c r="GH2" s="150"/>
      <c r="GI2" s="150"/>
      <c r="GJ2" s="150"/>
      <c r="GK2" s="150"/>
      <c r="GL2" s="150"/>
      <c r="GM2" s="150"/>
      <c r="GN2" s="150"/>
      <c r="GO2" s="150"/>
      <c r="GP2" s="150"/>
      <c r="GQ2" s="150"/>
      <c r="GR2" s="150"/>
      <c r="GS2" s="150"/>
      <c r="GT2" s="150"/>
      <c r="GU2" s="150"/>
      <c r="GV2" s="150"/>
      <c r="GW2" s="150"/>
      <c r="GX2" s="150"/>
      <c r="GY2" s="150"/>
      <c r="GZ2" s="150"/>
      <c r="HA2" s="150"/>
      <c r="HB2" s="150"/>
      <c r="HC2" s="150"/>
      <c r="HD2" s="150"/>
      <c r="HE2" s="150"/>
      <c r="HF2" s="150"/>
      <c r="HG2" s="150"/>
      <c r="HH2" s="150"/>
      <c r="HI2" s="150"/>
      <c r="HJ2" s="150"/>
      <c r="HK2" s="150"/>
      <c r="HL2" s="150"/>
      <c r="HM2" s="150"/>
      <c r="HN2" s="150"/>
      <c r="HO2" s="150"/>
      <c r="HP2" s="150"/>
      <c r="HQ2" s="150"/>
      <c r="HR2" s="150"/>
      <c r="HS2" s="150"/>
      <c r="HT2" s="150"/>
      <c r="HU2" s="150"/>
      <c r="HV2" s="150"/>
      <c r="HW2" s="150"/>
      <c r="HX2" s="150"/>
      <c r="HY2" s="150"/>
      <c r="HZ2" s="150"/>
      <c r="IA2" s="150"/>
      <c r="IB2" s="150"/>
      <c r="IC2" s="150"/>
      <c r="ID2" s="150"/>
      <c r="IE2" s="150"/>
      <c r="IF2" s="150"/>
      <c r="IG2" s="150"/>
      <c r="IH2" s="150"/>
      <c r="II2" s="150"/>
      <c r="IJ2" s="150"/>
      <c r="IK2" s="150"/>
      <c r="IL2" s="150"/>
      <c r="IM2" s="150"/>
      <c r="IN2" s="150"/>
      <c r="IO2" s="150"/>
      <c r="IP2" s="150"/>
      <c r="IQ2" s="150"/>
      <c r="IR2" s="150"/>
      <c r="IS2" s="150"/>
      <c r="IT2" s="150"/>
      <c r="IU2" s="150"/>
      <c r="IV2" s="150"/>
      <c r="IW2" s="150"/>
      <c r="IX2" s="150"/>
      <c r="IY2" s="150"/>
      <c r="IZ2" s="150"/>
      <c r="JA2" s="150"/>
      <c r="JB2" s="150"/>
      <c r="JC2" s="150"/>
      <c r="JD2" s="150"/>
      <c r="JE2" s="150"/>
      <c r="JF2" s="150"/>
      <c r="JG2" s="150"/>
      <c r="JH2" s="150"/>
      <c r="JI2" s="150"/>
      <c r="JJ2" s="150"/>
      <c r="JK2" s="150"/>
      <c r="JL2" s="150"/>
      <c r="JM2" s="150"/>
      <c r="JN2" s="150"/>
      <c r="JO2" s="150"/>
      <c r="JP2" s="150"/>
      <c r="JQ2" s="150"/>
      <c r="JR2" s="150"/>
      <c r="JS2" s="150"/>
      <c r="JT2" s="150"/>
      <c r="JU2" s="150"/>
      <c r="JV2" s="150"/>
      <c r="JW2" s="150"/>
      <c r="JX2" s="150"/>
      <c r="JY2" s="150"/>
      <c r="JZ2" s="150"/>
      <c r="KA2" s="150"/>
      <c r="KB2" s="150"/>
      <c r="KC2" s="150"/>
      <c r="KD2" s="150"/>
      <c r="KE2" s="150"/>
      <c r="KF2" s="150"/>
      <c r="KG2" s="150"/>
      <c r="KH2" s="150"/>
      <c r="KI2" s="150"/>
      <c r="KJ2" s="150"/>
      <c r="KK2" s="150"/>
      <c r="KL2" s="150"/>
    </row>
    <row r="3" spans="1:298" s="151" customFormat="1" ht="16.5">
      <c r="A3" s="2"/>
      <c r="B3" s="2"/>
      <c r="C3" s="277"/>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c r="AL3" s="392"/>
      <c r="AM3" s="392"/>
      <c r="AN3" s="392"/>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0"/>
      <c r="DQ3" s="150"/>
      <c r="DR3" s="150"/>
      <c r="DS3" s="150"/>
      <c r="DT3" s="150"/>
      <c r="DU3" s="150"/>
      <c r="DV3" s="150"/>
      <c r="DW3" s="150"/>
      <c r="DX3" s="150"/>
      <c r="DY3" s="150"/>
      <c r="DZ3" s="150"/>
      <c r="EA3" s="150"/>
      <c r="EB3" s="150"/>
      <c r="EC3" s="150"/>
      <c r="ED3" s="150"/>
      <c r="EE3" s="150"/>
      <c r="EF3" s="150"/>
      <c r="EG3" s="150"/>
      <c r="EH3" s="150"/>
      <c r="EI3" s="150"/>
      <c r="EJ3" s="150"/>
      <c r="EK3" s="150"/>
      <c r="EL3" s="150"/>
      <c r="EM3" s="150"/>
      <c r="EN3" s="150"/>
      <c r="EO3" s="150"/>
      <c r="EP3" s="150"/>
      <c r="EQ3" s="150"/>
      <c r="ER3" s="150"/>
      <c r="ES3" s="150"/>
      <c r="ET3" s="150"/>
      <c r="EU3" s="150"/>
      <c r="EV3" s="150"/>
      <c r="EW3" s="150"/>
      <c r="EX3" s="150"/>
      <c r="EY3" s="150"/>
      <c r="EZ3" s="150"/>
      <c r="FA3" s="150"/>
      <c r="FB3" s="150"/>
      <c r="FC3" s="150"/>
      <c r="FD3" s="150"/>
      <c r="FE3" s="150"/>
      <c r="FF3" s="150"/>
      <c r="FG3" s="150"/>
      <c r="FH3" s="150"/>
      <c r="FI3" s="150"/>
      <c r="FJ3" s="150"/>
      <c r="FK3" s="150"/>
      <c r="FL3" s="150"/>
      <c r="FM3" s="150"/>
      <c r="FN3" s="150"/>
      <c r="FO3" s="150"/>
      <c r="FP3" s="150"/>
      <c r="FQ3" s="150"/>
      <c r="FR3" s="150"/>
      <c r="FS3" s="150"/>
      <c r="FT3" s="150"/>
      <c r="FU3" s="150"/>
      <c r="FV3" s="150"/>
      <c r="FW3" s="150"/>
      <c r="FX3" s="150"/>
      <c r="FY3" s="150"/>
      <c r="FZ3" s="150"/>
      <c r="GA3" s="150"/>
      <c r="GB3" s="150"/>
      <c r="GC3" s="150"/>
      <c r="GD3" s="150"/>
      <c r="GE3" s="150"/>
      <c r="GF3" s="150"/>
      <c r="GG3" s="150"/>
      <c r="GH3" s="150"/>
      <c r="GI3" s="150"/>
      <c r="GJ3" s="150"/>
      <c r="GK3" s="150"/>
      <c r="GL3" s="150"/>
      <c r="GM3" s="150"/>
      <c r="GN3" s="150"/>
      <c r="GO3" s="150"/>
      <c r="GP3" s="150"/>
      <c r="GQ3" s="150"/>
      <c r="GR3" s="150"/>
      <c r="GS3" s="150"/>
      <c r="GT3" s="150"/>
      <c r="GU3" s="150"/>
      <c r="GV3" s="150"/>
      <c r="GW3" s="150"/>
      <c r="GX3" s="150"/>
      <c r="GY3" s="150"/>
      <c r="GZ3" s="150"/>
      <c r="HA3" s="150"/>
      <c r="HB3" s="150"/>
      <c r="HC3" s="150"/>
      <c r="HD3" s="150"/>
      <c r="HE3" s="150"/>
      <c r="HF3" s="150"/>
      <c r="HG3" s="150"/>
      <c r="HH3" s="150"/>
      <c r="HI3" s="150"/>
      <c r="HJ3" s="150"/>
      <c r="HK3" s="150"/>
      <c r="HL3" s="150"/>
      <c r="HM3" s="150"/>
      <c r="HN3" s="150"/>
      <c r="HO3" s="150"/>
      <c r="HP3" s="150"/>
      <c r="HQ3" s="150"/>
      <c r="HR3" s="150"/>
      <c r="HS3" s="150"/>
      <c r="HT3" s="150"/>
      <c r="HU3" s="150"/>
      <c r="HV3" s="150"/>
      <c r="HW3" s="150"/>
      <c r="HX3" s="150"/>
      <c r="HY3" s="150"/>
      <c r="HZ3" s="150"/>
      <c r="IA3" s="150"/>
      <c r="IB3" s="150"/>
      <c r="IC3" s="150"/>
      <c r="ID3" s="150"/>
      <c r="IE3" s="150"/>
      <c r="IF3" s="150"/>
      <c r="IG3" s="150"/>
      <c r="IH3" s="150"/>
      <c r="II3" s="150"/>
      <c r="IJ3" s="150"/>
      <c r="IK3" s="150"/>
      <c r="IL3" s="150"/>
      <c r="IM3" s="150"/>
      <c r="IN3" s="150"/>
      <c r="IO3" s="150"/>
      <c r="IP3" s="150"/>
      <c r="IQ3" s="150"/>
      <c r="IR3" s="150"/>
      <c r="IS3" s="150"/>
      <c r="IT3" s="150"/>
      <c r="IU3" s="150"/>
      <c r="IV3" s="150"/>
      <c r="IW3" s="150"/>
      <c r="IX3" s="150"/>
      <c r="IY3" s="150"/>
      <c r="IZ3" s="150"/>
      <c r="JA3" s="150"/>
      <c r="JB3" s="150"/>
      <c r="JC3" s="150"/>
      <c r="JD3" s="150"/>
      <c r="JE3" s="150"/>
      <c r="JF3" s="150"/>
      <c r="JG3" s="150"/>
      <c r="JH3" s="150"/>
      <c r="JI3" s="150"/>
      <c r="JJ3" s="150"/>
      <c r="JK3" s="150"/>
      <c r="JL3" s="150"/>
      <c r="JM3" s="150"/>
      <c r="JN3" s="150"/>
      <c r="JO3" s="150"/>
      <c r="JP3" s="150"/>
      <c r="JQ3" s="150"/>
      <c r="JR3" s="150"/>
      <c r="JS3" s="150"/>
      <c r="JT3" s="150"/>
      <c r="JU3" s="150"/>
      <c r="JV3" s="150"/>
      <c r="JW3" s="150"/>
      <c r="JX3" s="150"/>
      <c r="JY3" s="150"/>
      <c r="JZ3" s="150"/>
      <c r="KA3" s="150"/>
      <c r="KB3" s="150"/>
      <c r="KC3" s="150"/>
      <c r="KD3" s="150"/>
      <c r="KE3" s="150"/>
      <c r="KF3" s="150"/>
      <c r="KG3" s="150"/>
      <c r="KH3" s="150"/>
      <c r="KI3" s="150"/>
      <c r="KJ3" s="150"/>
      <c r="KK3" s="150"/>
      <c r="KL3" s="150"/>
    </row>
    <row r="4" spans="1:298" s="151" customFormat="1" ht="26.25" customHeight="1">
      <c r="A4" s="393" t="s">
        <v>199</v>
      </c>
      <c r="B4" s="394"/>
      <c r="C4" s="395"/>
      <c r="D4" s="396" t="s">
        <v>200</v>
      </c>
      <c r="E4" s="397"/>
      <c r="F4" s="397"/>
      <c r="G4" s="397"/>
      <c r="H4" s="397"/>
      <c r="I4" s="397"/>
      <c r="J4" s="397"/>
      <c r="K4" s="397"/>
      <c r="L4" s="397"/>
      <c r="M4" s="397"/>
      <c r="N4" s="398"/>
      <c r="O4" s="399"/>
      <c r="P4" s="399"/>
      <c r="Q4" s="399"/>
      <c r="R4" s="1"/>
      <c r="S4" s="1"/>
      <c r="T4" s="1"/>
      <c r="U4" s="261"/>
      <c r="V4" s="1"/>
      <c r="W4" s="1"/>
      <c r="X4" s="1"/>
      <c r="Y4" s="1"/>
      <c r="Z4" s="1"/>
      <c r="AA4" s="1"/>
      <c r="AB4" s="1"/>
      <c r="AC4" s="1"/>
      <c r="AD4" s="1"/>
      <c r="AE4" s="1"/>
      <c r="AF4" s="1"/>
      <c r="AG4" s="1"/>
      <c r="AH4" s="1"/>
      <c r="AI4" s="1"/>
      <c r="AJ4" s="1"/>
      <c r="AK4" s="1"/>
      <c r="AL4" s="1"/>
      <c r="AM4" s="1"/>
      <c r="AN4" s="1"/>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c r="EF4" s="150"/>
      <c r="EG4" s="150"/>
      <c r="EH4" s="150"/>
      <c r="EI4" s="150"/>
      <c r="EJ4" s="150"/>
      <c r="EK4" s="150"/>
      <c r="EL4" s="150"/>
      <c r="EM4" s="150"/>
      <c r="EN4" s="150"/>
      <c r="EO4" s="150"/>
      <c r="EP4" s="150"/>
      <c r="EQ4" s="150"/>
      <c r="ER4" s="150"/>
      <c r="ES4" s="150"/>
      <c r="ET4" s="150"/>
      <c r="EU4" s="150"/>
      <c r="EV4" s="150"/>
      <c r="EW4" s="150"/>
      <c r="EX4" s="150"/>
      <c r="EY4" s="150"/>
      <c r="EZ4" s="150"/>
      <c r="FA4" s="150"/>
      <c r="FB4" s="150"/>
      <c r="FC4" s="150"/>
      <c r="FD4" s="150"/>
      <c r="FE4" s="150"/>
      <c r="FF4" s="150"/>
      <c r="FG4" s="150"/>
      <c r="FH4" s="150"/>
      <c r="FI4" s="150"/>
      <c r="FJ4" s="150"/>
      <c r="FK4" s="150"/>
      <c r="FL4" s="150"/>
      <c r="FM4" s="150"/>
      <c r="FN4" s="150"/>
      <c r="FO4" s="150"/>
      <c r="FP4" s="150"/>
      <c r="FQ4" s="150"/>
      <c r="FR4" s="150"/>
      <c r="FS4" s="150"/>
      <c r="FT4" s="150"/>
      <c r="FU4" s="150"/>
      <c r="FV4" s="150"/>
      <c r="FW4" s="150"/>
      <c r="FX4" s="150"/>
      <c r="FY4" s="150"/>
      <c r="FZ4" s="150"/>
      <c r="GA4" s="150"/>
      <c r="GB4" s="150"/>
      <c r="GC4" s="150"/>
      <c r="GD4" s="150"/>
      <c r="GE4" s="150"/>
      <c r="GF4" s="150"/>
      <c r="GG4" s="150"/>
      <c r="GH4" s="150"/>
      <c r="GI4" s="150"/>
      <c r="GJ4" s="150"/>
      <c r="GK4" s="150"/>
      <c r="GL4" s="150"/>
      <c r="GM4" s="150"/>
      <c r="GN4" s="150"/>
      <c r="GO4" s="150"/>
      <c r="GP4" s="150"/>
      <c r="GQ4" s="150"/>
      <c r="GR4" s="150"/>
      <c r="GS4" s="150"/>
      <c r="GT4" s="150"/>
      <c r="GU4" s="150"/>
      <c r="GV4" s="150"/>
      <c r="GW4" s="150"/>
      <c r="GX4" s="150"/>
      <c r="GY4" s="150"/>
      <c r="GZ4" s="150"/>
      <c r="HA4" s="150"/>
      <c r="HB4" s="150"/>
      <c r="HC4" s="150"/>
      <c r="HD4" s="150"/>
      <c r="HE4" s="150"/>
      <c r="HF4" s="150"/>
      <c r="HG4" s="150"/>
      <c r="HH4" s="150"/>
      <c r="HI4" s="150"/>
      <c r="HJ4" s="150"/>
      <c r="HK4" s="150"/>
      <c r="HL4" s="150"/>
      <c r="HM4" s="150"/>
      <c r="HN4" s="150"/>
      <c r="HO4" s="150"/>
      <c r="HP4" s="150"/>
      <c r="HQ4" s="150"/>
      <c r="HR4" s="150"/>
      <c r="HS4" s="150"/>
      <c r="HT4" s="150"/>
      <c r="HU4" s="150"/>
      <c r="HV4" s="150"/>
      <c r="HW4" s="150"/>
      <c r="HX4" s="150"/>
      <c r="HY4" s="150"/>
      <c r="HZ4" s="150"/>
      <c r="IA4" s="150"/>
      <c r="IB4" s="150"/>
      <c r="IC4" s="150"/>
      <c r="ID4" s="150"/>
      <c r="IE4" s="150"/>
      <c r="IF4" s="150"/>
      <c r="IG4" s="150"/>
      <c r="IH4" s="150"/>
      <c r="II4" s="150"/>
      <c r="IJ4" s="150"/>
      <c r="IK4" s="150"/>
      <c r="IL4" s="150"/>
      <c r="IM4" s="150"/>
      <c r="IN4" s="150"/>
      <c r="IO4" s="150"/>
      <c r="IP4" s="150"/>
      <c r="IQ4" s="150"/>
      <c r="IR4" s="150"/>
      <c r="IS4" s="150"/>
      <c r="IT4" s="150"/>
      <c r="IU4" s="150"/>
      <c r="IV4" s="150"/>
      <c r="IW4" s="150"/>
      <c r="IX4" s="150"/>
      <c r="IY4" s="150"/>
      <c r="IZ4" s="150"/>
      <c r="JA4" s="150"/>
      <c r="JB4" s="150"/>
      <c r="JC4" s="150"/>
      <c r="JD4" s="150"/>
      <c r="JE4" s="150"/>
      <c r="JF4" s="150"/>
      <c r="JG4" s="150"/>
      <c r="JH4" s="150"/>
      <c r="JI4" s="150"/>
      <c r="JJ4" s="150"/>
      <c r="JK4" s="150"/>
      <c r="JL4" s="150"/>
      <c r="JM4" s="150"/>
      <c r="JN4" s="150"/>
      <c r="JO4" s="150"/>
      <c r="JP4" s="150"/>
      <c r="JQ4" s="150"/>
      <c r="JR4" s="150"/>
      <c r="JS4" s="150"/>
      <c r="JT4" s="150"/>
      <c r="JU4" s="150"/>
      <c r="JV4" s="150"/>
      <c r="JW4" s="150"/>
      <c r="JX4" s="150"/>
      <c r="JY4" s="150"/>
      <c r="JZ4" s="150"/>
      <c r="KA4" s="150"/>
      <c r="KB4" s="150"/>
      <c r="KC4" s="150"/>
      <c r="KD4" s="150"/>
      <c r="KE4" s="150"/>
      <c r="KF4" s="150"/>
      <c r="KG4" s="150"/>
      <c r="KH4" s="150"/>
      <c r="KI4" s="150"/>
      <c r="KJ4" s="150"/>
      <c r="KK4" s="150"/>
      <c r="KL4" s="150"/>
    </row>
    <row r="5" spans="1:298" s="151" customFormat="1" ht="30" customHeight="1">
      <c r="A5" s="393" t="s">
        <v>201</v>
      </c>
      <c r="B5" s="394"/>
      <c r="C5" s="395"/>
      <c r="D5" s="396" t="s">
        <v>23</v>
      </c>
      <c r="E5" s="397"/>
      <c r="F5" s="397"/>
      <c r="G5" s="397"/>
      <c r="H5" s="397"/>
      <c r="I5" s="397"/>
      <c r="J5" s="397"/>
      <c r="K5" s="397"/>
      <c r="L5" s="397"/>
      <c r="M5" s="397"/>
      <c r="N5" s="398"/>
      <c r="O5" s="1"/>
      <c r="P5" s="1"/>
      <c r="Q5" s="1"/>
      <c r="R5" s="1"/>
      <c r="S5" s="1"/>
      <c r="T5" s="1"/>
      <c r="U5" s="261"/>
      <c r="V5" s="1"/>
      <c r="W5" s="1"/>
      <c r="X5" s="1"/>
      <c r="Y5" s="1"/>
      <c r="Z5" s="1"/>
      <c r="AA5" s="1"/>
      <c r="AB5" s="1"/>
      <c r="AC5" s="1"/>
      <c r="AD5" s="1"/>
      <c r="AE5" s="1"/>
      <c r="AF5" s="1"/>
      <c r="AG5" s="1"/>
      <c r="AH5" s="1"/>
      <c r="AI5" s="1"/>
      <c r="AJ5" s="1"/>
      <c r="AK5" s="1"/>
      <c r="AL5" s="1"/>
      <c r="AM5" s="1"/>
      <c r="AN5" s="1"/>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c r="DO5" s="150"/>
      <c r="DP5" s="150"/>
      <c r="DQ5" s="150"/>
      <c r="DR5" s="150"/>
      <c r="DS5" s="150"/>
      <c r="DT5" s="150"/>
      <c r="DU5" s="150"/>
      <c r="DV5" s="150"/>
      <c r="DW5" s="150"/>
      <c r="DX5" s="150"/>
      <c r="DY5" s="150"/>
      <c r="DZ5" s="150"/>
      <c r="EA5" s="150"/>
      <c r="EB5" s="150"/>
      <c r="EC5" s="150"/>
      <c r="ED5" s="150"/>
      <c r="EE5" s="150"/>
      <c r="EF5" s="150"/>
      <c r="EG5" s="150"/>
      <c r="EH5" s="150"/>
      <c r="EI5" s="150"/>
      <c r="EJ5" s="150"/>
      <c r="EK5" s="150"/>
      <c r="EL5" s="150"/>
      <c r="EM5" s="150"/>
      <c r="EN5" s="150"/>
      <c r="EO5" s="150"/>
      <c r="EP5" s="150"/>
      <c r="EQ5" s="150"/>
      <c r="ER5" s="150"/>
      <c r="ES5" s="150"/>
      <c r="ET5" s="150"/>
      <c r="EU5" s="150"/>
      <c r="EV5" s="150"/>
      <c r="EW5" s="150"/>
      <c r="EX5" s="150"/>
      <c r="EY5" s="150"/>
      <c r="EZ5" s="150"/>
      <c r="FA5" s="150"/>
      <c r="FB5" s="150"/>
      <c r="FC5" s="150"/>
      <c r="FD5" s="150"/>
      <c r="FE5" s="150"/>
      <c r="FF5" s="150"/>
      <c r="FG5" s="150"/>
      <c r="FH5" s="150"/>
      <c r="FI5" s="150"/>
      <c r="FJ5" s="150"/>
      <c r="FK5" s="150"/>
      <c r="FL5" s="150"/>
      <c r="FM5" s="150"/>
      <c r="FN5" s="150"/>
      <c r="FO5" s="150"/>
      <c r="FP5" s="150"/>
      <c r="FQ5" s="150"/>
      <c r="FR5" s="150"/>
      <c r="FS5" s="150"/>
      <c r="FT5" s="150"/>
      <c r="FU5" s="150"/>
      <c r="FV5" s="150"/>
      <c r="FW5" s="150"/>
      <c r="FX5" s="150"/>
      <c r="FY5" s="150"/>
      <c r="FZ5" s="150"/>
      <c r="GA5" s="150"/>
      <c r="GB5" s="150"/>
      <c r="GC5" s="150"/>
      <c r="GD5" s="150"/>
      <c r="GE5" s="150"/>
      <c r="GF5" s="150"/>
      <c r="GG5" s="150"/>
      <c r="GH5" s="150"/>
      <c r="GI5" s="150"/>
      <c r="GJ5" s="150"/>
      <c r="GK5" s="150"/>
      <c r="GL5" s="150"/>
      <c r="GM5" s="150"/>
      <c r="GN5" s="150"/>
      <c r="GO5" s="150"/>
      <c r="GP5" s="150"/>
      <c r="GQ5" s="150"/>
      <c r="GR5" s="150"/>
      <c r="GS5" s="150"/>
      <c r="GT5" s="150"/>
      <c r="GU5" s="150"/>
      <c r="GV5" s="150"/>
      <c r="GW5" s="150"/>
      <c r="GX5" s="150"/>
      <c r="GY5" s="150"/>
      <c r="GZ5" s="150"/>
      <c r="HA5" s="150"/>
      <c r="HB5" s="150"/>
      <c r="HC5" s="150"/>
      <c r="HD5" s="150"/>
      <c r="HE5" s="150"/>
      <c r="HF5" s="150"/>
      <c r="HG5" s="150"/>
      <c r="HH5" s="150"/>
      <c r="HI5" s="150"/>
      <c r="HJ5" s="150"/>
      <c r="HK5" s="150"/>
      <c r="HL5" s="150"/>
      <c r="HM5" s="150"/>
      <c r="HN5" s="150"/>
      <c r="HO5" s="150"/>
      <c r="HP5" s="150"/>
      <c r="HQ5" s="150"/>
      <c r="HR5" s="150"/>
      <c r="HS5" s="150"/>
      <c r="HT5" s="150"/>
      <c r="HU5" s="150"/>
      <c r="HV5" s="150"/>
      <c r="HW5" s="150"/>
      <c r="HX5" s="150"/>
      <c r="HY5" s="150"/>
      <c r="HZ5" s="150"/>
      <c r="IA5" s="150"/>
      <c r="IB5" s="150"/>
      <c r="IC5" s="150"/>
      <c r="ID5" s="150"/>
      <c r="IE5" s="150"/>
      <c r="IF5" s="150"/>
      <c r="IG5" s="150"/>
      <c r="IH5" s="150"/>
      <c r="II5" s="150"/>
      <c r="IJ5" s="150"/>
      <c r="IK5" s="150"/>
      <c r="IL5" s="150"/>
      <c r="IM5" s="150"/>
      <c r="IN5" s="150"/>
      <c r="IO5" s="150"/>
      <c r="IP5" s="150"/>
      <c r="IQ5" s="150"/>
      <c r="IR5" s="150"/>
      <c r="IS5" s="150"/>
      <c r="IT5" s="150"/>
      <c r="IU5" s="150"/>
      <c r="IV5" s="150"/>
      <c r="IW5" s="150"/>
      <c r="IX5" s="150"/>
      <c r="IY5" s="150"/>
      <c r="IZ5" s="150"/>
      <c r="JA5" s="150"/>
      <c r="JB5" s="150"/>
      <c r="JC5" s="150"/>
      <c r="JD5" s="150"/>
      <c r="JE5" s="150"/>
      <c r="JF5" s="150"/>
      <c r="JG5" s="150"/>
      <c r="JH5" s="150"/>
      <c r="JI5" s="150"/>
      <c r="JJ5" s="150"/>
      <c r="JK5" s="150"/>
      <c r="JL5" s="150"/>
      <c r="JM5" s="150"/>
      <c r="JN5" s="150"/>
      <c r="JO5" s="150"/>
      <c r="JP5" s="150"/>
      <c r="JQ5" s="150"/>
      <c r="JR5" s="150"/>
      <c r="JS5" s="150"/>
      <c r="JT5" s="150"/>
      <c r="JU5" s="150"/>
      <c r="JV5" s="150"/>
      <c r="JW5" s="150"/>
      <c r="JX5" s="150"/>
      <c r="JY5" s="150"/>
      <c r="JZ5" s="150"/>
      <c r="KA5" s="150"/>
      <c r="KB5" s="150"/>
      <c r="KC5" s="150"/>
      <c r="KD5" s="150"/>
      <c r="KE5" s="150"/>
      <c r="KF5" s="150"/>
      <c r="KG5" s="150"/>
      <c r="KH5" s="150"/>
      <c r="KI5" s="150"/>
      <c r="KJ5" s="150"/>
      <c r="KK5" s="150"/>
      <c r="KL5" s="150"/>
    </row>
    <row r="6" spans="1:298" s="151" customFormat="1" ht="49.5" customHeight="1">
      <c r="A6" s="393" t="s">
        <v>202</v>
      </c>
      <c r="B6" s="394"/>
      <c r="C6" s="395"/>
      <c r="D6" s="404" t="s">
        <v>203</v>
      </c>
      <c r="E6" s="405"/>
      <c r="F6" s="405"/>
      <c r="G6" s="405"/>
      <c r="H6" s="405"/>
      <c r="I6" s="405"/>
      <c r="J6" s="405"/>
      <c r="K6" s="405"/>
      <c r="L6" s="405"/>
      <c r="M6" s="405"/>
      <c r="N6" s="406"/>
      <c r="O6" s="1"/>
      <c r="P6" s="1"/>
      <c r="Q6" s="1"/>
      <c r="R6" s="1"/>
      <c r="S6" s="1"/>
      <c r="T6" s="1"/>
      <c r="U6" s="261"/>
      <c r="V6" s="1"/>
      <c r="W6" s="1"/>
      <c r="X6" s="1"/>
      <c r="Y6" s="1"/>
      <c r="Z6" s="1"/>
      <c r="AA6" s="1"/>
      <c r="AB6" s="1"/>
      <c r="AC6" s="1"/>
      <c r="AD6" s="1"/>
      <c r="AE6" s="1"/>
      <c r="AF6" s="1"/>
      <c r="AG6" s="1"/>
      <c r="AH6" s="1"/>
      <c r="AI6" s="1"/>
      <c r="AJ6" s="1"/>
      <c r="AK6" s="1"/>
      <c r="AL6" s="1"/>
      <c r="AM6" s="1"/>
      <c r="AN6" s="1"/>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row>
    <row r="7" spans="1:298" s="151" customFormat="1" ht="16.5">
      <c r="A7" s="387" t="s">
        <v>204</v>
      </c>
      <c r="B7" s="388"/>
      <c r="C7" s="388"/>
      <c r="D7" s="388"/>
      <c r="E7" s="388"/>
      <c r="F7" s="388"/>
      <c r="G7" s="388"/>
      <c r="H7" s="389"/>
      <c r="I7" s="387" t="s">
        <v>205</v>
      </c>
      <c r="J7" s="388"/>
      <c r="K7" s="388"/>
      <c r="L7" s="388"/>
      <c r="M7" s="388"/>
      <c r="N7" s="389"/>
      <c r="O7" s="387" t="s">
        <v>206</v>
      </c>
      <c r="P7" s="388"/>
      <c r="Q7" s="388"/>
      <c r="R7" s="388"/>
      <c r="S7" s="388"/>
      <c r="T7" s="388"/>
      <c r="U7" s="388"/>
      <c r="V7" s="388"/>
      <c r="W7" s="389"/>
      <c r="X7" s="387" t="s">
        <v>207</v>
      </c>
      <c r="Y7" s="388"/>
      <c r="Z7" s="388"/>
      <c r="AA7" s="388"/>
      <c r="AB7" s="388"/>
      <c r="AC7" s="388"/>
      <c r="AD7" s="388"/>
      <c r="AE7" s="388"/>
      <c r="AF7" s="388"/>
      <c r="AG7" s="388"/>
      <c r="AH7" s="389"/>
      <c r="AI7" s="387" t="s">
        <v>208</v>
      </c>
      <c r="AJ7" s="388"/>
      <c r="AK7" s="388"/>
      <c r="AL7" s="388"/>
      <c r="AM7" s="388"/>
      <c r="AN7" s="407"/>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c r="CH7" s="150"/>
      <c r="CI7" s="150"/>
      <c r="CJ7" s="150"/>
      <c r="CK7" s="150"/>
      <c r="CL7" s="150"/>
      <c r="CM7" s="150"/>
      <c r="CN7" s="150"/>
      <c r="CO7" s="150"/>
      <c r="CP7" s="150"/>
      <c r="CQ7" s="150"/>
      <c r="CR7" s="150"/>
      <c r="CS7" s="150"/>
      <c r="CT7" s="150"/>
      <c r="CU7" s="150"/>
      <c r="CV7" s="150"/>
      <c r="CW7" s="150"/>
      <c r="CX7" s="150"/>
      <c r="CY7" s="150"/>
      <c r="CZ7" s="150"/>
      <c r="DA7" s="150"/>
      <c r="DB7" s="150"/>
      <c r="DC7" s="150"/>
      <c r="DD7" s="150"/>
      <c r="DE7" s="150"/>
      <c r="DF7" s="150"/>
      <c r="DG7" s="150"/>
      <c r="DH7" s="150"/>
      <c r="DI7" s="150"/>
      <c r="DJ7" s="150"/>
      <c r="DK7" s="150"/>
      <c r="DL7" s="150"/>
      <c r="DM7" s="150"/>
      <c r="DN7" s="150"/>
      <c r="DO7" s="150"/>
      <c r="DP7" s="150"/>
      <c r="DQ7" s="150"/>
      <c r="DR7" s="150"/>
      <c r="DS7" s="150"/>
      <c r="DT7" s="150"/>
      <c r="DU7" s="150"/>
      <c r="DV7" s="150"/>
      <c r="DW7" s="150"/>
      <c r="DX7" s="150"/>
      <c r="DY7" s="150"/>
      <c r="DZ7" s="150"/>
      <c r="EA7" s="150"/>
      <c r="EB7" s="150"/>
      <c r="EC7" s="150"/>
      <c r="ED7" s="150"/>
      <c r="EE7" s="150"/>
      <c r="EF7" s="150"/>
      <c r="EG7" s="150"/>
      <c r="EH7" s="150"/>
      <c r="EI7" s="150"/>
      <c r="EJ7" s="150"/>
      <c r="EK7" s="150"/>
      <c r="EL7" s="150"/>
      <c r="EM7" s="150"/>
      <c r="EN7" s="150"/>
      <c r="EO7" s="150"/>
      <c r="EP7" s="150"/>
      <c r="EQ7" s="150"/>
      <c r="ER7" s="150"/>
      <c r="ES7" s="150"/>
      <c r="ET7" s="150"/>
      <c r="EU7" s="150"/>
      <c r="EV7" s="150"/>
      <c r="EW7" s="150"/>
      <c r="EX7" s="150"/>
      <c r="EY7" s="150"/>
      <c r="EZ7" s="150"/>
      <c r="FA7" s="150"/>
      <c r="FB7" s="150"/>
      <c r="FC7" s="150"/>
      <c r="FD7" s="150"/>
      <c r="FE7" s="150"/>
      <c r="FF7" s="150"/>
      <c r="FG7" s="150"/>
      <c r="FH7" s="150"/>
      <c r="FI7" s="150"/>
      <c r="FJ7" s="150"/>
      <c r="FK7" s="150"/>
      <c r="FL7" s="150"/>
      <c r="FM7" s="150"/>
      <c r="FN7" s="150"/>
      <c r="FO7" s="150"/>
      <c r="FP7" s="150"/>
      <c r="FQ7" s="150"/>
      <c r="FR7" s="150"/>
      <c r="FS7" s="150"/>
      <c r="FT7" s="150"/>
      <c r="FU7" s="150"/>
      <c r="FV7" s="150"/>
      <c r="FW7" s="150"/>
      <c r="FX7" s="150"/>
      <c r="FY7" s="150"/>
      <c r="FZ7" s="150"/>
      <c r="GA7" s="150"/>
      <c r="GB7" s="150"/>
      <c r="GC7" s="150"/>
      <c r="GD7" s="150"/>
      <c r="GE7" s="150"/>
      <c r="GF7" s="150"/>
      <c r="GG7" s="150"/>
      <c r="GH7" s="150"/>
      <c r="GI7" s="150"/>
      <c r="GJ7" s="150"/>
      <c r="GK7" s="150"/>
      <c r="GL7" s="150"/>
      <c r="GM7" s="150"/>
      <c r="GN7" s="150"/>
      <c r="GO7" s="150"/>
      <c r="GP7" s="150"/>
      <c r="GQ7" s="150"/>
      <c r="GR7" s="150"/>
      <c r="GS7" s="150"/>
      <c r="GT7" s="150"/>
      <c r="GU7" s="150"/>
      <c r="GV7" s="150"/>
      <c r="GW7" s="150"/>
      <c r="GX7" s="150"/>
      <c r="GY7" s="150"/>
      <c r="GZ7" s="150"/>
      <c r="HA7" s="150"/>
      <c r="HB7" s="150"/>
      <c r="HC7" s="150"/>
      <c r="HD7" s="150"/>
      <c r="HE7" s="150"/>
      <c r="HF7" s="150"/>
      <c r="HG7" s="150"/>
      <c r="HH7" s="150"/>
      <c r="HI7" s="150"/>
      <c r="HJ7" s="150"/>
      <c r="HK7" s="150"/>
      <c r="HL7" s="150"/>
      <c r="HM7" s="150"/>
      <c r="HN7" s="150"/>
      <c r="HO7" s="150"/>
      <c r="HP7" s="150"/>
      <c r="HQ7" s="150"/>
      <c r="HR7" s="150"/>
      <c r="HS7" s="150"/>
      <c r="HT7" s="150"/>
      <c r="HU7" s="150"/>
      <c r="HV7" s="150"/>
      <c r="HW7" s="150"/>
      <c r="HX7" s="150"/>
      <c r="HY7" s="150"/>
      <c r="HZ7" s="150"/>
      <c r="IA7" s="150"/>
      <c r="IB7" s="150"/>
      <c r="IC7" s="150"/>
      <c r="ID7" s="150"/>
      <c r="IE7" s="150"/>
      <c r="IF7" s="150"/>
      <c r="IG7" s="150"/>
      <c r="IH7" s="150"/>
      <c r="II7" s="150"/>
      <c r="IJ7" s="150"/>
      <c r="IK7" s="150"/>
      <c r="IL7" s="150"/>
      <c r="IM7" s="150"/>
      <c r="IN7" s="150"/>
      <c r="IO7" s="150"/>
      <c r="IP7" s="150"/>
      <c r="IQ7" s="150"/>
      <c r="IR7" s="150"/>
      <c r="IS7" s="150"/>
      <c r="IT7" s="150"/>
      <c r="IU7" s="150"/>
      <c r="IV7" s="150"/>
      <c r="IW7" s="150"/>
      <c r="IX7" s="150"/>
      <c r="IY7" s="150"/>
      <c r="IZ7" s="150"/>
      <c r="JA7" s="150"/>
      <c r="JB7" s="150"/>
      <c r="JC7" s="150"/>
      <c r="JD7" s="150"/>
      <c r="JE7" s="150"/>
      <c r="JF7" s="150"/>
      <c r="JG7" s="150"/>
      <c r="JH7" s="150"/>
      <c r="JI7" s="150"/>
      <c r="JJ7" s="150"/>
      <c r="JK7" s="150"/>
      <c r="JL7" s="150"/>
      <c r="JM7" s="150"/>
      <c r="JN7" s="150"/>
      <c r="JO7" s="150"/>
      <c r="JP7" s="150"/>
      <c r="JQ7" s="150"/>
      <c r="JR7" s="150"/>
      <c r="JS7" s="150"/>
      <c r="JT7" s="150"/>
      <c r="JU7" s="150"/>
      <c r="JV7" s="150"/>
      <c r="JW7" s="150"/>
      <c r="JX7" s="150"/>
      <c r="JY7" s="150"/>
      <c r="JZ7" s="150"/>
      <c r="KA7" s="150"/>
      <c r="KB7" s="150"/>
      <c r="KC7" s="150"/>
      <c r="KD7" s="150"/>
      <c r="KE7" s="150"/>
      <c r="KF7" s="150"/>
      <c r="KG7" s="150"/>
      <c r="KH7" s="150"/>
      <c r="KI7" s="150"/>
      <c r="KJ7" s="150"/>
      <c r="KK7" s="150"/>
      <c r="KL7" s="150"/>
    </row>
    <row r="8" spans="1:298" s="151" customFormat="1" ht="16.5" customHeight="1">
      <c r="A8" s="411" t="s">
        <v>209</v>
      </c>
      <c r="B8" s="411" t="s">
        <v>210</v>
      </c>
      <c r="C8" s="413" t="s">
        <v>151</v>
      </c>
      <c r="D8" s="415" t="s">
        <v>153</v>
      </c>
      <c r="E8" s="415" t="s">
        <v>155</v>
      </c>
      <c r="F8" s="416" t="s">
        <v>157</v>
      </c>
      <c r="G8" s="408" t="s">
        <v>159</v>
      </c>
      <c r="H8" s="415" t="s">
        <v>211</v>
      </c>
      <c r="I8" s="409" t="s">
        <v>212</v>
      </c>
      <c r="J8" s="410" t="s">
        <v>213</v>
      </c>
      <c r="K8" s="408" t="s">
        <v>214</v>
      </c>
      <c r="L8" s="408" t="s">
        <v>215</v>
      </c>
      <c r="M8" s="410" t="s">
        <v>213</v>
      </c>
      <c r="N8" s="415" t="s">
        <v>165</v>
      </c>
      <c r="O8" s="418" t="s">
        <v>216</v>
      </c>
      <c r="P8" s="417" t="s">
        <v>167</v>
      </c>
      <c r="Q8" s="408" t="s">
        <v>169</v>
      </c>
      <c r="R8" s="417" t="s">
        <v>217</v>
      </c>
      <c r="S8" s="417"/>
      <c r="T8" s="417"/>
      <c r="U8" s="417"/>
      <c r="V8" s="417"/>
      <c r="W8" s="417"/>
      <c r="X8" s="423" t="s">
        <v>218</v>
      </c>
      <c r="Y8" s="418" t="s">
        <v>219</v>
      </c>
      <c r="Z8" s="418" t="s">
        <v>213</v>
      </c>
      <c r="AA8" s="274"/>
      <c r="AB8" s="274"/>
      <c r="AC8" s="418" t="s">
        <v>220</v>
      </c>
      <c r="AD8" s="418" t="s">
        <v>213</v>
      </c>
      <c r="AE8" s="274"/>
      <c r="AF8" s="274"/>
      <c r="AG8" s="423" t="s">
        <v>221</v>
      </c>
      <c r="AH8" s="418" t="s">
        <v>185</v>
      </c>
      <c r="AI8" s="417" t="s">
        <v>208</v>
      </c>
      <c r="AJ8" s="417" t="s">
        <v>222</v>
      </c>
      <c r="AK8" s="417" t="s">
        <v>223</v>
      </c>
      <c r="AL8" s="417" t="s">
        <v>224</v>
      </c>
      <c r="AM8" s="421" t="s">
        <v>225</v>
      </c>
      <c r="AN8" s="421" t="s">
        <v>189</v>
      </c>
      <c r="AO8" s="150"/>
      <c r="AP8" s="150"/>
      <c r="AQ8" s="150"/>
      <c r="AR8" s="150"/>
      <c r="AS8" s="150"/>
      <c r="AT8" s="150"/>
      <c r="AU8" s="150"/>
      <c r="AV8" s="150"/>
      <c r="AW8" s="150"/>
      <c r="AX8" s="150"/>
      <c r="AY8" s="150"/>
      <c r="AZ8" s="150"/>
      <c r="BA8" s="150"/>
      <c r="BB8" s="150"/>
      <c r="BC8" s="150"/>
      <c r="BD8" s="150"/>
      <c r="BE8" s="150"/>
      <c r="BF8" s="150"/>
      <c r="BG8" s="150"/>
      <c r="BH8" s="150"/>
      <c r="BI8" s="150"/>
      <c r="BJ8" s="150"/>
      <c r="BK8" s="150"/>
      <c r="BL8" s="150"/>
      <c r="BM8" s="150"/>
      <c r="BN8" s="150"/>
      <c r="BO8" s="150"/>
      <c r="BP8" s="150"/>
      <c r="BQ8" s="150"/>
      <c r="BR8" s="150"/>
      <c r="BS8" s="150"/>
      <c r="BT8" s="150"/>
      <c r="BU8" s="150"/>
      <c r="BV8" s="150"/>
      <c r="BW8" s="150"/>
      <c r="BX8" s="150"/>
      <c r="BY8" s="150"/>
      <c r="BZ8" s="150"/>
      <c r="CA8" s="150"/>
      <c r="CB8" s="150"/>
      <c r="CC8" s="150"/>
      <c r="CD8" s="150"/>
      <c r="CE8" s="150"/>
      <c r="CF8" s="150"/>
      <c r="CG8" s="150"/>
      <c r="CH8" s="150"/>
      <c r="CI8" s="150"/>
      <c r="CJ8" s="150"/>
      <c r="CK8" s="150"/>
      <c r="CL8" s="150"/>
      <c r="CM8" s="150"/>
      <c r="CN8" s="150"/>
      <c r="CO8" s="150"/>
      <c r="CP8" s="150"/>
      <c r="CQ8" s="150"/>
      <c r="CR8" s="150"/>
      <c r="CS8" s="150"/>
      <c r="CT8" s="150"/>
      <c r="CU8" s="150"/>
      <c r="CV8" s="150"/>
      <c r="CW8" s="150"/>
      <c r="CX8" s="150"/>
      <c r="CY8" s="150"/>
      <c r="CZ8" s="150"/>
      <c r="DA8" s="150"/>
      <c r="DB8" s="150"/>
      <c r="DC8" s="150"/>
      <c r="DD8" s="150"/>
      <c r="DE8" s="150"/>
      <c r="DF8" s="150"/>
      <c r="DG8" s="150"/>
      <c r="DH8" s="150"/>
      <c r="DI8" s="150"/>
      <c r="DJ8" s="150"/>
      <c r="DK8" s="150"/>
      <c r="DL8" s="150"/>
      <c r="DM8" s="150"/>
      <c r="DN8" s="150"/>
      <c r="DO8" s="150"/>
      <c r="DP8" s="150"/>
      <c r="DQ8" s="150"/>
      <c r="DR8" s="150"/>
      <c r="DS8" s="150"/>
      <c r="DT8" s="150"/>
      <c r="DU8" s="150"/>
      <c r="DV8" s="150"/>
      <c r="DW8" s="150"/>
      <c r="DX8" s="150"/>
      <c r="DY8" s="150"/>
      <c r="DZ8" s="150"/>
      <c r="EA8" s="150"/>
      <c r="EB8" s="150"/>
      <c r="EC8" s="150"/>
      <c r="ED8" s="150"/>
      <c r="EE8" s="150"/>
      <c r="EF8" s="150"/>
      <c r="EG8" s="150"/>
      <c r="EH8" s="150"/>
      <c r="EI8" s="150"/>
      <c r="EJ8" s="150"/>
      <c r="EK8" s="150"/>
      <c r="EL8" s="150"/>
      <c r="EM8" s="150"/>
      <c r="EN8" s="150"/>
      <c r="EO8" s="150"/>
      <c r="EP8" s="150"/>
      <c r="EQ8" s="150"/>
      <c r="ER8" s="150"/>
      <c r="ES8" s="150"/>
      <c r="ET8" s="150"/>
      <c r="EU8" s="150"/>
      <c r="EV8" s="150"/>
      <c r="EW8" s="150"/>
      <c r="EX8" s="150"/>
      <c r="EY8" s="150"/>
      <c r="EZ8" s="150"/>
      <c r="FA8" s="150"/>
      <c r="FB8" s="150"/>
      <c r="FC8" s="150"/>
      <c r="FD8" s="150"/>
      <c r="FE8" s="150"/>
      <c r="FF8" s="150"/>
      <c r="FG8" s="150"/>
      <c r="FH8" s="150"/>
      <c r="FI8" s="150"/>
      <c r="FJ8" s="150"/>
      <c r="FK8" s="150"/>
      <c r="FL8" s="150"/>
      <c r="FM8" s="150"/>
      <c r="FN8" s="150"/>
      <c r="FO8" s="150"/>
      <c r="FP8" s="150"/>
      <c r="FQ8" s="150"/>
      <c r="FR8" s="150"/>
      <c r="FS8" s="150"/>
      <c r="FT8" s="150"/>
      <c r="FU8" s="150"/>
      <c r="FV8" s="150"/>
      <c r="FW8" s="150"/>
      <c r="FX8" s="150"/>
      <c r="FY8" s="150"/>
      <c r="FZ8" s="150"/>
      <c r="GA8" s="150"/>
      <c r="GB8" s="150"/>
      <c r="GC8" s="150"/>
      <c r="GD8" s="150"/>
      <c r="GE8" s="150"/>
      <c r="GF8" s="150"/>
      <c r="GG8" s="150"/>
      <c r="GH8" s="150"/>
      <c r="GI8" s="150"/>
      <c r="GJ8" s="150"/>
      <c r="GK8" s="150"/>
      <c r="GL8" s="150"/>
      <c r="GM8" s="150"/>
      <c r="GN8" s="150"/>
      <c r="GO8" s="150"/>
      <c r="GP8" s="150"/>
      <c r="GQ8" s="150"/>
      <c r="GR8" s="150"/>
      <c r="GS8" s="150"/>
      <c r="GT8" s="150"/>
      <c r="GU8" s="150"/>
      <c r="GV8" s="150"/>
      <c r="GW8" s="150"/>
      <c r="GX8" s="150"/>
      <c r="GY8" s="150"/>
      <c r="GZ8" s="150"/>
      <c r="HA8" s="150"/>
      <c r="HB8" s="150"/>
      <c r="HC8" s="150"/>
      <c r="HD8" s="150"/>
      <c r="HE8" s="150"/>
      <c r="HF8" s="150"/>
      <c r="HG8" s="150"/>
      <c r="HH8" s="150"/>
      <c r="HI8" s="150"/>
      <c r="HJ8" s="150"/>
      <c r="HK8" s="150"/>
      <c r="HL8" s="150"/>
      <c r="HM8" s="150"/>
      <c r="HN8" s="150"/>
      <c r="HO8" s="150"/>
      <c r="HP8" s="150"/>
      <c r="HQ8" s="150"/>
      <c r="HR8" s="150"/>
      <c r="HS8" s="150"/>
      <c r="HT8" s="150"/>
      <c r="HU8" s="150"/>
      <c r="HV8" s="150"/>
      <c r="HW8" s="150"/>
      <c r="HX8" s="150"/>
      <c r="HY8" s="150"/>
      <c r="HZ8" s="150"/>
      <c r="IA8" s="150"/>
      <c r="IB8" s="150"/>
      <c r="IC8" s="150"/>
      <c r="ID8" s="150"/>
      <c r="IE8" s="150"/>
      <c r="IF8" s="150"/>
      <c r="IG8" s="150"/>
      <c r="IH8" s="150"/>
      <c r="II8" s="150"/>
      <c r="IJ8" s="150"/>
      <c r="IK8" s="150"/>
      <c r="IL8" s="150"/>
      <c r="IM8" s="150"/>
      <c r="IN8" s="150"/>
      <c r="IO8" s="150"/>
      <c r="IP8" s="150"/>
      <c r="IQ8" s="150"/>
      <c r="IR8" s="150"/>
      <c r="IS8" s="150"/>
      <c r="IT8" s="150"/>
      <c r="IU8" s="150"/>
      <c r="IV8" s="150"/>
      <c r="IW8" s="150"/>
      <c r="IX8" s="150"/>
      <c r="IY8" s="150"/>
      <c r="IZ8" s="150"/>
      <c r="JA8" s="150"/>
      <c r="JB8" s="150"/>
      <c r="JC8" s="150"/>
      <c r="JD8" s="150"/>
      <c r="JE8" s="150"/>
      <c r="JF8" s="150"/>
      <c r="JG8" s="150"/>
      <c r="JH8" s="150"/>
      <c r="JI8" s="150"/>
      <c r="JJ8" s="150"/>
      <c r="JK8" s="150"/>
      <c r="JL8" s="150"/>
      <c r="JM8" s="150"/>
      <c r="JN8" s="150"/>
      <c r="JO8" s="150"/>
      <c r="JP8" s="150"/>
      <c r="JQ8" s="150"/>
      <c r="JR8" s="150"/>
      <c r="JS8" s="150"/>
      <c r="JT8" s="150"/>
      <c r="JU8" s="150"/>
      <c r="JV8" s="150"/>
      <c r="JW8" s="150"/>
      <c r="JX8" s="150"/>
      <c r="JY8" s="150"/>
      <c r="JZ8" s="150"/>
      <c r="KA8" s="150"/>
      <c r="KB8" s="150"/>
      <c r="KC8" s="150"/>
      <c r="KD8" s="150"/>
      <c r="KE8" s="150"/>
      <c r="KF8" s="150"/>
      <c r="KG8" s="150"/>
      <c r="KH8" s="150"/>
      <c r="KI8" s="150"/>
      <c r="KJ8" s="150"/>
      <c r="KK8" s="150"/>
      <c r="KL8" s="150"/>
    </row>
    <row r="9" spans="1:298" s="153" customFormat="1" ht="94.5" customHeight="1">
      <c r="A9" s="412"/>
      <c r="B9" s="420"/>
      <c r="C9" s="414"/>
      <c r="D9" s="408"/>
      <c r="E9" s="408"/>
      <c r="F9" s="414"/>
      <c r="G9" s="409"/>
      <c r="H9" s="408"/>
      <c r="I9" s="409"/>
      <c r="J9" s="410"/>
      <c r="K9" s="409"/>
      <c r="L9" s="409"/>
      <c r="M9" s="410"/>
      <c r="N9" s="408"/>
      <c r="O9" s="419"/>
      <c r="P9" s="408"/>
      <c r="Q9" s="409"/>
      <c r="R9" s="140" t="s">
        <v>226</v>
      </c>
      <c r="S9" s="140" t="s">
        <v>227</v>
      </c>
      <c r="T9" s="140" t="s">
        <v>228</v>
      </c>
      <c r="U9" s="140" t="s">
        <v>229</v>
      </c>
      <c r="V9" s="140" t="s">
        <v>230</v>
      </c>
      <c r="W9" s="140" t="s">
        <v>231</v>
      </c>
      <c r="X9" s="418"/>
      <c r="Y9" s="424"/>
      <c r="Z9" s="424"/>
      <c r="AA9" s="276" t="s">
        <v>232</v>
      </c>
      <c r="AB9" s="276" t="s">
        <v>213</v>
      </c>
      <c r="AC9" s="424"/>
      <c r="AD9" s="424"/>
      <c r="AE9" s="275" t="s">
        <v>220</v>
      </c>
      <c r="AF9" s="275" t="s">
        <v>213</v>
      </c>
      <c r="AG9" s="418"/>
      <c r="AH9" s="419"/>
      <c r="AI9" s="408"/>
      <c r="AJ9" s="408"/>
      <c r="AK9" s="408"/>
      <c r="AL9" s="408"/>
      <c r="AM9" s="422"/>
      <c r="AN9" s="422"/>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c r="BM9" s="152"/>
      <c r="BN9" s="152"/>
      <c r="BO9" s="152"/>
      <c r="BP9" s="152"/>
      <c r="BQ9" s="152"/>
      <c r="BR9" s="152"/>
      <c r="BS9" s="152"/>
      <c r="BT9" s="152"/>
      <c r="BU9" s="152"/>
      <c r="BV9" s="152"/>
      <c r="BW9" s="152"/>
      <c r="BX9" s="152"/>
      <c r="BY9" s="152"/>
      <c r="BZ9" s="152"/>
      <c r="CA9" s="152"/>
      <c r="CB9" s="152"/>
      <c r="CC9" s="152"/>
      <c r="CD9" s="152"/>
      <c r="CE9" s="152"/>
      <c r="CF9" s="152"/>
      <c r="CG9" s="152"/>
      <c r="CH9" s="152"/>
      <c r="CI9" s="152"/>
      <c r="CJ9" s="152"/>
      <c r="CK9" s="152"/>
      <c r="CL9" s="152"/>
      <c r="CM9" s="152"/>
      <c r="CN9" s="152"/>
      <c r="CO9" s="152"/>
      <c r="CP9" s="152"/>
      <c r="CQ9" s="152"/>
      <c r="CR9" s="152"/>
      <c r="CS9" s="152"/>
      <c r="CT9" s="152"/>
      <c r="CU9" s="152"/>
      <c r="CV9" s="152"/>
      <c r="CW9" s="152"/>
      <c r="CX9" s="152"/>
      <c r="CY9" s="152"/>
      <c r="CZ9" s="152"/>
      <c r="DA9" s="152"/>
      <c r="DB9" s="152"/>
      <c r="DC9" s="152"/>
      <c r="DD9" s="152"/>
      <c r="DE9" s="152"/>
      <c r="DF9" s="152"/>
      <c r="DG9" s="152"/>
      <c r="DH9" s="152"/>
      <c r="DI9" s="152"/>
      <c r="DJ9" s="152"/>
      <c r="DK9" s="152"/>
      <c r="DL9" s="152"/>
      <c r="DM9" s="152"/>
      <c r="DN9" s="152"/>
      <c r="DO9" s="152"/>
      <c r="DP9" s="152"/>
      <c r="DQ9" s="152"/>
      <c r="DR9" s="152"/>
      <c r="DS9" s="152"/>
      <c r="DT9" s="152"/>
      <c r="DU9" s="152"/>
      <c r="DV9" s="152"/>
      <c r="DW9" s="152"/>
      <c r="DX9" s="152"/>
      <c r="DY9" s="152"/>
      <c r="DZ9" s="152"/>
      <c r="EA9" s="152"/>
      <c r="EB9" s="152"/>
      <c r="EC9" s="152"/>
      <c r="ED9" s="152"/>
      <c r="EE9" s="152"/>
      <c r="EF9" s="152"/>
      <c r="EG9" s="152"/>
      <c r="EH9" s="152"/>
      <c r="EI9" s="152"/>
      <c r="EJ9" s="152"/>
      <c r="EK9" s="152"/>
      <c r="EL9" s="152"/>
      <c r="EM9" s="152"/>
      <c r="EN9" s="152"/>
      <c r="EO9" s="152"/>
      <c r="EP9" s="152"/>
      <c r="EQ9" s="152"/>
      <c r="ER9" s="152"/>
      <c r="ES9" s="152"/>
      <c r="ET9" s="152"/>
      <c r="EU9" s="152"/>
      <c r="EV9" s="152"/>
      <c r="EW9" s="152"/>
      <c r="EX9" s="152"/>
      <c r="EY9" s="152"/>
      <c r="EZ9" s="152"/>
      <c r="FA9" s="152"/>
      <c r="FB9" s="152"/>
      <c r="FC9" s="152"/>
      <c r="FD9" s="152"/>
      <c r="FE9" s="152"/>
      <c r="FF9" s="152"/>
      <c r="FG9" s="152"/>
      <c r="FH9" s="152"/>
      <c r="FI9" s="152"/>
      <c r="FJ9" s="152"/>
      <c r="FK9" s="152"/>
      <c r="FL9" s="152"/>
      <c r="FM9" s="152"/>
      <c r="FN9" s="152"/>
      <c r="FO9" s="152"/>
      <c r="FP9" s="152"/>
      <c r="FQ9" s="152"/>
      <c r="FR9" s="152"/>
      <c r="FS9" s="152"/>
      <c r="FT9" s="152"/>
      <c r="FU9" s="152"/>
      <c r="FV9" s="152"/>
      <c r="FW9" s="152"/>
      <c r="FX9" s="152"/>
      <c r="FY9" s="152"/>
      <c r="FZ9" s="152"/>
      <c r="GA9" s="152"/>
      <c r="GB9" s="152"/>
      <c r="GC9" s="152"/>
      <c r="GD9" s="152"/>
      <c r="GE9" s="152"/>
      <c r="GF9" s="152"/>
      <c r="GG9" s="152"/>
      <c r="GH9" s="152"/>
      <c r="GI9" s="152"/>
      <c r="GJ9" s="152"/>
      <c r="GK9" s="152"/>
      <c r="GL9" s="152"/>
      <c r="GM9" s="152"/>
      <c r="GN9" s="152"/>
      <c r="GO9" s="152"/>
      <c r="GP9" s="152"/>
      <c r="GQ9" s="152"/>
      <c r="GR9" s="152"/>
      <c r="GS9" s="152"/>
      <c r="GT9" s="152"/>
      <c r="GU9" s="152"/>
      <c r="GV9" s="152"/>
      <c r="GW9" s="152"/>
      <c r="GX9" s="152"/>
      <c r="GY9" s="152"/>
      <c r="GZ9" s="152"/>
      <c r="HA9" s="152"/>
      <c r="HB9" s="152"/>
      <c r="HC9" s="152"/>
      <c r="HD9" s="152"/>
      <c r="HE9" s="152"/>
      <c r="HF9" s="152"/>
      <c r="HG9" s="152"/>
      <c r="HH9" s="152"/>
      <c r="HI9" s="152"/>
      <c r="HJ9" s="152"/>
      <c r="HK9" s="152"/>
      <c r="HL9" s="152"/>
      <c r="HM9" s="152"/>
      <c r="HN9" s="152"/>
      <c r="HO9" s="152"/>
      <c r="HP9" s="152"/>
      <c r="HQ9" s="152"/>
      <c r="HR9" s="152"/>
      <c r="HS9" s="152"/>
      <c r="HT9" s="152"/>
      <c r="HU9" s="152"/>
      <c r="HV9" s="152"/>
      <c r="HW9" s="152"/>
      <c r="HX9" s="152"/>
      <c r="HY9" s="152"/>
      <c r="HZ9" s="152"/>
      <c r="IA9" s="152"/>
      <c r="IB9" s="152"/>
      <c r="IC9" s="152"/>
      <c r="ID9" s="152"/>
      <c r="IE9" s="152"/>
      <c r="IF9" s="152"/>
      <c r="IG9" s="152"/>
      <c r="IH9" s="152"/>
      <c r="II9" s="152"/>
      <c r="IJ9" s="152"/>
      <c r="IK9" s="152"/>
      <c r="IL9" s="152"/>
      <c r="IM9" s="152"/>
      <c r="IN9" s="152"/>
      <c r="IO9" s="152"/>
      <c r="IP9" s="152"/>
      <c r="IQ9" s="152"/>
      <c r="IR9" s="152"/>
      <c r="IS9" s="152"/>
      <c r="IT9" s="152"/>
      <c r="IU9" s="152"/>
      <c r="IV9" s="152"/>
      <c r="IW9" s="152"/>
      <c r="IX9" s="152"/>
      <c r="IY9" s="152"/>
      <c r="IZ9" s="152"/>
      <c r="JA9" s="152"/>
      <c r="JB9" s="152"/>
      <c r="JC9" s="152"/>
      <c r="JD9" s="152"/>
      <c r="JE9" s="152"/>
      <c r="JF9" s="152"/>
      <c r="JG9" s="152"/>
      <c r="JH9" s="152"/>
      <c r="JI9" s="152"/>
      <c r="JJ9" s="152"/>
      <c r="JK9" s="152"/>
      <c r="JL9" s="152"/>
      <c r="JM9" s="152"/>
      <c r="JN9" s="152"/>
      <c r="JO9" s="152"/>
      <c r="JP9" s="152"/>
      <c r="JQ9" s="152"/>
      <c r="JR9" s="152"/>
      <c r="JS9" s="152"/>
      <c r="JT9" s="152"/>
      <c r="JU9" s="152"/>
      <c r="JV9" s="152"/>
      <c r="JW9" s="152"/>
      <c r="JX9" s="152"/>
      <c r="JY9" s="152"/>
      <c r="JZ9" s="152"/>
      <c r="KA9" s="152"/>
      <c r="KB9" s="152"/>
      <c r="KC9" s="152"/>
      <c r="KD9" s="152"/>
      <c r="KE9" s="152"/>
      <c r="KF9" s="152"/>
      <c r="KG9" s="152"/>
      <c r="KH9" s="152"/>
      <c r="KI9" s="152"/>
      <c r="KJ9" s="152"/>
      <c r="KK9" s="152"/>
      <c r="KL9" s="152"/>
    </row>
    <row r="10" spans="1:298" ht="117.75" customHeight="1">
      <c r="A10" s="359">
        <v>1</v>
      </c>
      <c r="B10" s="366" t="s">
        <v>233</v>
      </c>
      <c r="C10" s="359" t="s">
        <v>234</v>
      </c>
      <c r="D10" s="425" t="s">
        <v>235</v>
      </c>
      <c r="E10" s="359" t="s">
        <v>236</v>
      </c>
      <c r="F10" s="426" t="s">
        <v>237</v>
      </c>
      <c r="G10" s="359" t="s">
        <v>238</v>
      </c>
      <c r="H10" s="427">
        <v>72000</v>
      </c>
      <c r="I10" s="378" t="str">
        <f>IF(H10&lt;=2,'Tabla probabilidad'!$B$5,IF(H10&lt;=24,'Tabla probabilidad'!$B$6,IF(H10&lt;=500,'Tabla probabilidad'!$B$7,IF(H10&lt;=5000,'Tabla probabilidad'!$B$8,IF(H10&gt;5000,'Tabla probabilidad'!$B$9)))))</f>
        <v>Muy Alta</v>
      </c>
      <c r="J10" s="382">
        <f>IF(H10&lt;=2,'Tabla probabilidad'!$D$5,IF(H10&lt;=24,'Tabla probabilidad'!$D$6,IF(H10&lt;=500,'Tabla probabilidad'!$D$7,IF(H10&lt;=5000,'Tabla probabilidad'!$D$8,IF(H10&gt;5000,'Tabla probabilidad'!$D$9)))))</f>
        <v>1</v>
      </c>
      <c r="K10" s="359" t="s">
        <v>239</v>
      </c>
      <c r="L10" s="359"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359"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359" t="str">
        <f>VLOOKUP((I10&amp;L10),Hoja1!$B$4:$C$28,2,0)</f>
        <v xml:space="preserve">Alto </v>
      </c>
      <c r="O10" s="270">
        <v>1</v>
      </c>
      <c r="P10" s="259" t="s">
        <v>240</v>
      </c>
      <c r="Q10" s="270" t="str">
        <f t="shared" ref="Q10:Q54" si="0">IF(R10="Preventivo","Probabilidad",IF(R10="Detectivo","Probabilidad", IF(R10="Correctivo","Impacto")))</f>
        <v>Probabilidad</v>
      </c>
      <c r="R10" s="270" t="s">
        <v>241</v>
      </c>
      <c r="S10" s="270" t="s">
        <v>242</v>
      </c>
      <c r="T10" s="273">
        <f>VLOOKUP(R10&amp;S10,Hoja1!$Q$4:$R$9,2,0)</f>
        <v>0.45</v>
      </c>
      <c r="U10" s="262" t="s">
        <v>243</v>
      </c>
      <c r="V10" s="270" t="s">
        <v>244</v>
      </c>
      <c r="W10" s="270" t="s">
        <v>245</v>
      </c>
      <c r="X10" s="273">
        <f>IF(Q10="Probabilidad",($J$10*T10),IF(Q10="Impacto"," "))</f>
        <v>0.45</v>
      </c>
      <c r="Y10" s="273" t="str">
        <f>IF(Z10&lt;=20%,'Tabla probabilidad'!$B$5,IF(Z10&lt;=40%,'Tabla probabilidad'!$B$6,IF(Z10&lt;=60%,'Tabla probabilidad'!$B$7,IF(Z10&lt;=80%,'Tabla probabilidad'!$B$8,IF(Z10&lt;=100%,'Tabla probabilidad'!$B$9)))))</f>
        <v>Media</v>
      </c>
      <c r="Z10" s="273">
        <f>IF(R10="Preventivo",($J$10-($J$10*T10)),IF(R10="Detectivo",($J$10-($J$10*T10)),IF(R10="Correctivo",($J$10))))</f>
        <v>0.55000000000000004</v>
      </c>
      <c r="AA10" s="369" t="str">
        <f>IF(AB10&lt;=20%,'Tabla probabilidad'!$B$5,IF(AB10&lt;=40%,'Tabla probabilidad'!$B$6,IF(AB10&lt;=60%,'Tabla probabilidad'!$B$7,IF(AB10&lt;=80%,'Tabla probabilidad'!$B$8,IF(AB10&lt;=100%,'Tabla probabilidad'!$B$9)))))</f>
        <v>Media</v>
      </c>
      <c r="AB10" s="369">
        <f>AVERAGE(Z10:Z14)</f>
        <v>0.55000000000000004</v>
      </c>
      <c r="AC10" s="273" t="str">
        <f t="shared" ref="AC10:AC54" si="1">IF(AD10&lt;=20%,"Leve",IF(AD10&lt;=40%,"Menor",IF(AD10&lt;=60%,"Moderado",IF(AD10&lt;=80%,"Mayor",IF(AD10&lt;=100%,"Catastrófico")))))</f>
        <v>Leve</v>
      </c>
      <c r="AD10" s="273">
        <f>IF(Q10="Probabilidad",(($M$10-0)),IF(Q10="Impacto",($M$10-($M$10*T10))))</f>
        <v>0.2</v>
      </c>
      <c r="AE10" s="369" t="str">
        <f>IF(AF10&lt;=20%,"Leve",IF(AF10&lt;=40%,"Menor",IF(AF10&lt;=60%,"Moderado",IF(AF10&lt;=80%,"Mayor",IF(AF10&lt;=100%,"Catastrófico")))))</f>
        <v>Leve</v>
      </c>
      <c r="AF10" s="369">
        <f>AVERAGE(AD10:AD14)</f>
        <v>0.2</v>
      </c>
      <c r="AG10" s="366" t="str">
        <f>VLOOKUP(AA10&amp;AE10,Hoja1!$B$4:$C$28,2,0)</f>
        <v>Moderado</v>
      </c>
      <c r="AH10" s="359" t="s">
        <v>246</v>
      </c>
      <c r="AI10" s="359"/>
      <c r="AJ10" s="359"/>
      <c r="AK10" s="359"/>
      <c r="AL10" s="359"/>
      <c r="AM10" s="359"/>
      <c r="AN10" s="359"/>
    </row>
    <row r="11" spans="1:298" ht="92.25" customHeight="1">
      <c r="A11" s="359"/>
      <c r="B11" s="368"/>
      <c r="C11" s="359"/>
      <c r="D11" s="425"/>
      <c r="E11" s="359"/>
      <c r="F11" s="426"/>
      <c r="G11" s="359"/>
      <c r="H11" s="427"/>
      <c r="I11" s="378"/>
      <c r="J11" s="382"/>
      <c r="K11" s="359"/>
      <c r="L11" s="360"/>
      <c r="M11" s="360"/>
      <c r="N11" s="359"/>
      <c r="O11" s="270">
        <v>2</v>
      </c>
      <c r="P11" s="259" t="s">
        <v>247</v>
      </c>
      <c r="Q11" s="270" t="str">
        <f t="shared" si="0"/>
        <v>Probabilidad</v>
      </c>
      <c r="R11" s="270" t="s">
        <v>241</v>
      </c>
      <c r="S11" s="270" t="s">
        <v>242</v>
      </c>
      <c r="T11" s="273">
        <f>VLOOKUP(R11&amp;S11,Hoja1!$Q$4:$R$9,2,0)</f>
        <v>0.45</v>
      </c>
      <c r="U11" s="262" t="s">
        <v>243</v>
      </c>
      <c r="V11" s="270" t="s">
        <v>244</v>
      </c>
      <c r="W11" s="270" t="s">
        <v>245</v>
      </c>
      <c r="X11" s="273">
        <f>IF(Q11="Probabilidad",($J$10*T11),IF(Q11="Impacto"," "))</f>
        <v>0.45</v>
      </c>
      <c r="Y11" s="273" t="str">
        <f>IF(Z11&lt;=20%,'Tabla probabilidad'!$B$5,IF(Z11&lt;=40%,'Tabla probabilidad'!$B$6,IF(Z11&lt;=60%,'Tabla probabilidad'!$B$7,IF(Z11&lt;=80%,'Tabla probabilidad'!$B$8,IF(Z11&lt;=100%,'Tabla probabilidad'!$B$9)))))</f>
        <v>Media</v>
      </c>
      <c r="Z11" s="273">
        <f t="shared" ref="Z11:Z14" si="2">IF(R11="Preventivo",($J$10-($J$10*T11)),IF(R11="Detectivo",($J$10-($J$10*T11)),IF(R11="Correctivo",($J$10))))</f>
        <v>0.55000000000000004</v>
      </c>
      <c r="AA11" s="370"/>
      <c r="AB11" s="370"/>
      <c r="AC11" s="273" t="str">
        <f t="shared" si="1"/>
        <v>Leve</v>
      </c>
      <c r="AD11" s="273">
        <f>IF(Q11="Probabilidad",(($M$10-0)),IF(Q11="Impacto",($M$10-($M$10*T11))))</f>
        <v>0.2</v>
      </c>
      <c r="AE11" s="370"/>
      <c r="AF11" s="370"/>
      <c r="AG11" s="368"/>
      <c r="AH11" s="359"/>
      <c r="AI11" s="359"/>
      <c r="AJ11" s="359"/>
      <c r="AK11" s="359"/>
      <c r="AL11" s="359"/>
      <c r="AM11" s="359"/>
      <c r="AN11" s="359"/>
    </row>
    <row r="12" spans="1:298" ht="86.25" customHeight="1">
      <c r="A12" s="359"/>
      <c r="B12" s="368"/>
      <c r="C12" s="359"/>
      <c r="D12" s="425"/>
      <c r="E12" s="359"/>
      <c r="F12" s="426"/>
      <c r="G12" s="359"/>
      <c r="H12" s="427"/>
      <c r="I12" s="378"/>
      <c r="J12" s="382"/>
      <c r="K12" s="359"/>
      <c r="L12" s="360"/>
      <c r="M12" s="360"/>
      <c r="N12" s="359"/>
      <c r="O12" s="270">
        <v>3</v>
      </c>
      <c r="P12" s="259" t="s">
        <v>248</v>
      </c>
      <c r="Q12" s="270" t="str">
        <f t="shared" si="0"/>
        <v>Probabilidad</v>
      </c>
      <c r="R12" s="270" t="s">
        <v>241</v>
      </c>
      <c r="S12" s="270" t="s">
        <v>242</v>
      </c>
      <c r="T12" s="273">
        <f>VLOOKUP(R12&amp;S12,Hoja1!$Q$4:$R$9,2,0)</f>
        <v>0.45</v>
      </c>
      <c r="U12" s="262" t="s">
        <v>243</v>
      </c>
      <c r="V12" s="270" t="s">
        <v>244</v>
      </c>
      <c r="W12" s="270" t="s">
        <v>245</v>
      </c>
      <c r="X12" s="273">
        <f t="shared" ref="X12:X14" si="3">IF(Q12="Probabilidad",($J$10*T12),IF(Q12="Impacto"," "))</f>
        <v>0.45</v>
      </c>
      <c r="Y12" s="273" t="str">
        <f>IF(Z12&lt;=20%,'Tabla probabilidad'!$B$5,IF(Z12&lt;=40%,'Tabla probabilidad'!$B$6,IF(Z12&lt;=60%,'Tabla probabilidad'!$B$7,IF(Z12&lt;=80%,'Tabla probabilidad'!$B$8,IF(Z12&lt;=100%,'Tabla probabilidad'!$B$9)))))</f>
        <v>Media</v>
      </c>
      <c r="Z12" s="273">
        <f t="shared" si="2"/>
        <v>0.55000000000000004</v>
      </c>
      <c r="AA12" s="370"/>
      <c r="AB12" s="370"/>
      <c r="AC12" s="273" t="str">
        <f t="shared" si="1"/>
        <v>Leve</v>
      </c>
      <c r="AD12" s="273">
        <f>IF(Q12="Probabilidad",(($M$10-0)),IF(Q12="Impacto",($M$10-($M$10*T12))))</f>
        <v>0.2</v>
      </c>
      <c r="AE12" s="370"/>
      <c r="AF12" s="370"/>
      <c r="AG12" s="368"/>
      <c r="AH12" s="359"/>
      <c r="AI12" s="359"/>
      <c r="AJ12" s="359"/>
      <c r="AK12" s="359"/>
      <c r="AL12" s="359"/>
      <c r="AM12" s="359"/>
      <c r="AN12" s="359"/>
    </row>
    <row r="13" spans="1:298" ht="112.5" customHeight="1">
      <c r="A13" s="359"/>
      <c r="B13" s="368"/>
      <c r="C13" s="359"/>
      <c r="D13" s="425"/>
      <c r="E13" s="359"/>
      <c r="F13" s="426"/>
      <c r="G13" s="359"/>
      <c r="H13" s="427"/>
      <c r="I13" s="378"/>
      <c r="J13" s="382"/>
      <c r="K13" s="359"/>
      <c r="L13" s="360"/>
      <c r="M13" s="360"/>
      <c r="N13" s="359"/>
      <c r="O13" s="270">
        <v>4</v>
      </c>
      <c r="P13" s="259" t="s">
        <v>249</v>
      </c>
      <c r="Q13" s="270" t="str">
        <f t="shared" si="0"/>
        <v>Probabilidad</v>
      </c>
      <c r="R13" s="270" t="s">
        <v>241</v>
      </c>
      <c r="S13" s="270" t="s">
        <v>242</v>
      </c>
      <c r="T13" s="273">
        <f>VLOOKUP(R13&amp;S13,Hoja1!$Q$4:$R$9,2,0)</f>
        <v>0.45</v>
      </c>
      <c r="U13" s="262" t="s">
        <v>243</v>
      </c>
      <c r="V13" s="270" t="s">
        <v>244</v>
      </c>
      <c r="W13" s="270" t="s">
        <v>245</v>
      </c>
      <c r="X13" s="273">
        <f t="shared" si="3"/>
        <v>0.45</v>
      </c>
      <c r="Y13" s="273" t="str">
        <f>IF(Z13&lt;=20%,'Tabla probabilidad'!$B$5,IF(Z13&lt;=40%,'Tabla probabilidad'!$B$6,IF(Z13&lt;=60%,'Tabla probabilidad'!$B$7,IF(Z13&lt;=80%,'Tabla probabilidad'!$B$8,IF(Z13&lt;=100%,'Tabla probabilidad'!$B$9)))))</f>
        <v>Media</v>
      </c>
      <c r="Z13" s="273">
        <f t="shared" si="2"/>
        <v>0.55000000000000004</v>
      </c>
      <c r="AA13" s="370"/>
      <c r="AB13" s="370"/>
      <c r="AC13" s="273" t="str">
        <f t="shared" si="1"/>
        <v>Leve</v>
      </c>
      <c r="AD13" s="273">
        <f>IF(Q13="Probabilidad",(($M$10-0)),IF(Q13="Impacto",($M$10-($M$10*T13))))</f>
        <v>0.2</v>
      </c>
      <c r="AE13" s="370"/>
      <c r="AF13" s="370"/>
      <c r="AG13" s="368"/>
      <c r="AH13" s="359"/>
      <c r="AI13" s="359"/>
      <c r="AJ13" s="359"/>
      <c r="AK13" s="359"/>
      <c r="AL13" s="359"/>
      <c r="AM13" s="359"/>
      <c r="AN13" s="359"/>
    </row>
    <row r="14" spans="1:298" ht="115.5" customHeight="1">
      <c r="A14" s="359"/>
      <c r="B14" s="367"/>
      <c r="C14" s="359"/>
      <c r="D14" s="425"/>
      <c r="E14" s="359"/>
      <c r="F14" s="426"/>
      <c r="G14" s="359"/>
      <c r="H14" s="427"/>
      <c r="I14" s="378"/>
      <c r="J14" s="382"/>
      <c r="K14" s="359"/>
      <c r="L14" s="360"/>
      <c r="M14" s="360"/>
      <c r="N14" s="359"/>
      <c r="O14" s="270">
        <v>5</v>
      </c>
      <c r="P14" s="252" t="s">
        <v>250</v>
      </c>
      <c r="Q14" s="270" t="str">
        <f t="shared" si="0"/>
        <v>Probabilidad</v>
      </c>
      <c r="R14" s="270" t="s">
        <v>241</v>
      </c>
      <c r="S14" s="270" t="s">
        <v>242</v>
      </c>
      <c r="T14" s="273">
        <f>VLOOKUP(R14&amp;S14,Hoja1!$Q$4:$R$9,2,0)</f>
        <v>0.45</v>
      </c>
      <c r="U14" s="262" t="s">
        <v>243</v>
      </c>
      <c r="V14" s="270" t="s">
        <v>244</v>
      </c>
      <c r="W14" s="270" t="s">
        <v>245</v>
      </c>
      <c r="X14" s="273">
        <f t="shared" si="3"/>
        <v>0.45</v>
      </c>
      <c r="Y14" s="273" t="str">
        <f>IF(Z14&lt;=20%,'Tabla probabilidad'!$B$5,IF(Z14&lt;=40%,'Tabla probabilidad'!$B$6,IF(Z14&lt;=60%,'Tabla probabilidad'!$B$7,IF(Z14&lt;=80%,'Tabla probabilidad'!$B$8,IF(Z14&lt;=100%,'Tabla probabilidad'!$B$9)))))</f>
        <v>Media</v>
      </c>
      <c r="Z14" s="273">
        <f t="shared" si="2"/>
        <v>0.55000000000000004</v>
      </c>
      <c r="AA14" s="371"/>
      <c r="AB14" s="371"/>
      <c r="AC14" s="273" t="str">
        <f t="shared" si="1"/>
        <v>Leve</v>
      </c>
      <c r="AD14" s="273">
        <f>IF(Q14="Probabilidad",(($M$10-0)),IF(Q14="Impacto",($M$10-($M$10*T14))))</f>
        <v>0.2</v>
      </c>
      <c r="AE14" s="371"/>
      <c r="AF14" s="371"/>
      <c r="AG14" s="367"/>
      <c r="AH14" s="359"/>
      <c r="AI14" s="359"/>
      <c r="AJ14" s="359"/>
      <c r="AK14" s="359"/>
      <c r="AL14" s="359"/>
      <c r="AM14" s="359"/>
      <c r="AN14" s="359"/>
    </row>
    <row r="15" spans="1:298" ht="75.75" customHeight="1">
      <c r="A15" s="359">
        <v>2</v>
      </c>
      <c r="B15" s="366" t="s">
        <v>251</v>
      </c>
      <c r="C15" s="359" t="s">
        <v>234</v>
      </c>
      <c r="D15" s="383" t="s">
        <v>252</v>
      </c>
      <c r="E15" s="366" t="s">
        <v>253</v>
      </c>
      <c r="F15" s="366" t="s">
        <v>254</v>
      </c>
      <c r="G15" s="359" t="s">
        <v>238</v>
      </c>
      <c r="H15" s="384">
        <v>408</v>
      </c>
      <c r="I15" s="378" t="str">
        <f>IF(H15&lt;=2,'Tabla probabilidad'!$B$5,IF(H15&lt;=24,'Tabla probabilidad'!$B$6,IF(H15&lt;=500,'Tabla probabilidad'!$B$7,IF(H15&lt;=5000,'Tabla probabilidad'!$B$8,IF(H15&gt;5000,'Tabla probabilidad'!$B$9)))))</f>
        <v>Media</v>
      </c>
      <c r="J15" s="382">
        <f>IF(H15&lt;=2,'Tabla probabilidad'!$D$5,IF(H15&lt;=24,'Tabla probabilidad'!$D$6,IF(H15&lt;=500,'Tabla probabilidad'!$D$7,IF(H15&lt;=5000,'Tabla probabilidad'!$D$8,IF(H15&gt;5000,'Tabla probabilidad'!$D$9)))))</f>
        <v>0.6</v>
      </c>
      <c r="K15" s="359" t="s">
        <v>239</v>
      </c>
      <c r="L15" s="359"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359"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359" t="str">
        <f>VLOOKUP((I15&amp;L15),Hoja1!$B$4:$C$28,2,0)</f>
        <v>Moderado</v>
      </c>
      <c r="O15" s="270">
        <v>1</v>
      </c>
      <c r="P15" s="259" t="s">
        <v>255</v>
      </c>
      <c r="Q15" s="270" t="str">
        <f t="shared" si="0"/>
        <v>Probabilidad</v>
      </c>
      <c r="R15" s="270" t="s">
        <v>241</v>
      </c>
      <c r="S15" s="270" t="s">
        <v>242</v>
      </c>
      <c r="T15" s="273">
        <f>VLOOKUP(R15&amp;S15,Hoja1!$Q$4:$R$9,2,0)</f>
        <v>0.45</v>
      </c>
      <c r="U15" s="262" t="s">
        <v>243</v>
      </c>
      <c r="V15" s="270" t="s">
        <v>244</v>
      </c>
      <c r="W15" s="270" t="s">
        <v>245</v>
      </c>
      <c r="X15" s="273">
        <f>IF(Q15="Probabilidad",($J$15*T15),IF(Q15="Impacto"," "))</f>
        <v>0.27</v>
      </c>
      <c r="Y15" s="273" t="str">
        <f>IF(Z15&lt;=20%,'Tabla probabilidad'!$B$5,IF(Z15&lt;=40%,'Tabla probabilidad'!$B$6,IF(Z15&lt;=60%,'Tabla probabilidad'!$B$7,IF(Z15&lt;=80%,'Tabla probabilidad'!$B$8,IF(Z15&lt;=100%,'Tabla probabilidad'!$B$9)))))</f>
        <v>Baja</v>
      </c>
      <c r="Z15" s="273">
        <f>IF(R15="Preventivo",($J$15-($J$15*T15)),IF(R15="Detectivo",($J$15-($J$15*T15)),IF(R15="Correctivo",($J$15))))</f>
        <v>0.32999999999999996</v>
      </c>
      <c r="AA15" s="369" t="str">
        <f>IF(AB15&lt;=20%,'Tabla probabilidad'!$B$5,IF(AB15&lt;=40%,'Tabla probabilidad'!$B$6,IF(AB15&lt;=60%,'Tabla probabilidad'!$B$7,IF(AB15&lt;=80%,'Tabla probabilidad'!$B$8,IF(AB15&lt;=100%,'Tabla probabilidad'!$B$9)))))</f>
        <v>Baja</v>
      </c>
      <c r="AB15" s="369">
        <f>AVERAGE(Z15:Z19)</f>
        <v>0.32999999999999996</v>
      </c>
      <c r="AC15" s="273" t="str">
        <f t="shared" si="1"/>
        <v>Leve</v>
      </c>
      <c r="AD15" s="273">
        <f>IF(Q15="Probabilidad",(($M$15-0)),IF(Q15="Impacto",($M$15-($M$15*T15))))</f>
        <v>0.2</v>
      </c>
      <c r="AE15" s="369" t="str">
        <f>IF(AF15&lt;=20%,"Leve",IF(AF15&lt;=40%,"Menor",IF(AF15&lt;=60%,"Moderado",IF(AF15&lt;=80%,"Mayor",IF(AF15&lt;=100%,"Catastrófico")))))</f>
        <v>Leve</v>
      </c>
      <c r="AF15" s="369">
        <f>AVERAGE(AD15:AD19)</f>
        <v>0.2</v>
      </c>
      <c r="AG15" s="366" t="str">
        <f>VLOOKUP(AA15&amp;AE15,Hoja1!$B$4:$C$28,2,0)</f>
        <v>Bajo</v>
      </c>
      <c r="AH15" s="359" t="s">
        <v>246</v>
      </c>
      <c r="AI15" s="359"/>
      <c r="AJ15" s="359"/>
      <c r="AK15" s="359"/>
      <c r="AL15" s="359"/>
      <c r="AM15" s="359"/>
      <c r="AN15" s="359"/>
    </row>
    <row r="16" spans="1:298" ht="47.25" customHeight="1">
      <c r="A16" s="359"/>
      <c r="B16" s="368"/>
      <c r="C16" s="359"/>
      <c r="D16" s="364"/>
      <c r="E16" s="368"/>
      <c r="F16" s="368"/>
      <c r="G16" s="359"/>
      <c r="H16" s="385"/>
      <c r="I16" s="378"/>
      <c r="J16" s="382"/>
      <c r="K16" s="359"/>
      <c r="L16" s="360"/>
      <c r="M16" s="360"/>
      <c r="N16" s="359"/>
      <c r="O16" s="270">
        <v>2</v>
      </c>
      <c r="P16" s="272" t="s">
        <v>256</v>
      </c>
      <c r="Q16" s="270" t="str">
        <f t="shared" si="0"/>
        <v>Probabilidad</v>
      </c>
      <c r="R16" s="270" t="s">
        <v>241</v>
      </c>
      <c r="S16" s="270" t="s">
        <v>242</v>
      </c>
      <c r="T16" s="273">
        <f>VLOOKUP(R16&amp;S16,Hoja1!$Q$4:$R$9,2,0)</f>
        <v>0.45</v>
      </c>
      <c r="U16" s="262" t="s">
        <v>243</v>
      </c>
      <c r="V16" s="270" t="s">
        <v>244</v>
      </c>
      <c r="W16" s="270" t="s">
        <v>245</v>
      </c>
      <c r="X16" s="273">
        <f>IF(Q16="Probabilidad",($J$15*T16),IF(Q16="Impacto"," "))</f>
        <v>0.27</v>
      </c>
      <c r="Y16" s="273" t="str">
        <f>IF(Z16&lt;=20%,'Tabla probabilidad'!$B$5,IF(Z16&lt;=40%,'Tabla probabilidad'!$B$6,IF(Z16&lt;=60%,'Tabla probabilidad'!$B$7,IF(Z16&lt;=80%,'Tabla probabilidad'!$B$8,IF(Z16&lt;=100%,'Tabla probabilidad'!$B$9)))))</f>
        <v>Baja</v>
      </c>
      <c r="Z16" s="273">
        <f t="shared" ref="Z16:Z19" si="4">IF(R16="Preventivo",($J$15-($J$15*T16)),IF(R16="Detectivo",($J$15-($J$15*T16)),IF(R16="Correctivo",($J$15))))</f>
        <v>0.32999999999999996</v>
      </c>
      <c r="AA16" s="370"/>
      <c r="AB16" s="370"/>
      <c r="AC16" s="273" t="str">
        <f t="shared" si="1"/>
        <v>Leve</v>
      </c>
      <c r="AD16" s="273">
        <f t="shared" ref="AD16:AD19" si="5">IF(Q16="Probabilidad",(($M$15-0)),IF(Q16="Impacto",($M$15-($M$15*T16))))</f>
        <v>0.2</v>
      </c>
      <c r="AE16" s="370"/>
      <c r="AF16" s="370"/>
      <c r="AG16" s="368"/>
      <c r="AH16" s="359"/>
      <c r="AI16" s="359"/>
      <c r="AJ16" s="359"/>
      <c r="AK16" s="359"/>
      <c r="AL16" s="359"/>
      <c r="AM16" s="359"/>
      <c r="AN16" s="359"/>
    </row>
    <row r="17" spans="1:40" ht="62.25" customHeight="1">
      <c r="A17" s="359"/>
      <c r="B17" s="368"/>
      <c r="C17" s="359"/>
      <c r="D17" s="364"/>
      <c r="E17" s="368"/>
      <c r="F17" s="368"/>
      <c r="G17" s="359"/>
      <c r="H17" s="385"/>
      <c r="I17" s="378"/>
      <c r="J17" s="382"/>
      <c r="K17" s="359"/>
      <c r="L17" s="360"/>
      <c r="M17" s="360"/>
      <c r="N17" s="359"/>
      <c r="O17" s="270">
        <v>3</v>
      </c>
      <c r="P17" s="259" t="s">
        <v>257</v>
      </c>
      <c r="Q17" s="270" t="str">
        <f t="shared" si="0"/>
        <v>Probabilidad</v>
      </c>
      <c r="R17" s="270" t="s">
        <v>241</v>
      </c>
      <c r="S17" s="270" t="s">
        <v>242</v>
      </c>
      <c r="T17" s="273">
        <f>VLOOKUP(R17&amp;S17,Hoja1!$Q$4:$R$9,2,0)</f>
        <v>0.45</v>
      </c>
      <c r="U17" s="262" t="s">
        <v>243</v>
      </c>
      <c r="V17" s="270" t="s">
        <v>244</v>
      </c>
      <c r="W17" s="270" t="s">
        <v>245</v>
      </c>
      <c r="X17" s="273">
        <f t="shared" ref="X17:X19" si="6">IF(Q17="Probabilidad",($J$15*T17),IF(Q17="Impacto"," "))</f>
        <v>0.27</v>
      </c>
      <c r="Y17" s="273" t="str">
        <f>IF(Z17&lt;=20%,'Tabla probabilidad'!$B$5,IF(Z17&lt;=40%,'Tabla probabilidad'!$B$6,IF(Z17&lt;=60%,'Tabla probabilidad'!$B$7,IF(Z17&lt;=80%,'Tabla probabilidad'!$B$8,IF(Z17&lt;=100%,'Tabla probabilidad'!$B$9)))))</f>
        <v>Baja</v>
      </c>
      <c r="Z17" s="273">
        <f t="shared" si="4"/>
        <v>0.32999999999999996</v>
      </c>
      <c r="AA17" s="370"/>
      <c r="AB17" s="370"/>
      <c r="AC17" s="273" t="str">
        <f t="shared" si="1"/>
        <v>Leve</v>
      </c>
      <c r="AD17" s="273">
        <f t="shared" si="5"/>
        <v>0.2</v>
      </c>
      <c r="AE17" s="370"/>
      <c r="AF17" s="370"/>
      <c r="AG17" s="368"/>
      <c r="AH17" s="359"/>
      <c r="AI17" s="359"/>
      <c r="AJ17" s="359"/>
      <c r="AK17" s="359"/>
      <c r="AL17" s="359"/>
      <c r="AM17" s="359"/>
      <c r="AN17" s="359"/>
    </row>
    <row r="18" spans="1:40" ht="99" customHeight="1">
      <c r="A18" s="359"/>
      <c r="B18" s="368"/>
      <c r="C18" s="359"/>
      <c r="D18" s="364"/>
      <c r="E18" s="368"/>
      <c r="F18" s="368"/>
      <c r="G18" s="359"/>
      <c r="H18" s="385"/>
      <c r="I18" s="378"/>
      <c r="J18" s="382"/>
      <c r="K18" s="359"/>
      <c r="L18" s="360"/>
      <c r="M18" s="360"/>
      <c r="N18" s="359"/>
      <c r="O18" s="270">
        <v>4</v>
      </c>
      <c r="P18" s="259" t="s">
        <v>258</v>
      </c>
      <c r="Q18" s="270" t="str">
        <f t="shared" si="0"/>
        <v>Probabilidad</v>
      </c>
      <c r="R18" s="270" t="s">
        <v>241</v>
      </c>
      <c r="S18" s="270" t="s">
        <v>242</v>
      </c>
      <c r="T18" s="273">
        <f>VLOOKUP(R18&amp;S18,Hoja1!$Q$4:$R$9,2,0)</f>
        <v>0.45</v>
      </c>
      <c r="U18" s="262" t="s">
        <v>243</v>
      </c>
      <c r="V18" s="270" t="s">
        <v>244</v>
      </c>
      <c r="W18" s="270" t="s">
        <v>245</v>
      </c>
      <c r="X18" s="273">
        <f t="shared" si="6"/>
        <v>0.27</v>
      </c>
      <c r="Y18" s="273" t="str">
        <f>IF(Z18&lt;=20%,'Tabla probabilidad'!$B$5,IF(Z18&lt;=40%,'Tabla probabilidad'!$B$6,IF(Z18&lt;=60%,'Tabla probabilidad'!$B$7,IF(Z18&lt;=80%,'Tabla probabilidad'!$B$8,IF(Z18&lt;=100%,'Tabla probabilidad'!$B$9)))))</f>
        <v>Baja</v>
      </c>
      <c r="Z18" s="273">
        <f t="shared" si="4"/>
        <v>0.32999999999999996</v>
      </c>
      <c r="AA18" s="370"/>
      <c r="AB18" s="370"/>
      <c r="AC18" s="273" t="str">
        <f t="shared" si="1"/>
        <v>Leve</v>
      </c>
      <c r="AD18" s="273">
        <f t="shared" si="5"/>
        <v>0.2</v>
      </c>
      <c r="AE18" s="370"/>
      <c r="AF18" s="370"/>
      <c r="AG18" s="368"/>
      <c r="AH18" s="359"/>
      <c r="AI18" s="359"/>
      <c r="AJ18" s="359"/>
      <c r="AK18" s="359"/>
      <c r="AL18" s="359"/>
      <c r="AM18" s="359"/>
      <c r="AN18" s="359"/>
    </row>
    <row r="19" spans="1:40" ht="1.5" customHeight="1">
      <c r="A19" s="359"/>
      <c r="B19" s="367"/>
      <c r="C19" s="359"/>
      <c r="D19" s="365"/>
      <c r="E19" s="367"/>
      <c r="F19" s="367"/>
      <c r="G19" s="359"/>
      <c r="H19" s="386"/>
      <c r="I19" s="378"/>
      <c r="J19" s="382"/>
      <c r="K19" s="359"/>
      <c r="L19" s="360"/>
      <c r="M19" s="360"/>
      <c r="N19" s="359"/>
      <c r="O19" s="270"/>
      <c r="P19" s="241"/>
      <c r="Q19" s="270" t="str">
        <f t="shared" si="0"/>
        <v>Probabilidad</v>
      </c>
      <c r="R19" s="270" t="s">
        <v>241</v>
      </c>
      <c r="S19" s="270" t="s">
        <v>242</v>
      </c>
      <c r="T19" s="273">
        <f>VLOOKUP(R19&amp;S19,Hoja1!$Q$4:$R$9,2,0)</f>
        <v>0.45</v>
      </c>
      <c r="U19" s="262" t="s">
        <v>243</v>
      </c>
      <c r="V19" s="270" t="s">
        <v>244</v>
      </c>
      <c r="W19" s="270" t="s">
        <v>245</v>
      </c>
      <c r="X19" s="273">
        <f t="shared" si="6"/>
        <v>0.27</v>
      </c>
      <c r="Y19" s="273" t="str">
        <f>IF(Z19&lt;=20%,'Tabla probabilidad'!$B$5,IF(Z19&lt;=40%,'Tabla probabilidad'!$B$6,IF(Z19&lt;=60%,'Tabla probabilidad'!$B$7,IF(Z19&lt;=80%,'Tabla probabilidad'!$B$8,IF(Z19&lt;=100%,'Tabla probabilidad'!$B$9)))))</f>
        <v>Baja</v>
      </c>
      <c r="Z19" s="273">
        <f t="shared" si="4"/>
        <v>0.32999999999999996</v>
      </c>
      <c r="AA19" s="371"/>
      <c r="AB19" s="371"/>
      <c r="AC19" s="273" t="str">
        <f t="shared" si="1"/>
        <v>Leve</v>
      </c>
      <c r="AD19" s="273">
        <f t="shared" si="5"/>
        <v>0.2</v>
      </c>
      <c r="AE19" s="371"/>
      <c r="AF19" s="371"/>
      <c r="AG19" s="367"/>
      <c r="AH19" s="359"/>
      <c r="AI19" s="359"/>
      <c r="AJ19" s="359"/>
      <c r="AK19" s="359"/>
      <c r="AL19" s="359"/>
      <c r="AM19" s="359"/>
      <c r="AN19" s="359"/>
    </row>
    <row r="20" spans="1:40" ht="54.75" customHeight="1">
      <c r="A20" s="359">
        <v>3</v>
      </c>
      <c r="B20" s="366" t="s">
        <v>259</v>
      </c>
      <c r="C20" s="359" t="s">
        <v>260</v>
      </c>
      <c r="D20" s="379" t="s">
        <v>261</v>
      </c>
      <c r="E20" s="359" t="s">
        <v>262</v>
      </c>
      <c r="F20" s="359" t="s">
        <v>263</v>
      </c>
      <c r="G20" s="359" t="s">
        <v>238</v>
      </c>
      <c r="H20" s="359">
        <v>72000</v>
      </c>
      <c r="I20" s="378" t="str">
        <f>IF(H20&lt;=2,'Tabla probabilidad'!$B$5,IF(H20&lt;=24,'Tabla probabilidad'!$B$6,IF(H20&lt;=500,'Tabla probabilidad'!$B$7,IF(H20&lt;=5000,'Tabla probabilidad'!$B$8,IF(H20&gt;5000,'Tabla probabilidad'!$B$9)))))</f>
        <v>Muy Alta</v>
      </c>
      <c r="J20" s="382">
        <f>IF(H20&lt;=2,'Tabla probabilidad'!$D$5,IF(H20&lt;=24,'Tabla probabilidad'!$D$6,IF(H20&lt;=500,'Tabla probabilidad'!$D$7,IF(H20&lt;=5000,'Tabla probabilidad'!$D$8,IF(H20&gt;5000,'Tabla probabilidad'!$D$9)))))</f>
        <v>1</v>
      </c>
      <c r="K20" s="359" t="s">
        <v>264</v>
      </c>
      <c r="L20" s="359"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Leve</v>
      </c>
      <c r="M20" s="359"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20%</v>
      </c>
      <c r="N20" s="359" t="str">
        <f>VLOOKUP((I20&amp;L20),Hoja1!$B$4:$C$28,2,0)</f>
        <v xml:space="preserve">Alto </v>
      </c>
      <c r="O20" s="270">
        <v>1</v>
      </c>
      <c r="P20" s="259" t="s">
        <v>265</v>
      </c>
      <c r="Q20" s="270" t="str">
        <f t="shared" si="0"/>
        <v>Probabilidad</v>
      </c>
      <c r="R20" s="270" t="s">
        <v>241</v>
      </c>
      <c r="S20" s="270" t="s">
        <v>242</v>
      </c>
      <c r="T20" s="273">
        <f>VLOOKUP(R20&amp;S20,Hoja1!$Q$4:$R$9,2,0)</f>
        <v>0.45</v>
      </c>
      <c r="U20" s="262" t="s">
        <v>243</v>
      </c>
      <c r="V20" s="270" t="s">
        <v>244</v>
      </c>
      <c r="W20" s="270" t="s">
        <v>245</v>
      </c>
      <c r="X20" s="273">
        <f>IF(Q20="Probabilidad",($J$20*T20),IF(Q20="Impacto"," "))</f>
        <v>0.45</v>
      </c>
      <c r="Y20" s="273" t="str">
        <f>IF(Z20&lt;=20%,'Tabla probabilidad'!$B$5,IF(Z20&lt;=40%,'Tabla probabilidad'!$B$6,IF(Z20&lt;=60%,'Tabla probabilidad'!$B$7,IF(Z20&lt;=80%,'Tabla probabilidad'!$B$8,IF(Z20&lt;=100%,'Tabla probabilidad'!$B$9)))))</f>
        <v>Media</v>
      </c>
      <c r="Z20" s="273">
        <f>IF(R20="Preventivo",($J$20-($J$20*T20)),IF(R20="Detectivo",($J$20-($J$20*T20)),IF(R20="Correctivo",($J$20))))</f>
        <v>0.55000000000000004</v>
      </c>
      <c r="AA20" s="369" t="str">
        <f>IF(AB20&lt;=20%,'Tabla probabilidad'!$B$5,IF(AB20&lt;=40%,'Tabla probabilidad'!$B$6,IF(AB20&lt;=60%,'Tabla probabilidad'!$B$7,IF(AB20&lt;=80%,'Tabla probabilidad'!$B$8,IF(AB20&lt;=100%,'Tabla probabilidad'!$B$9)))))</f>
        <v>Media</v>
      </c>
      <c r="AB20" s="369">
        <f>AVERAGE(Z20:Z24)</f>
        <v>0.55000000000000004</v>
      </c>
      <c r="AC20" s="273" t="str">
        <f t="shared" si="1"/>
        <v>Leve</v>
      </c>
      <c r="AD20" s="273">
        <f>IF(Q20="Probabilidad",(($M$20-0)),IF(Q20="Impacto",($M$20-($M$20*T20))))</f>
        <v>0.2</v>
      </c>
      <c r="AE20" s="369" t="str">
        <f>IF(AF20&lt;=20%,"Leve",IF(AF20&lt;=40%,"Menor",IF(AF20&lt;=60%,"Moderado",IF(AF20&lt;=80%,"Mayor",IF(AF20&lt;=100%,"Catastrófico")))))</f>
        <v>Leve</v>
      </c>
      <c r="AF20" s="369">
        <f>AVERAGE(AD20:AD24)</f>
        <v>0.2</v>
      </c>
      <c r="AG20" s="366" t="str">
        <f>VLOOKUP(AA20&amp;AE20,Hoja1!$B$4:$C$28,2,0)</f>
        <v>Moderado</v>
      </c>
      <c r="AH20" s="359" t="s">
        <v>246</v>
      </c>
      <c r="AI20" s="359"/>
      <c r="AJ20" s="359"/>
      <c r="AK20" s="359"/>
      <c r="AL20" s="359"/>
      <c r="AM20" s="359"/>
      <c r="AN20" s="359"/>
    </row>
    <row r="21" spans="1:40" ht="60.75" customHeight="1">
      <c r="A21" s="359"/>
      <c r="B21" s="368"/>
      <c r="C21" s="359"/>
      <c r="D21" s="380"/>
      <c r="E21" s="359"/>
      <c r="F21" s="359"/>
      <c r="G21" s="359"/>
      <c r="H21" s="359"/>
      <c r="I21" s="378"/>
      <c r="J21" s="382"/>
      <c r="K21" s="359"/>
      <c r="L21" s="360"/>
      <c r="M21" s="360"/>
      <c r="N21" s="359"/>
      <c r="O21" s="270">
        <v>2</v>
      </c>
      <c r="P21" s="257" t="s">
        <v>266</v>
      </c>
      <c r="Q21" s="270" t="str">
        <f t="shared" si="0"/>
        <v>Probabilidad</v>
      </c>
      <c r="R21" s="270" t="s">
        <v>241</v>
      </c>
      <c r="S21" s="270" t="s">
        <v>242</v>
      </c>
      <c r="T21" s="273">
        <f>VLOOKUP(R21&amp;S21,Hoja1!$Q$4:$R$9,2,0)</f>
        <v>0.45</v>
      </c>
      <c r="U21" s="262" t="s">
        <v>243</v>
      </c>
      <c r="V21" s="270" t="s">
        <v>244</v>
      </c>
      <c r="W21" s="270" t="s">
        <v>245</v>
      </c>
      <c r="X21" s="273">
        <f t="shared" ref="X21:X24" si="7">IF(Q21="Probabilidad",($J$20*T21),IF(Q21="Impacto"," "))</f>
        <v>0.45</v>
      </c>
      <c r="Y21" s="273" t="str">
        <f>IF(Z21&lt;=20%,'Tabla probabilidad'!$B$5,IF(Z21&lt;=40%,'Tabla probabilidad'!$B$6,IF(Z21&lt;=60%,'Tabla probabilidad'!$B$7,IF(Z21&lt;=80%,'Tabla probabilidad'!$B$8,IF(Z21&lt;=100%,'Tabla probabilidad'!$B$9)))))</f>
        <v>Media</v>
      </c>
      <c r="Z21" s="273">
        <f t="shared" ref="Z21:Z24" si="8">IF(R21="Preventivo",($J$20-($J$20*T21)),IF(R21="Detectivo",($J$20-($J$20*T21)),IF(R21="Correctivo",($J$20))))</f>
        <v>0.55000000000000004</v>
      </c>
      <c r="AA21" s="370"/>
      <c r="AB21" s="370"/>
      <c r="AC21" s="273" t="str">
        <f t="shared" si="1"/>
        <v>Leve</v>
      </c>
      <c r="AD21" s="273">
        <f t="shared" ref="AD21:AD24" si="9">IF(Q21="Probabilidad",(($M$20-0)),IF(Q21="Impacto",($M$20-($M$20*T21))))</f>
        <v>0.2</v>
      </c>
      <c r="AE21" s="370"/>
      <c r="AF21" s="370"/>
      <c r="AG21" s="368"/>
      <c r="AH21" s="359"/>
      <c r="AI21" s="359"/>
      <c r="AJ21" s="359"/>
      <c r="AK21" s="359"/>
      <c r="AL21" s="359"/>
      <c r="AM21" s="359"/>
      <c r="AN21" s="359"/>
    </row>
    <row r="22" spans="1:40" ht="68.25" customHeight="1">
      <c r="A22" s="359"/>
      <c r="B22" s="368"/>
      <c r="C22" s="359"/>
      <c r="D22" s="380"/>
      <c r="E22" s="359"/>
      <c r="F22" s="359"/>
      <c r="G22" s="359"/>
      <c r="H22" s="359"/>
      <c r="I22" s="378"/>
      <c r="J22" s="382"/>
      <c r="K22" s="359"/>
      <c r="L22" s="360"/>
      <c r="M22" s="360"/>
      <c r="N22" s="359"/>
      <c r="O22" s="270">
        <v>3</v>
      </c>
      <c r="P22" s="257" t="s">
        <v>267</v>
      </c>
      <c r="Q22" s="270" t="str">
        <f t="shared" si="0"/>
        <v>Probabilidad</v>
      </c>
      <c r="R22" s="270" t="s">
        <v>241</v>
      </c>
      <c r="S22" s="270" t="s">
        <v>242</v>
      </c>
      <c r="T22" s="273">
        <f>VLOOKUP(R22&amp;S22,Hoja1!$Q$4:$R$9,2,0)</f>
        <v>0.45</v>
      </c>
      <c r="U22" s="262" t="s">
        <v>243</v>
      </c>
      <c r="V22" s="270" t="s">
        <v>244</v>
      </c>
      <c r="W22" s="270" t="s">
        <v>245</v>
      </c>
      <c r="X22" s="273">
        <f t="shared" si="7"/>
        <v>0.45</v>
      </c>
      <c r="Y22" s="273" t="str">
        <f>IF(Z22&lt;=20%,'Tabla probabilidad'!$B$5,IF(Z22&lt;=40%,'Tabla probabilidad'!$B$6,IF(Z22&lt;=60%,'Tabla probabilidad'!$B$7,IF(Z22&lt;=80%,'Tabla probabilidad'!$B$8,IF(Z22&lt;=100%,'Tabla probabilidad'!$B$9)))))</f>
        <v>Media</v>
      </c>
      <c r="Z22" s="273">
        <f t="shared" si="8"/>
        <v>0.55000000000000004</v>
      </c>
      <c r="AA22" s="370"/>
      <c r="AB22" s="370"/>
      <c r="AC22" s="273" t="str">
        <f t="shared" si="1"/>
        <v>Leve</v>
      </c>
      <c r="AD22" s="273">
        <f t="shared" si="9"/>
        <v>0.2</v>
      </c>
      <c r="AE22" s="370"/>
      <c r="AF22" s="370"/>
      <c r="AG22" s="368"/>
      <c r="AH22" s="359"/>
      <c r="AI22" s="359"/>
      <c r="AJ22" s="359"/>
      <c r="AK22" s="359"/>
      <c r="AL22" s="359"/>
      <c r="AM22" s="359"/>
      <c r="AN22" s="359"/>
    </row>
    <row r="23" spans="1:40" ht="5.25" hidden="1" customHeight="1">
      <c r="A23" s="359"/>
      <c r="B23" s="368"/>
      <c r="C23" s="359"/>
      <c r="D23" s="380"/>
      <c r="E23" s="359"/>
      <c r="F23" s="359"/>
      <c r="G23" s="359"/>
      <c r="H23" s="359"/>
      <c r="I23" s="378"/>
      <c r="J23" s="382"/>
      <c r="K23" s="359"/>
      <c r="L23" s="360"/>
      <c r="M23" s="360"/>
      <c r="N23" s="359"/>
      <c r="O23" s="270">
        <v>4</v>
      </c>
      <c r="P23" s="257"/>
      <c r="Q23" s="270" t="str">
        <f t="shared" si="0"/>
        <v>Probabilidad</v>
      </c>
      <c r="R23" s="270" t="s">
        <v>241</v>
      </c>
      <c r="S23" s="270" t="s">
        <v>242</v>
      </c>
      <c r="T23" s="273">
        <f>VLOOKUP(R23&amp;S23,Hoja1!$Q$4:$R$9,2,0)</f>
        <v>0.45</v>
      </c>
      <c r="U23" s="262" t="s">
        <v>243</v>
      </c>
      <c r="V23" s="270" t="s">
        <v>244</v>
      </c>
      <c r="W23" s="270" t="s">
        <v>245</v>
      </c>
      <c r="X23" s="273">
        <f t="shared" si="7"/>
        <v>0.45</v>
      </c>
      <c r="Y23" s="273" t="str">
        <f>IF(Z23&lt;=20%,'Tabla probabilidad'!$B$5,IF(Z23&lt;=40%,'Tabla probabilidad'!$B$6,IF(Z23&lt;=60%,'Tabla probabilidad'!$B$7,IF(Z23&lt;=80%,'Tabla probabilidad'!$B$8,IF(Z23&lt;=100%,'Tabla probabilidad'!$B$9)))))</f>
        <v>Media</v>
      </c>
      <c r="Z23" s="273">
        <f t="shared" si="8"/>
        <v>0.55000000000000004</v>
      </c>
      <c r="AA23" s="370"/>
      <c r="AB23" s="370"/>
      <c r="AC23" s="273" t="str">
        <f t="shared" si="1"/>
        <v>Leve</v>
      </c>
      <c r="AD23" s="273">
        <f t="shared" si="9"/>
        <v>0.2</v>
      </c>
      <c r="AE23" s="370"/>
      <c r="AF23" s="370"/>
      <c r="AG23" s="368"/>
      <c r="AH23" s="359"/>
      <c r="AI23" s="359"/>
      <c r="AJ23" s="359"/>
      <c r="AK23" s="359"/>
      <c r="AL23" s="359"/>
      <c r="AM23" s="359"/>
      <c r="AN23" s="359"/>
    </row>
    <row r="24" spans="1:40" ht="139.5" customHeight="1">
      <c r="A24" s="359"/>
      <c r="B24" s="367"/>
      <c r="C24" s="359"/>
      <c r="D24" s="381"/>
      <c r="E24" s="359"/>
      <c r="F24" s="359"/>
      <c r="G24" s="359"/>
      <c r="H24" s="359"/>
      <c r="I24" s="378"/>
      <c r="J24" s="382"/>
      <c r="K24" s="359"/>
      <c r="L24" s="360"/>
      <c r="M24" s="360"/>
      <c r="N24" s="359"/>
      <c r="O24" s="270">
        <v>5</v>
      </c>
      <c r="P24" s="260" t="s">
        <v>268</v>
      </c>
      <c r="Q24" s="270" t="str">
        <f t="shared" si="0"/>
        <v>Probabilidad</v>
      </c>
      <c r="R24" s="270" t="s">
        <v>241</v>
      </c>
      <c r="S24" s="270" t="s">
        <v>242</v>
      </c>
      <c r="T24" s="273">
        <f>VLOOKUP(R24&amp;S24,Hoja1!$Q$4:$R$9,2,0)</f>
        <v>0.45</v>
      </c>
      <c r="U24" s="262" t="s">
        <v>243</v>
      </c>
      <c r="V24" s="270" t="s">
        <v>244</v>
      </c>
      <c r="W24" s="270" t="s">
        <v>245</v>
      </c>
      <c r="X24" s="273">
        <f t="shared" si="7"/>
        <v>0.45</v>
      </c>
      <c r="Y24" s="273" t="str">
        <f>IF(Z24&lt;=20%,'Tabla probabilidad'!$B$5,IF(Z24&lt;=40%,'Tabla probabilidad'!$B$6,IF(Z24&lt;=60%,'Tabla probabilidad'!$B$7,IF(Z24&lt;=80%,'Tabla probabilidad'!$B$8,IF(Z24&lt;=100%,'Tabla probabilidad'!$B$9)))))</f>
        <v>Media</v>
      </c>
      <c r="Z24" s="273">
        <f t="shared" si="8"/>
        <v>0.55000000000000004</v>
      </c>
      <c r="AA24" s="371"/>
      <c r="AB24" s="371"/>
      <c r="AC24" s="273" t="str">
        <f t="shared" si="1"/>
        <v>Leve</v>
      </c>
      <c r="AD24" s="273">
        <f t="shared" si="9"/>
        <v>0.2</v>
      </c>
      <c r="AE24" s="371"/>
      <c r="AF24" s="371"/>
      <c r="AG24" s="367"/>
      <c r="AH24" s="359"/>
      <c r="AI24" s="359"/>
      <c r="AJ24" s="359"/>
      <c r="AK24" s="359"/>
      <c r="AL24" s="359"/>
      <c r="AM24" s="359"/>
      <c r="AN24" s="359"/>
    </row>
    <row r="25" spans="1:40" ht="50.1" customHeight="1">
      <c r="A25" s="366">
        <v>4</v>
      </c>
      <c r="B25" s="366" t="s">
        <v>269</v>
      </c>
      <c r="C25" s="359" t="s">
        <v>260</v>
      </c>
      <c r="D25" s="426" t="s">
        <v>270</v>
      </c>
      <c r="E25" s="366" t="s">
        <v>271</v>
      </c>
      <c r="F25" s="366" t="s">
        <v>272</v>
      </c>
      <c r="G25" s="359" t="s">
        <v>238</v>
      </c>
      <c r="H25" s="359">
        <v>72000</v>
      </c>
      <c r="I25" s="378" t="str">
        <f>IF(H25&lt;=2,'Tabla probabilidad'!$B$5,IF(H25&lt;=24,'Tabla probabilidad'!$B$6,IF(H25&lt;=500,'Tabla probabilidad'!$B$7,IF(H25&lt;=5000,'Tabla probabilidad'!$B$8,IF(H25&gt;5000,'Tabla probabilidad'!$B$9)))))</f>
        <v>Muy Alta</v>
      </c>
      <c r="J25" s="382">
        <f>IF(H25&lt;=2,'Tabla probabilidad'!$D$5,IF(H25&lt;=24,'Tabla probabilidad'!$D$6,IF(H25&lt;=500,'Tabla probabilidad'!$D$7,IF(H25&lt;=5000,'Tabla probabilidad'!$D$8,IF(H25&gt;5000,'Tabla probabilidad'!$D$9)))))</f>
        <v>1</v>
      </c>
      <c r="K25" s="359" t="s">
        <v>264</v>
      </c>
      <c r="L25" s="359"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Leve</v>
      </c>
      <c r="M25" s="359"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20%</v>
      </c>
      <c r="N25" s="359" t="str">
        <f>VLOOKUP((I25&amp;L25),Hoja1!$B$4:$C$28,2,0)</f>
        <v xml:space="preserve">Alto </v>
      </c>
      <c r="O25" s="270">
        <v>1</v>
      </c>
      <c r="P25" s="257" t="s">
        <v>273</v>
      </c>
      <c r="Q25" s="270" t="str">
        <f t="shared" si="0"/>
        <v>Probabilidad</v>
      </c>
      <c r="R25" s="270" t="s">
        <v>241</v>
      </c>
      <c r="S25" s="270" t="s">
        <v>242</v>
      </c>
      <c r="T25" s="273">
        <f>VLOOKUP(R25&amp;S25,Hoja1!$Q$4:$R$9,2,0)</f>
        <v>0.45</v>
      </c>
      <c r="U25" s="262" t="s">
        <v>243</v>
      </c>
      <c r="V25" s="270" t="s">
        <v>244</v>
      </c>
      <c r="W25" s="270" t="s">
        <v>245</v>
      </c>
      <c r="X25" s="273">
        <f>IF(Q25="Probabilidad",($J$25*T25),IF(Q25="Impacto"," "))</f>
        <v>0.45</v>
      </c>
      <c r="Y25" s="273" t="str">
        <f>IF(Z25&lt;=20%,'Tabla probabilidad'!$B$5,IF(Z25&lt;=40%,'Tabla probabilidad'!$B$6,IF(Z25&lt;=60%,'Tabla probabilidad'!$B$7,IF(Z25&lt;=80%,'Tabla probabilidad'!$B$8,IF(Z25&lt;=100%,'Tabla probabilidad'!$B$9)))))</f>
        <v>Media</v>
      </c>
      <c r="Z25" s="273">
        <f>IF(R25="Preventivo",($J$25-($J$25*T25)),IF(R25="Detectivo",($J$25-($J$25*T25)),IF(R25="Correctivo",($J$25))))</f>
        <v>0.55000000000000004</v>
      </c>
      <c r="AA25" s="369" t="str">
        <f>IF(AB25&lt;=20%,'Tabla probabilidad'!$B$5,IF(AB25&lt;=40%,'Tabla probabilidad'!$B$6,IF(AB25&lt;=60%,'Tabla probabilidad'!$B$7,IF(AB25&lt;=80%,'Tabla probabilidad'!$B$8,IF(AB25&lt;=100%,'Tabla probabilidad'!$B$9)))))</f>
        <v>Media</v>
      </c>
      <c r="AB25" s="369">
        <f>AVERAGE(Z25:Z29)</f>
        <v>0.55000000000000004</v>
      </c>
      <c r="AC25" s="273" t="str">
        <f t="shared" si="1"/>
        <v>Leve</v>
      </c>
      <c r="AD25" s="273">
        <f>IF(Q25="Probabilidad",(($M$25-0)),IF(Q25="Impacto",($M$25-($M$25*T25))))</f>
        <v>0.2</v>
      </c>
      <c r="AE25" s="369" t="str">
        <f>IF(AF25&lt;=20%,"Leve",IF(AF25&lt;=40%,"Menor",IF(AF25&lt;=60%,"Moderado",IF(AF25&lt;=80%,"Mayor",IF(AF25&lt;=100%,"Catastrófico")))))</f>
        <v>Leve</v>
      </c>
      <c r="AF25" s="369">
        <f>AVERAGE(AD25:AD29)</f>
        <v>0.2</v>
      </c>
      <c r="AG25" s="366" t="str">
        <f>VLOOKUP(AA25&amp;AE25,Hoja1!$B$4:$C$28,2,0)</f>
        <v>Moderado</v>
      </c>
      <c r="AH25" s="359" t="s">
        <v>246</v>
      </c>
      <c r="AI25" s="359"/>
      <c r="AJ25" s="359"/>
      <c r="AK25" s="359"/>
      <c r="AL25" s="359"/>
      <c r="AM25" s="359"/>
      <c r="AN25" s="359"/>
    </row>
    <row r="26" spans="1:40" ht="62.25" customHeight="1">
      <c r="A26" s="368"/>
      <c r="B26" s="368"/>
      <c r="C26" s="359"/>
      <c r="D26" s="426"/>
      <c r="E26" s="368"/>
      <c r="F26" s="368"/>
      <c r="G26" s="359"/>
      <c r="H26" s="359"/>
      <c r="I26" s="378"/>
      <c r="J26" s="382"/>
      <c r="K26" s="359"/>
      <c r="L26" s="360"/>
      <c r="M26" s="360"/>
      <c r="N26" s="359"/>
      <c r="O26" s="270">
        <v>2</v>
      </c>
      <c r="P26" s="257" t="s">
        <v>247</v>
      </c>
      <c r="Q26" s="270" t="str">
        <f t="shared" si="0"/>
        <v>Probabilidad</v>
      </c>
      <c r="R26" s="270" t="s">
        <v>241</v>
      </c>
      <c r="S26" s="270" t="s">
        <v>242</v>
      </c>
      <c r="T26" s="273">
        <f>VLOOKUP(R26&amp;S26,Hoja1!$Q$4:$R$9,2,0)</f>
        <v>0.45</v>
      </c>
      <c r="U26" s="262" t="s">
        <v>243</v>
      </c>
      <c r="V26" s="270" t="s">
        <v>244</v>
      </c>
      <c r="W26" s="270" t="s">
        <v>245</v>
      </c>
      <c r="X26" s="273">
        <f t="shared" ref="X26:X29" si="10">IF(Q26="Probabilidad",($J$25*T26),IF(Q26="Impacto"," "))</f>
        <v>0.45</v>
      </c>
      <c r="Y26" s="273" t="str">
        <f>IF(Z26&lt;=20%,'Tabla probabilidad'!$B$5,IF(Z26&lt;=40%,'Tabla probabilidad'!$B$6,IF(Z26&lt;=60%,'Tabla probabilidad'!$B$7,IF(Z26&lt;=80%,'Tabla probabilidad'!$B$8,IF(Z26&lt;=100%,'Tabla probabilidad'!$B$9)))))</f>
        <v>Media</v>
      </c>
      <c r="Z26" s="273">
        <f t="shared" ref="Z26:Z29" si="11">IF(R26="Preventivo",($J$25-($J$25*T26)),IF(R26="Detectivo",($J$25-($J$25*T26)),IF(R26="Correctivo",($J$25))))</f>
        <v>0.55000000000000004</v>
      </c>
      <c r="AA26" s="370"/>
      <c r="AB26" s="370"/>
      <c r="AC26" s="273" t="str">
        <f t="shared" si="1"/>
        <v>Leve</v>
      </c>
      <c r="AD26" s="273">
        <f t="shared" ref="AD26:AD29" si="12">IF(Q26="Probabilidad",(($M$25-0)),IF(Q26="Impacto",($M$25-($M$25*T26))))</f>
        <v>0.2</v>
      </c>
      <c r="AE26" s="370"/>
      <c r="AF26" s="370"/>
      <c r="AG26" s="368"/>
      <c r="AH26" s="359"/>
      <c r="AI26" s="359"/>
      <c r="AJ26" s="359"/>
      <c r="AK26" s="359"/>
      <c r="AL26" s="359"/>
      <c r="AM26" s="359"/>
      <c r="AN26" s="359"/>
    </row>
    <row r="27" spans="1:40" ht="61.5" customHeight="1">
      <c r="A27" s="368"/>
      <c r="B27" s="368"/>
      <c r="C27" s="359"/>
      <c r="D27" s="426"/>
      <c r="E27" s="368"/>
      <c r="F27" s="368"/>
      <c r="G27" s="359"/>
      <c r="H27" s="359"/>
      <c r="I27" s="378"/>
      <c r="J27" s="382"/>
      <c r="K27" s="359"/>
      <c r="L27" s="360"/>
      <c r="M27" s="360"/>
      <c r="N27" s="359"/>
      <c r="O27" s="163">
        <v>3</v>
      </c>
      <c r="P27" s="242" t="s">
        <v>274</v>
      </c>
      <c r="Q27" s="270" t="str">
        <f t="shared" si="0"/>
        <v>Probabilidad</v>
      </c>
      <c r="R27" s="270" t="s">
        <v>241</v>
      </c>
      <c r="S27" s="270" t="s">
        <v>242</v>
      </c>
      <c r="T27" s="273">
        <f>VLOOKUP(R27&amp;S27,Hoja1!$Q$4:$R$9,2,0)</f>
        <v>0.45</v>
      </c>
      <c r="U27" s="262" t="s">
        <v>275</v>
      </c>
      <c r="V27" s="270" t="s">
        <v>244</v>
      </c>
      <c r="W27" s="270" t="s">
        <v>276</v>
      </c>
      <c r="X27" s="273">
        <f t="shared" si="10"/>
        <v>0.45</v>
      </c>
      <c r="Y27" s="273" t="str">
        <f>IF(Z27&lt;=20%,'Tabla probabilidad'!$B$5,IF(Z27&lt;=40%,'Tabla probabilidad'!$B$6,IF(Z27&lt;=60%,'Tabla probabilidad'!$B$7,IF(Z27&lt;=80%,'Tabla probabilidad'!$B$8,IF(Z27&lt;=100%,'Tabla probabilidad'!$B$9)))))</f>
        <v>Media</v>
      </c>
      <c r="Z27" s="273">
        <f t="shared" si="11"/>
        <v>0.55000000000000004</v>
      </c>
      <c r="AA27" s="370"/>
      <c r="AB27" s="370"/>
      <c r="AC27" s="273" t="str">
        <f t="shared" si="1"/>
        <v>Leve</v>
      </c>
      <c r="AD27" s="273">
        <f t="shared" si="12"/>
        <v>0.2</v>
      </c>
      <c r="AE27" s="370"/>
      <c r="AF27" s="370"/>
      <c r="AG27" s="368"/>
      <c r="AH27" s="359"/>
      <c r="AI27" s="359"/>
      <c r="AJ27" s="359"/>
      <c r="AK27" s="359"/>
      <c r="AL27" s="359"/>
      <c r="AM27" s="359"/>
      <c r="AN27" s="359"/>
    </row>
    <row r="28" spans="1:40" ht="73.5" customHeight="1">
      <c r="A28" s="368"/>
      <c r="B28" s="368"/>
      <c r="C28" s="359"/>
      <c r="D28" s="426"/>
      <c r="E28" s="368"/>
      <c r="F28" s="368"/>
      <c r="G28" s="359"/>
      <c r="H28" s="359"/>
      <c r="I28" s="378"/>
      <c r="J28" s="382"/>
      <c r="K28" s="359"/>
      <c r="L28" s="360"/>
      <c r="M28" s="360"/>
      <c r="N28" s="359"/>
      <c r="O28" s="270">
        <v>4</v>
      </c>
      <c r="P28" s="242" t="s">
        <v>277</v>
      </c>
      <c r="Q28" s="270" t="str">
        <f t="shared" si="0"/>
        <v>Probabilidad</v>
      </c>
      <c r="R28" s="270" t="s">
        <v>241</v>
      </c>
      <c r="S28" s="270" t="s">
        <v>242</v>
      </c>
      <c r="T28" s="273">
        <f>VLOOKUP(R28&amp;S28,Hoja1!$Q$4:$R$9,2,0)</f>
        <v>0.45</v>
      </c>
      <c r="U28" s="262" t="s">
        <v>243</v>
      </c>
      <c r="V28" s="270" t="s">
        <v>244</v>
      </c>
      <c r="W28" s="270" t="s">
        <v>245</v>
      </c>
      <c r="X28" s="273">
        <f t="shared" si="10"/>
        <v>0.45</v>
      </c>
      <c r="Y28" s="273" t="str">
        <f>IF(Z28&lt;=20%,'Tabla probabilidad'!$B$5,IF(Z28&lt;=40%,'Tabla probabilidad'!$B$6,IF(Z28&lt;=60%,'Tabla probabilidad'!$B$7,IF(Z28&lt;=80%,'Tabla probabilidad'!$B$8,IF(Z28&lt;=100%,'Tabla probabilidad'!$B$9)))))</f>
        <v>Media</v>
      </c>
      <c r="Z28" s="273">
        <f t="shared" si="11"/>
        <v>0.55000000000000004</v>
      </c>
      <c r="AA28" s="370"/>
      <c r="AB28" s="370"/>
      <c r="AC28" s="273" t="str">
        <f t="shared" si="1"/>
        <v>Leve</v>
      </c>
      <c r="AD28" s="273">
        <f t="shared" si="12"/>
        <v>0.2</v>
      </c>
      <c r="AE28" s="370"/>
      <c r="AF28" s="370"/>
      <c r="AG28" s="368"/>
      <c r="AH28" s="359"/>
      <c r="AI28" s="359"/>
      <c r="AJ28" s="359"/>
      <c r="AK28" s="359"/>
      <c r="AL28" s="359"/>
      <c r="AM28" s="359"/>
      <c r="AN28" s="359"/>
    </row>
    <row r="29" spans="1:40" ht="108" customHeight="1">
      <c r="A29" s="367"/>
      <c r="B29" s="367"/>
      <c r="C29" s="359"/>
      <c r="D29" s="426"/>
      <c r="E29" s="367"/>
      <c r="F29" s="367"/>
      <c r="G29" s="359"/>
      <c r="H29" s="359"/>
      <c r="I29" s="378"/>
      <c r="J29" s="382"/>
      <c r="K29" s="359"/>
      <c r="L29" s="360"/>
      <c r="M29" s="360"/>
      <c r="N29" s="359"/>
      <c r="O29" s="270">
        <v>5</v>
      </c>
      <c r="P29" s="242" t="s">
        <v>278</v>
      </c>
      <c r="Q29" s="270" t="str">
        <f t="shared" si="0"/>
        <v>Probabilidad</v>
      </c>
      <c r="R29" s="270" t="s">
        <v>241</v>
      </c>
      <c r="S29" s="270" t="s">
        <v>242</v>
      </c>
      <c r="T29" s="273">
        <f>VLOOKUP(R29&amp;S29,Hoja1!$Q$4:$R$9,2,0)</f>
        <v>0.45</v>
      </c>
      <c r="U29" s="262" t="s">
        <v>243</v>
      </c>
      <c r="V29" s="270" t="s">
        <v>244</v>
      </c>
      <c r="W29" s="270" t="s">
        <v>245</v>
      </c>
      <c r="X29" s="273">
        <f t="shared" si="10"/>
        <v>0.45</v>
      </c>
      <c r="Y29" s="273" t="str">
        <f>IF(Z29&lt;=20%,'Tabla probabilidad'!$B$5,IF(Z29&lt;=40%,'Tabla probabilidad'!$B$6,IF(Z29&lt;=60%,'Tabla probabilidad'!$B$7,IF(Z29&lt;=80%,'Tabla probabilidad'!$B$8,IF(Z29&lt;=100%,'Tabla probabilidad'!$B$9)))))</f>
        <v>Media</v>
      </c>
      <c r="Z29" s="273">
        <f t="shared" si="11"/>
        <v>0.55000000000000004</v>
      </c>
      <c r="AA29" s="371"/>
      <c r="AB29" s="371"/>
      <c r="AC29" s="273" t="str">
        <f t="shared" si="1"/>
        <v>Leve</v>
      </c>
      <c r="AD29" s="273">
        <f t="shared" si="12"/>
        <v>0.2</v>
      </c>
      <c r="AE29" s="371"/>
      <c r="AF29" s="371"/>
      <c r="AG29" s="367"/>
      <c r="AH29" s="359"/>
      <c r="AI29" s="359"/>
      <c r="AJ29" s="359"/>
      <c r="AK29" s="359"/>
      <c r="AL29" s="359"/>
      <c r="AM29" s="359"/>
      <c r="AN29" s="359"/>
    </row>
    <row r="30" spans="1:40" ht="98.25" customHeight="1">
      <c r="A30" s="366">
        <v>5</v>
      </c>
      <c r="B30" s="366" t="s">
        <v>279</v>
      </c>
      <c r="C30" s="359" t="s">
        <v>260</v>
      </c>
      <c r="D30" s="426" t="s">
        <v>280</v>
      </c>
      <c r="E30" s="366" t="s">
        <v>281</v>
      </c>
      <c r="F30" s="366" t="s">
        <v>282</v>
      </c>
      <c r="G30" s="359" t="s">
        <v>283</v>
      </c>
      <c r="H30" s="359">
        <v>7500</v>
      </c>
      <c r="I30" s="378" t="str">
        <f>IF(H30&lt;=2,'Tabla probabilidad'!$B$5,IF(H30&lt;=24,'Tabla probabilidad'!$B$6,IF(H30&lt;=500,'Tabla probabilidad'!$B$7,IF(H30&lt;=5000,'Tabla probabilidad'!$B$8,IF(H30&gt;5000,'Tabla probabilidad'!$B$9)))))</f>
        <v>Muy Alta</v>
      </c>
      <c r="J30" s="382">
        <f>IF(H30&lt;=2,'Tabla probabilidad'!$D$5,IF(H30&lt;=24,'Tabla probabilidad'!$D$6,IF(H30&lt;=500,'Tabla probabilidad'!$D$7,IF(H30&lt;=5000,'Tabla probabilidad'!$D$8,IF(H30&gt;5000,'Tabla probabilidad'!$D$9)))))</f>
        <v>1</v>
      </c>
      <c r="K30" s="359" t="s">
        <v>264</v>
      </c>
      <c r="L30" s="359"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Leve</v>
      </c>
      <c r="M30" s="359"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20%</v>
      </c>
      <c r="N30" s="359" t="str">
        <f>VLOOKUP((I30&amp;L30),Hoja1!$B$4:$C$28,2,0)</f>
        <v xml:space="preserve">Alto </v>
      </c>
      <c r="O30" s="270">
        <v>1</v>
      </c>
      <c r="P30" s="255" t="s">
        <v>284</v>
      </c>
      <c r="Q30" s="270" t="str">
        <f t="shared" ref="Q30:Q34" si="13">IF(R30="Preventivo","Probabilidad",IF(R30="Detectivo","Probabilidad", IF(R30="Correctivo","Impacto")))</f>
        <v>Probabilidad</v>
      </c>
      <c r="R30" s="270" t="s">
        <v>241</v>
      </c>
      <c r="S30" s="270" t="s">
        <v>242</v>
      </c>
      <c r="T30" s="273">
        <f>VLOOKUP(R30&amp;S30,Hoja1!$Q$4:$R$9,2,0)</f>
        <v>0.45</v>
      </c>
      <c r="U30" s="262" t="s">
        <v>243</v>
      </c>
      <c r="V30" s="270" t="s">
        <v>244</v>
      </c>
      <c r="W30" s="270" t="s">
        <v>245</v>
      </c>
      <c r="X30" s="273">
        <f>IF(Q30="Probabilidad",($J$30*T30),IF(Q30="Impacto"," "))</f>
        <v>0.45</v>
      </c>
      <c r="Y30" s="273" t="str">
        <f>IF(Z30&lt;=20%,'Tabla probabilidad'!$B$5,IF(Z30&lt;=40%,'Tabla probabilidad'!$B$6,IF(Z30&lt;=60%,'Tabla probabilidad'!$B$7,IF(Z30&lt;=80%,'Tabla probabilidad'!$B$8,IF(Z30&lt;=100%,'Tabla probabilidad'!$B$9)))))</f>
        <v>Media</v>
      </c>
      <c r="Z30" s="273">
        <f>IF(R30="Preventivo",($J$30-($J$30*T30)),IF(R30="Detectivo",($J$30-($J$30*T30)),IF(R30="Correctivo",($J$30))))</f>
        <v>0.55000000000000004</v>
      </c>
      <c r="AA30" s="369" t="str">
        <f>IF(AB30&lt;=20%,'Tabla probabilidad'!$B$5,IF(AB30&lt;=40%,'Tabla probabilidad'!$B$6,IF(AB30&lt;=60%,'Tabla probabilidad'!$B$7,IF(AB30&lt;=80%,'Tabla probabilidad'!$B$8,IF(AB30&lt;=100%,'Tabla probabilidad'!$B$9)))))</f>
        <v>Media</v>
      </c>
      <c r="AB30" s="369">
        <f>AVERAGE(Z30:Z34)</f>
        <v>0.55000000000000004</v>
      </c>
      <c r="AC30" s="273" t="str">
        <f t="shared" ref="AC30:AC34" si="14">IF(AD30&lt;=20%,"Leve",IF(AD30&lt;=40%,"Menor",IF(AD30&lt;=60%,"Moderado",IF(AD30&lt;=80%,"Mayor",IF(AD30&lt;=100%,"Catastrófico")))))</f>
        <v>Leve</v>
      </c>
      <c r="AD30" s="273">
        <f>IF(Q30="Probabilidad",(($M$30-0)),IF(Q30="Impacto",($M$30-($M$30*T30))))</f>
        <v>0.2</v>
      </c>
      <c r="AE30" s="369" t="str">
        <f>IF(AF30&lt;=20%,"Leve",IF(AF30&lt;=40%,"Menor",IF(AF30&lt;=60%,"Moderado",IF(AF30&lt;=80%,"Mayor",IF(AF30&lt;=100%,"Catastrófico")))))</f>
        <v>Leve</v>
      </c>
      <c r="AF30" s="369">
        <f>AVERAGE(AD30:AD34)</f>
        <v>0.2</v>
      </c>
      <c r="AG30" s="366" t="str">
        <f>VLOOKUP(AA30&amp;AE30,Hoja1!$B$4:$C$28,2,0)</f>
        <v>Moderado</v>
      </c>
      <c r="AH30" s="359" t="s">
        <v>246</v>
      </c>
      <c r="AI30" s="359"/>
      <c r="AJ30" s="359"/>
      <c r="AK30" s="359"/>
      <c r="AL30" s="359"/>
      <c r="AM30" s="359"/>
      <c r="AN30" s="359"/>
    </row>
    <row r="31" spans="1:40" ht="91.5" customHeight="1">
      <c r="A31" s="368"/>
      <c r="B31" s="368"/>
      <c r="C31" s="359"/>
      <c r="D31" s="426"/>
      <c r="E31" s="368"/>
      <c r="F31" s="368"/>
      <c r="G31" s="359"/>
      <c r="H31" s="359"/>
      <c r="I31" s="378"/>
      <c r="J31" s="382"/>
      <c r="K31" s="359"/>
      <c r="L31" s="360"/>
      <c r="M31" s="360"/>
      <c r="N31" s="359"/>
      <c r="O31" s="270">
        <v>2</v>
      </c>
      <c r="P31" s="256" t="s">
        <v>285</v>
      </c>
      <c r="Q31" s="270" t="str">
        <f t="shared" si="13"/>
        <v>Probabilidad</v>
      </c>
      <c r="R31" s="270" t="s">
        <v>241</v>
      </c>
      <c r="S31" s="270" t="s">
        <v>242</v>
      </c>
      <c r="T31" s="273">
        <f>VLOOKUP(R31&amp;S31,Hoja1!$Q$4:$R$9,2,0)</f>
        <v>0.45</v>
      </c>
      <c r="U31" s="262" t="s">
        <v>243</v>
      </c>
      <c r="V31" s="270" t="s">
        <v>244</v>
      </c>
      <c r="W31" s="270" t="s">
        <v>245</v>
      </c>
      <c r="X31" s="273">
        <f t="shared" ref="X31:X34" si="15">IF(Q31="Probabilidad",($J$30*T31),IF(Q31="Impacto"," "))</f>
        <v>0.45</v>
      </c>
      <c r="Y31" s="273" t="str">
        <f>IF(Z31&lt;=20%,'Tabla probabilidad'!$B$5,IF(Z31&lt;=40%,'Tabla probabilidad'!$B$6,IF(Z31&lt;=60%,'Tabla probabilidad'!$B$7,IF(Z31&lt;=80%,'Tabla probabilidad'!$B$8,IF(Z31&lt;=100%,'Tabla probabilidad'!$B$9)))))</f>
        <v>Media</v>
      </c>
      <c r="Z31" s="273">
        <f t="shared" ref="Z31:Z34" si="16">IF(R31="Preventivo",($J$30-($J$30*T31)),IF(R31="Detectivo",($J$30-($J$30*T31)),IF(R31="Correctivo",($J$30))))</f>
        <v>0.55000000000000004</v>
      </c>
      <c r="AA31" s="370"/>
      <c r="AB31" s="370"/>
      <c r="AC31" s="273" t="str">
        <f t="shared" si="14"/>
        <v>Leve</v>
      </c>
      <c r="AD31" s="273">
        <f t="shared" ref="AD31:AD34" si="17">IF(Q31="Probabilidad",(($M$30-0)),IF(Q31="Impacto",($M$30-($M$30*T31))))</f>
        <v>0.2</v>
      </c>
      <c r="AE31" s="370"/>
      <c r="AF31" s="370"/>
      <c r="AG31" s="368"/>
      <c r="AH31" s="359"/>
      <c r="AI31" s="359"/>
      <c r="AJ31" s="359"/>
      <c r="AK31" s="359"/>
      <c r="AL31" s="359"/>
      <c r="AM31" s="359"/>
      <c r="AN31" s="359"/>
    </row>
    <row r="32" spans="1:40" ht="78" customHeight="1">
      <c r="A32" s="368"/>
      <c r="B32" s="368"/>
      <c r="C32" s="359"/>
      <c r="D32" s="426"/>
      <c r="E32" s="368"/>
      <c r="F32" s="368"/>
      <c r="G32" s="359"/>
      <c r="H32" s="359"/>
      <c r="I32" s="378"/>
      <c r="J32" s="382"/>
      <c r="K32" s="359"/>
      <c r="L32" s="360"/>
      <c r="M32" s="360"/>
      <c r="N32" s="359"/>
      <c r="O32" s="270">
        <v>3</v>
      </c>
      <c r="P32" s="257" t="s">
        <v>286</v>
      </c>
      <c r="Q32" s="270" t="str">
        <f t="shared" si="13"/>
        <v>Probabilidad</v>
      </c>
      <c r="R32" s="270" t="s">
        <v>241</v>
      </c>
      <c r="S32" s="270" t="s">
        <v>242</v>
      </c>
      <c r="T32" s="273">
        <f>VLOOKUP(R32&amp;S32,Hoja1!$Q$4:$R$9,2,0)</f>
        <v>0.45</v>
      </c>
      <c r="U32" s="262" t="s">
        <v>275</v>
      </c>
      <c r="V32" s="270" t="s">
        <v>244</v>
      </c>
      <c r="W32" s="270" t="s">
        <v>276</v>
      </c>
      <c r="X32" s="273">
        <f t="shared" si="15"/>
        <v>0.45</v>
      </c>
      <c r="Y32" s="273" t="str">
        <f>IF(Z32&lt;=20%,'Tabla probabilidad'!$B$5,IF(Z32&lt;=40%,'Tabla probabilidad'!$B$6,IF(Z32&lt;=60%,'Tabla probabilidad'!$B$7,IF(Z32&lt;=80%,'Tabla probabilidad'!$B$8,IF(Z32&lt;=100%,'Tabla probabilidad'!$B$9)))))</f>
        <v>Media</v>
      </c>
      <c r="Z32" s="273">
        <f t="shared" si="16"/>
        <v>0.55000000000000004</v>
      </c>
      <c r="AA32" s="370"/>
      <c r="AB32" s="370"/>
      <c r="AC32" s="273" t="str">
        <f t="shared" si="14"/>
        <v>Leve</v>
      </c>
      <c r="AD32" s="273">
        <f t="shared" si="17"/>
        <v>0.2</v>
      </c>
      <c r="AE32" s="370"/>
      <c r="AF32" s="370"/>
      <c r="AG32" s="368"/>
      <c r="AH32" s="359"/>
      <c r="AI32" s="359"/>
      <c r="AJ32" s="359"/>
      <c r="AK32" s="359"/>
      <c r="AL32" s="359"/>
      <c r="AM32" s="359"/>
      <c r="AN32" s="359"/>
    </row>
    <row r="33" spans="1:40" ht="113.25" customHeight="1">
      <c r="A33" s="368"/>
      <c r="B33" s="368"/>
      <c r="C33" s="359"/>
      <c r="D33" s="426"/>
      <c r="E33" s="368"/>
      <c r="F33" s="368"/>
      <c r="G33" s="359"/>
      <c r="H33" s="359"/>
      <c r="I33" s="378"/>
      <c r="J33" s="382"/>
      <c r="K33" s="359"/>
      <c r="L33" s="360"/>
      <c r="M33" s="360"/>
      <c r="N33" s="359"/>
      <c r="O33" s="270">
        <v>4</v>
      </c>
      <c r="P33" s="257" t="s">
        <v>287</v>
      </c>
      <c r="Q33" s="270" t="str">
        <f t="shared" si="13"/>
        <v>Probabilidad</v>
      </c>
      <c r="R33" s="270" t="s">
        <v>241</v>
      </c>
      <c r="S33" s="270" t="s">
        <v>242</v>
      </c>
      <c r="T33" s="273">
        <f>VLOOKUP(R33&amp;S33,Hoja1!$Q$4:$R$9,2,0)</f>
        <v>0.45</v>
      </c>
      <c r="U33" s="263" t="s">
        <v>243</v>
      </c>
      <c r="V33" s="270" t="s">
        <v>244</v>
      </c>
      <c r="W33" s="270" t="s">
        <v>245</v>
      </c>
      <c r="X33" s="273">
        <f t="shared" si="15"/>
        <v>0.45</v>
      </c>
      <c r="Y33" s="273" t="str">
        <f>IF(Z33&lt;=20%,'Tabla probabilidad'!$B$5,IF(Z33&lt;=40%,'Tabla probabilidad'!$B$6,IF(Z33&lt;=60%,'Tabla probabilidad'!$B$7,IF(Z33&lt;=80%,'Tabla probabilidad'!$B$8,IF(Z33&lt;=100%,'Tabla probabilidad'!$B$9)))))</f>
        <v>Media</v>
      </c>
      <c r="Z33" s="273">
        <f t="shared" si="16"/>
        <v>0.55000000000000004</v>
      </c>
      <c r="AA33" s="370"/>
      <c r="AB33" s="370"/>
      <c r="AC33" s="273" t="str">
        <f t="shared" si="14"/>
        <v>Leve</v>
      </c>
      <c r="AD33" s="273">
        <f t="shared" si="17"/>
        <v>0.2</v>
      </c>
      <c r="AE33" s="370"/>
      <c r="AF33" s="370"/>
      <c r="AG33" s="368"/>
      <c r="AH33" s="359"/>
      <c r="AI33" s="359"/>
      <c r="AJ33" s="359"/>
      <c r="AK33" s="359"/>
      <c r="AL33" s="359"/>
      <c r="AM33" s="359"/>
      <c r="AN33" s="359"/>
    </row>
    <row r="34" spans="1:40" ht="121.5" customHeight="1">
      <c r="A34" s="367"/>
      <c r="B34" s="367"/>
      <c r="C34" s="359"/>
      <c r="D34" s="383"/>
      <c r="E34" s="367"/>
      <c r="F34" s="367"/>
      <c r="G34" s="359"/>
      <c r="H34" s="359"/>
      <c r="I34" s="378"/>
      <c r="J34" s="382"/>
      <c r="K34" s="359"/>
      <c r="L34" s="360"/>
      <c r="M34" s="360"/>
      <c r="N34" s="359"/>
      <c r="O34" s="270">
        <v>5</v>
      </c>
      <c r="P34" s="255" t="s">
        <v>288</v>
      </c>
      <c r="Q34" s="270" t="str">
        <f t="shared" si="13"/>
        <v>Probabilidad</v>
      </c>
      <c r="R34" s="270" t="s">
        <v>241</v>
      </c>
      <c r="S34" s="270" t="s">
        <v>242</v>
      </c>
      <c r="T34" s="273">
        <f>VLOOKUP(R34&amp;S34,Hoja1!$Q$4:$R$9,2,0)</f>
        <v>0.45</v>
      </c>
      <c r="U34" s="262" t="s">
        <v>243</v>
      </c>
      <c r="V34" s="270" t="s">
        <v>244</v>
      </c>
      <c r="W34" s="270" t="s">
        <v>245</v>
      </c>
      <c r="X34" s="273">
        <f t="shared" si="15"/>
        <v>0.45</v>
      </c>
      <c r="Y34" s="273" t="str">
        <f>IF(Z34&lt;=20%,'Tabla probabilidad'!$B$5,IF(Z34&lt;=40%,'Tabla probabilidad'!$B$6,IF(Z34&lt;=60%,'Tabla probabilidad'!$B$7,IF(Z34&lt;=80%,'Tabla probabilidad'!$B$8,IF(Z34&lt;=100%,'Tabla probabilidad'!$B$9)))))</f>
        <v>Media</v>
      </c>
      <c r="Z34" s="273">
        <f t="shared" si="16"/>
        <v>0.55000000000000004</v>
      </c>
      <c r="AA34" s="371"/>
      <c r="AB34" s="371"/>
      <c r="AC34" s="273" t="str">
        <f t="shared" si="14"/>
        <v>Leve</v>
      </c>
      <c r="AD34" s="273">
        <f t="shared" si="17"/>
        <v>0.2</v>
      </c>
      <c r="AE34" s="371"/>
      <c r="AF34" s="371"/>
      <c r="AG34" s="367"/>
      <c r="AH34" s="359"/>
      <c r="AI34" s="359"/>
      <c r="AJ34" s="359"/>
      <c r="AK34" s="359"/>
      <c r="AL34" s="359"/>
      <c r="AM34" s="359"/>
      <c r="AN34" s="359"/>
    </row>
    <row r="35" spans="1:40" ht="98.25" customHeight="1">
      <c r="A35" s="366">
        <v>6</v>
      </c>
      <c r="B35" s="366" t="s">
        <v>289</v>
      </c>
      <c r="C35" s="359" t="s">
        <v>234</v>
      </c>
      <c r="D35" s="365" t="s">
        <v>290</v>
      </c>
      <c r="E35" s="366" t="s">
        <v>291</v>
      </c>
      <c r="F35" s="366" t="s">
        <v>292</v>
      </c>
      <c r="G35" s="359" t="s">
        <v>283</v>
      </c>
      <c r="H35" s="427">
        <v>75000</v>
      </c>
      <c r="I35" s="378" t="str">
        <f>IF(H35&lt;=2,'Tabla probabilidad'!$B$5,IF(H35&lt;=24,'Tabla probabilidad'!$B$6,IF(H35&lt;=500,'Tabla probabilidad'!$B$7,IF(H35&lt;=5000,'Tabla probabilidad'!$B$8,IF(H35&gt;5000,'Tabla probabilidad'!$B$9)))))</f>
        <v>Muy Alta</v>
      </c>
      <c r="J35" s="382">
        <f>IF(H35&lt;=2,'Tabla probabilidad'!$D$5,IF(H35&lt;=24,'Tabla probabilidad'!$D$6,IF(H35&lt;=500,'Tabla probabilidad'!$D$7,IF(H35&lt;=5000,'Tabla probabilidad'!$D$8,IF(H35&gt;5000,'Tabla probabilidad'!$D$9)))))</f>
        <v>1</v>
      </c>
      <c r="K35" s="359" t="s">
        <v>239</v>
      </c>
      <c r="L35" s="359"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Leve</v>
      </c>
      <c r="M35" s="359"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20%</v>
      </c>
      <c r="N35" s="359" t="str">
        <f>VLOOKUP((I35&amp;L35),Hoja1!$B$4:$C$28,2,0)</f>
        <v xml:space="preserve">Alto </v>
      </c>
      <c r="O35" s="270">
        <v>1</v>
      </c>
      <c r="P35" s="243" t="s">
        <v>293</v>
      </c>
      <c r="Q35" s="270" t="str">
        <f t="shared" ref="Q35:Q39" si="18">IF(R35="Preventivo","Probabilidad",IF(R35="Detectivo","Probabilidad", IF(R35="Correctivo","Impacto")))</f>
        <v>Probabilidad</v>
      </c>
      <c r="R35" s="270" t="s">
        <v>241</v>
      </c>
      <c r="S35" s="270" t="s">
        <v>242</v>
      </c>
      <c r="T35" s="273">
        <f>VLOOKUP(R35&amp;S35,Hoja1!$Q$4:$R$9,2,0)</f>
        <v>0.45</v>
      </c>
      <c r="U35" s="262" t="s">
        <v>243</v>
      </c>
      <c r="V35" s="270" t="s">
        <v>244</v>
      </c>
      <c r="W35" s="270" t="s">
        <v>245</v>
      </c>
      <c r="X35" s="273">
        <f>IF(Q35="Probabilidad",($J$30*T35),IF(Q35="Impacto"," "))</f>
        <v>0.45</v>
      </c>
      <c r="Y35" s="273" t="str">
        <f>IF(Z35&lt;=20%,'Tabla probabilidad'!$B$5,IF(Z35&lt;=40%,'Tabla probabilidad'!$B$6,IF(Z35&lt;=60%,'Tabla probabilidad'!$B$7,IF(Z35&lt;=80%,'Tabla probabilidad'!$B$8,IF(Z35&lt;=100%,'Tabla probabilidad'!$B$9)))))</f>
        <v>Media</v>
      </c>
      <c r="Z35" s="273">
        <f>IF(R35="Preventivo",($J$30-($J$30*T35)),IF(R35="Detectivo",($J$30-($J$30*T35)),IF(R35="Correctivo",($J$30))))</f>
        <v>0.55000000000000004</v>
      </c>
      <c r="AA35" s="369" t="str">
        <f>IF(AB35&lt;=20%,'Tabla probabilidad'!$B$5,IF(AB35&lt;=40%,'Tabla probabilidad'!$B$6,IF(AB35&lt;=60%,'Tabla probabilidad'!$B$7,IF(AB35&lt;=80%,'Tabla probabilidad'!$B$8,IF(AB35&lt;=100%,'Tabla probabilidad'!$B$9)))))</f>
        <v>Media</v>
      </c>
      <c r="AB35" s="369">
        <f>AVERAGE(Z35:Z39)</f>
        <v>0.55000000000000004</v>
      </c>
      <c r="AC35" s="273" t="str">
        <f t="shared" ref="AC35:AC39" si="19">IF(AD35&lt;=20%,"Leve",IF(AD35&lt;=40%,"Menor",IF(AD35&lt;=60%,"Moderado",IF(AD35&lt;=80%,"Mayor",IF(AD35&lt;=100%,"Catastrófico")))))</f>
        <v>Leve</v>
      </c>
      <c r="AD35" s="273">
        <f>IF(Q35="Probabilidad",(($M$30-0)),IF(Q35="Impacto",($M$30-($M$30*T35))))</f>
        <v>0.2</v>
      </c>
      <c r="AE35" s="369" t="str">
        <f>IF(AF35&lt;=20%,"Leve",IF(AF35&lt;=40%,"Menor",IF(AF35&lt;=60%,"Moderado",IF(AF35&lt;=80%,"Mayor",IF(AF35&lt;=100%,"Catastrófico")))))</f>
        <v>Leve</v>
      </c>
      <c r="AF35" s="369">
        <f>AVERAGE(AD35:AD39)</f>
        <v>0.2</v>
      </c>
      <c r="AG35" s="366" t="str">
        <f>VLOOKUP(AA35&amp;AE35,Hoja1!$B$4:$C$28,2,0)</f>
        <v>Moderado</v>
      </c>
      <c r="AH35" s="359" t="s">
        <v>246</v>
      </c>
      <c r="AI35" s="359"/>
      <c r="AJ35" s="359"/>
      <c r="AK35" s="359"/>
      <c r="AL35" s="359"/>
      <c r="AM35" s="359"/>
      <c r="AN35" s="359"/>
    </row>
    <row r="36" spans="1:40" ht="98.25" customHeight="1">
      <c r="A36" s="368"/>
      <c r="B36" s="368"/>
      <c r="C36" s="359"/>
      <c r="D36" s="426"/>
      <c r="E36" s="368"/>
      <c r="F36" s="368"/>
      <c r="G36" s="359"/>
      <c r="H36" s="427"/>
      <c r="I36" s="378"/>
      <c r="J36" s="382"/>
      <c r="K36" s="359"/>
      <c r="L36" s="360"/>
      <c r="M36" s="360"/>
      <c r="N36" s="359"/>
      <c r="O36" s="270">
        <v>2</v>
      </c>
      <c r="P36" s="243" t="s">
        <v>294</v>
      </c>
      <c r="Q36" s="270" t="str">
        <f t="shared" si="18"/>
        <v>Probabilidad</v>
      </c>
      <c r="R36" s="270" t="s">
        <v>241</v>
      </c>
      <c r="S36" s="270" t="s">
        <v>242</v>
      </c>
      <c r="T36" s="273">
        <f>VLOOKUP(R36&amp;S36,Hoja1!$Q$4:$R$9,2,0)</f>
        <v>0.45</v>
      </c>
      <c r="U36" s="262" t="s">
        <v>243</v>
      </c>
      <c r="V36" s="270" t="s">
        <v>244</v>
      </c>
      <c r="W36" s="270" t="s">
        <v>245</v>
      </c>
      <c r="X36" s="273">
        <f t="shared" ref="X36:X39" si="20">IF(Q36="Probabilidad",($J$30*T36),IF(Q36="Impacto"," "))</f>
        <v>0.45</v>
      </c>
      <c r="Y36" s="273" t="str">
        <f>IF(Z36&lt;=20%,'Tabla probabilidad'!$B$5,IF(Z36&lt;=40%,'Tabla probabilidad'!$B$6,IF(Z36&lt;=60%,'Tabla probabilidad'!$B$7,IF(Z36&lt;=80%,'Tabla probabilidad'!$B$8,IF(Z36&lt;=100%,'Tabla probabilidad'!$B$9)))))</f>
        <v>Media</v>
      </c>
      <c r="Z36" s="273">
        <f t="shared" ref="Z36:Z39" si="21">IF(R36="Preventivo",($J$30-($J$30*T36)),IF(R36="Detectivo",($J$30-($J$30*T36)),IF(R36="Correctivo",($J$30))))</f>
        <v>0.55000000000000004</v>
      </c>
      <c r="AA36" s="370"/>
      <c r="AB36" s="370"/>
      <c r="AC36" s="273" t="str">
        <f t="shared" si="19"/>
        <v>Leve</v>
      </c>
      <c r="AD36" s="273">
        <f t="shared" ref="AD36:AD39" si="22">IF(Q36="Probabilidad",(($M$30-0)),IF(Q36="Impacto",($M$30-($M$30*T36))))</f>
        <v>0.2</v>
      </c>
      <c r="AE36" s="370"/>
      <c r="AF36" s="370"/>
      <c r="AG36" s="368"/>
      <c r="AH36" s="359"/>
      <c r="AI36" s="359"/>
      <c r="AJ36" s="359"/>
      <c r="AK36" s="359"/>
      <c r="AL36" s="359"/>
      <c r="AM36" s="359"/>
      <c r="AN36" s="359"/>
    </row>
    <row r="37" spans="1:40" ht="78" customHeight="1">
      <c r="A37" s="368"/>
      <c r="B37" s="368"/>
      <c r="C37" s="359"/>
      <c r="D37" s="426"/>
      <c r="E37" s="368"/>
      <c r="F37" s="368"/>
      <c r="G37" s="359"/>
      <c r="H37" s="427"/>
      <c r="I37" s="378"/>
      <c r="J37" s="382"/>
      <c r="K37" s="359"/>
      <c r="L37" s="360"/>
      <c r="M37" s="360"/>
      <c r="N37" s="359"/>
      <c r="O37" s="270">
        <v>3</v>
      </c>
      <c r="P37" s="244" t="s">
        <v>295</v>
      </c>
      <c r="Q37" s="270" t="str">
        <f t="shared" si="18"/>
        <v>Probabilidad</v>
      </c>
      <c r="R37" s="270" t="s">
        <v>241</v>
      </c>
      <c r="S37" s="270" t="s">
        <v>242</v>
      </c>
      <c r="T37" s="273">
        <f>VLOOKUP(R37&amp;S37,Hoja1!$Q$4:$R$9,2,0)</f>
        <v>0.45</v>
      </c>
      <c r="U37" s="262" t="s">
        <v>243</v>
      </c>
      <c r="V37" s="270" t="s">
        <v>244</v>
      </c>
      <c r="W37" s="270" t="s">
        <v>276</v>
      </c>
      <c r="X37" s="273">
        <f t="shared" si="20"/>
        <v>0.45</v>
      </c>
      <c r="Y37" s="273" t="str">
        <f>IF(Z37&lt;=20%,'Tabla probabilidad'!$B$5,IF(Z37&lt;=40%,'Tabla probabilidad'!$B$6,IF(Z37&lt;=60%,'Tabla probabilidad'!$B$7,IF(Z37&lt;=80%,'Tabla probabilidad'!$B$8,IF(Z37&lt;=100%,'Tabla probabilidad'!$B$9)))))</f>
        <v>Media</v>
      </c>
      <c r="Z37" s="273">
        <f t="shared" si="21"/>
        <v>0.55000000000000004</v>
      </c>
      <c r="AA37" s="370"/>
      <c r="AB37" s="370"/>
      <c r="AC37" s="273" t="str">
        <f t="shared" si="19"/>
        <v>Leve</v>
      </c>
      <c r="AD37" s="273">
        <f t="shared" si="22"/>
        <v>0.2</v>
      </c>
      <c r="AE37" s="370"/>
      <c r="AF37" s="370"/>
      <c r="AG37" s="368"/>
      <c r="AH37" s="359"/>
      <c r="AI37" s="359"/>
      <c r="AJ37" s="359"/>
      <c r="AK37" s="359"/>
      <c r="AL37" s="359"/>
      <c r="AM37" s="359"/>
      <c r="AN37" s="359"/>
    </row>
    <row r="38" spans="1:40" ht="50.1" customHeight="1">
      <c r="A38" s="368"/>
      <c r="B38" s="368"/>
      <c r="C38" s="359"/>
      <c r="D38" s="426"/>
      <c r="E38" s="368"/>
      <c r="F38" s="368"/>
      <c r="G38" s="359"/>
      <c r="H38" s="427"/>
      <c r="I38" s="378"/>
      <c r="J38" s="382"/>
      <c r="K38" s="359"/>
      <c r="L38" s="360"/>
      <c r="M38" s="360"/>
      <c r="N38" s="359"/>
      <c r="O38" s="270"/>
      <c r="P38" s="245"/>
      <c r="Q38" s="270" t="str">
        <f t="shared" si="18"/>
        <v>Probabilidad</v>
      </c>
      <c r="R38" s="270" t="s">
        <v>241</v>
      </c>
      <c r="S38" s="270" t="s">
        <v>242</v>
      </c>
      <c r="T38" s="273">
        <f>VLOOKUP(R38&amp;S38,Hoja1!$Q$4:$R$9,2,0)</f>
        <v>0.45</v>
      </c>
      <c r="U38" s="262" t="s">
        <v>243</v>
      </c>
      <c r="V38" s="270" t="s">
        <v>244</v>
      </c>
      <c r="W38" s="270" t="s">
        <v>245</v>
      </c>
      <c r="X38" s="273">
        <f t="shared" si="20"/>
        <v>0.45</v>
      </c>
      <c r="Y38" s="273" t="str">
        <f>IF(Z38&lt;=20%,'Tabla probabilidad'!$B$5,IF(Z38&lt;=40%,'Tabla probabilidad'!$B$6,IF(Z38&lt;=60%,'Tabla probabilidad'!$B$7,IF(Z38&lt;=80%,'Tabla probabilidad'!$B$8,IF(Z38&lt;=100%,'Tabla probabilidad'!$B$9)))))</f>
        <v>Media</v>
      </c>
      <c r="Z38" s="273">
        <f t="shared" si="21"/>
        <v>0.55000000000000004</v>
      </c>
      <c r="AA38" s="370"/>
      <c r="AB38" s="370"/>
      <c r="AC38" s="273" t="str">
        <f t="shared" si="19"/>
        <v>Leve</v>
      </c>
      <c r="AD38" s="273">
        <f t="shared" si="22"/>
        <v>0.2</v>
      </c>
      <c r="AE38" s="370"/>
      <c r="AF38" s="370"/>
      <c r="AG38" s="368"/>
      <c r="AH38" s="359"/>
      <c r="AI38" s="359"/>
      <c r="AJ38" s="359"/>
      <c r="AK38" s="359"/>
      <c r="AL38" s="359"/>
      <c r="AM38" s="359"/>
      <c r="AN38" s="359"/>
    </row>
    <row r="39" spans="1:40" ht="51" customHeight="1" thickBot="1">
      <c r="A39" s="367"/>
      <c r="B39" s="367"/>
      <c r="C39" s="359"/>
      <c r="D39" s="426"/>
      <c r="E39" s="367"/>
      <c r="F39" s="367"/>
      <c r="G39" s="359"/>
      <c r="H39" s="427"/>
      <c r="I39" s="378"/>
      <c r="J39" s="382"/>
      <c r="K39" s="359"/>
      <c r="L39" s="360"/>
      <c r="M39" s="360"/>
      <c r="N39" s="359"/>
      <c r="O39" s="270"/>
      <c r="P39" s="239"/>
      <c r="Q39" s="270" t="str">
        <f t="shared" si="18"/>
        <v>Probabilidad</v>
      </c>
      <c r="R39" s="270" t="s">
        <v>241</v>
      </c>
      <c r="S39" s="270" t="s">
        <v>242</v>
      </c>
      <c r="T39" s="273">
        <f>VLOOKUP(R39&amp;S39,Hoja1!$Q$4:$R$9,2,0)</f>
        <v>0.45</v>
      </c>
      <c r="U39" s="262" t="s">
        <v>243</v>
      </c>
      <c r="V39" s="270" t="s">
        <v>244</v>
      </c>
      <c r="W39" s="270" t="s">
        <v>245</v>
      </c>
      <c r="X39" s="273">
        <f t="shared" si="20"/>
        <v>0.45</v>
      </c>
      <c r="Y39" s="273" t="str">
        <f>IF(Z39&lt;=20%,'Tabla probabilidad'!$B$5,IF(Z39&lt;=40%,'Tabla probabilidad'!$B$6,IF(Z39&lt;=60%,'Tabla probabilidad'!$B$7,IF(Z39&lt;=80%,'Tabla probabilidad'!$B$8,IF(Z39&lt;=100%,'Tabla probabilidad'!$B$9)))))</f>
        <v>Media</v>
      </c>
      <c r="Z39" s="273">
        <f t="shared" si="21"/>
        <v>0.55000000000000004</v>
      </c>
      <c r="AA39" s="371"/>
      <c r="AB39" s="371"/>
      <c r="AC39" s="273" t="str">
        <f t="shared" si="19"/>
        <v>Leve</v>
      </c>
      <c r="AD39" s="273">
        <f t="shared" si="22"/>
        <v>0.2</v>
      </c>
      <c r="AE39" s="371"/>
      <c r="AF39" s="371"/>
      <c r="AG39" s="367"/>
      <c r="AH39" s="359"/>
      <c r="AI39" s="359"/>
      <c r="AJ39" s="359"/>
      <c r="AK39" s="359"/>
      <c r="AL39" s="359"/>
      <c r="AM39" s="359"/>
      <c r="AN39" s="359"/>
    </row>
    <row r="40" spans="1:40" ht="66.75" customHeight="1" thickBot="1">
      <c r="A40" s="359">
        <v>7</v>
      </c>
      <c r="B40" s="366" t="s">
        <v>296</v>
      </c>
      <c r="C40" s="359" t="s">
        <v>234</v>
      </c>
      <c r="D40" s="379" t="s">
        <v>297</v>
      </c>
      <c r="E40" s="359" t="s">
        <v>298</v>
      </c>
      <c r="F40" s="359" t="s">
        <v>299</v>
      </c>
      <c r="G40" s="359" t="s">
        <v>238</v>
      </c>
      <c r="H40" s="359">
        <v>72000</v>
      </c>
      <c r="I40" s="378" t="str">
        <f>IF(H40&lt;=2,'Tabla probabilidad'!$B$5,IF(H40&lt;=24,'Tabla probabilidad'!$B$6,IF(H40&lt;=500,'Tabla probabilidad'!$B$7,IF(H40&lt;=5000,'Tabla probabilidad'!$B$8,IF(H40&gt;5000,'Tabla probabilidad'!$B$9)))))</f>
        <v>Muy Alta</v>
      </c>
      <c r="J40" s="382">
        <f>IF(H40&lt;=2,'Tabla probabilidad'!$D$5,IF(H40&lt;=24,'Tabla probabilidad'!$D$6,IF(H40&lt;=500,'Tabla probabilidad'!$D$7,IF(H40&lt;=5000,'Tabla probabilidad'!$D$8,IF(H40&gt;5000,'Tabla probabilidad'!$D$9)))))</f>
        <v>1</v>
      </c>
      <c r="K40" s="359" t="s">
        <v>239</v>
      </c>
      <c r="L40" s="359"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Leve</v>
      </c>
      <c r="M40" s="359"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20%</v>
      </c>
      <c r="N40" s="359" t="str">
        <f>VLOOKUP((I40&amp;L40),Hoja1!$B$4:$C$28,2,0)</f>
        <v xml:space="preserve">Alto </v>
      </c>
      <c r="O40" s="270">
        <v>1</v>
      </c>
      <c r="P40" s="246" t="s">
        <v>300</v>
      </c>
      <c r="Q40" s="270" t="str">
        <f t="shared" si="0"/>
        <v>Probabilidad</v>
      </c>
      <c r="R40" s="270" t="s">
        <v>241</v>
      </c>
      <c r="S40" s="270" t="s">
        <v>242</v>
      </c>
      <c r="T40" s="273">
        <f>VLOOKUP(R40&amp;S40,Hoja1!$Q$4:$R$9,2,0)</f>
        <v>0.45</v>
      </c>
      <c r="U40" s="262" t="s">
        <v>243</v>
      </c>
      <c r="V40" s="270" t="s">
        <v>244</v>
      </c>
      <c r="W40" s="270" t="s">
        <v>245</v>
      </c>
      <c r="X40" s="273">
        <f>IF(Q40="Probabilidad",($J$40*T40),IF(Q40="Impacto"," "))</f>
        <v>0.45</v>
      </c>
      <c r="Y40" s="273" t="str">
        <f>IF(Z40&lt;=20%,'Tabla probabilidad'!$B$5,IF(Z40&lt;=40%,'Tabla probabilidad'!$B$6,IF(Z40&lt;=60%,'Tabla probabilidad'!$B$7,IF(Z40&lt;=80%,'Tabla probabilidad'!$B$8,IF(Z40&lt;=100%,'Tabla probabilidad'!$B$9)))))</f>
        <v>Media</v>
      </c>
      <c r="Z40" s="273">
        <f>IF(R40="Preventivo",(J40-(J40*T40)),IF(R40="Detectivo",(J40-(J40*T40)),IF(R40="Correctivo",(J40))))</f>
        <v>0.55000000000000004</v>
      </c>
      <c r="AA40" s="369" t="str">
        <f>IF(AB40&lt;=20%,'Tabla probabilidad'!$B$5,IF(AB40&lt;=40%,'Tabla probabilidad'!$B$6,IF(AB40&lt;=60%,'Tabla probabilidad'!$B$7,IF(AB40&lt;=80%,'Tabla probabilidad'!$B$8,IF(AB40&lt;=100%,'Tabla probabilidad'!$B$9)))))</f>
        <v>Media</v>
      </c>
      <c r="AB40" s="369">
        <f>AVERAGE(Z40:Z44)</f>
        <v>0.55000000000000004</v>
      </c>
      <c r="AC40" s="273" t="str">
        <f t="shared" si="1"/>
        <v>Leve</v>
      </c>
      <c r="AD40" s="273">
        <f>IF(Q40="Probabilidad",(($M$40-0)),IF(Q40="Impacto",($M$40-($M$40*T40))))</f>
        <v>0.2</v>
      </c>
      <c r="AE40" s="369" t="str">
        <f>IF(AF40&lt;=20%,"Leve",IF(AF40&lt;=40%,"Menor",IF(AF40&lt;=60%,"Moderado",IF(AF40&lt;=80%,"Mayor",IF(AF40&lt;=100%,"Catastrófico")))))</f>
        <v>Leve</v>
      </c>
      <c r="AF40" s="369">
        <f>AVERAGE(AD40:AD44)</f>
        <v>0.2</v>
      </c>
      <c r="AG40" s="366" t="str">
        <f>VLOOKUP(AA40&amp;AE40,Hoja1!$B$4:$C$28,2,0)</f>
        <v>Moderado</v>
      </c>
      <c r="AH40" s="359" t="s">
        <v>246</v>
      </c>
      <c r="AI40" s="359"/>
      <c r="AJ40" s="359"/>
      <c r="AK40" s="359"/>
      <c r="AL40" s="359"/>
      <c r="AM40" s="359"/>
      <c r="AN40" s="359"/>
    </row>
    <row r="41" spans="1:40" ht="70.5" customHeight="1">
      <c r="A41" s="359"/>
      <c r="B41" s="368"/>
      <c r="C41" s="359"/>
      <c r="D41" s="380"/>
      <c r="E41" s="359"/>
      <c r="F41" s="359"/>
      <c r="G41" s="359"/>
      <c r="H41" s="359"/>
      <c r="I41" s="378"/>
      <c r="J41" s="382"/>
      <c r="K41" s="359"/>
      <c r="L41" s="360"/>
      <c r="M41" s="360"/>
      <c r="N41" s="359"/>
      <c r="O41" s="270">
        <v>2</v>
      </c>
      <c r="P41" s="248" t="s">
        <v>301</v>
      </c>
      <c r="Q41" s="270" t="str">
        <f t="shared" si="0"/>
        <v>Probabilidad</v>
      </c>
      <c r="R41" s="270" t="s">
        <v>241</v>
      </c>
      <c r="S41" s="270" t="s">
        <v>242</v>
      </c>
      <c r="T41" s="273">
        <f>VLOOKUP(R41&amp;S41,Hoja1!$Q$4:$R$9,2,0)</f>
        <v>0.45</v>
      </c>
      <c r="U41" s="262" t="s">
        <v>243</v>
      </c>
      <c r="V41" s="270" t="s">
        <v>244</v>
      </c>
      <c r="W41" s="270" t="s">
        <v>245</v>
      </c>
      <c r="X41" s="273">
        <f t="shared" ref="X41:X44" si="23">IF(Q41="Probabilidad",($J$40*T41),IF(Q41="Impacto"," "))</f>
        <v>0.45</v>
      </c>
      <c r="Y41" s="273" t="str">
        <f>IF(Z41&lt;=20%,'Tabla probabilidad'!$B$5,IF(Z41&lt;=40%,'Tabla probabilidad'!$B$6,IF(Z41&lt;=60%,'Tabla probabilidad'!$B$7,IF(Z41&lt;=80%,'Tabla probabilidad'!$B$8,IF(Z41&lt;=100%,'Tabla probabilidad'!$B$9)))))</f>
        <v>Media</v>
      </c>
      <c r="Z41" s="273">
        <f>IF(R41="Preventivo",(J40-(J40*T41)),IF(R41="Detectivo",(J40-(J40*T41)),IF(R41="Correctivo",(J40))))</f>
        <v>0.55000000000000004</v>
      </c>
      <c r="AA41" s="370"/>
      <c r="AB41" s="370"/>
      <c r="AC41" s="273" t="str">
        <f t="shared" si="1"/>
        <v>Leve</v>
      </c>
      <c r="AD41" s="273">
        <f t="shared" ref="AD41:AD44" si="24">IF(Q41="Probabilidad",(($M$40-0)),IF(Q41="Impacto",($M$40-($M$40*T41))))</f>
        <v>0.2</v>
      </c>
      <c r="AE41" s="370"/>
      <c r="AF41" s="370"/>
      <c r="AG41" s="368"/>
      <c r="AH41" s="359"/>
      <c r="AI41" s="359"/>
      <c r="AJ41" s="359"/>
      <c r="AK41" s="359"/>
      <c r="AL41" s="359"/>
      <c r="AM41" s="359"/>
      <c r="AN41" s="359"/>
    </row>
    <row r="42" spans="1:40" ht="76.5" customHeight="1">
      <c r="A42" s="359"/>
      <c r="B42" s="368"/>
      <c r="C42" s="359"/>
      <c r="D42" s="380"/>
      <c r="E42" s="359"/>
      <c r="F42" s="359"/>
      <c r="G42" s="359"/>
      <c r="H42" s="359"/>
      <c r="I42" s="378"/>
      <c r="J42" s="382"/>
      <c r="K42" s="359"/>
      <c r="L42" s="360"/>
      <c r="M42" s="360"/>
      <c r="N42" s="359"/>
      <c r="O42" s="270">
        <v>3</v>
      </c>
      <c r="P42" s="247" t="s">
        <v>302</v>
      </c>
      <c r="Q42" s="270" t="str">
        <f t="shared" si="0"/>
        <v>Probabilidad</v>
      </c>
      <c r="R42" s="270" t="s">
        <v>241</v>
      </c>
      <c r="S42" s="270" t="s">
        <v>242</v>
      </c>
      <c r="T42" s="273">
        <f>VLOOKUP(R42&amp;S42,Hoja1!$Q$4:$R$9,2,0)</f>
        <v>0.45</v>
      </c>
      <c r="U42" s="262" t="s">
        <v>243</v>
      </c>
      <c r="V42" s="270" t="s">
        <v>244</v>
      </c>
      <c r="W42" s="270" t="s">
        <v>245</v>
      </c>
      <c r="X42" s="273">
        <f t="shared" si="23"/>
        <v>0.45</v>
      </c>
      <c r="Y42" s="273" t="str">
        <f>IF(Z42&lt;=20%,'Tabla probabilidad'!$B$5,IF(Z42&lt;=40%,'Tabla probabilidad'!$B$6,IF(Z42&lt;=60%,'Tabla probabilidad'!$B$7,IF(Z42&lt;=80%,'Tabla probabilidad'!$B$8,IF(Z42&lt;=100%,'Tabla probabilidad'!$B$9)))))</f>
        <v>Media</v>
      </c>
      <c r="Z42" s="273">
        <f>IF(R42="Preventivo",(J40-(J40*T42)),IF(R42="Detectivo",(J40-(J40*T42)),IF(R42="Correctivo",(J40))))</f>
        <v>0.55000000000000004</v>
      </c>
      <c r="AA42" s="370"/>
      <c r="AB42" s="370"/>
      <c r="AC42" s="273" t="str">
        <f t="shared" si="1"/>
        <v>Leve</v>
      </c>
      <c r="AD42" s="273">
        <f t="shared" si="24"/>
        <v>0.2</v>
      </c>
      <c r="AE42" s="370"/>
      <c r="AF42" s="370"/>
      <c r="AG42" s="368"/>
      <c r="AH42" s="359"/>
      <c r="AI42" s="359"/>
      <c r="AJ42" s="359"/>
      <c r="AK42" s="359"/>
      <c r="AL42" s="359"/>
      <c r="AM42" s="359"/>
      <c r="AN42" s="359"/>
    </row>
    <row r="43" spans="1:40" ht="54" customHeight="1">
      <c r="A43" s="359"/>
      <c r="B43" s="368"/>
      <c r="C43" s="359"/>
      <c r="D43" s="380"/>
      <c r="E43" s="359"/>
      <c r="F43" s="359"/>
      <c r="G43" s="359"/>
      <c r="H43" s="359"/>
      <c r="I43" s="378"/>
      <c r="J43" s="382"/>
      <c r="K43" s="359"/>
      <c r="L43" s="360"/>
      <c r="M43" s="360"/>
      <c r="N43" s="359"/>
      <c r="O43" s="270">
        <v>4</v>
      </c>
      <c r="P43" s="249" t="s">
        <v>303</v>
      </c>
      <c r="Q43" s="270" t="str">
        <f t="shared" si="0"/>
        <v>Probabilidad</v>
      </c>
      <c r="R43" s="270" t="s">
        <v>241</v>
      </c>
      <c r="S43" s="270" t="s">
        <v>242</v>
      </c>
      <c r="T43" s="273">
        <f>VLOOKUP(R43&amp;S43,Hoja1!$Q$4:$R$9,2,0)</f>
        <v>0.45</v>
      </c>
      <c r="U43" s="262" t="s">
        <v>243</v>
      </c>
      <c r="V43" s="270" t="s">
        <v>244</v>
      </c>
      <c r="W43" s="270" t="s">
        <v>245</v>
      </c>
      <c r="X43" s="273">
        <f t="shared" si="23"/>
        <v>0.45</v>
      </c>
      <c r="Y43" s="273" t="str">
        <f>IF(Z43&lt;=20%,'Tabla probabilidad'!$B$5,IF(Z43&lt;=40%,'Tabla probabilidad'!$B$6,IF(Z43&lt;=60%,'Tabla probabilidad'!$B$7,IF(Z43&lt;=80%,'Tabla probabilidad'!$B$8,IF(Z43&lt;=100%,'Tabla probabilidad'!$B$9)))))</f>
        <v>Media</v>
      </c>
      <c r="Z43" s="273">
        <f>IF(R43="Preventivo",(J40-(J40*T43)),IF(R43="Detectivo",(J40-(J40*T43)),IF(R43="Correctivo",(J40))))</f>
        <v>0.55000000000000004</v>
      </c>
      <c r="AA43" s="370"/>
      <c r="AB43" s="370"/>
      <c r="AC43" s="273" t="str">
        <f t="shared" si="1"/>
        <v>Leve</v>
      </c>
      <c r="AD43" s="273">
        <f t="shared" si="24"/>
        <v>0.2</v>
      </c>
      <c r="AE43" s="370"/>
      <c r="AF43" s="370"/>
      <c r="AG43" s="368"/>
      <c r="AH43" s="359"/>
      <c r="AI43" s="359"/>
      <c r="AJ43" s="359"/>
      <c r="AK43" s="359"/>
      <c r="AL43" s="359"/>
      <c r="AM43" s="359"/>
      <c r="AN43" s="359"/>
    </row>
    <row r="44" spans="1:40" ht="138.75" customHeight="1">
      <c r="A44" s="359"/>
      <c r="B44" s="367"/>
      <c r="C44" s="359"/>
      <c r="D44" s="381"/>
      <c r="E44" s="359"/>
      <c r="F44" s="359"/>
      <c r="G44" s="359"/>
      <c r="H44" s="359"/>
      <c r="I44" s="378"/>
      <c r="J44" s="382"/>
      <c r="K44" s="359"/>
      <c r="L44" s="360"/>
      <c r="M44" s="360"/>
      <c r="N44" s="359"/>
      <c r="O44" s="270">
        <v>5</v>
      </c>
      <c r="P44" s="250" t="s">
        <v>304</v>
      </c>
      <c r="Q44" s="163" t="str">
        <f t="shared" si="0"/>
        <v>Probabilidad</v>
      </c>
      <c r="R44" s="163" t="s">
        <v>241</v>
      </c>
      <c r="S44" s="163" t="s">
        <v>242</v>
      </c>
      <c r="T44" s="164">
        <f>VLOOKUP(R44&amp;S44,Hoja1!$Q$4:$R$9,2,0)</f>
        <v>0.45</v>
      </c>
      <c r="U44" s="264" t="s">
        <v>243</v>
      </c>
      <c r="V44" s="163" t="s">
        <v>244</v>
      </c>
      <c r="W44" s="163" t="s">
        <v>245</v>
      </c>
      <c r="X44" s="273">
        <f t="shared" si="23"/>
        <v>0.45</v>
      </c>
      <c r="Y44" s="273" t="str">
        <f>IF(Z44&lt;=20%,'Tabla probabilidad'!$B$5,IF(Z44&lt;=40%,'Tabla probabilidad'!$B$6,IF(Z44&lt;=60%,'Tabla probabilidad'!$B$7,IF(Z44&lt;=80%,'Tabla probabilidad'!$B$8,IF(Z44&lt;=100%,'Tabla probabilidad'!$B$9)))))</f>
        <v>Media</v>
      </c>
      <c r="Z44" s="273">
        <f>IF(R44="Preventivo",(J40-(J40*T44)),IF(R44="Detectivo",(J40-(J40*T44)),IF(R44="Correctivo",(J40))))</f>
        <v>0.55000000000000004</v>
      </c>
      <c r="AA44" s="371"/>
      <c r="AB44" s="371"/>
      <c r="AC44" s="273" t="str">
        <f t="shared" si="1"/>
        <v>Leve</v>
      </c>
      <c r="AD44" s="273">
        <f t="shared" si="24"/>
        <v>0.2</v>
      </c>
      <c r="AE44" s="371"/>
      <c r="AF44" s="371"/>
      <c r="AG44" s="367"/>
      <c r="AH44" s="359"/>
      <c r="AI44" s="359"/>
      <c r="AJ44" s="359"/>
      <c r="AK44" s="359"/>
      <c r="AL44" s="359"/>
      <c r="AM44" s="359"/>
      <c r="AN44" s="359"/>
    </row>
    <row r="45" spans="1:40" ht="61.5" customHeight="1">
      <c r="A45" s="359">
        <v>8</v>
      </c>
      <c r="B45" s="366" t="s">
        <v>305</v>
      </c>
      <c r="C45" s="359" t="s">
        <v>306</v>
      </c>
      <c r="D45" s="383" t="s">
        <v>307</v>
      </c>
      <c r="E45" s="359" t="s">
        <v>308</v>
      </c>
      <c r="F45" s="359" t="s">
        <v>309</v>
      </c>
      <c r="G45" s="359" t="s">
        <v>310</v>
      </c>
      <c r="H45" s="359">
        <v>72000</v>
      </c>
      <c r="I45" s="378" t="str">
        <f>IF(H45&lt;=2,'Tabla probabilidad'!$B$5,IF(H45&lt;=24,'Tabla probabilidad'!$B$6,IF(H45&lt;=500,'Tabla probabilidad'!$B$7,IF(H45&lt;=5000,'Tabla probabilidad'!$B$8,IF(H45&gt;5000,'Tabla probabilidad'!$B$9)))))</f>
        <v>Muy Alta</v>
      </c>
      <c r="J45" s="382">
        <f>IF(H45&lt;=2,'Tabla probabilidad'!$D$5,IF(H45&lt;=24,'Tabla probabilidad'!$D$6,IF(H45&lt;=500,'Tabla probabilidad'!$D$7,IF(H45&lt;=5000,'Tabla probabilidad'!$D$8,IF(H45&gt;5000,'Tabla probabilidad'!$D$9)))))</f>
        <v>1</v>
      </c>
      <c r="K45" s="359" t="s">
        <v>311</v>
      </c>
      <c r="L45" s="359"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359"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359" t="str">
        <f>VLOOKUP((I45&amp;L45),Hoja1!$B$4:$C$28,2,0)</f>
        <v xml:space="preserve">Alto </v>
      </c>
      <c r="O45" s="270">
        <v>1</v>
      </c>
      <c r="P45" s="240" t="s">
        <v>312</v>
      </c>
      <c r="Q45" s="270" t="str">
        <f t="shared" si="0"/>
        <v>Probabilidad</v>
      </c>
      <c r="R45" s="270" t="s">
        <v>241</v>
      </c>
      <c r="S45" s="270" t="s">
        <v>242</v>
      </c>
      <c r="T45" s="273">
        <f>VLOOKUP(R45&amp;S45,Hoja1!$Q$4:$R$9,2,0)</f>
        <v>0.45</v>
      </c>
      <c r="U45" s="262" t="s">
        <v>275</v>
      </c>
      <c r="V45" s="270" t="s">
        <v>244</v>
      </c>
      <c r="W45" s="270" t="s">
        <v>245</v>
      </c>
      <c r="X45" s="273">
        <f>IF(Q45="Probabilidad",($J$45*T45),IF(Q45="Impacto"," "))</f>
        <v>0.45</v>
      </c>
      <c r="Y45" s="273" t="str">
        <f>IF(Z45&lt;=20%,'Tabla probabilidad'!$B$5,IF(Z45&lt;=40%,'Tabla probabilidad'!$B$6,IF(Z45&lt;=60%,'Tabla probabilidad'!$B$7,IF(Z45&lt;=80%,'Tabla probabilidad'!$B$8,IF(Z45&lt;=100%,'Tabla probabilidad'!$B$9)))))</f>
        <v>Media</v>
      </c>
      <c r="Z45" s="273">
        <f>IF(R45="Preventivo",(J45-(J45*T45)),IF(R45="Detectivo",(J45-(J45*T45)),IF(R45="Correctivo",(J45))))</f>
        <v>0.55000000000000004</v>
      </c>
      <c r="AA45" s="369" t="str">
        <f>IF(AB45&lt;=20%,'Tabla probabilidad'!$B$5,IF(AB45&lt;=40%,'Tabla probabilidad'!$B$6,IF(AB45&lt;=60%,'Tabla probabilidad'!$B$7,IF(AB45&lt;=80%,'Tabla probabilidad'!$B$8,IF(AB45&lt;=100%,'Tabla probabilidad'!$B$9)))))</f>
        <v>Media</v>
      </c>
      <c r="AB45" s="369">
        <f>AVERAGE(Z45:Z49)</f>
        <v>0.59000000000000008</v>
      </c>
      <c r="AC45" s="273" t="str">
        <f t="shared" si="1"/>
        <v>Mayor</v>
      </c>
      <c r="AD45" s="273">
        <f>IF(Q45="Probabilidad",(($M$45-0)),IF(Q45="Impacto",($M$45-($M$45*T45))))</f>
        <v>0.8</v>
      </c>
      <c r="AE45" s="369" t="str">
        <f>IF(AF45&lt;=20%,"Leve",IF(AF45&lt;=40%,"Menor",IF(AF45&lt;=60%,"Moderado",IF(AF45&lt;=80%,"Mayor",IF(AF45&lt;=100%,"Catastrófico")))))</f>
        <v>Mayor</v>
      </c>
      <c r="AF45" s="369">
        <f>AVERAGE(AD45:AD49)</f>
        <v>0.8</v>
      </c>
      <c r="AG45" s="366" t="str">
        <f>VLOOKUP(AA45&amp;AE45,Hoja1!$B$4:$C$28,2,0)</f>
        <v xml:space="preserve">Alto </v>
      </c>
      <c r="AH45" s="359" t="s">
        <v>313</v>
      </c>
      <c r="AI45" s="359"/>
      <c r="AJ45" s="359"/>
      <c r="AK45" s="359"/>
      <c r="AL45" s="359"/>
      <c r="AM45" s="359"/>
      <c r="AN45" s="359"/>
    </row>
    <row r="46" spans="1:40" ht="65.25" customHeight="1">
      <c r="A46" s="359"/>
      <c r="B46" s="368"/>
      <c r="C46" s="359"/>
      <c r="D46" s="364"/>
      <c r="E46" s="359"/>
      <c r="F46" s="359"/>
      <c r="G46" s="359"/>
      <c r="H46" s="359"/>
      <c r="I46" s="378"/>
      <c r="J46" s="382"/>
      <c r="K46" s="359"/>
      <c r="L46" s="360"/>
      <c r="M46" s="360"/>
      <c r="N46" s="359"/>
      <c r="O46" s="270">
        <v>2</v>
      </c>
      <c r="P46" s="258" t="s">
        <v>314</v>
      </c>
      <c r="Q46" s="270" t="str">
        <f t="shared" si="0"/>
        <v>Probabilidad</v>
      </c>
      <c r="R46" s="270" t="s">
        <v>241</v>
      </c>
      <c r="S46" s="270" t="s">
        <v>242</v>
      </c>
      <c r="T46" s="273">
        <f>VLOOKUP(R46&amp;S46,Hoja1!$Q$4:$R$9,2,0)</f>
        <v>0.45</v>
      </c>
      <c r="U46" s="262" t="s">
        <v>275</v>
      </c>
      <c r="V46" s="270" t="s">
        <v>244</v>
      </c>
      <c r="W46" s="270" t="s">
        <v>245</v>
      </c>
      <c r="X46" s="273">
        <f t="shared" ref="X46:X49" si="25">IF(Q46="Probabilidad",($J$45*T46),IF(Q46="Impacto"," "))</f>
        <v>0.45</v>
      </c>
      <c r="Y46" s="273" t="str">
        <f>IF(Z46&lt;=20%,'Tabla probabilidad'!$B$5,IF(Z46&lt;=40%,'Tabla probabilidad'!$B$6,IF(Z46&lt;=60%,'Tabla probabilidad'!$B$7,IF(Z46&lt;=80%,'Tabla probabilidad'!$B$8,IF(Z46&lt;=100%,'Tabla probabilidad'!$B$9)))))</f>
        <v>Media</v>
      </c>
      <c r="Z46" s="273">
        <f>IF(R46="Preventivo",(J45-(J45*T46)),IF(R46="Detectivo",(J45-(J45*T46)),IF(R46="Correctivo",(J45))))</f>
        <v>0.55000000000000004</v>
      </c>
      <c r="AA46" s="370"/>
      <c r="AB46" s="370"/>
      <c r="AC46" s="273" t="str">
        <f t="shared" si="1"/>
        <v>Mayor</v>
      </c>
      <c r="AD46" s="273">
        <f t="shared" ref="AD46:AD49" si="26">IF(Q46="Probabilidad",(($M$45-0)),IF(Q46="Impacto",($M$45-($M$45*T46))))</f>
        <v>0.8</v>
      </c>
      <c r="AE46" s="370"/>
      <c r="AF46" s="370"/>
      <c r="AG46" s="368"/>
      <c r="AH46" s="359"/>
      <c r="AI46" s="359"/>
      <c r="AJ46" s="359"/>
      <c r="AK46" s="359"/>
      <c r="AL46" s="359"/>
      <c r="AM46" s="359"/>
      <c r="AN46" s="359"/>
    </row>
    <row r="47" spans="1:40" ht="96.75" customHeight="1">
      <c r="A47" s="359"/>
      <c r="B47" s="368"/>
      <c r="C47" s="359"/>
      <c r="D47" s="364"/>
      <c r="E47" s="359"/>
      <c r="F47" s="359"/>
      <c r="G47" s="359"/>
      <c r="H47" s="359"/>
      <c r="I47" s="378"/>
      <c r="J47" s="382"/>
      <c r="K47" s="359"/>
      <c r="L47" s="360"/>
      <c r="M47" s="360"/>
      <c r="N47" s="359"/>
      <c r="O47" s="270">
        <v>3</v>
      </c>
      <c r="P47" s="258" t="s">
        <v>315</v>
      </c>
      <c r="Q47" s="270" t="str">
        <f t="shared" si="0"/>
        <v>Probabilidad</v>
      </c>
      <c r="R47" s="270" t="s">
        <v>241</v>
      </c>
      <c r="S47" s="270" t="s">
        <v>242</v>
      </c>
      <c r="T47" s="273">
        <f>VLOOKUP(R47&amp;S47,Hoja1!$Q$4:$R$9,2,0)</f>
        <v>0.45</v>
      </c>
      <c r="U47" s="262" t="s">
        <v>275</v>
      </c>
      <c r="V47" s="270" t="s">
        <v>244</v>
      </c>
      <c r="W47" s="270" t="s">
        <v>245</v>
      </c>
      <c r="X47" s="273">
        <f t="shared" si="25"/>
        <v>0.45</v>
      </c>
      <c r="Y47" s="273" t="str">
        <f>IF(Z47&lt;=20%,'Tabla probabilidad'!$B$5,IF(Z47&lt;=40%,'Tabla probabilidad'!$B$6,IF(Z47&lt;=60%,'Tabla probabilidad'!$B$7,IF(Z47&lt;=80%,'Tabla probabilidad'!$B$8,IF(Z47&lt;=100%,'Tabla probabilidad'!$B$9)))))</f>
        <v>Media</v>
      </c>
      <c r="Z47" s="273">
        <f>IF(R47="Preventivo",(J45-(J45*T47)),IF(R47="Detectivo",(J45-(J45*T47)),IF(R47="Correctivo",(J45))))</f>
        <v>0.55000000000000004</v>
      </c>
      <c r="AA47" s="370"/>
      <c r="AB47" s="370"/>
      <c r="AC47" s="273" t="str">
        <f t="shared" si="1"/>
        <v>Mayor</v>
      </c>
      <c r="AD47" s="273">
        <f t="shared" si="26"/>
        <v>0.8</v>
      </c>
      <c r="AE47" s="370"/>
      <c r="AF47" s="370"/>
      <c r="AG47" s="368"/>
      <c r="AH47" s="359"/>
      <c r="AI47" s="359"/>
      <c r="AJ47" s="359"/>
      <c r="AK47" s="359"/>
      <c r="AL47" s="359"/>
      <c r="AM47" s="359"/>
      <c r="AN47" s="359"/>
    </row>
    <row r="48" spans="1:40" ht="81.75" customHeight="1" thickBot="1">
      <c r="A48" s="359"/>
      <c r="B48" s="368"/>
      <c r="C48" s="359"/>
      <c r="D48" s="364"/>
      <c r="E48" s="359"/>
      <c r="F48" s="359"/>
      <c r="G48" s="359"/>
      <c r="H48" s="359"/>
      <c r="I48" s="378"/>
      <c r="J48" s="382"/>
      <c r="K48" s="359"/>
      <c r="L48" s="360"/>
      <c r="M48" s="360"/>
      <c r="N48" s="359"/>
      <c r="O48" s="270">
        <v>4</v>
      </c>
      <c r="P48" s="251" t="s">
        <v>316</v>
      </c>
      <c r="Q48" s="270" t="str">
        <f t="shared" si="0"/>
        <v>Probabilidad</v>
      </c>
      <c r="R48" s="270" t="s">
        <v>317</v>
      </c>
      <c r="S48" s="270" t="s">
        <v>242</v>
      </c>
      <c r="T48" s="273">
        <f>VLOOKUP(R48&amp;S48,Hoja1!$Q$4:$R$9,2,0)</f>
        <v>0.35</v>
      </c>
      <c r="U48" s="262" t="s">
        <v>243</v>
      </c>
      <c r="V48" s="270" t="s">
        <v>244</v>
      </c>
      <c r="W48" s="270" t="s">
        <v>245</v>
      </c>
      <c r="X48" s="273">
        <f t="shared" si="25"/>
        <v>0.35</v>
      </c>
      <c r="Y48" s="273" t="str">
        <f>IF(Z48&lt;=20%,'Tabla probabilidad'!$B$5,IF(Z48&lt;=40%,'Tabla probabilidad'!$B$6,IF(Z48&lt;=60%,'Tabla probabilidad'!$B$7,IF(Z48&lt;=80%,'Tabla probabilidad'!$B$8,IF(Z48&lt;=100%,'Tabla probabilidad'!$B$9)))))</f>
        <v>Alta</v>
      </c>
      <c r="Z48" s="273">
        <f>IF(R48="Preventivo",(J45-(J45*T48)),IF(R48="Detectivo",(J45-(J45*T48)),IF(R48="Correctivo",(J45))))</f>
        <v>0.65</v>
      </c>
      <c r="AA48" s="370"/>
      <c r="AB48" s="370"/>
      <c r="AC48" s="273" t="str">
        <f t="shared" si="1"/>
        <v>Mayor</v>
      </c>
      <c r="AD48" s="273">
        <f t="shared" si="26"/>
        <v>0.8</v>
      </c>
      <c r="AE48" s="370"/>
      <c r="AF48" s="370"/>
      <c r="AG48" s="368"/>
      <c r="AH48" s="359"/>
      <c r="AI48" s="359"/>
      <c r="AJ48" s="359"/>
      <c r="AK48" s="359"/>
      <c r="AL48" s="359"/>
      <c r="AM48" s="359"/>
      <c r="AN48" s="359"/>
    </row>
    <row r="49" spans="1:40" ht="74.25" customHeight="1" thickBot="1">
      <c r="A49" s="359"/>
      <c r="B49" s="367"/>
      <c r="C49" s="359"/>
      <c r="D49" s="365"/>
      <c r="E49" s="359"/>
      <c r="F49" s="359"/>
      <c r="G49" s="359"/>
      <c r="H49" s="359"/>
      <c r="I49" s="378"/>
      <c r="J49" s="382"/>
      <c r="K49" s="359"/>
      <c r="L49" s="360"/>
      <c r="M49" s="360"/>
      <c r="N49" s="359"/>
      <c r="O49" s="270">
        <v>5</v>
      </c>
      <c r="P49" s="251" t="s">
        <v>318</v>
      </c>
      <c r="Q49" s="270" t="str">
        <f t="shared" si="0"/>
        <v>Probabilidad</v>
      </c>
      <c r="R49" s="270" t="s">
        <v>317</v>
      </c>
      <c r="S49" s="270" t="s">
        <v>242</v>
      </c>
      <c r="T49" s="273">
        <f>VLOOKUP(R49&amp;S49,Hoja1!$Q$4:$R$9,2,0)</f>
        <v>0.35</v>
      </c>
      <c r="U49" s="262" t="s">
        <v>243</v>
      </c>
      <c r="V49" s="270" t="s">
        <v>244</v>
      </c>
      <c r="W49" s="270" t="s">
        <v>245</v>
      </c>
      <c r="X49" s="273">
        <f t="shared" si="25"/>
        <v>0.35</v>
      </c>
      <c r="Y49" s="273" t="str">
        <f>IF(Z49&lt;=20%,'Tabla probabilidad'!$B$5,IF(Z49&lt;=40%,'Tabla probabilidad'!$B$6,IF(Z49&lt;=60%,'Tabla probabilidad'!$B$7,IF(Z49&lt;=80%,'Tabla probabilidad'!$B$8,IF(Z49&lt;=100%,'Tabla probabilidad'!$B$9)))))</f>
        <v>Alta</v>
      </c>
      <c r="Z49" s="273">
        <f>IF(R49="Preventivo",(J45-(J45*T49)),IF(R49="Detectivo",(J45-(J45*T49)),IF(R49="Correctivo",(J45))))</f>
        <v>0.65</v>
      </c>
      <c r="AA49" s="371"/>
      <c r="AB49" s="371"/>
      <c r="AC49" s="273" t="str">
        <f t="shared" si="1"/>
        <v>Mayor</v>
      </c>
      <c r="AD49" s="273">
        <f t="shared" si="26"/>
        <v>0.8</v>
      </c>
      <c r="AE49" s="371"/>
      <c r="AF49" s="371"/>
      <c r="AG49" s="367"/>
      <c r="AH49" s="359"/>
      <c r="AI49" s="359"/>
      <c r="AJ49" s="359"/>
      <c r="AK49" s="359"/>
      <c r="AL49" s="359"/>
      <c r="AM49" s="359"/>
      <c r="AN49" s="359"/>
    </row>
    <row r="50" spans="1:40" ht="48" customHeight="1">
      <c r="A50" s="359">
        <v>9</v>
      </c>
      <c r="B50" s="366" t="s">
        <v>319</v>
      </c>
      <c r="C50" s="359" t="s">
        <v>234</v>
      </c>
      <c r="D50" s="383" t="s">
        <v>320</v>
      </c>
      <c r="E50" s="359" t="s">
        <v>321</v>
      </c>
      <c r="F50" s="359" t="s">
        <v>322</v>
      </c>
      <c r="G50" s="359" t="s">
        <v>238</v>
      </c>
      <c r="H50" s="359">
        <v>72000</v>
      </c>
      <c r="I50" s="378" t="str">
        <f>IF(H50&lt;=2,'Tabla probabilidad'!$B$5,IF(H50&lt;=24,'Tabla probabilidad'!$B$6,IF(H50&lt;=500,'Tabla probabilidad'!$B$7,IF(H50&lt;=5000,'Tabla probabilidad'!$B$8,IF(H50&gt;5000,'Tabla probabilidad'!$B$9)))))</f>
        <v>Muy Alta</v>
      </c>
      <c r="J50" s="382">
        <f>IF(H50&lt;=2,'Tabla probabilidad'!$D$5,IF(H50&lt;=24,'Tabla probabilidad'!$D$6,IF(H50&lt;=500,'Tabla probabilidad'!$D$7,IF(H50&lt;=5000,'Tabla probabilidad'!$D$8,IF(H50&gt;5000,'Tabla probabilidad'!$D$9)))))</f>
        <v>1</v>
      </c>
      <c r="K50" s="359" t="s">
        <v>323</v>
      </c>
      <c r="L50" s="359" t="str">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Mayor</v>
      </c>
      <c r="M50" s="359" t="str">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80%</v>
      </c>
      <c r="N50" s="359" t="str">
        <f>VLOOKUP((I50&amp;L50),Hoja1!$B$4:$C$28,2,0)</f>
        <v xml:space="preserve">Alto </v>
      </c>
      <c r="O50" s="270">
        <v>1</v>
      </c>
      <c r="P50" s="161" t="s">
        <v>324</v>
      </c>
      <c r="Q50" s="270" t="str">
        <f t="shared" si="0"/>
        <v>Probabilidad</v>
      </c>
      <c r="R50" s="270" t="s">
        <v>241</v>
      </c>
      <c r="S50" s="270" t="s">
        <v>242</v>
      </c>
      <c r="T50" s="273">
        <f>VLOOKUP(R50&amp;S50,Hoja1!$Q$4:$R$9,2,0)</f>
        <v>0.45</v>
      </c>
      <c r="U50" s="262" t="s">
        <v>243</v>
      </c>
      <c r="V50" s="270" t="s">
        <v>244</v>
      </c>
      <c r="W50" s="270" t="s">
        <v>245</v>
      </c>
      <c r="X50" s="273">
        <f>IF(Q50="Probabilidad",($J$50*T50),IF(Q50="Impacto"," "))</f>
        <v>0.45</v>
      </c>
      <c r="Y50" s="273" t="str">
        <f>IF(Z50&lt;=20%,'Tabla probabilidad'!$B$5,IF(Z50&lt;=40%,'Tabla probabilidad'!$B$6,IF(Z50&lt;=60%,'Tabla probabilidad'!$B$7,IF(Z50&lt;=80%,'Tabla probabilidad'!$B$8,IF(Z50&lt;=100%,'Tabla probabilidad'!$B$9)))))</f>
        <v>Media</v>
      </c>
      <c r="Z50" s="273">
        <f>IF(R50="Preventivo",(J50-(J50*T50)),IF(R50="Detectivo",(J50-(J50*T50)),IF(R50="Correctivo",(J50))))</f>
        <v>0.55000000000000004</v>
      </c>
      <c r="AA50" s="369" t="str">
        <f>IF(AB50&lt;=20%,'Tabla probabilidad'!$B$5,IF(AB50&lt;=40%,'Tabla probabilidad'!$B$6,IF(AB50&lt;=60%,'Tabla probabilidad'!$B$7,IF(AB50&lt;=80%,'Tabla probabilidad'!$B$8,IF(AB50&lt;=100%,'Tabla probabilidad'!$B$9)))))</f>
        <v>Media</v>
      </c>
      <c r="AB50" s="369">
        <f>AVERAGE(Z50:Z54)</f>
        <v>0.55000000000000004</v>
      </c>
      <c r="AC50" s="273" t="str">
        <f t="shared" si="1"/>
        <v>Mayor</v>
      </c>
      <c r="AD50" s="273">
        <f>IF(Q50="Probabilidad",(($M$50-0)),IF(Q50="Impacto",($M$50-($M$50*T50))))</f>
        <v>0.8</v>
      </c>
      <c r="AE50" s="369" t="str">
        <f>IF(AF50&lt;=20%,"Leve",IF(AF50&lt;=40%,"Menor",IF(AF50&lt;=60%,"Moderado",IF(AF50&lt;=80%,"Mayor",IF(AF50&lt;=100%,"Catastrófico")))))</f>
        <v>Mayor</v>
      </c>
      <c r="AF50" s="369">
        <f>AVERAGE(AD50:AD54)</f>
        <v>0.8</v>
      </c>
      <c r="AG50" s="366" t="str">
        <f>VLOOKUP(AA50&amp;AE50,Hoja1!$B$4:$C$28,2,0)</f>
        <v xml:space="preserve">Alto </v>
      </c>
      <c r="AH50" s="359" t="s">
        <v>246</v>
      </c>
      <c r="AI50" s="359"/>
      <c r="AJ50" s="359"/>
      <c r="AK50" s="359"/>
      <c r="AL50" s="359"/>
      <c r="AM50" s="359"/>
      <c r="AN50" s="359"/>
    </row>
    <row r="51" spans="1:40" ht="55.5" customHeight="1">
      <c r="A51" s="359"/>
      <c r="B51" s="368"/>
      <c r="C51" s="359"/>
      <c r="D51" s="364"/>
      <c r="E51" s="359"/>
      <c r="F51" s="359"/>
      <c r="G51" s="359"/>
      <c r="H51" s="359"/>
      <c r="I51" s="378"/>
      <c r="J51" s="382"/>
      <c r="K51" s="359"/>
      <c r="L51" s="360"/>
      <c r="M51" s="360"/>
      <c r="N51" s="359"/>
      <c r="O51" s="270">
        <v>2</v>
      </c>
      <c r="P51" s="161" t="s">
        <v>325</v>
      </c>
      <c r="Q51" s="270" t="str">
        <f t="shared" si="0"/>
        <v>Probabilidad</v>
      </c>
      <c r="R51" s="270" t="s">
        <v>241</v>
      </c>
      <c r="S51" s="270" t="s">
        <v>242</v>
      </c>
      <c r="T51" s="273">
        <f>VLOOKUP(R51&amp;S51,Hoja1!$Q$4:$R$9,2,0)</f>
        <v>0.45</v>
      </c>
      <c r="U51" s="262" t="s">
        <v>243</v>
      </c>
      <c r="V51" s="270" t="s">
        <v>244</v>
      </c>
      <c r="W51" s="270" t="s">
        <v>245</v>
      </c>
      <c r="X51" s="273">
        <f t="shared" ref="X51:X54" si="27">IF(Q51="Probabilidad",($J$50*T51),IF(Q51="Impacto"," "))</f>
        <v>0.45</v>
      </c>
      <c r="Y51" s="273" t="str">
        <f>IF(Z51&lt;=20%,'Tabla probabilidad'!$B$5,IF(Z51&lt;=40%,'Tabla probabilidad'!$B$6,IF(Z51&lt;=60%,'Tabla probabilidad'!$B$7,IF(Z51&lt;=80%,'Tabla probabilidad'!$B$8,IF(Z51&lt;=100%,'Tabla probabilidad'!$B$9)))))</f>
        <v>Media</v>
      </c>
      <c r="Z51" s="273">
        <f>IF(R51="Preventivo",(J50-(J50*T51)),IF(R51="Detectivo",(J50-(J50*T51)),IF(R51="Correctivo",(J50))))</f>
        <v>0.55000000000000004</v>
      </c>
      <c r="AA51" s="370"/>
      <c r="AB51" s="370"/>
      <c r="AC51" s="273" t="str">
        <f t="shared" si="1"/>
        <v>Mayor</v>
      </c>
      <c r="AD51" s="273">
        <f t="shared" ref="AD51:AD54" si="28">IF(Q51="Probabilidad",(($M$50-0)),IF(Q51="Impacto",($M$50-($M$50*T51))))</f>
        <v>0.8</v>
      </c>
      <c r="AE51" s="370"/>
      <c r="AF51" s="370"/>
      <c r="AG51" s="368"/>
      <c r="AH51" s="359"/>
      <c r="AI51" s="359"/>
      <c r="AJ51" s="359"/>
      <c r="AK51" s="359"/>
      <c r="AL51" s="359"/>
      <c r="AM51" s="359"/>
      <c r="AN51" s="359"/>
    </row>
    <row r="52" spans="1:40" ht="42" customHeight="1">
      <c r="A52" s="359"/>
      <c r="B52" s="368"/>
      <c r="C52" s="359"/>
      <c r="D52" s="364"/>
      <c r="E52" s="359"/>
      <c r="F52" s="359"/>
      <c r="G52" s="359"/>
      <c r="H52" s="359"/>
      <c r="I52" s="378"/>
      <c r="J52" s="382"/>
      <c r="K52" s="359"/>
      <c r="L52" s="360"/>
      <c r="M52" s="360"/>
      <c r="N52" s="359"/>
      <c r="O52" s="270">
        <v>3</v>
      </c>
      <c r="P52" s="161" t="s">
        <v>326</v>
      </c>
      <c r="Q52" s="270" t="str">
        <f t="shared" si="0"/>
        <v>Probabilidad</v>
      </c>
      <c r="R52" s="270" t="s">
        <v>241</v>
      </c>
      <c r="S52" s="270" t="s">
        <v>242</v>
      </c>
      <c r="T52" s="273">
        <f>VLOOKUP(R52&amp;S52,Hoja1!$Q$4:$R$9,2,0)</f>
        <v>0.45</v>
      </c>
      <c r="U52" s="262" t="s">
        <v>243</v>
      </c>
      <c r="V52" s="270" t="s">
        <v>244</v>
      </c>
      <c r="W52" s="270" t="s">
        <v>245</v>
      </c>
      <c r="X52" s="273">
        <f t="shared" si="27"/>
        <v>0.45</v>
      </c>
      <c r="Y52" s="273" t="str">
        <f>IF(Z52&lt;=20%,'Tabla probabilidad'!$B$5,IF(Z52&lt;=40%,'Tabla probabilidad'!$B$6,IF(Z52&lt;=60%,'Tabla probabilidad'!$B$7,IF(Z52&lt;=80%,'Tabla probabilidad'!$B$8,IF(Z52&lt;=100%,'Tabla probabilidad'!$B$9)))))</f>
        <v>Media</v>
      </c>
      <c r="Z52" s="273">
        <f>IF(R52="Preventivo",(J50-(J50*T52)),IF(R52="Detectivo",(J50-(J50*T52)),IF(R52="Correctivo",(J50))))</f>
        <v>0.55000000000000004</v>
      </c>
      <c r="AA52" s="370"/>
      <c r="AB52" s="370"/>
      <c r="AC52" s="273" t="str">
        <f t="shared" si="1"/>
        <v>Mayor</v>
      </c>
      <c r="AD52" s="273">
        <f t="shared" si="28"/>
        <v>0.8</v>
      </c>
      <c r="AE52" s="370"/>
      <c r="AF52" s="370"/>
      <c r="AG52" s="368"/>
      <c r="AH52" s="359"/>
      <c r="AI52" s="359"/>
      <c r="AJ52" s="359"/>
      <c r="AK52" s="359"/>
      <c r="AL52" s="359"/>
      <c r="AM52" s="359"/>
      <c r="AN52" s="359"/>
    </row>
    <row r="53" spans="1:40" ht="96.75" customHeight="1" thickBot="1">
      <c r="A53" s="359"/>
      <c r="B53" s="368"/>
      <c r="C53" s="359"/>
      <c r="D53" s="364"/>
      <c r="E53" s="359"/>
      <c r="F53" s="359"/>
      <c r="G53" s="359"/>
      <c r="H53" s="359"/>
      <c r="I53" s="378"/>
      <c r="J53" s="382"/>
      <c r="K53" s="359"/>
      <c r="L53" s="360"/>
      <c r="M53" s="360"/>
      <c r="N53" s="359"/>
      <c r="O53" s="270">
        <v>4</v>
      </c>
      <c r="P53" s="162" t="s">
        <v>327</v>
      </c>
      <c r="Q53" s="270" t="str">
        <f t="shared" si="0"/>
        <v>Probabilidad</v>
      </c>
      <c r="R53" s="270" t="s">
        <v>241</v>
      </c>
      <c r="S53" s="270" t="s">
        <v>242</v>
      </c>
      <c r="T53" s="273">
        <f>VLOOKUP(R53&amp;S53,Hoja1!$Q$4:$R$9,2,0)</f>
        <v>0.45</v>
      </c>
      <c r="U53" s="262" t="s">
        <v>243</v>
      </c>
      <c r="V53" s="270" t="s">
        <v>244</v>
      </c>
      <c r="W53" s="270" t="s">
        <v>245</v>
      </c>
      <c r="X53" s="273">
        <f t="shared" si="27"/>
        <v>0.45</v>
      </c>
      <c r="Y53" s="273" t="str">
        <f>IF(Z53&lt;=20%,'Tabla probabilidad'!$B$5,IF(Z53&lt;=40%,'Tabla probabilidad'!$B$6,IF(Z53&lt;=60%,'Tabla probabilidad'!$B$7,IF(Z53&lt;=80%,'Tabla probabilidad'!$B$8,IF(Z53&lt;=100%,'Tabla probabilidad'!$B$9)))))</f>
        <v>Media</v>
      </c>
      <c r="Z53" s="273">
        <f>IF(R53="Preventivo",(J50-(J50*T53)),IF(R53="Detectivo",(J50-(J50*T53)),IF(R53="Correctivo",(J50))))</f>
        <v>0.55000000000000004</v>
      </c>
      <c r="AA53" s="370"/>
      <c r="AB53" s="370"/>
      <c r="AC53" s="273" t="str">
        <f t="shared" si="1"/>
        <v>Mayor</v>
      </c>
      <c r="AD53" s="273">
        <f t="shared" si="28"/>
        <v>0.8</v>
      </c>
      <c r="AE53" s="370"/>
      <c r="AF53" s="370"/>
      <c r="AG53" s="368"/>
      <c r="AH53" s="359"/>
      <c r="AI53" s="359"/>
      <c r="AJ53" s="359"/>
      <c r="AK53" s="359"/>
      <c r="AL53" s="359"/>
      <c r="AM53" s="359"/>
      <c r="AN53" s="359"/>
    </row>
    <row r="54" spans="1:40" ht="104.25" customHeight="1">
      <c r="A54" s="366"/>
      <c r="B54" s="367"/>
      <c r="C54" s="359"/>
      <c r="D54" s="364"/>
      <c r="E54" s="366"/>
      <c r="F54" s="366"/>
      <c r="G54" s="366"/>
      <c r="H54" s="366"/>
      <c r="I54" s="428"/>
      <c r="J54" s="369"/>
      <c r="K54" s="359"/>
      <c r="L54" s="360"/>
      <c r="M54" s="360"/>
      <c r="N54" s="366"/>
      <c r="O54" s="269">
        <v>5</v>
      </c>
      <c r="P54" s="161" t="s">
        <v>328</v>
      </c>
      <c r="Q54" s="269" t="str">
        <f t="shared" si="0"/>
        <v>Probabilidad</v>
      </c>
      <c r="R54" s="269" t="s">
        <v>241</v>
      </c>
      <c r="S54" s="269" t="s">
        <v>242</v>
      </c>
      <c r="T54" s="271">
        <f>VLOOKUP(R54&amp;S54,Hoja1!$Q$4:$R$9,2,0)</f>
        <v>0.45</v>
      </c>
      <c r="U54" s="278" t="s">
        <v>243</v>
      </c>
      <c r="V54" s="269" t="s">
        <v>244</v>
      </c>
      <c r="W54" s="269" t="s">
        <v>245</v>
      </c>
      <c r="X54" s="271">
        <f t="shared" si="27"/>
        <v>0.45</v>
      </c>
      <c r="Y54" s="271" t="str">
        <f>IF(Z54&lt;=20%,'Tabla probabilidad'!$B$5,IF(Z54&lt;=40%,'Tabla probabilidad'!$B$6,IF(Z54&lt;=60%,'Tabla probabilidad'!$B$7,IF(Z54&lt;=80%,'Tabla probabilidad'!$B$8,IF(Z54&lt;=100%,'Tabla probabilidad'!$B$9)))))</f>
        <v>Media</v>
      </c>
      <c r="Z54" s="271">
        <f>IF(R54="Preventivo",(J50-(J50*T54)),IF(R54="Detectivo",(J50-(J50*T54)),IF(R54="Correctivo",(J50))))</f>
        <v>0.55000000000000004</v>
      </c>
      <c r="AA54" s="370"/>
      <c r="AB54" s="370"/>
      <c r="AC54" s="271" t="str">
        <f t="shared" si="1"/>
        <v>Mayor</v>
      </c>
      <c r="AD54" s="271">
        <f t="shared" si="28"/>
        <v>0.8</v>
      </c>
      <c r="AE54" s="370"/>
      <c r="AF54" s="370"/>
      <c r="AG54" s="368"/>
      <c r="AH54" s="359"/>
      <c r="AI54" s="359"/>
      <c r="AJ54" s="359"/>
      <c r="AK54" s="359"/>
      <c r="AL54" s="359"/>
      <c r="AM54" s="359"/>
      <c r="AN54" s="359"/>
    </row>
    <row r="55" spans="1:40" ht="123.75" customHeight="1">
      <c r="A55" s="359">
        <v>10</v>
      </c>
      <c r="B55" s="366" t="s">
        <v>329</v>
      </c>
      <c r="C55" s="359" t="s">
        <v>330</v>
      </c>
      <c r="D55" s="383" t="s">
        <v>331</v>
      </c>
      <c r="E55" s="359" t="s">
        <v>332</v>
      </c>
      <c r="F55" s="359" t="s">
        <v>333</v>
      </c>
      <c r="G55" s="359" t="s">
        <v>334</v>
      </c>
      <c r="H55" s="427">
        <v>72000</v>
      </c>
      <c r="I55" s="378" t="str">
        <f>IF(H55&lt;=2,'Tabla probabilidad'!$B$5,IF(H55&lt;=24,'Tabla probabilidad'!$B$6,IF(H55&lt;=500,'Tabla probabilidad'!$B$7,IF(H55&lt;=5000,'Tabla probabilidad'!$B$8,IF(H55&gt;5000,'Tabla probabilidad'!$B$9)))))</f>
        <v>Muy Alta</v>
      </c>
      <c r="J55" s="382">
        <f>IF(H55&lt;=2,'Tabla probabilidad'!$D$5,IF(H55&lt;=24,'Tabla probabilidad'!$D$6,IF(H55&lt;=500,'Tabla probabilidad'!$D$7,IF(H55&lt;=5000,'Tabla probabilidad'!$D$8,IF(H55&gt;5000,'Tabla probabilidad'!$D$9)))))</f>
        <v>1</v>
      </c>
      <c r="K55" s="359" t="s">
        <v>335</v>
      </c>
      <c r="L55" s="359" t="str">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Leve</v>
      </c>
      <c r="M55" s="359" t="str">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20%</v>
      </c>
      <c r="N55" s="359" t="str">
        <f>VLOOKUP((I55&amp;L55),Hoja1!$B$4:$C$28,2,0)</f>
        <v xml:space="preserve">Alto </v>
      </c>
      <c r="O55" s="270">
        <v>1</v>
      </c>
      <c r="P55" s="252" t="s">
        <v>336</v>
      </c>
      <c r="Q55" s="270" t="str">
        <f t="shared" ref="Q55:Q60" si="29">IF(R55="Preventivo","Probabilidad",IF(R55="Detectivo","Probabilidad", IF(R55="Correctivo","Impacto")))</f>
        <v>Probabilidad</v>
      </c>
      <c r="R55" s="270" t="s">
        <v>241</v>
      </c>
      <c r="S55" s="270" t="s">
        <v>242</v>
      </c>
      <c r="T55" s="273">
        <f>VLOOKUP(R55&amp;S55,Hoja1!$Q$4:$R$9,2,0)</f>
        <v>0.45</v>
      </c>
      <c r="U55" s="262" t="s">
        <v>275</v>
      </c>
      <c r="V55" s="270" t="s">
        <v>244</v>
      </c>
      <c r="W55" s="270" t="s">
        <v>245</v>
      </c>
      <c r="X55" s="273">
        <f>IF(Q55="Probabilidad",($J$55*T55),IF(Q55="Impacto"," "))</f>
        <v>0.45</v>
      </c>
      <c r="Y55" s="273" t="str">
        <f>IF(Z55&lt;=20%,'Tabla probabilidad'!$B$5,IF(Z55&lt;=40%,'Tabla probabilidad'!$B$6,IF(Z55&lt;=60%,'Tabla probabilidad'!$B$7,IF(Z55&lt;=80%,'Tabla probabilidad'!$B$8,IF(Z55&lt;=100%,'Tabla probabilidad'!$B$9)))))</f>
        <v>Media</v>
      </c>
      <c r="Z55" s="273">
        <f>IF(R55="Preventivo",(J55-(J55*T55)),IF(R55="Detectivo",(J55-(J55*T55)),IF(R55="Correctivo",(J55))))</f>
        <v>0.55000000000000004</v>
      </c>
      <c r="AA55" s="369" t="str">
        <f>IF(AB55&lt;=20%,'Tabla probabilidad'!$B$5,IF(AB55&lt;=40%,'Tabla probabilidad'!$B$6,IF(AB55&lt;=60%,'Tabla probabilidad'!$B$7,IF(AB55&lt;=80%,'Tabla probabilidad'!$B$8,IF(AB55&lt;=100%,'Tabla probabilidad'!$B$9)))))</f>
        <v>Media</v>
      </c>
      <c r="AB55" s="369">
        <f>AVERAGE(Z55:Z59)</f>
        <v>0.56999999999999995</v>
      </c>
      <c r="AC55" s="273" t="str">
        <f t="shared" ref="AC55:AC60" si="30">IF(AD55&lt;=20%,"Leve",IF(AD55&lt;=40%,"Menor",IF(AD55&lt;=60%,"Moderado",IF(AD55&lt;=80%,"Mayor",IF(AD55&lt;=100%,"Catastrófico")))))</f>
        <v>Leve</v>
      </c>
      <c r="AD55" s="273">
        <f>IF(Q55="Probabilidad",(($M$55-0)),IF(Q55="Impacto",($M$55-($M$55*T55))))</f>
        <v>0.2</v>
      </c>
      <c r="AE55" s="369" t="str">
        <f>IF(AF55&lt;=20%,"Leve",IF(AF55&lt;=40%,"Menor",IF(AF55&lt;=60%,"Moderado",IF(AF55&lt;=80%,"Mayor",IF(AF55&lt;=100%,"Catastrófico")))))</f>
        <v>Leve</v>
      </c>
      <c r="AF55" s="369">
        <f>AVERAGE(AD55:AD59)</f>
        <v>0.2</v>
      </c>
      <c r="AG55" s="366" t="str">
        <f>VLOOKUP(AA55&amp;AE55,Hoja1!$B$4:$C$28,2,0)</f>
        <v>Moderado</v>
      </c>
      <c r="AH55" s="359" t="s">
        <v>246</v>
      </c>
      <c r="AI55" s="359"/>
      <c r="AJ55" s="359"/>
      <c r="AK55" s="359"/>
      <c r="AL55" s="359"/>
      <c r="AM55" s="359"/>
      <c r="AN55" s="359"/>
    </row>
    <row r="56" spans="1:40" ht="82.5" customHeight="1">
      <c r="A56" s="359"/>
      <c r="B56" s="368"/>
      <c r="C56" s="359"/>
      <c r="D56" s="364"/>
      <c r="E56" s="359"/>
      <c r="F56" s="359"/>
      <c r="G56" s="359"/>
      <c r="H56" s="427"/>
      <c r="I56" s="378"/>
      <c r="J56" s="382"/>
      <c r="K56" s="359"/>
      <c r="L56" s="360"/>
      <c r="M56" s="360"/>
      <c r="N56" s="359"/>
      <c r="O56" s="270">
        <v>2</v>
      </c>
      <c r="P56" s="252" t="s">
        <v>337</v>
      </c>
      <c r="Q56" s="270" t="str">
        <f t="shared" si="29"/>
        <v>Probabilidad</v>
      </c>
      <c r="R56" s="270" t="s">
        <v>241</v>
      </c>
      <c r="S56" s="270" t="s">
        <v>242</v>
      </c>
      <c r="T56" s="273">
        <f>VLOOKUP(R56&amp;S56,Hoja1!$Q$4:$R$9,2,0)</f>
        <v>0.45</v>
      </c>
      <c r="U56" s="262" t="s">
        <v>275</v>
      </c>
      <c r="V56" s="270" t="s">
        <v>244</v>
      </c>
      <c r="W56" s="270" t="s">
        <v>245</v>
      </c>
      <c r="X56" s="273">
        <f t="shared" ref="X56:X60" si="31">IF(Q56="Probabilidad",($J$55*T56),IF(Q56="Impacto"," "))</f>
        <v>0.45</v>
      </c>
      <c r="Y56" s="273" t="str">
        <f>IF(Z56&lt;=20%,'Tabla probabilidad'!$B$5,IF(Z56&lt;=40%,'Tabla probabilidad'!$B$6,IF(Z56&lt;=60%,'Tabla probabilidad'!$B$7,IF(Z56&lt;=80%,'Tabla probabilidad'!$B$8,IF(Z56&lt;=100%,'Tabla probabilidad'!$B$9)))))</f>
        <v>Media</v>
      </c>
      <c r="Z56" s="273">
        <f>IF(R56="Preventivo",(J55-(J55*T56)),IF(R56="Detectivo",(J55-(J55*T56)),IF(R56="Correctivo",(J55))))</f>
        <v>0.55000000000000004</v>
      </c>
      <c r="AA56" s="370"/>
      <c r="AB56" s="370"/>
      <c r="AC56" s="273" t="str">
        <f t="shared" si="30"/>
        <v>Leve</v>
      </c>
      <c r="AD56" s="273">
        <f t="shared" ref="AD56:AD60" si="32">IF(Q56="Probabilidad",(($M$55-0)),IF(Q56="Impacto",($M$55-($M$55*T56))))</f>
        <v>0.2</v>
      </c>
      <c r="AE56" s="370"/>
      <c r="AF56" s="370"/>
      <c r="AG56" s="368"/>
      <c r="AH56" s="359"/>
      <c r="AI56" s="359"/>
      <c r="AJ56" s="359"/>
      <c r="AK56" s="359"/>
      <c r="AL56" s="359"/>
      <c r="AM56" s="359"/>
      <c r="AN56" s="359"/>
    </row>
    <row r="57" spans="1:40" ht="51" customHeight="1">
      <c r="A57" s="359"/>
      <c r="B57" s="368"/>
      <c r="C57" s="359"/>
      <c r="D57" s="364"/>
      <c r="E57" s="359"/>
      <c r="F57" s="359"/>
      <c r="G57" s="359"/>
      <c r="H57" s="427"/>
      <c r="I57" s="378"/>
      <c r="J57" s="382"/>
      <c r="K57" s="359"/>
      <c r="L57" s="360"/>
      <c r="M57" s="360"/>
      <c r="N57" s="359"/>
      <c r="O57" s="270">
        <v>3</v>
      </c>
      <c r="P57" s="252" t="s">
        <v>338</v>
      </c>
      <c r="Q57" s="270" t="str">
        <f t="shared" si="29"/>
        <v>Probabilidad</v>
      </c>
      <c r="R57" s="270" t="s">
        <v>317</v>
      </c>
      <c r="S57" s="270" t="s">
        <v>242</v>
      </c>
      <c r="T57" s="273">
        <f>VLOOKUP(R57&amp;S57,Hoja1!$Q$4:$R$9,2,0)</f>
        <v>0.35</v>
      </c>
      <c r="U57" s="262" t="s">
        <v>243</v>
      </c>
      <c r="V57" s="270" t="s">
        <v>244</v>
      </c>
      <c r="W57" s="270" t="s">
        <v>245</v>
      </c>
      <c r="X57" s="273">
        <f t="shared" si="31"/>
        <v>0.35</v>
      </c>
      <c r="Y57" s="273" t="str">
        <f>IF(Z57&lt;=20%,'Tabla probabilidad'!$B$5,IF(Z57&lt;=40%,'Tabla probabilidad'!$B$6,IF(Z57&lt;=60%,'Tabla probabilidad'!$B$7,IF(Z57&lt;=80%,'Tabla probabilidad'!$B$8,IF(Z57&lt;=100%,'Tabla probabilidad'!$B$9)))))</f>
        <v>Alta</v>
      </c>
      <c r="Z57" s="273">
        <f>IF(R57="Preventivo",(J55-(J55*T57)),IF(R57="Detectivo",(J55-(J55*T57)),IF(R57="Correctivo",(J55))))</f>
        <v>0.65</v>
      </c>
      <c r="AA57" s="370"/>
      <c r="AB57" s="370"/>
      <c r="AC57" s="273" t="str">
        <f t="shared" si="30"/>
        <v>Leve</v>
      </c>
      <c r="AD57" s="273">
        <f t="shared" si="32"/>
        <v>0.2</v>
      </c>
      <c r="AE57" s="370"/>
      <c r="AF57" s="370"/>
      <c r="AG57" s="368"/>
      <c r="AH57" s="359"/>
      <c r="AI57" s="359"/>
      <c r="AJ57" s="359"/>
      <c r="AK57" s="359"/>
      <c r="AL57" s="359"/>
      <c r="AM57" s="359"/>
      <c r="AN57" s="359"/>
    </row>
    <row r="58" spans="1:40" ht="123" customHeight="1">
      <c r="A58" s="359"/>
      <c r="B58" s="368"/>
      <c r="C58" s="359"/>
      <c r="D58" s="364"/>
      <c r="E58" s="359"/>
      <c r="F58" s="359"/>
      <c r="G58" s="359"/>
      <c r="H58" s="427"/>
      <c r="I58" s="378"/>
      <c r="J58" s="382"/>
      <c r="K58" s="359"/>
      <c r="L58" s="360"/>
      <c r="M58" s="360"/>
      <c r="N58" s="359"/>
      <c r="O58" s="270">
        <v>4</v>
      </c>
      <c r="P58" s="253" t="s">
        <v>339</v>
      </c>
      <c r="Q58" s="270" t="str">
        <f t="shared" si="29"/>
        <v>Probabilidad</v>
      </c>
      <c r="R58" s="270" t="s">
        <v>241</v>
      </c>
      <c r="S58" s="270" t="s">
        <v>242</v>
      </c>
      <c r="T58" s="273">
        <f>VLOOKUP(R58&amp;S58,Hoja1!$Q$4:$R$9,2,0)</f>
        <v>0.45</v>
      </c>
      <c r="U58" s="262" t="s">
        <v>243</v>
      </c>
      <c r="V58" s="270" t="s">
        <v>244</v>
      </c>
      <c r="W58" s="270" t="s">
        <v>245</v>
      </c>
      <c r="X58" s="273">
        <f t="shared" si="31"/>
        <v>0.45</v>
      </c>
      <c r="Y58" s="273" t="str">
        <f>IF(Z58&lt;=20%,'Tabla probabilidad'!$B$5,IF(Z58&lt;=40%,'Tabla probabilidad'!$B$6,IF(Z58&lt;=60%,'Tabla probabilidad'!$B$7,IF(Z58&lt;=80%,'Tabla probabilidad'!$B$8,IF(Z58&lt;=100%,'Tabla probabilidad'!$B$9)))))</f>
        <v>Media</v>
      </c>
      <c r="Z58" s="273">
        <f>IF(R58="Preventivo",(J55-(J55*T58)),IF(R58="Detectivo",(J55-(J55*T58)),IF(R58="Correctivo",(J55))))</f>
        <v>0.55000000000000004</v>
      </c>
      <c r="AA58" s="370"/>
      <c r="AB58" s="370"/>
      <c r="AC58" s="273" t="str">
        <f t="shared" si="30"/>
        <v>Leve</v>
      </c>
      <c r="AD58" s="273">
        <f t="shared" si="32"/>
        <v>0.2</v>
      </c>
      <c r="AE58" s="370"/>
      <c r="AF58" s="370"/>
      <c r="AG58" s="368"/>
      <c r="AH58" s="359"/>
      <c r="AI58" s="359"/>
      <c r="AJ58" s="359"/>
      <c r="AK58" s="359"/>
      <c r="AL58" s="359"/>
      <c r="AM58" s="359"/>
      <c r="AN58" s="359"/>
    </row>
    <row r="59" spans="1:40" ht="177.75" customHeight="1">
      <c r="A59" s="359"/>
      <c r="B59" s="367"/>
      <c r="C59" s="359"/>
      <c r="D59" s="365"/>
      <c r="E59" s="359"/>
      <c r="F59" s="359"/>
      <c r="G59" s="359"/>
      <c r="H59" s="427"/>
      <c r="I59" s="378"/>
      <c r="J59" s="382"/>
      <c r="K59" s="359"/>
      <c r="L59" s="360"/>
      <c r="M59" s="360"/>
      <c r="N59" s="359"/>
      <c r="O59" s="270">
        <v>5</v>
      </c>
      <c r="P59" s="254" t="s">
        <v>340</v>
      </c>
      <c r="Q59" s="270" t="str">
        <f t="shared" si="29"/>
        <v>Probabilidad</v>
      </c>
      <c r="R59" s="270" t="s">
        <v>241</v>
      </c>
      <c r="S59" s="270" t="s">
        <v>242</v>
      </c>
      <c r="T59" s="273">
        <f>VLOOKUP(R59&amp;S59,Hoja1!$Q$4:$R$9,2,0)</f>
        <v>0.45</v>
      </c>
      <c r="U59" s="262" t="s">
        <v>275</v>
      </c>
      <c r="V59" s="270" t="s">
        <v>244</v>
      </c>
      <c r="W59" s="270" t="s">
        <v>245</v>
      </c>
      <c r="X59" s="273">
        <f t="shared" si="31"/>
        <v>0.45</v>
      </c>
      <c r="Y59" s="273" t="str">
        <f>IF(Z59&lt;=20%,'Tabla probabilidad'!$B$5,IF(Z59&lt;=40%,'Tabla probabilidad'!$B$6,IF(Z59&lt;=60%,'Tabla probabilidad'!$B$7,IF(Z59&lt;=80%,'Tabla probabilidad'!$B$8,IF(Z59&lt;=100%,'Tabla probabilidad'!$B$9)))))</f>
        <v>Media</v>
      </c>
      <c r="Z59" s="273">
        <f>IF(R59="Preventivo",(J55-(J55*T59)),IF(R59="Detectivo",(J55-(J55*T59)),IF(R59="Correctivo",(J55))))</f>
        <v>0.55000000000000004</v>
      </c>
      <c r="AA59" s="371"/>
      <c r="AB59" s="371"/>
      <c r="AC59" s="273" t="str">
        <f t="shared" si="30"/>
        <v>Leve</v>
      </c>
      <c r="AD59" s="273">
        <f t="shared" si="32"/>
        <v>0.2</v>
      </c>
      <c r="AE59" s="371"/>
      <c r="AF59" s="371"/>
      <c r="AG59" s="367"/>
      <c r="AH59" s="359"/>
      <c r="AI59" s="359"/>
      <c r="AJ59" s="359"/>
      <c r="AK59" s="359"/>
      <c r="AL59" s="359"/>
      <c r="AM59" s="359"/>
      <c r="AN59" s="359"/>
    </row>
    <row r="60" spans="1:40" ht="74.25" customHeight="1">
      <c r="A60" s="375">
        <v>11</v>
      </c>
      <c r="B60" s="366" t="s">
        <v>341</v>
      </c>
      <c r="C60" s="359" t="s">
        <v>234</v>
      </c>
      <c r="D60" s="383" t="s">
        <v>342</v>
      </c>
      <c r="E60" s="359" t="s">
        <v>343</v>
      </c>
      <c r="F60" s="359" t="s">
        <v>344</v>
      </c>
      <c r="G60" s="359" t="s">
        <v>283</v>
      </c>
      <c r="H60" s="359">
        <v>10000</v>
      </c>
      <c r="I60" s="378" t="str">
        <f>IF(H60&lt;=2,'Tabla probabilidad'!$B$5,IF(H60&lt;=24,'Tabla probabilidad'!$B$6,IF(H60&lt;=500,'Tabla probabilidad'!$B$7,IF(H60&lt;=5000,'Tabla probabilidad'!$B$8,IF(H60&gt;5000,'Tabla probabilidad'!$B$9)))))</f>
        <v>Muy Alta</v>
      </c>
      <c r="J60" s="369">
        <f>IF(H60&lt;=2,'Tabla probabilidad'!$D$5,IF(H60&lt;=24,'Tabla probabilidad'!$D$6,IF(H60&lt;=500,'Tabla probabilidad'!$D$7,IF(H60&lt;=5000,'Tabla probabilidad'!$D$8,IF(H60&gt;5000,'Tabla probabilidad'!$D$9)))))</f>
        <v>1</v>
      </c>
      <c r="K60" s="359" t="s">
        <v>239</v>
      </c>
      <c r="L60" s="359" t="str">
        <f>IF(K60="El riesgo afecta la imagen de alguna área de la organización","Leve",IF(K60="El riesgo afecta la imagen de la entidad internamente, de conocimiento general, nivel interno, alta dirección, contratista y/o de provedores","Menor",IF(K60="El riesgo afecta la imagen de la entidad con algunos usuarios de relevancia frente al logro de los objetivos","Moderado",IF(K60="El riesgo afecta la imagen de de la entidad con efecto publicitario sostenido a nivel del sector justicia","Mayor",IF(K60="El riesgo afecta la imagen de la entidad a nivel nacional, con efecto publicitarios sostenible a nivel país","Catastrófico",IF(K60="Impacto que afecte la ejecución presupuestal en un valor ≥0,5%.","Leve",IF(K60="Impacto que afecte la ejecución presupuestal en un valor ≥1%.","Menor",IF(K60="Impacto que afecte la ejecución presupuestal en un valor ≥5%.","Moderado",IF(K60="Impacto que afecte la ejecución presupuestal en un valor ≥20%.","Mayor",IF(K60="Impacto que afecte la ejecución presupuestal en un valor ≥50%.","Catastrófico",IF(K60="Incumplimiento máximo del 5% de la meta planeada","Leve",IF(K60="Incumplimiento máximo del 15% de la meta planeada","Menor",IF(K60="Incumplimiento máximo del 20% de la meta planeada","Moderado",IF(K60="Incumplimiento máximo del 50% de la meta planeada","Mayor",IF(K60="Incumplimiento máximo del 80% de la meta planeada","Catastrófico",IF(K60="Cualquier afectación a la violacion de los derechos de los ciudadanos se considera con consecuencias altas","Mayor",IF(K60="Cualquier afectación a la violacion de los derechos de los ciudadanos se considera con consecuencias desastrosas","Catastrófico",IF(K60="Afecta la Prestación del Servicio de Administración de Justicia en 5%","Leve",IF(K60="Afecta la Prestación del Servicio de Administración de Justicia en 10%","Menor",IF(K60="Afecta la Prestación del Servicio de Administración de Justicia en 15%","Moderado",IF(K60="Afecta la Prestación del Servicio de Administración de Justicia en 20%","Mayor",IF(K60="Afecta la Prestación del Servicio de Administración de Justicia en más del 50%","Catastrófico",IF(K60="Cualquier acto indebido de los servidores judiciales genera altas consecuencias para la entidad","Mayor",IF(K60="Cualquier acto indebido de los servidores judiciales genera consecuencias desastrosas para la entidad","Catastrófico",IF(K60="Si el hecho llegara a presentarse, tendría consecuencias o efectos mínimos sobre la entidad","Leve",IF(K60="Si el hecho llegara a presentarse, tendría bajo impacto o efecto sobre la entidad","Menor",IF(K60="Si el hecho llegara a presentarse, tendría medianas consecuencias o efectos sobre la entidad","Moderado",IF(K60="Si el hecho llegara a presentarse, tendría altas consecuencias o efectos sobre la entidad","Mayor",IF(K60="Si el hecho llegara a presentarse, tendría desastrosas consecuencias o efectos sobre la entidad","Catastrófico")))))))))))))))))))))))))))))</f>
        <v>Leve</v>
      </c>
      <c r="M60" s="359" t="str">
        <f>IF(K60="El riesgo afecta la imagen de alguna área de la organización","20%",IF(K60="El riesgo afecta la imagen de la entidad internamente, de conocimiento general, nivel interno, alta dirección, contratista y/o de provedores","40%",IF(K60="El riesgo afecta la imagen de la entidad con algunos usuarios de relevancia frente al logro de los objetivos","60%",IF(K60="El riesgo afecta la imagen de de la entidad con efecto publicitario sostenido a nivel del sector justicia","80%",IF(K60="El riesgo afecta la imagen de la entidad a nivel nacional, con efecto publicitarios sostenible a nivel país","100%",IF(K60="Impacto que afecte la ejecución presupuestal en un valor ≥0,5%.","20%",IF(K60="Impacto que afecte la ejecución presupuestal en un valor ≥1%.","40%",IF(K60="Impacto que afecte la ejecución presupuestal en un valor ≥5%.","60%",IF(K60="Impacto que afecte la ejecución presupuestal en un valor ≥20%.","80%",IF(K60="Impacto que afecte la ejecución presupuestal en un valor ≥50%.","100%",IF(K60="Incumplimiento máximo del 5% de la meta planeada","20%",IF(K60="Incumplimiento máximo del 15% de la meta planeada","40%",IF(K60="Incumplimiento máximo del 20% de la meta planeada","60%",IF(K60="Incumplimiento máximo del 50% de la meta planeada","80%",IF(K60="Incumplimiento máximo del 80% de la meta planeada","100%",IF(K60="Cualquier afectación a la violacion de los derechos de los ciudadanos se considera con consecuencias altas","80%",IF(K60="Cualquier afectación a la violacion de los derechos de los ciudadanos se considera con consecuencias desastrosas","100%",IF(K60="Afecta la Prestación del Servicio de Administración de Justicia en 5%","20%",IF(K60="Afecta la Prestación del Servicio de Administración de Justicia en 10%","40%",IF(K60="Afecta la Prestación del Servicio de Administración de Justicia en 15%","60%",IF(K60="Afecta la Prestación del Servicio de Administración de Justicia en 20%","80%",IF(K60="Afecta la Prestación del Servicio de Administración de Justicia en más del 50%","100%",IF(K60="Cualquier acto indebido de los servidores judiciales genera altas consecuencias para la entidad","80%",IF(K60="Cualquier acto indebido de los servidores judiciales genera consecuencias desastrosas para la entidad","100%",IF(K60="Si el hecho llegara a presentarse, tendría consecuencias o efectos mínimos sobre la entidad","20%",IF(K60="Si el hecho llegara a presentarse, tendría bajo impacto o efecto sobre la entidad","40%",IF(K60="Si el hecho llegara a presentarse, tendría medianas consecuencias o efectos sobre la entidad","60%",IF(K60="Si el hecho llegara a presentarse, tendría altas consecuencias o efectos sobre la entidad","80%",IF(K60="Si el hecho llegara a presentarse, tendría desastrosas consecuencias o efectos sobre la entidad","100%")))))))))))))))))))))))))))))</f>
        <v>20%</v>
      </c>
      <c r="N60" s="359" t="str">
        <f>VLOOKUP((I60&amp;L60),Hoja1!$B$4:$C$28,2,0)</f>
        <v xml:space="preserve">Alto </v>
      </c>
      <c r="O60" s="270">
        <v>1</v>
      </c>
      <c r="P60" s="195" t="s">
        <v>345</v>
      </c>
      <c r="Q60" s="361" t="str">
        <f t="shared" si="29"/>
        <v>Probabilidad</v>
      </c>
      <c r="R60" s="366" t="s">
        <v>241</v>
      </c>
      <c r="S60" s="366" t="s">
        <v>242</v>
      </c>
      <c r="T60" s="369">
        <f>VLOOKUP(R60&amp;S60,Hoja1!$Q$4:$R$9,2,0)</f>
        <v>0.45</v>
      </c>
      <c r="U60" s="372" t="s">
        <v>243</v>
      </c>
      <c r="V60" s="366" t="s">
        <v>244</v>
      </c>
      <c r="W60" s="366" t="s">
        <v>245</v>
      </c>
      <c r="X60" s="369">
        <f t="shared" si="31"/>
        <v>0.45</v>
      </c>
      <c r="Y60" s="369" t="str">
        <f>IF(Z60&lt;=20%,'Tabla probabilidad'!$B$5,IF(Z60&lt;=40%,'Tabla probabilidad'!$B$6,IF(Z60&lt;=60%,'Tabla probabilidad'!$B$7,IF(Z60&lt;=80%,'Tabla probabilidad'!$B$8,IF(Z60&lt;=100%,'Tabla probabilidad'!$B$9)))))</f>
        <v>Media</v>
      </c>
      <c r="Z60" s="369">
        <f>IF(R60="Preventivo",(J60-(J60*T60)),IF(R60="Detectivo",(J60-(J60*T60)),IF(R60="Correctivo",(J60))))</f>
        <v>0.55000000000000004</v>
      </c>
      <c r="AA60" s="369" t="str">
        <f>IF(AB60&lt;=20%,'Tabla probabilidad'!$B$5,IF(AB60&lt;=40%,'Tabla probabilidad'!$B$6,IF(AB60&lt;=60%,'Tabla probabilidad'!$B$7,IF(AB60&lt;=80%,'Tabla probabilidad'!$B$8,IF(AB60&lt;=100%,'Tabla probabilidad'!$B$9)))))</f>
        <v>Media</v>
      </c>
      <c r="AB60" s="369">
        <f>AVERAGE(Z60:Z64)</f>
        <v>0.55000000000000004</v>
      </c>
      <c r="AC60" s="369" t="str">
        <f t="shared" si="30"/>
        <v>Leve</v>
      </c>
      <c r="AD60" s="369">
        <f t="shared" si="32"/>
        <v>0.2</v>
      </c>
      <c r="AE60" s="369" t="str">
        <f>IF(AF60&lt;=20%,"Leve",IF(AF60&lt;=40%,"Menor",IF(AF60&lt;=60%,"Moderado",IF(AF60&lt;=80%,"Mayor",IF(AF60&lt;=100%,"Catastrófico")))))</f>
        <v>Leve</v>
      </c>
      <c r="AF60" s="369">
        <f>AVERAGE(AD60:AD64)</f>
        <v>0.2</v>
      </c>
      <c r="AG60" s="366" t="str">
        <f>VLOOKUP(AA60&amp;AE60,Hoja1!$B$4:$C$28,2,0)</f>
        <v>Moderado</v>
      </c>
      <c r="AH60" s="359" t="s">
        <v>246</v>
      </c>
      <c r="AI60" s="359"/>
      <c r="AJ60" s="359"/>
      <c r="AK60" s="359"/>
      <c r="AL60" s="359"/>
      <c r="AM60" s="359"/>
      <c r="AN60" s="359"/>
    </row>
    <row r="61" spans="1:40" ht="87" customHeight="1">
      <c r="A61" s="376"/>
      <c r="B61" s="368"/>
      <c r="C61" s="359"/>
      <c r="D61" s="364"/>
      <c r="E61" s="359"/>
      <c r="F61" s="359"/>
      <c r="G61" s="359"/>
      <c r="H61" s="359"/>
      <c r="I61" s="378"/>
      <c r="J61" s="370"/>
      <c r="K61" s="359"/>
      <c r="L61" s="360"/>
      <c r="M61" s="360"/>
      <c r="N61" s="359"/>
      <c r="O61" s="270">
        <v>2</v>
      </c>
      <c r="P61" s="268" t="s">
        <v>346</v>
      </c>
      <c r="Q61" s="362"/>
      <c r="R61" s="368"/>
      <c r="S61" s="368"/>
      <c r="T61" s="370"/>
      <c r="U61" s="373"/>
      <c r="V61" s="368"/>
      <c r="W61" s="368"/>
      <c r="X61" s="370"/>
      <c r="Y61" s="370"/>
      <c r="Z61" s="370"/>
      <c r="AA61" s="370"/>
      <c r="AB61" s="370"/>
      <c r="AC61" s="370"/>
      <c r="AD61" s="370"/>
      <c r="AE61" s="370"/>
      <c r="AF61" s="370"/>
      <c r="AG61" s="368"/>
      <c r="AH61" s="359"/>
      <c r="AI61" s="359"/>
      <c r="AJ61" s="359"/>
      <c r="AK61" s="359"/>
      <c r="AL61" s="359"/>
      <c r="AM61" s="359"/>
      <c r="AN61" s="359"/>
    </row>
    <row r="62" spans="1:40" ht="45" customHeight="1">
      <c r="A62" s="376"/>
      <c r="B62" s="368"/>
      <c r="C62" s="359"/>
      <c r="D62" s="364"/>
      <c r="E62" s="359"/>
      <c r="F62" s="359"/>
      <c r="G62" s="359"/>
      <c r="H62" s="359"/>
      <c r="I62" s="378"/>
      <c r="J62" s="370"/>
      <c r="K62" s="359"/>
      <c r="L62" s="360"/>
      <c r="M62" s="360"/>
      <c r="N62" s="359"/>
      <c r="O62" s="270">
        <v>3</v>
      </c>
      <c r="P62" s="268" t="s">
        <v>347</v>
      </c>
      <c r="Q62" s="362"/>
      <c r="R62" s="368"/>
      <c r="S62" s="368"/>
      <c r="T62" s="370"/>
      <c r="U62" s="373"/>
      <c r="V62" s="368"/>
      <c r="W62" s="368"/>
      <c r="X62" s="370"/>
      <c r="Y62" s="370"/>
      <c r="Z62" s="370"/>
      <c r="AA62" s="370"/>
      <c r="AB62" s="370"/>
      <c r="AC62" s="370"/>
      <c r="AD62" s="370"/>
      <c r="AE62" s="370"/>
      <c r="AF62" s="370"/>
      <c r="AG62" s="368"/>
      <c r="AH62" s="359"/>
      <c r="AI62" s="359"/>
      <c r="AJ62" s="359"/>
      <c r="AK62" s="359"/>
      <c r="AL62" s="359"/>
      <c r="AM62" s="359"/>
      <c r="AN62" s="359"/>
    </row>
    <row r="63" spans="1:40" ht="60" customHeight="1">
      <c r="A63" s="376"/>
      <c r="B63" s="368"/>
      <c r="C63" s="359"/>
      <c r="D63" s="364"/>
      <c r="E63" s="359"/>
      <c r="F63" s="359"/>
      <c r="G63" s="359"/>
      <c r="H63" s="359"/>
      <c r="I63" s="378"/>
      <c r="J63" s="370"/>
      <c r="K63" s="359"/>
      <c r="L63" s="360"/>
      <c r="M63" s="360"/>
      <c r="N63" s="359"/>
      <c r="O63" s="366">
        <v>4</v>
      </c>
      <c r="P63" s="364" t="s">
        <v>348</v>
      </c>
      <c r="Q63" s="362"/>
      <c r="R63" s="368"/>
      <c r="S63" s="368"/>
      <c r="T63" s="370"/>
      <c r="U63" s="373"/>
      <c r="V63" s="368"/>
      <c r="W63" s="368"/>
      <c r="X63" s="370"/>
      <c r="Y63" s="370"/>
      <c r="Z63" s="370"/>
      <c r="AA63" s="370"/>
      <c r="AB63" s="370"/>
      <c r="AC63" s="370"/>
      <c r="AD63" s="370"/>
      <c r="AE63" s="370"/>
      <c r="AF63" s="370"/>
      <c r="AG63" s="368"/>
      <c r="AH63" s="359"/>
      <c r="AI63" s="359"/>
      <c r="AJ63" s="359"/>
      <c r="AK63" s="359"/>
      <c r="AL63" s="359"/>
      <c r="AM63" s="359"/>
      <c r="AN63" s="359"/>
    </row>
    <row r="64" spans="1:40" ht="25.5" customHeight="1">
      <c r="A64" s="377"/>
      <c r="B64" s="367"/>
      <c r="C64" s="359"/>
      <c r="D64" s="365"/>
      <c r="E64" s="359"/>
      <c r="F64" s="359"/>
      <c r="G64" s="359"/>
      <c r="H64" s="359"/>
      <c r="I64" s="378"/>
      <c r="J64" s="371"/>
      <c r="K64" s="359"/>
      <c r="L64" s="360"/>
      <c r="M64" s="360"/>
      <c r="N64" s="359"/>
      <c r="O64" s="367"/>
      <c r="P64" s="365"/>
      <c r="Q64" s="363"/>
      <c r="R64" s="367"/>
      <c r="S64" s="367"/>
      <c r="T64" s="371"/>
      <c r="U64" s="374"/>
      <c r="V64" s="367"/>
      <c r="W64" s="367"/>
      <c r="X64" s="371"/>
      <c r="Y64" s="371"/>
      <c r="Z64" s="371"/>
      <c r="AA64" s="371"/>
      <c r="AB64" s="371"/>
      <c r="AC64" s="371"/>
      <c r="AD64" s="371"/>
      <c r="AE64" s="371"/>
      <c r="AF64" s="371"/>
      <c r="AG64" s="367"/>
      <c r="AH64" s="359"/>
      <c r="AI64" s="359"/>
      <c r="AJ64" s="359"/>
      <c r="AK64" s="359"/>
      <c r="AL64" s="359"/>
      <c r="AM64" s="359"/>
      <c r="AN64" s="359"/>
    </row>
    <row r="65" spans="16:16">
      <c r="P65" s="196"/>
    </row>
  </sheetData>
  <mergeCells count="346">
    <mergeCell ref="D60:D64"/>
    <mergeCell ref="B20:B24"/>
    <mergeCell ref="K35:K39"/>
    <mergeCell ref="L35:L39"/>
    <mergeCell ref="M35:M39"/>
    <mergeCell ref="N35:N39"/>
    <mergeCell ref="AA35:AA39"/>
    <mergeCell ref="K30:K34"/>
    <mergeCell ref="L30:L34"/>
    <mergeCell ref="M30:M34"/>
    <mergeCell ref="N30:N34"/>
    <mergeCell ref="AA30:AA34"/>
    <mergeCell ref="K25:K29"/>
    <mergeCell ref="L25:L29"/>
    <mergeCell ref="M25:M29"/>
    <mergeCell ref="N25:N29"/>
    <mergeCell ref="AA25:AA29"/>
    <mergeCell ref="F20:F24"/>
    <mergeCell ref="K20:K24"/>
    <mergeCell ref="F60:F64"/>
    <mergeCell ref="E60:E64"/>
    <mergeCell ref="C60:C64"/>
    <mergeCell ref="B60:B64"/>
    <mergeCell ref="L60:L64"/>
    <mergeCell ref="AB35:AB39"/>
    <mergeCell ref="AE35:AE39"/>
    <mergeCell ref="AF35:AF39"/>
    <mergeCell ref="AG35:AG39"/>
    <mergeCell ref="A35:A39"/>
    <mergeCell ref="C35:C39"/>
    <mergeCell ref="D35:D39"/>
    <mergeCell ref="E35:E39"/>
    <mergeCell ref="F35:F39"/>
    <mergeCell ref="G35:G39"/>
    <mergeCell ref="H35:H39"/>
    <mergeCell ref="I35:I39"/>
    <mergeCell ref="J35:J39"/>
    <mergeCell ref="B35:B39"/>
    <mergeCell ref="AB30:AB34"/>
    <mergeCell ref="AE30:AE34"/>
    <mergeCell ref="AF30:AF34"/>
    <mergeCell ref="AG30:AG34"/>
    <mergeCell ref="A30:A34"/>
    <mergeCell ref="C30:C34"/>
    <mergeCell ref="D30:D34"/>
    <mergeCell ref="E30:E34"/>
    <mergeCell ref="F30:F34"/>
    <mergeCell ref="G30:G34"/>
    <mergeCell ref="H30:H34"/>
    <mergeCell ref="I30:I34"/>
    <mergeCell ref="J30:J34"/>
    <mergeCell ref="B30:B34"/>
    <mergeCell ref="AE25:AE29"/>
    <mergeCell ref="AG25:AG29"/>
    <mergeCell ref="AB25:AB29"/>
    <mergeCell ref="AF25:AF29"/>
    <mergeCell ref="A25:A29"/>
    <mergeCell ref="C25:C29"/>
    <mergeCell ref="D25:D29"/>
    <mergeCell ref="E25:E29"/>
    <mergeCell ref="F25:F29"/>
    <mergeCell ref="G25:G29"/>
    <mergeCell ref="H25:H29"/>
    <mergeCell ref="I25:I29"/>
    <mergeCell ref="J25:J29"/>
    <mergeCell ref="B25:B29"/>
    <mergeCell ref="AI50:AI54"/>
    <mergeCell ref="AJ50:AJ54"/>
    <mergeCell ref="AK50:AK54"/>
    <mergeCell ref="AL50:AL54"/>
    <mergeCell ref="AM50:AM54"/>
    <mergeCell ref="AN50:AN54"/>
    <mergeCell ref="AH45:AH49"/>
    <mergeCell ref="AI45:AI49"/>
    <mergeCell ref="AJ45:AJ49"/>
    <mergeCell ref="AK45:AK49"/>
    <mergeCell ref="AL45:AL49"/>
    <mergeCell ref="AM45:AM49"/>
    <mergeCell ref="AN45:AN49"/>
    <mergeCell ref="B50:B54"/>
    <mergeCell ref="B55:B59"/>
    <mergeCell ref="N50:N54"/>
    <mergeCell ref="AA50:AA54"/>
    <mergeCell ref="C55:C59"/>
    <mergeCell ref="D50:D54"/>
    <mergeCell ref="E50:E54"/>
    <mergeCell ref="F50:F54"/>
    <mergeCell ref="G50:G54"/>
    <mergeCell ref="H50:H54"/>
    <mergeCell ref="I50:I54"/>
    <mergeCell ref="J50:J54"/>
    <mergeCell ref="J55:J59"/>
    <mergeCell ref="K50:K54"/>
    <mergeCell ref="L50:L54"/>
    <mergeCell ref="AN40:AN44"/>
    <mergeCell ref="AN15:AN19"/>
    <mergeCell ref="AE15:AE19"/>
    <mergeCell ref="AF15:AF19"/>
    <mergeCell ref="AG15:AG19"/>
    <mergeCell ref="AH15:AH19"/>
    <mergeCell ref="AI15:AI19"/>
    <mergeCell ref="A45:A49"/>
    <mergeCell ref="C45:C49"/>
    <mergeCell ref="D45:D49"/>
    <mergeCell ref="E45:E49"/>
    <mergeCell ref="F45:F49"/>
    <mergeCell ref="G45:G49"/>
    <mergeCell ref="H45:H49"/>
    <mergeCell ref="I45:I49"/>
    <mergeCell ref="J45:J49"/>
    <mergeCell ref="G20:G24"/>
    <mergeCell ref="H20:H24"/>
    <mergeCell ref="I20:I24"/>
    <mergeCell ref="J20:J24"/>
    <mergeCell ref="A20:A24"/>
    <mergeCell ref="C20:C24"/>
    <mergeCell ref="D20:D24"/>
    <mergeCell ref="E20:E24"/>
    <mergeCell ref="AI10:AI14"/>
    <mergeCell ref="AJ10:AJ14"/>
    <mergeCell ref="AK10:AK14"/>
    <mergeCell ref="AL10:AL14"/>
    <mergeCell ref="AM10:AM14"/>
    <mergeCell ref="AA40:AA44"/>
    <mergeCell ref="AB40:AB44"/>
    <mergeCell ref="AE40:AE44"/>
    <mergeCell ref="AF40:AF44"/>
    <mergeCell ref="AG40:AG44"/>
    <mergeCell ref="AH40:AH44"/>
    <mergeCell ref="AI40:AI44"/>
    <mergeCell ref="AJ40:AJ44"/>
    <mergeCell ref="AK40:AK44"/>
    <mergeCell ref="AL40:AL44"/>
    <mergeCell ref="AM40:AM44"/>
    <mergeCell ref="AM15:AM19"/>
    <mergeCell ref="AM20:AM24"/>
    <mergeCell ref="AJ20:AJ24"/>
    <mergeCell ref="AK20:AK24"/>
    <mergeCell ref="AL20:AL24"/>
    <mergeCell ref="AH25:AH29"/>
    <mergeCell ref="AI25:AI29"/>
    <mergeCell ref="AJ25:AJ29"/>
    <mergeCell ref="A10:A14"/>
    <mergeCell ref="C10:C14"/>
    <mergeCell ref="D10:D14"/>
    <mergeCell ref="E10:E14"/>
    <mergeCell ref="F10:F14"/>
    <mergeCell ref="L10:L14"/>
    <mergeCell ref="M10:M14"/>
    <mergeCell ref="G10:G14"/>
    <mergeCell ref="H10:H14"/>
    <mergeCell ref="I10:I14"/>
    <mergeCell ref="J10:J14"/>
    <mergeCell ref="K10:K14"/>
    <mergeCell ref="B10:B14"/>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A15:A19"/>
    <mergeCell ref="C15:C19"/>
    <mergeCell ref="D15:D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AN20:AN24"/>
    <mergeCell ref="AE20:AE24"/>
    <mergeCell ref="AF20:AF24"/>
    <mergeCell ref="AG20:AG24"/>
    <mergeCell ref="AH20:AH24"/>
    <mergeCell ref="AI20:AI24"/>
    <mergeCell ref="L20:L24"/>
    <mergeCell ref="M20:M24"/>
    <mergeCell ref="N20:N24"/>
    <mergeCell ref="AA20:AA24"/>
    <mergeCell ref="AB20:AB24"/>
    <mergeCell ref="AL55:AL59"/>
    <mergeCell ref="AG50:AG54"/>
    <mergeCell ref="A40:A44"/>
    <mergeCell ref="C40:C44"/>
    <mergeCell ref="D40:D44"/>
    <mergeCell ref="E40:E44"/>
    <mergeCell ref="F40:F44"/>
    <mergeCell ref="G40:G44"/>
    <mergeCell ref="H40:H44"/>
    <mergeCell ref="I40:I44"/>
    <mergeCell ref="J40:J44"/>
    <mergeCell ref="A50:A54"/>
    <mergeCell ref="AG45:AG49"/>
    <mergeCell ref="B45:B49"/>
    <mergeCell ref="N40:N44"/>
    <mergeCell ref="A55:A59"/>
    <mergeCell ref="D55:D59"/>
    <mergeCell ref="E55:E59"/>
    <mergeCell ref="F55:F59"/>
    <mergeCell ref="C50:C54"/>
    <mergeCell ref="G55:G59"/>
    <mergeCell ref="H55:H59"/>
    <mergeCell ref="I55:I59"/>
    <mergeCell ref="AH50:AH54"/>
    <mergeCell ref="AK25:AK29"/>
    <mergeCell ref="AL25:AL29"/>
    <mergeCell ref="AM25:AM29"/>
    <mergeCell ref="AN25:AN29"/>
    <mergeCell ref="AH30:AH34"/>
    <mergeCell ref="AI30:AI34"/>
    <mergeCell ref="AJ30:AJ34"/>
    <mergeCell ref="AK30:AK34"/>
    <mergeCell ref="AL30:AL34"/>
    <mergeCell ref="AM30:AM34"/>
    <mergeCell ref="AN30:AN34"/>
    <mergeCell ref="M50:M54"/>
    <mergeCell ref="H60:H64"/>
    <mergeCell ref="I60:I64"/>
    <mergeCell ref="J60:J64"/>
    <mergeCell ref="K60:K64"/>
    <mergeCell ref="AK35:AK39"/>
    <mergeCell ref="AL35:AL39"/>
    <mergeCell ref="AM35:AM39"/>
    <mergeCell ref="AN35:AN39"/>
    <mergeCell ref="AM55:AM59"/>
    <mergeCell ref="AN55:AN59"/>
    <mergeCell ref="K55:K59"/>
    <mergeCell ref="L55:L59"/>
    <mergeCell ref="M55:M59"/>
    <mergeCell ref="N55:N59"/>
    <mergeCell ref="AA55:AA59"/>
    <mergeCell ref="AB55:AB59"/>
    <mergeCell ref="AE55:AE59"/>
    <mergeCell ref="AF55:AF59"/>
    <mergeCell ref="AG55:AG59"/>
    <mergeCell ref="AH55:AH59"/>
    <mergeCell ref="AI55:AI59"/>
    <mergeCell ref="AJ55:AJ59"/>
    <mergeCell ref="AK55:AK59"/>
    <mergeCell ref="AH60:AH64"/>
    <mergeCell ref="AI60:AI64"/>
    <mergeCell ref="AJ60:AJ64"/>
    <mergeCell ref="AK60:AK64"/>
    <mergeCell ref="AL60:AL64"/>
    <mergeCell ref="A60:A64"/>
    <mergeCell ref="AH35:AH39"/>
    <mergeCell ref="AI35:AI39"/>
    <mergeCell ref="AJ35:AJ39"/>
    <mergeCell ref="K40:K44"/>
    <mergeCell ref="L40:L44"/>
    <mergeCell ref="M40:M44"/>
    <mergeCell ref="B40:B44"/>
    <mergeCell ref="AB50:AB54"/>
    <mergeCell ref="AE50:AE54"/>
    <mergeCell ref="AF50:AF54"/>
    <mergeCell ref="K45:K49"/>
    <mergeCell ref="L45:L49"/>
    <mergeCell ref="M45:M49"/>
    <mergeCell ref="N45:N49"/>
    <mergeCell ref="AA45:AA49"/>
    <mergeCell ref="AB45:AB49"/>
    <mergeCell ref="AE45:AE49"/>
    <mergeCell ref="AF45:AF49"/>
    <mergeCell ref="M60:M64"/>
    <mergeCell ref="N60:N64"/>
    <mergeCell ref="Q60:Q64"/>
    <mergeCell ref="G60:G64"/>
    <mergeCell ref="P63:P64"/>
    <mergeCell ref="O63:O64"/>
    <mergeCell ref="AM60:AM64"/>
    <mergeCell ref="AN60:AN64"/>
    <mergeCell ref="R60:R64"/>
    <mergeCell ref="S60:S64"/>
    <mergeCell ref="T60:T64"/>
    <mergeCell ref="U60:U64"/>
    <mergeCell ref="V60:V64"/>
    <mergeCell ref="W60:W64"/>
    <mergeCell ref="AA60:AA64"/>
    <mergeCell ref="AB60:AB64"/>
    <mergeCell ref="AE60:AE64"/>
    <mergeCell ref="X60:X64"/>
    <mergeCell ref="Z60:Z64"/>
    <mergeCell ref="Y60:Y64"/>
    <mergeCell ref="AC60:AC64"/>
    <mergeCell ref="AD60:AD64"/>
    <mergeCell ref="AF60:AF64"/>
    <mergeCell ref="AG60:AG64"/>
  </mergeCells>
  <conditionalFormatting sqref="I10">
    <cfRule type="containsText" dxfId="3320" priority="686" operator="containsText" text="Muy Baja">
      <formula>NOT(ISERROR(SEARCH("Muy Baja",I10)))</formula>
    </cfRule>
    <cfRule type="containsText" dxfId="3319" priority="687" operator="containsText" text="Baja">
      <formula>NOT(ISERROR(SEARCH("Baja",I10)))</formula>
    </cfRule>
    <cfRule type="containsText" dxfId="3318" priority="811" operator="containsText" text="Muy Alta">
      <formula>NOT(ISERROR(SEARCH("Muy Alta",I10)))</formula>
    </cfRule>
    <cfRule type="containsText" dxfId="3317" priority="812" operator="containsText" text="Alta">
      <formula>NOT(ISERROR(SEARCH("Alta",I10)))</formula>
    </cfRule>
    <cfRule type="containsText" dxfId="3316" priority="813" operator="containsText" text="Media">
      <formula>NOT(ISERROR(SEARCH("Media",I10)))</formula>
    </cfRule>
    <cfRule type="containsText" dxfId="3315" priority="814" operator="containsText" text="Media">
      <formula>NOT(ISERROR(SEARCH("Media",I10)))</formula>
    </cfRule>
    <cfRule type="containsText" dxfId="3314" priority="815" operator="containsText" text="Media">
      <formula>NOT(ISERROR(SEARCH("Media",I10)))</formula>
    </cfRule>
    <cfRule type="containsText" dxfId="3313" priority="818" operator="containsText" text="Muy Baja">
      <formula>NOT(ISERROR(SEARCH("Muy Baja",I10)))</formula>
    </cfRule>
    <cfRule type="containsText" dxfId="3312" priority="819" operator="containsText" text="Baja">
      <formula>NOT(ISERROR(SEARCH("Baja",I10)))</formula>
    </cfRule>
    <cfRule type="containsText" dxfId="3311" priority="820" operator="containsText" text="Muy Baja">
      <formula>NOT(ISERROR(SEARCH("Muy Baja",I10)))</formula>
    </cfRule>
    <cfRule type="containsText" dxfId="3310" priority="821" operator="containsText" text="Muy Baja">
      <formula>NOT(ISERROR(SEARCH("Muy Baja",I10)))</formula>
    </cfRule>
    <cfRule type="containsText" dxfId="3309" priority="822" operator="containsText" text="Muy Baja">
      <formula>NOT(ISERROR(SEARCH("Muy Baja",I10)))</formula>
    </cfRule>
    <cfRule type="containsText" dxfId="3308" priority="823" operator="containsText" text="Muy Baja'Tabla probabilidad'!">
      <formula>NOT(ISERROR(SEARCH("Muy Baja'Tabla probabilidad'!",I10)))</formula>
    </cfRule>
    <cfRule type="containsText" dxfId="3307" priority="824" operator="containsText" text="Muy bajo">
      <formula>NOT(ISERROR(SEARCH("Muy bajo",I10)))</formula>
    </cfRule>
    <cfRule type="containsText" dxfId="3306" priority="833" operator="containsText" text="Alta">
      <formula>NOT(ISERROR(SEARCH("Alta",I10)))</formula>
    </cfRule>
    <cfRule type="containsText" dxfId="3305" priority="834" operator="containsText" text="Media">
      <formula>NOT(ISERROR(SEARCH("Media",I10)))</formula>
    </cfRule>
    <cfRule type="containsText" dxfId="3304" priority="835" operator="containsText" text="Baja">
      <formula>NOT(ISERROR(SEARCH("Baja",I10)))</formula>
    </cfRule>
    <cfRule type="containsText" dxfId="3303" priority="836" operator="containsText" text="Muy baja">
      <formula>NOT(ISERROR(SEARCH("Muy baja",I10)))</formula>
    </cfRule>
    <cfRule type="cellIs" dxfId="3302" priority="839" operator="between">
      <formula>1</formula>
      <formula>2</formula>
    </cfRule>
    <cfRule type="cellIs" dxfId="3301" priority="840" operator="between">
      <formula>0</formula>
      <formula>2</formula>
    </cfRule>
  </conditionalFormatting>
  <conditionalFormatting sqref="I10">
    <cfRule type="containsText" dxfId="3300" priority="689" operator="containsText" text="Muy Alta">
      <formula>NOT(ISERROR(SEARCH("Muy Alta",I10)))</formula>
    </cfRule>
  </conditionalFormatting>
  <conditionalFormatting sqref="L10">
    <cfRule type="containsText" dxfId="3299" priority="680" operator="containsText" text="Catastrófico">
      <formula>NOT(ISERROR(SEARCH("Catastrófico",L10)))</formula>
    </cfRule>
    <cfRule type="containsText" dxfId="3298" priority="681" operator="containsText" text="Mayor">
      <formula>NOT(ISERROR(SEARCH("Mayor",L10)))</formula>
    </cfRule>
    <cfRule type="containsText" dxfId="3297" priority="682" operator="containsText" text="Alta">
      <formula>NOT(ISERROR(SEARCH("Alta",L10)))</formula>
    </cfRule>
    <cfRule type="containsText" dxfId="3296" priority="683" operator="containsText" text="Moderado">
      <formula>NOT(ISERROR(SEARCH("Moderado",L10)))</formula>
    </cfRule>
    <cfRule type="containsText" dxfId="3295" priority="684" operator="containsText" text="Menor">
      <formula>NOT(ISERROR(SEARCH("Menor",L10)))</formula>
    </cfRule>
    <cfRule type="containsText" dxfId="3294" priority="685" operator="containsText" text="Leve">
      <formula>NOT(ISERROR(SEARCH("Leve",L10)))</formula>
    </cfRule>
  </conditionalFormatting>
  <conditionalFormatting sqref="N10 N15 N20 N40 N45 N25">
    <cfRule type="containsText" dxfId="3293" priority="675" operator="containsText" text="Extremo">
      <formula>NOT(ISERROR(SEARCH("Extremo",N10)))</formula>
    </cfRule>
    <cfRule type="containsText" dxfId="3292" priority="676" operator="containsText" text="Alto">
      <formula>NOT(ISERROR(SEARCH("Alto",N10)))</formula>
    </cfRule>
    <cfRule type="containsText" dxfId="3291" priority="677" operator="containsText" text="Bajo">
      <formula>NOT(ISERROR(SEARCH("Bajo",N10)))</formula>
    </cfRule>
    <cfRule type="containsText" dxfId="3290" priority="678" operator="containsText" text="Moderado">
      <formula>NOT(ISERROR(SEARCH("Moderado",N10)))</formula>
    </cfRule>
    <cfRule type="containsText" dxfId="3289" priority="679" operator="containsText" text="Extremo">
      <formula>NOT(ISERROR(SEARCH("Extremo",N10)))</formula>
    </cfRule>
  </conditionalFormatting>
  <conditionalFormatting sqref="M10">
    <cfRule type="containsText" dxfId="3288" priority="669" operator="containsText" text="Catastrófico">
      <formula>NOT(ISERROR(SEARCH("Catastrófico",M10)))</formula>
    </cfRule>
    <cfRule type="containsText" dxfId="3287" priority="670" operator="containsText" text="Mayor">
      <formula>NOT(ISERROR(SEARCH("Mayor",M10)))</formula>
    </cfRule>
    <cfRule type="containsText" dxfId="3286" priority="671" operator="containsText" text="Alta">
      <formula>NOT(ISERROR(SEARCH("Alta",M10)))</formula>
    </cfRule>
    <cfRule type="containsText" dxfId="3285" priority="672" operator="containsText" text="Moderado">
      <formula>NOT(ISERROR(SEARCH("Moderado",M10)))</formula>
    </cfRule>
    <cfRule type="containsText" dxfId="3284" priority="673" operator="containsText" text="Menor">
      <formula>NOT(ISERROR(SEARCH("Menor",M10)))</formula>
    </cfRule>
    <cfRule type="containsText" dxfId="3283" priority="674" operator="containsText" text="Leve">
      <formula>NOT(ISERROR(SEARCH("Leve",M10)))</formula>
    </cfRule>
  </conditionalFormatting>
  <conditionalFormatting sqref="Y10:Y14">
    <cfRule type="containsText" dxfId="3282" priority="603" operator="containsText" text="Muy Alta">
      <formula>NOT(ISERROR(SEARCH("Muy Alta",Y10)))</formula>
    </cfRule>
    <cfRule type="containsText" dxfId="3281" priority="604" operator="containsText" text="Alta">
      <formula>NOT(ISERROR(SEARCH("Alta",Y10)))</formula>
    </cfRule>
    <cfRule type="containsText" dxfId="3280" priority="605" operator="containsText" text="Media">
      <formula>NOT(ISERROR(SEARCH("Media",Y10)))</formula>
    </cfRule>
    <cfRule type="containsText" dxfId="3279" priority="606" operator="containsText" text="Muy Baja">
      <formula>NOT(ISERROR(SEARCH("Muy Baja",Y10)))</formula>
    </cfRule>
    <cfRule type="containsText" dxfId="3278" priority="607" operator="containsText" text="Baja">
      <formula>NOT(ISERROR(SEARCH("Baja",Y10)))</formula>
    </cfRule>
    <cfRule type="containsText" dxfId="3277" priority="608" operator="containsText" text="Muy Baja">
      <formula>NOT(ISERROR(SEARCH("Muy Baja",Y10)))</formula>
    </cfRule>
  </conditionalFormatting>
  <conditionalFormatting sqref="AC10:AC14">
    <cfRule type="containsText" dxfId="3276" priority="598" operator="containsText" text="Catastrófico">
      <formula>NOT(ISERROR(SEARCH("Catastrófico",AC10)))</formula>
    </cfRule>
    <cfRule type="containsText" dxfId="3275" priority="599" operator="containsText" text="Mayor">
      <formula>NOT(ISERROR(SEARCH("Mayor",AC10)))</formula>
    </cfRule>
    <cfRule type="containsText" dxfId="3274" priority="600" operator="containsText" text="Moderado">
      <formula>NOT(ISERROR(SEARCH("Moderado",AC10)))</formula>
    </cfRule>
    <cfRule type="containsText" dxfId="3273" priority="601" operator="containsText" text="Menor">
      <formula>NOT(ISERROR(SEARCH("Menor",AC10)))</formula>
    </cfRule>
    <cfRule type="containsText" dxfId="3272" priority="602" operator="containsText" text="Leve">
      <formula>NOT(ISERROR(SEARCH("Leve",AC10)))</formula>
    </cfRule>
  </conditionalFormatting>
  <conditionalFormatting sqref="AG10">
    <cfRule type="containsText" dxfId="3271" priority="589" operator="containsText" text="Extremo">
      <formula>NOT(ISERROR(SEARCH("Extremo",AG10)))</formula>
    </cfRule>
    <cfRule type="containsText" dxfId="3270" priority="590" operator="containsText" text="Alto">
      <formula>NOT(ISERROR(SEARCH("Alto",AG10)))</formula>
    </cfRule>
    <cfRule type="containsText" dxfId="3269" priority="591" operator="containsText" text="Moderado">
      <formula>NOT(ISERROR(SEARCH("Moderado",AG10)))</formula>
    </cfRule>
    <cfRule type="containsText" dxfId="3268" priority="592" operator="containsText" text="Menor">
      <formula>NOT(ISERROR(SEARCH("Menor",AG10)))</formula>
    </cfRule>
    <cfRule type="containsText" dxfId="3267" priority="593" operator="containsText" text="Bajo">
      <formula>NOT(ISERROR(SEARCH("Bajo",AG10)))</formula>
    </cfRule>
    <cfRule type="containsText" dxfId="3266" priority="594" operator="containsText" text="Moderado">
      <formula>NOT(ISERROR(SEARCH("Moderado",AG10)))</formula>
    </cfRule>
    <cfRule type="containsText" dxfId="3265" priority="595" operator="containsText" text="Extremo">
      <formula>NOT(ISERROR(SEARCH("Extremo",AG10)))</formula>
    </cfRule>
    <cfRule type="containsText" dxfId="3264" priority="596" operator="containsText" text="Baja">
      <formula>NOT(ISERROR(SEARCH("Baja",AG10)))</formula>
    </cfRule>
    <cfRule type="containsText" dxfId="3263" priority="597" operator="containsText" text="Alto">
      <formula>NOT(ISERROR(SEARCH("Alto",AG10)))</formula>
    </cfRule>
  </conditionalFormatting>
  <conditionalFormatting sqref="AA10:AA14">
    <cfRule type="containsText" dxfId="3262" priority="578" operator="containsText" text="Muy Alta">
      <formula>NOT(ISERROR(SEARCH("Muy Alta",AA10)))</formula>
    </cfRule>
    <cfRule type="containsText" dxfId="3261" priority="579" operator="containsText" text="Alta">
      <formula>NOT(ISERROR(SEARCH("Alta",AA10)))</formula>
    </cfRule>
    <cfRule type="containsText" dxfId="3260" priority="580" operator="containsText" text="Media">
      <formula>NOT(ISERROR(SEARCH("Media",AA10)))</formula>
    </cfRule>
    <cfRule type="containsText" dxfId="3259" priority="581" operator="containsText" text="Baja">
      <formula>NOT(ISERROR(SEARCH("Baja",AA10)))</formula>
    </cfRule>
    <cfRule type="containsText" dxfId="3258" priority="582" operator="containsText" text="Muy Baja">
      <formula>NOT(ISERROR(SEARCH("Muy Baja",AA10)))</formula>
    </cfRule>
  </conditionalFormatting>
  <conditionalFormatting sqref="AE10:AE14">
    <cfRule type="containsText" dxfId="3257" priority="573" operator="containsText" text="Catastrófico">
      <formula>NOT(ISERROR(SEARCH("Catastrófico",AE10)))</formula>
    </cfRule>
    <cfRule type="containsText" dxfId="3256" priority="574" operator="containsText" text="Moderado">
      <formula>NOT(ISERROR(SEARCH("Moderado",AE10)))</formula>
    </cfRule>
    <cfRule type="containsText" dxfId="3255" priority="575" operator="containsText" text="Menor">
      <formula>NOT(ISERROR(SEARCH("Menor",AE10)))</formula>
    </cfRule>
    <cfRule type="containsText" dxfId="3254" priority="576" operator="containsText" text="Leve">
      <formula>NOT(ISERROR(SEARCH("Leve",AE10)))</formula>
    </cfRule>
    <cfRule type="containsText" dxfId="3253" priority="577" operator="containsText" text="Mayor">
      <formula>NOT(ISERROR(SEARCH("Mayor",AE10)))</formula>
    </cfRule>
  </conditionalFormatting>
  <conditionalFormatting sqref="I15 I20 I40 I45 I25">
    <cfRule type="containsText" dxfId="3252" priority="550" operator="containsText" text="Muy Baja">
      <formula>NOT(ISERROR(SEARCH("Muy Baja",I15)))</formula>
    </cfRule>
    <cfRule type="containsText" dxfId="3251" priority="551" operator="containsText" text="Baja">
      <formula>NOT(ISERROR(SEARCH("Baja",I15)))</formula>
    </cfRule>
    <cfRule type="containsText" dxfId="3250" priority="553" operator="containsText" text="Muy Alta">
      <formula>NOT(ISERROR(SEARCH("Muy Alta",I15)))</formula>
    </cfRule>
    <cfRule type="containsText" dxfId="3249" priority="554" operator="containsText" text="Alta">
      <formula>NOT(ISERROR(SEARCH("Alta",I15)))</formula>
    </cfRule>
    <cfRule type="containsText" dxfId="3248" priority="555" operator="containsText" text="Media">
      <formula>NOT(ISERROR(SEARCH("Media",I15)))</formula>
    </cfRule>
    <cfRule type="containsText" dxfId="3247" priority="556" operator="containsText" text="Media">
      <formula>NOT(ISERROR(SEARCH("Media",I15)))</formula>
    </cfRule>
    <cfRule type="containsText" dxfId="3246" priority="557" operator="containsText" text="Media">
      <formula>NOT(ISERROR(SEARCH("Media",I15)))</formula>
    </cfRule>
    <cfRule type="containsText" dxfId="3245" priority="558" operator="containsText" text="Muy Baja">
      <formula>NOT(ISERROR(SEARCH("Muy Baja",I15)))</formula>
    </cfRule>
    <cfRule type="containsText" dxfId="3244" priority="559" operator="containsText" text="Baja">
      <formula>NOT(ISERROR(SEARCH("Baja",I15)))</formula>
    </cfRule>
    <cfRule type="containsText" dxfId="3243" priority="560" operator="containsText" text="Muy Baja">
      <formula>NOT(ISERROR(SEARCH("Muy Baja",I15)))</formula>
    </cfRule>
    <cfRule type="containsText" dxfId="3242" priority="561" operator="containsText" text="Muy Baja">
      <formula>NOT(ISERROR(SEARCH("Muy Baja",I15)))</formula>
    </cfRule>
    <cfRule type="containsText" dxfId="3241" priority="562" operator="containsText" text="Muy Baja">
      <formula>NOT(ISERROR(SEARCH("Muy Baja",I15)))</formula>
    </cfRule>
    <cfRule type="containsText" dxfId="3240" priority="563" operator="containsText" text="Muy Baja'Tabla probabilidad'!">
      <formula>NOT(ISERROR(SEARCH("Muy Baja'Tabla probabilidad'!",I15)))</formula>
    </cfRule>
    <cfRule type="containsText" dxfId="3239" priority="564" operator="containsText" text="Muy bajo">
      <formula>NOT(ISERROR(SEARCH("Muy bajo",I15)))</formula>
    </cfRule>
    <cfRule type="containsText" dxfId="3238" priority="565" operator="containsText" text="Alta">
      <formula>NOT(ISERROR(SEARCH("Alta",I15)))</formula>
    </cfRule>
    <cfRule type="containsText" dxfId="3237" priority="566" operator="containsText" text="Media">
      <formula>NOT(ISERROR(SEARCH("Media",I15)))</formula>
    </cfRule>
    <cfRule type="containsText" dxfId="3236" priority="567" operator="containsText" text="Baja">
      <formula>NOT(ISERROR(SEARCH("Baja",I15)))</formula>
    </cfRule>
    <cfRule type="containsText" dxfId="3235" priority="568" operator="containsText" text="Muy baja">
      <formula>NOT(ISERROR(SEARCH("Muy baja",I15)))</formula>
    </cfRule>
    <cfRule type="cellIs" dxfId="3234" priority="571" operator="between">
      <formula>1</formula>
      <formula>2</formula>
    </cfRule>
    <cfRule type="cellIs" dxfId="3233" priority="572" operator="between">
      <formula>0</formula>
      <formula>2</formula>
    </cfRule>
  </conditionalFormatting>
  <conditionalFormatting sqref="I15 I20 I40 I45 I25">
    <cfRule type="containsText" dxfId="3232" priority="552" operator="containsText" text="Muy Alta">
      <formula>NOT(ISERROR(SEARCH("Muy Alta",I15)))</formula>
    </cfRule>
  </conditionalFormatting>
  <conditionalFormatting sqref="Y15:Y19">
    <cfRule type="containsText" dxfId="3231" priority="544" operator="containsText" text="Muy Alta">
      <formula>NOT(ISERROR(SEARCH("Muy Alta",Y15)))</formula>
    </cfRule>
    <cfRule type="containsText" dxfId="3230" priority="545" operator="containsText" text="Alta">
      <formula>NOT(ISERROR(SEARCH("Alta",Y15)))</formula>
    </cfRule>
    <cfRule type="containsText" dxfId="3229" priority="546" operator="containsText" text="Media">
      <formula>NOT(ISERROR(SEARCH("Media",Y15)))</formula>
    </cfRule>
    <cfRule type="containsText" dxfId="3228" priority="547" operator="containsText" text="Muy Baja">
      <formula>NOT(ISERROR(SEARCH("Muy Baja",Y15)))</formula>
    </cfRule>
    <cfRule type="containsText" dxfId="3227" priority="548" operator="containsText" text="Baja">
      <formula>NOT(ISERROR(SEARCH("Baja",Y15)))</formula>
    </cfRule>
    <cfRule type="containsText" dxfId="3226" priority="549" operator="containsText" text="Muy Baja">
      <formula>NOT(ISERROR(SEARCH("Muy Baja",Y15)))</formula>
    </cfRule>
  </conditionalFormatting>
  <conditionalFormatting sqref="AC15:AC19">
    <cfRule type="containsText" dxfId="3225" priority="539" operator="containsText" text="Catastrófico">
      <formula>NOT(ISERROR(SEARCH("Catastrófico",AC15)))</formula>
    </cfRule>
    <cfRule type="containsText" dxfId="3224" priority="540" operator="containsText" text="Mayor">
      <formula>NOT(ISERROR(SEARCH("Mayor",AC15)))</formula>
    </cfRule>
    <cfRule type="containsText" dxfId="3223" priority="541" operator="containsText" text="Moderado">
      <formula>NOT(ISERROR(SEARCH("Moderado",AC15)))</formula>
    </cfRule>
    <cfRule type="containsText" dxfId="3222" priority="542" operator="containsText" text="Menor">
      <formula>NOT(ISERROR(SEARCH("Menor",AC15)))</formula>
    </cfRule>
    <cfRule type="containsText" dxfId="3221" priority="543" operator="containsText" text="Leve">
      <formula>NOT(ISERROR(SEARCH("Leve",AC15)))</formula>
    </cfRule>
  </conditionalFormatting>
  <conditionalFormatting sqref="AG15">
    <cfRule type="containsText" dxfId="3220" priority="530" operator="containsText" text="Extremo">
      <formula>NOT(ISERROR(SEARCH("Extremo",AG15)))</formula>
    </cfRule>
    <cfRule type="containsText" dxfId="3219" priority="531" operator="containsText" text="Alto">
      <formula>NOT(ISERROR(SEARCH("Alto",AG15)))</formula>
    </cfRule>
    <cfRule type="containsText" dxfId="3218" priority="532" operator="containsText" text="Moderado">
      <formula>NOT(ISERROR(SEARCH("Moderado",AG15)))</formula>
    </cfRule>
    <cfRule type="containsText" dxfId="3217" priority="533" operator="containsText" text="Menor">
      <formula>NOT(ISERROR(SEARCH("Menor",AG15)))</formula>
    </cfRule>
    <cfRule type="containsText" dxfId="3216" priority="534" operator="containsText" text="Bajo">
      <formula>NOT(ISERROR(SEARCH("Bajo",AG15)))</formula>
    </cfRule>
    <cfRule type="containsText" dxfId="3215" priority="535" operator="containsText" text="Moderado">
      <formula>NOT(ISERROR(SEARCH("Moderado",AG15)))</formula>
    </cfRule>
    <cfRule type="containsText" dxfId="3214" priority="536" operator="containsText" text="Extremo">
      <formula>NOT(ISERROR(SEARCH("Extremo",AG15)))</formula>
    </cfRule>
    <cfRule type="containsText" dxfId="3213" priority="537" operator="containsText" text="Baja">
      <formula>NOT(ISERROR(SEARCH("Baja",AG15)))</formula>
    </cfRule>
    <cfRule type="containsText" dxfId="3212" priority="538" operator="containsText" text="Alto">
      <formula>NOT(ISERROR(SEARCH("Alto",AG15)))</formula>
    </cfRule>
  </conditionalFormatting>
  <conditionalFormatting sqref="AA15:AA19">
    <cfRule type="containsText" dxfId="3211" priority="525" operator="containsText" text="Muy Alta">
      <formula>NOT(ISERROR(SEARCH("Muy Alta",AA15)))</formula>
    </cfRule>
    <cfRule type="containsText" dxfId="3210" priority="526" operator="containsText" text="Alta">
      <formula>NOT(ISERROR(SEARCH("Alta",AA15)))</formula>
    </cfRule>
    <cfRule type="containsText" dxfId="3209" priority="527" operator="containsText" text="Media">
      <formula>NOT(ISERROR(SEARCH("Media",AA15)))</formula>
    </cfRule>
    <cfRule type="containsText" dxfId="3208" priority="528" operator="containsText" text="Baja">
      <formula>NOT(ISERROR(SEARCH("Baja",AA15)))</formula>
    </cfRule>
    <cfRule type="containsText" dxfId="3207" priority="529" operator="containsText" text="Muy Baja">
      <formula>NOT(ISERROR(SEARCH("Muy Baja",AA15)))</formula>
    </cfRule>
  </conditionalFormatting>
  <conditionalFormatting sqref="AE15:AE19">
    <cfRule type="containsText" dxfId="3206" priority="520" operator="containsText" text="Catastrófico">
      <formula>NOT(ISERROR(SEARCH("Catastrófico",AE15)))</formula>
    </cfRule>
    <cfRule type="containsText" dxfId="3205" priority="521" operator="containsText" text="Moderado">
      <formula>NOT(ISERROR(SEARCH("Moderado",AE15)))</formula>
    </cfRule>
    <cfRule type="containsText" dxfId="3204" priority="522" operator="containsText" text="Menor">
      <formula>NOT(ISERROR(SEARCH("Menor",AE15)))</formula>
    </cfRule>
    <cfRule type="containsText" dxfId="3203" priority="523" operator="containsText" text="Leve">
      <formula>NOT(ISERROR(SEARCH("Leve",AE15)))</formula>
    </cfRule>
    <cfRule type="containsText" dxfId="3202" priority="524" operator="containsText" text="Mayor">
      <formula>NOT(ISERROR(SEARCH("Mayor",AE15)))</formula>
    </cfRule>
  </conditionalFormatting>
  <conditionalFormatting sqref="Y20:Y29">
    <cfRule type="containsText" dxfId="3201" priority="514" operator="containsText" text="Muy Alta">
      <formula>NOT(ISERROR(SEARCH("Muy Alta",Y20)))</formula>
    </cfRule>
    <cfRule type="containsText" dxfId="3200" priority="515" operator="containsText" text="Alta">
      <formula>NOT(ISERROR(SEARCH("Alta",Y20)))</formula>
    </cfRule>
    <cfRule type="containsText" dxfId="3199" priority="516" operator="containsText" text="Media">
      <formula>NOT(ISERROR(SEARCH("Media",Y20)))</formula>
    </cfRule>
    <cfRule type="containsText" dxfId="3198" priority="517" operator="containsText" text="Muy Baja">
      <formula>NOT(ISERROR(SEARCH("Muy Baja",Y20)))</formula>
    </cfRule>
    <cfRule type="containsText" dxfId="3197" priority="518" operator="containsText" text="Baja">
      <formula>NOT(ISERROR(SEARCH("Baja",Y20)))</formula>
    </cfRule>
    <cfRule type="containsText" dxfId="3196" priority="519" operator="containsText" text="Muy Baja">
      <formula>NOT(ISERROR(SEARCH("Muy Baja",Y20)))</formula>
    </cfRule>
  </conditionalFormatting>
  <conditionalFormatting sqref="AC20:AC29">
    <cfRule type="containsText" dxfId="3195" priority="509" operator="containsText" text="Catastrófico">
      <formula>NOT(ISERROR(SEARCH("Catastrófico",AC20)))</formula>
    </cfRule>
    <cfRule type="containsText" dxfId="3194" priority="510" operator="containsText" text="Mayor">
      <formula>NOT(ISERROR(SEARCH("Mayor",AC20)))</formula>
    </cfRule>
    <cfRule type="containsText" dxfId="3193" priority="511" operator="containsText" text="Moderado">
      <formula>NOT(ISERROR(SEARCH("Moderado",AC20)))</formula>
    </cfRule>
    <cfRule type="containsText" dxfId="3192" priority="512" operator="containsText" text="Menor">
      <formula>NOT(ISERROR(SEARCH("Menor",AC20)))</formula>
    </cfRule>
    <cfRule type="containsText" dxfId="3191" priority="513" operator="containsText" text="Leve">
      <formula>NOT(ISERROR(SEARCH("Leve",AC20)))</formula>
    </cfRule>
  </conditionalFormatting>
  <conditionalFormatting sqref="AG20 AG25">
    <cfRule type="containsText" dxfId="3190" priority="500" operator="containsText" text="Extremo">
      <formula>NOT(ISERROR(SEARCH("Extremo",AG20)))</formula>
    </cfRule>
    <cfRule type="containsText" dxfId="3189" priority="501" operator="containsText" text="Alto">
      <formula>NOT(ISERROR(SEARCH("Alto",AG20)))</formula>
    </cfRule>
    <cfRule type="containsText" dxfId="3188" priority="502" operator="containsText" text="Moderado">
      <formula>NOT(ISERROR(SEARCH("Moderado",AG20)))</formula>
    </cfRule>
    <cfRule type="containsText" dxfId="3187" priority="503" operator="containsText" text="Menor">
      <formula>NOT(ISERROR(SEARCH("Menor",AG20)))</formula>
    </cfRule>
    <cfRule type="containsText" dxfId="3186" priority="504" operator="containsText" text="Bajo">
      <formula>NOT(ISERROR(SEARCH("Bajo",AG20)))</formula>
    </cfRule>
    <cfRule type="containsText" dxfId="3185" priority="505" operator="containsText" text="Moderado">
      <formula>NOT(ISERROR(SEARCH("Moderado",AG20)))</formula>
    </cfRule>
    <cfRule type="containsText" dxfId="3184" priority="506" operator="containsText" text="Extremo">
      <formula>NOT(ISERROR(SEARCH("Extremo",AG20)))</formula>
    </cfRule>
    <cfRule type="containsText" dxfId="3183" priority="507" operator="containsText" text="Baja">
      <formula>NOT(ISERROR(SEARCH("Baja",AG20)))</formula>
    </cfRule>
    <cfRule type="containsText" dxfId="3182" priority="508" operator="containsText" text="Alto">
      <formula>NOT(ISERROR(SEARCH("Alto",AG20)))</formula>
    </cfRule>
  </conditionalFormatting>
  <conditionalFormatting sqref="AA20:AA29">
    <cfRule type="containsText" dxfId="3181" priority="495" operator="containsText" text="Muy Alta">
      <formula>NOT(ISERROR(SEARCH("Muy Alta",AA20)))</formula>
    </cfRule>
    <cfRule type="containsText" dxfId="3180" priority="496" operator="containsText" text="Alta">
      <formula>NOT(ISERROR(SEARCH("Alta",AA20)))</formula>
    </cfRule>
    <cfRule type="containsText" dxfId="3179" priority="497" operator="containsText" text="Media">
      <formula>NOT(ISERROR(SEARCH("Media",AA20)))</formula>
    </cfRule>
    <cfRule type="containsText" dxfId="3178" priority="498" operator="containsText" text="Baja">
      <formula>NOT(ISERROR(SEARCH("Baja",AA20)))</formula>
    </cfRule>
    <cfRule type="containsText" dxfId="3177" priority="499" operator="containsText" text="Muy Baja">
      <formula>NOT(ISERROR(SEARCH("Muy Baja",AA20)))</formula>
    </cfRule>
  </conditionalFormatting>
  <conditionalFormatting sqref="AE20:AE29">
    <cfRule type="containsText" dxfId="3176" priority="490" operator="containsText" text="Catastrófico">
      <formula>NOT(ISERROR(SEARCH("Catastrófico",AE20)))</formula>
    </cfRule>
    <cfRule type="containsText" dxfId="3175" priority="491" operator="containsText" text="Moderado">
      <formula>NOT(ISERROR(SEARCH("Moderado",AE20)))</formula>
    </cfRule>
    <cfRule type="containsText" dxfId="3174" priority="492" operator="containsText" text="Menor">
      <formula>NOT(ISERROR(SEARCH("Menor",AE20)))</formula>
    </cfRule>
    <cfRule type="containsText" dxfId="3173" priority="493" operator="containsText" text="Leve">
      <formula>NOT(ISERROR(SEARCH("Leve",AE20)))</formula>
    </cfRule>
    <cfRule type="containsText" dxfId="3172" priority="494" operator="containsText" text="Mayor">
      <formula>NOT(ISERROR(SEARCH("Mayor",AE20)))</formula>
    </cfRule>
  </conditionalFormatting>
  <conditionalFormatting sqref="Y40:Y44">
    <cfRule type="containsText" dxfId="3171" priority="484" operator="containsText" text="Muy Alta">
      <formula>NOT(ISERROR(SEARCH("Muy Alta",Y40)))</formula>
    </cfRule>
    <cfRule type="containsText" dxfId="3170" priority="485" operator="containsText" text="Alta">
      <formula>NOT(ISERROR(SEARCH("Alta",Y40)))</formula>
    </cfRule>
    <cfRule type="containsText" dxfId="3169" priority="486" operator="containsText" text="Media">
      <formula>NOT(ISERROR(SEARCH("Media",Y40)))</formula>
    </cfRule>
    <cfRule type="containsText" dxfId="3168" priority="487" operator="containsText" text="Muy Baja">
      <formula>NOT(ISERROR(SEARCH("Muy Baja",Y40)))</formula>
    </cfRule>
    <cfRule type="containsText" dxfId="3167" priority="488" operator="containsText" text="Baja">
      <formula>NOT(ISERROR(SEARCH("Baja",Y40)))</formula>
    </cfRule>
    <cfRule type="containsText" dxfId="3166" priority="489" operator="containsText" text="Muy Baja">
      <formula>NOT(ISERROR(SEARCH("Muy Baja",Y40)))</formula>
    </cfRule>
  </conditionalFormatting>
  <conditionalFormatting sqref="AC40:AC44">
    <cfRule type="containsText" dxfId="3165" priority="479" operator="containsText" text="Catastrófico">
      <formula>NOT(ISERROR(SEARCH("Catastrófico",AC40)))</formula>
    </cfRule>
    <cfRule type="containsText" dxfId="3164" priority="480" operator="containsText" text="Mayor">
      <formula>NOT(ISERROR(SEARCH("Mayor",AC40)))</formula>
    </cfRule>
    <cfRule type="containsText" dxfId="3163" priority="481" operator="containsText" text="Moderado">
      <formula>NOT(ISERROR(SEARCH("Moderado",AC40)))</formula>
    </cfRule>
    <cfRule type="containsText" dxfId="3162" priority="482" operator="containsText" text="Menor">
      <formula>NOT(ISERROR(SEARCH("Menor",AC40)))</formula>
    </cfRule>
    <cfRule type="containsText" dxfId="3161" priority="483" operator="containsText" text="Leve">
      <formula>NOT(ISERROR(SEARCH("Leve",AC40)))</formula>
    </cfRule>
  </conditionalFormatting>
  <conditionalFormatting sqref="AG40">
    <cfRule type="containsText" dxfId="3160" priority="470" operator="containsText" text="Extremo">
      <formula>NOT(ISERROR(SEARCH("Extremo",AG40)))</formula>
    </cfRule>
    <cfRule type="containsText" dxfId="3159" priority="471" operator="containsText" text="Alto">
      <formula>NOT(ISERROR(SEARCH("Alto",AG40)))</formula>
    </cfRule>
    <cfRule type="containsText" dxfId="3158" priority="472" operator="containsText" text="Moderado">
      <formula>NOT(ISERROR(SEARCH("Moderado",AG40)))</formula>
    </cfRule>
    <cfRule type="containsText" dxfId="3157" priority="473" operator="containsText" text="Menor">
      <formula>NOT(ISERROR(SEARCH("Menor",AG40)))</formula>
    </cfRule>
    <cfRule type="containsText" dxfId="3156" priority="474" operator="containsText" text="Bajo">
      <formula>NOT(ISERROR(SEARCH("Bajo",AG40)))</formula>
    </cfRule>
    <cfRule type="containsText" dxfId="3155" priority="475" operator="containsText" text="Moderado">
      <formula>NOT(ISERROR(SEARCH("Moderado",AG40)))</formula>
    </cfRule>
    <cfRule type="containsText" dxfId="3154" priority="476" operator="containsText" text="Extremo">
      <formula>NOT(ISERROR(SEARCH("Extremo",AG40)))</formula>
    </cfRule>
    <cfRule type="containsText" dxfId="3153" priority="477" operator="containsText" text="Baja">
      <formula>NOT(ISERROR(SEARCH("Baja",AG40)))</formula>
    </cfRule>
    <cfRule type="containsText" dxfId="3152" priority="478" operator="containsText" text="Alto">
      <formula>NOT(ISERROR(SEARCH("Alto",AG40)))</formula>
    </cfRule>
  </conditionalFormatting>
  <conditionalFormatting sqref="AA40:AA44">
    <cfRule type="containsText" dxfId="3151" priority="465" operator="containsText" text="Muy Alta">
      <formula>NOT(ISERROR(SEARCH("Muy Alta",AA40)))</formula>
    </cfRule>
    <cfRule type="containsText" dxfId="3150" priority="466" operator="containsText" text="Alta">
      <formula>NOT(ISERROR(SEARCH("Alta",AA40)))</formula>
    </cfRule>
    <cfRule type="containsText" dxfId="3149" priority="467" operator="containsText" text="Media">
      <formula>NOT(ISERROR(SEARCH("Media",AA40)))</formula>
    </cfRule>
    <cfRule type="containsText" dxfId="3148" priority="468" operator="containsText" text="Baja">
      <formula>NOT(ISERROR(SEARCH("Baja",AA40)))</formula>
    </cfRule>
    <cfRule type="containsText" dxfId="3147" priority="469" operator="containsText" text="Muy Baja">
      <formula>NOT(ISERROR(SEARCH("Muy Baja",AA40)))</formula>
    </cfRule>
  </conditionalFormatting>
  <conditionalFormatting sqref="AE40:AE44">
    <cfRule type="containsText" dxfId="3146" priority="460" operator="containsText" text="Catastrófico">
      <formula>NOT(ISERROR(SEARCH("Catastrófico",AE40)))</formula>
    </cfRule>
    <cfRule type="containsText" dxfId="3145" priority="461" operator="containsText" text="Moderado">
      <formula>NOT(ISERROR(SEARCH("Moderado",AE40)))</formula>
    </cfRule>
    <cfRule type="containsText" dxfId="3144" priority="462" operator="containsText" text="Menor">
      <formula>NOT(ISERROR(SEARCH("Menor",AE40)))</formula>
    </cfRule>
    <cfRule type="containsText" dxfId="3143" priority="463" operator="containsText" text="Leve">
      <formula>NOT(ISERROR(SEARCH("Leve",AE40)))</formula>
    </cfRule>
    <cfRule type="containsText" dxfId="3142" priority="464" operator="containsText" text="Mayor">
      <formula>NOT(ISERROR(SEARCH("Mayor",AE40)))</formula>
    </cfRule>
  </conditionalFormatting>
  <conditionalFormatting sqref="Y45:Y49">
    <cfRule type="containsText" dxfId="3141" priority="454" operator="containsText" text="Muy Alta">
      <formula>NOT(ISERROR(SEARCH("Muy Alta",Y45)))</formula>
    </cfRule>
    <cfRule type="containsText" dxfId="3140" priority="455" operator="containsText" text="Alta">
      <formula>NOT(ISERROR(SEARCH("Alta",Y45)))</formula>
    </cfRule>
    <cfRule type="containsText" dxfId="3139" priority="456" operator="containsText" text="Media">
      <formula>NOT(ISERROR(SEARCH("Media",Y45)))</formula>
    </cfRule>
    <cfRule type="containsText" dxfId="3138" priority="457" operator="containsText" text="Muy Baja">
      <formula>NOT(ISERROR(SEARCH("Muy Baja",Y45)))</formula>
    </cfRule>
    <cfRule type="containsText" dxfId="3137" priority="458" operator="containsText" text="Baja">
      <formula>NOT(ISERROR(SEARCH("Baja",Y45)))</formula>
    </cfRule>
    <cfRule type="containsText" dxfId="3136" priority="459" operator="containsText" text="Muy Baja">
      <formula>NOT(ISERROR(SEARCH("Muy Baja",Y45)))</formula>
    </cfRule>
  </conditionalFormatting>
  <conditionalFormatting sqref="AC45:AC49">
    <cfRule type="containsText" dxfId="3135" priority="449" operator="containsText" text="Catastrófico">
      <formula>NOT(ISERROR(SEARCH("Catastrófico",AC45)))</formula>
    </cfRule>
    <cfRule type="containsText" dxfId="3134" priority="450" operator="containsText" text="Mayor">
      <formula>NOT(ISERROR(SEARCH("Mayor",AC45)))</formula>
    </cfRule>
    <cfRule type="containsText" dxfId="3133" priority="451" operator="containsText" text="Moderado">
      <formula>NOT(ISERROR(SEARCH("Moderado",AC45)))</formula>
    </cfRule>
    <cfRule type="containsText" dxfId="3132" priority="452" operator="containsText" text="Menor">
      <formula>NOT(ISERROR(SEARCH("Menor",AC45)))</formula>
    </cfRule>
    <cfRule type="containsText" dxfId="3131" priority="453" operator="containsText" text="Leve">
      <formula>NOT(ISERROR(SEARCH("Leve",AC45)))</formula>
    </cfRule>
  </conditionalFormatting>
  <conditionalFormatting sqref="AG45">
    <cfRule type="containsText" dxfId="3130" priority="440" operator="containsText" text="Extremo">
      <formula>NOT(ISERROR(SEARCH("Extremo",AG45)))</formula>
    </cfRule>
    <cfRule type="containsText" dxfId="3129" priority="441" operator="containsText" text="Alto">
      <formula>NOT(ISERROR(SEARCH("Alto",AG45)))</formula>
    </cfRule>
    <cfRule type="containsText" dxfId="3128" priority="442" operator="containsText" text="Moderado">
      <formula>NOT(ISERROR(SEARCH("Moderado",AG45)))</formula>
    </cfRule>
    <cfRule type="containsText" dxfId="3127" priority="443" operator="containsText" text="Menor">
      <formula>NOT(ISERROR(SEARCH("Menor",AG45)))</formula>
    </cfRule>
    <cfRule type="containsText" dxfId="3126" priority="444" operator="containsText" text="Bajo">
      <formula>NOT(ISERROR(SEARCH("Bajo",AG45)))</formula>
    </cfRule>
    <cfRule type="containsText" dxfId="3125" priority="445" operator="containsText" text="Moderado">
      <formula>NOT(ISERROR(SEARCH("Moderado",AG45)))</formula>
    </cfRule>
    <cfRule type="containsText" dxfId="3124" priority="446" operator="containsText" text="Extremo">
      <formula>NOT(ISERROR(SEARCH("Extremo",AG45)))</formula>
    </cfRule>
    <cfRule type="containsText" dxfId="3123" priority="447" operator="containsText" text="Baja">
      <formula>NOT(ISERROR(SEARCH("Baja",AG45)))</formula>
    </cfRule>
    <cfRule type="containsText" dxfId="3122" priority="448" operator="containsText" text="Alto">
      <formula>NOT(ISERROR(SEARCH("Alto",AG45)))</formula>
    </cfRule>
  </conditionalFormatting>
  <conditionalFormatting sqref="AA45:AA49">
    <cfRule type="containsText" dxfId="3121" priority="435" operator="containsText" text="Muy Alta">
      <formula>NOT(ISERROR(SEARCH("Muy Alta",AA45)))</formula>
    </cfRule>
    <cfRule type="containsText" dxfId="3120" priority="436" operator="containsText" text="Alta">
      <formula>NOT(ISERROR(SEARCH("Alta",AA45)))</formula>
    </cfRule>
    <cfRule type="containsText" dxfId="3119" priority="437" operator="containsText" text="Media">
      <formula>NOT(ISERROR(SEARCH("Media",AA45)))</formula>
    </cfRule>
    <cfRule type="containsText" dxfId="3118" priority="438" operator="containsText" text="Baja">
      <formula>NOT(ISERROR(SEARCH("Baja",AA45)))</formula>
    </cfRule>
    <cfRule type="containsText" dxfId="3117" priority="439" operator="containsText" text="Muy Baja">
      <formula>NOT(ISERROR(SEARCH("Muy Baja",AA45)))</formula>
    </cfRule>
  </conditionalFormatting>
  <conditionalFormatting sqref="AE45:AE49">
    <cfRule type="containsText" dxfId="3116" priority="430" operator="containsText" text="Catastrófico">
      <formula>NOT(ISERROR(SEARCH("Catastrófico",AE45)))</formula>
    </cfRule>
    <cfRule type="containsText" dxfId="3115" priority="431" operator="containsText" text="Moderado">
      <formula>NOT(ISERROR(SEARCH("Moderado",AE45)))</formula>
    </cfRule>
    <cfRule type="containsText" dxfId="3114" priority="432" operator="containsText" text="Menor">
      <formula>NOT(ISERROR(SEARCH("Menor",AE45)))</formula>
    </cfRule>
    <cfRule type="containsText" dxfId="3113" priority="433" operator="containsText" text="Leve">
      <formula>NOT(ISERROR(SEARCH("Leve",AE45)))</formula>
    </cfRule>
    <cfRule type="containsText" dxfId="3112" priority="434" operator="containsText" text="Mayor">
      <formula>NOT(ISERROR(SEARCH("Mayor",AE45)))</formula>
    </cfRule>
  </conditionalFormatting>
  <conditionalFormatting sqref="N50 N55 N60">
    <cfRule type="containsText" dxfId="3111" priority="419" operator="containsText" text="Extremo">
      <formula>NOT(ISERROR(SEARCH("Extremo",N50)))</formula>
    </cfRule>
    <cfRule type="containsText" dxfId="3110" priority="420" operator="containsText" text="Alto">
      <formula>NOT(ISERROR(SEARCH("Alto",N50)))</formula>
    </cfRule>
    <cfRule type="containsText" dxfId="3109" priority="421" operator="containsText" text="Bajo">
      <formula>NOT(ISERROR(SEARCH("Bajo",N50)))</formula>
    </cfRule>
    <cfRule type="containsText" dxfId="3108" priority="422" operator="containsText" text="Moderado">
      <formula>NOT(ISERROR(SEARCH("Moderado",N50)))</formula>
    </cfRule>
    <cfRule type="containsText" dxfId="3107" priority="423" operator="containsText" text="Extremo">
      <formula>NOT(ISERROR(SEARCH("Extremo",N50)))</formula>
    </cfRule>
  </conditionalFormatting>
  <conditionalFormatting sqref="I50 I55 I60">
    <cfRule type="containsText" dxfId="3106" priority="390" operator="containsText" text="Muy Baja">
      <formula>NOT(ISERROR(SEARCH("Muy Baja",I50)))</formula>
    </cfRule>
    <cfRule type="containsText" dxfId="3105" priority="391" operator="containsText" text="Baja">
      <formula>NOT(ISERROR(SEARCH("Baja",I50)))</formula>
    </cfRule>
    <cfRule type="containsText" dxfId="3104" priority="393" operator="containsText" text="Muy Alta">
      <formula>NOT(ISERROR(SEARCH("Muy Alta",I50)))</formula>
    </cfRule>
    <cfRule type="containsText" dxfId="3103" priority="394" operator="containsText" text="Alta">
      <formula>NOT(ISERROR(SEARCH("Alta",I50)))</formula>
    </cfRule>
    <cfRule type="containsText" dxfId="3102" priority="395" operator="containsText" text="Media">
      <formula>NOT(ISERROR(SEARCH("Media",I50)))</formula>
    </cfRule>
    <cfRule type="containsText" dxfId="3101" priority="396" operator="containsText" text="Media">
      <formula>NOT(ISERROR(SEARCH("Media",I50)))</formula>
    </cfRule>
    <cfRule type="containsText" dxfId="3100" priority="397" operator="containsText" text="Media">
      <formula>NOT(ISERROR(SEARCH("Media",I50)))</formula>
    </cfRule>
    <cfRule type="containsText" dxfId="3099" priority="398" operator="containsText" text="Muy Baja">
      <formula>NOT(ISERROR(SEARCH("Muy Baja",I50)))</formula>
    </cfRule>
    <cfRule type="containsText" dxfId="3098" priority="399" operator="containsText" text="Baja">
      <formula>NOT(ISERROR(SEARCH("Baja",I50)))</formula>
    </cfRule>
    <cfRule type="containsText" dxfId="3097" priority="400" operator="containsText" text="Muy Baja">
      <formula>NOT(ISERROR(SEARCH("Muy Baja",I50)))</formula>
    </cfRule>
    <cfRule type="containsText" dxfId="3096" priority="401" operator="containsText" text="Muy Baja">
      <formula>NOT(ISERROR(SEARCH("Muy Baja",I50)))</formula>
    </cfRule>
    <cfRule type="containsText" dxfId="3095" priority="402" operator="containsText" text="Muy Baja">
      <formula>NOT(ISERROR(SEARCH("Muy Baja",I50)))</formula>
    </cfRule>
    <cfRule type="containsText" dxfId="3094" priority="403" operator="containsText" text="Muy Baja'Tabla probabilidad'!">
      <formula>NOT(ISERROR(SEARCH("Muy Baja'Tabla probabilidad'!",I50)))</formula>
    </cfRule>
    <cfRule type="containsText" dxfId="3093" priority="404" operator="containsText" text="Muy bajo">
      <formula>NOT(ISERROR(SEARCH("Muy bajo",I50)))</formula>
    </cfRule>
    <cfRule type="containsText" dxfId="3092" priority="405" operator="containsText" text="Alta">
      <formula>NOT(ISERROR(SEARCH("Alta",I50)))</formula>
    </cfRule>
    <cfRule type="containsText" dxfId="3091" priority="406" operator="containsText" text="Media">
      <formula>NOT(ISERROR(SEARCH("Media",I50)))</formula>
    </cfRule>
    <cfRule type="containsText" dxfId="3090" priority="407" operator="containsText" text="Baja">
      <formula>NOT(ISERROR(SEARCH("Baja",I50)))</formula>
    </cfRule>
    <cfRule type="containsText" dxfId="3089" priority="408" operator="containsText" text="Muy baja">
      <formula>NOT(ISERROR(SEARCH("Muy baja",I50)))</formula>
    </cfRule>
    <cfRule type="cellIs" dxfId="3088" priority="411" operator="between">
      <formula>1</formula>
      <formula>2</formula>
    </cfRule>
    <cfRule type="cellIs" dxfId="3087" priority="412" operator="between">
      <formula>0</formula>
      <formula>2</formula>
    </cfRule>
  </conditionalFormatting>
  <conditionalFormatting sqref="I50 I55 I60">
    <cfRule type="containsText" dxfId="3086" priority="392" operator="containsText" text="Muy Alta">
      <formula>NOT(ISERROR(SEARCH("Muy Alta",I50)))</formula>
    </cfRule>
  </conditionalFormatting>
  <conditionalFormatting sqref="Y50:Y54">
    <cfRule type="containsText" dxfId="3085" priority="384" operator="containsText" text="Muy Alta">
      <formula>NOT(ISERROR(SEARCH("Muy Alta",Y50)))</formula>
    </cfRule>
    <cfRule type="containsText" dxfId="3084" priority="385" operator="containsText" text="Alta">
      <formula>NOT(ISERROR(SEARCH("Alta",Y50)))</formula>
    </cfRule>
    <cfRule type="containsText" dxfId="3083" priority="386" operator="containsText" text="Media">
      <formula>NOT(ISERROR(SEARCH("Media",Y50)))</formula>
    </cfRule>
    <cfRule type="containsText" dxfId="3082" priority="387" operator="containsText" text="Muy Baja">
      <formula>NOT(ISERROR(SEARCH("Muy Baja",Y50)))</formula>
    </cfRule>
    <cfRule type="containsText" dxfId="3081" priority="388" operator="containsText" text="Baja">
      <formula>NOT(ISERROR(SEARCH("Baja",Y50)))</formula>
    </cfRule>
    <cfRule type="containsText" dxfId="3080" priority="389" operator="containsText" text="Muy Baja">
      <formula>NOT(ISERROR(SEARCH("Muy Baja",Y50)))</formula>
    </cfRule>
  </conditionalFormatting>
  <conditionalFormatting sqref="AC50:AC54">
    <cfRule type="containsText" dxfId="3079" priority="379" operator="containsText" text="Catastrófico">
      <formula>NOT(ISERROR(SEARCH("Catastrófico",AC50)))</formula>
    </cfRule>
    <cfRule type="containsText" dxfId="3078" priority="380" operator="containsText" text="Mayor">
      <formula>NOT(ISERROR(SEARCH("Mayor",AC50)))</formula>
    </cfRule>
    <cfRule type="containsText" dxfId="3077" priority="381" operator="containsText" text="Moderado">
      <formula>NOT(ISERROR(SEARCH("Moderado",AC50)))</formula>
    </cfRule>
    <cfRule type="containsText" dxfId="3076" priority="382" operator="containsText" text="Menor">
      <formula>NOT(ISERROR(SEARCH("Menor",AC50)))</formula>
    </cfRule>
    <cfRule type="containsText" dxfId="3075" priority="383" operator="containsText" text="Leve">
      <formula>NOT(ISERROR(SEARCH("Leve",AC50)))</formula>
    </cfRule>
  </conditionalFormatting>
  <conditionalFormatting sqref="AG50">
    <cfRule type="containsText" dxfId="3074" priority="370" operator="containsText" text="Extremo">
      <formula>NOT(ISERROR(SEARCH("Extremo",AG50)))</formula>
    </cfRule>
    <cfRule type="containsText" dxfId="3073" priority="371" operator="containsText" text="Alto">
      <formula>NOT(ISERROR(SEARCH("Alto",AG50)))</formula>
    </cfRule>
    <cfRule type="containsText" dxfId="3072" priority="372" operator="containsText" text="Moderado">
      <formula>NOT(ISERROR(SEARCH("Moderado",AG50)))</formula>
    </cfRule>
    <cfRule type="containsText" dxfId="3071" priority="373" operator="containsText" text="Menor">
      <formula>NOT(ISERROR(SEARCH("Menor",AG50)))</formula>
    </cfRule>
    <cfRule type="containsText" dxfId="3070" priority="374" operator="containsText" text="Bajo">
      <formula>NOT(ISERROR(SEARCH("Bajo",AG50)))</formula>
    </cfRule>
    <cfRule type="containsText" dxfId="3069" priority="375" operator="containsText" text="Moderado">
      <formula>NOT(ISERROR(SEARCH("Moderado",AG50)))</formula>
    </cfRule>
    <cfRule type="containsText" dxfId="3068" priority="376" operator="containsText" text="Extremo">
      <formula>NOT(ISERROR(SEARCH("Extremo",AG50)))</formula>
    </cfRule>
    <cfRule type="containsText" dxfId="3067" priority="377" operator="containsText" text="Baja">
      <formula>NOT(ISERROR(SEARCH("Baja",AG50)))</formula>
    </cfRule>
    <cfRule type="containsText" dxfId="3066" priority="378" operator="containsText" text="Alto">
      <formula>NOT(ISERROR(SEARCH("Alto",AG50)))</formula>
    </cfRule>
  </conditionalFormatting>
  <conditionalFormatting sqref="AA50:AA54">
    <cfRule type="containsText" dxfId="3065" priority="365" operator="containsText" text="Muy Alta">
      <formula>NOT(ISERROR(SEARCH("Muy Alta",AA50)))</formula>
    </cfRule>
    <cfRule type="containsText" dxfId="3064" priority="366" operator="containsText" text="Alta">
      <formula>NOT(ISERROR(SEARCH("Alta",AA50)))</formula>
    </cfRule>
    <cfRule type="containsText" dxfId="3063" priority="367" operator="containsText" text="Media">
      <formula>NOT(ISERROR(SEARCH("Media",AA50)))</formula>
    </cfRule>
    <cfRule type="containsText" dxfId="3062" priority="368" operator="containsText" text="Baja">
      <formula>NOT(ISERROR(SEARCH("Baja",AA50)))</formula>
    </cfRule>
    <cfRule type="containsText" dxfId="3061" priority="369" operator="containsText" text="Muy Baja">
      <formula>NOT(ISERROR(SEARCH("Muy Baja",AA50)))</formula>
    </cfRule>
  </conditionalFormatting>
  <conditionalFormatting sqref="AE50:AE54">
    <cfRule type="containsText" dxfId="3060" priority="360" operator="containsText" text="Catastrófico">
      <formula>NOT(ISERROR(SEARCH("Catastrófico",AE50)))</formula>
    </cfRule>
    <cfRule type="containsText" dxfId="3059" priority="361" operator="containsText" text="Moderado">
      <formula>NOT(ISERROR(SEARCH("Moderado",AE50)))</formula>
    </cfRule>
    <cfRule type="containsText" dxfId="3058" priority="362" operator="containsText" text="Menor">
      <formula>NOT(ISERROR(SEARCH("Menor",AE50)))</formula>
    </cfRule>
    <cfRule type="containsText" dxfId="3057" priority="363" operator="containsText" text="Leve">
      <formula>NOT(ISERROR(SEARCH("Leve",AE50)))</formula>
    </cfRule>
    <cfRule type="containsText" dxfId="3056" priority="364" operator="containsText" text="Mayor">
      <formula>NOT(ISERROR(SEARCH("Mayor",AE50)))</formula>
    </cfRule>
  </conditionalFormatting>
  <conditionalFormatting sqref="Y55:Y60">
    <cfRule type="containsText" dxfId="3055" priority="294" operator="containsText" text="Muy Alta">
      <formula>NOT(ISERROR(SEARCH("Muy Alta",Y55)))</formula>
    </cfRule>
    <cfRule type="containsText" dxfId="3054" priority="295" operator="containsText" text="Alta">
      <formula>NOT(ISERROR(SEARCH("Alta",Y55)))</formula>
    </cfRule>
    <cfRule type="containsText" dxfId="3053" priority="296" operator="containsText" text="Media">
      <formula>NOT(ISERROR(SEARCH("Media",Y55)))</formula>
    </cfRule>
    <cfRule type="containsText" dxfId="3052" priority="297" operator="containsText" text="Muy Baja">
      <formula>NOT(ISERROR(SEARCH("Muy Baja",Y55)))</formula>
    </cfRule>
    <cfRule type="containsText" dxfId="3051" priority="298" operator="containsText" text="Baja">
      <formula>NOT(ISERROR(SEARCH("Baja",Y55)))</formula>
    </cfRule>
    <cfRule type="containsText" dxfId="3050" priority="299" operator="containsText" text="Muy Baja">
      <formula>NOT(ISERROR(SEARCH("Muy Baja",Y55)))</formula>
    </cfRule>
  </conditionalFormatting>
  <conditionalFormatting sqref="AC55:AC60">
    <cfRule type="containsText" dxfId="3049" priority="289" operator="containsText" text="Catastrófico">
      <formula>NOT(ISERROR(SEARCH("Catastrófico",AC55)))</formula>
    </cfRule>
    <cfRule type="containsText" dxfId="3048" priority="290" operator="containsText" text="Mayor">
      <formula>NOT(ISERROR(SEARCH("Mayor",AC55)))</formula>
    </cfRule>
    <cfRule type="containsText" dxfId="3047" priority="291" operator="containsText" text="Moderado">
      <formula>NOT(ISERROR(SEARCH("Moderado",AC55)))</formula>
    </cfRule>
    <cfRule type="containsText" dxfId="3046" priority="292" operator="containsText" text="Menor">
      <formula>NOT(ISERROR(SEARCH("Menor",AC55)))</formula>
    </cfRule>
    <cfRule type="containsText" dxfId="3045" priority="293" operator="containsText" text="Leve">
      <formula>NOT(ISERROR(SEARCH("Leve",AC55)))</formula>
    </cfRule>
  </conditionalFormatting>
  <conditionalFormatting sqref="AG55 AG60">
    <cfRule type="containsText" dxfId="3044" priority="280" operator="containsText" text="Extremo">
      <formula>NOT(ISERROR(SEARCH("Extremo",AG55)))</formula>
    </cfRule>
    <cfRule type="containsText" dxfId="3043" priority="281" operator="containsText" text="Alto">
      <formula>NOT(ISERROR(SEARCH("Alto",AG55)))</formula>
    </cfRule>
    <cfRule type="containsText" dxfId="3042" priority="282" operator="containsText" text="Moderado">
      <formula>NOT(ISERROR(SEARCH("Moderado",AG55)))</formula>
    </cfRule>
    <cfRule type="containsText" dxfId="3041" priority="283" operator="containsText" text="Menor">
      <formula>NOT(ISERROR(SEARCH("Menor",AG55)))</formula>
    </cfRule>
    <cfRule type="containsText" dxfId="3040" priority="284" operator="containsText" text="Bajo">
      <formula>NOT(ISERROR(SEARCH("Bajo",AG55)))</formula>
    </cfRule>
    <cfRule type="containsText" dxfId="3039" priority="285" operator="containsText" text="Moderado">
      <formula>NOT(ISERROR(SEARCH("Moderado",AG55)))</formula>
    </cfRule>
    <cfRule type="containsText" dxfId="3038" priority="286" operator="containsText" text="Extremo">
      <formula>NOT(ISERROR(SEARCH("Extremo",AG55)))</formula>
    </cfRule>
    <cfRule type="containsText" dxfId="3037" priority="287" operator="containsText" text="Baja">
      <formula>NOT(ISERROR(SEARCH("Baja",AG55)))</formula>
    </cfRule>
    <cfRule type="containsText" dxfId="3036" priority="288" operator="containsText" text="Alto">
      <formula>NOT(ISERROR(SEARCH("Alto",AG55)))</formula>
    </cfRule>
  </conditionalFormatting>
  <conditionalFormatting sqref="AA55:AA64">
    <cfRule type="containsText" dxfId="3035" priority="275" operator="containsText" text="Muy Alta">
      <formula>NOT(ISERROR(SEARCH("Muy Alta",AA55)))</formula>
    </cfRule>
    <cfRule type="containsText" dxfId="3034" priority="276" operator="containsText" text="Alta">
      <formula>NOT(ISERROR(SEARCH("Alta",AA55)))</formula>
    </cfRule>
    <cfRule type="containsText" dxfId="3033" priority="277" operator="containsText" text="Media">
      <formula>NOT(ISERROR(SEARCH("Media",AA55)))</formula>
    </cfRule>
    <cfRule type="containsText" dxfId="3032" priority="278" operator="containsText" text="Baja">
      <formula>NOT(ISERROR(SEARCH("Baja",AA55)))</formula>
    </cfRule>
    <cfRule type="containsText" dxfId="3031" priority="279" operator="containsText" text="Muy Baja">
      <formula>NOT(ISERROR(SEARCH("Muy Baja",AA55)))</formula>
    </cfRule>
  </conditionalFormatting>
  <conditionalFormatting sqref="AE55:AE64">
    <cfRule type="containsText" dxfId="3030" priority="270" operator="containsText" text="Catastrófico">
      <formula>NOT(ISERROR(SEARCH("Catastrófico",AE55)))</formula>
    </cfRule>
    <cfRule type="containsText" dxfId="3029" priority="271" operator="containsText" text="Moderado">
      <formula>NOT(ISERROR(SEARCH("Moderado",AE55)))</formula>
    </cfRule>
    <cfRule type="containsText" dxfId="3028" priority="272" operator="containsText" text="Menor">
      <formula>NOT(ISERROR(SEARCH("Menor",AE55)))</formula>
    </cfRule>
    <cfRule type="containsText" dxfId="3027" priority="273" operator="containsText" text="Leve">
      <formula>NOT(ISERROR(SEARCH("Leve",AE55)))</formula>
    </cfRule>
    <cfRule type="containsText" dxfId="3026" priority="274" operator="containsText" text="Mayor">
      <formula>NOT(ISERROR(SEARCH("Mayor",AE55)))</formula>
    </cfRule>
  </conditionalFormatting>
  <conditionalFormatting sqref="N30">
    <cfRule type="containsText" dxfId="3025" priority="265" operator="containsText" text="Extremo">
      <formula>NOT(ISERROR(SEARCH("Extremo",N30)))</formula>
    </cfRule>
    <cfRule type="containsText" dxfId="3024" priority="266" operator="containsText" text="Alto">
      <formula>NOT(ISERROR(SEARCH("Alto",N30)))</formula>
    </cfRule>
    <cfRule type="containsText" dxfId="3023" priority="267" operator="containsText" text="Bajo">
      <formula>NOT(ISERROR(SEARCH("Bajo",N30)))</formula>
    </cfRule>
    <cfRule type="containsText" dxfId="3022" priority="268" operator="containsText" text="Moderado">
      <formula>NOT(ISERROR(SEARCH("Moderado",N30)))</formula>
    </cfRule>
    <cfRule type="containsText" dxfId="3021" priority="269" operator="containsText" text="Extremo">
      <formula>NOT(ISERROR(SEARCH("Extremo",N30)))</formula>
    </cfRule>
  </conditionalFormatting>
  <conditionalFormatting sqref="I30">
    <cfRule type="containsText" dxfId="3020" priority="242" operator="containsText" text="Muy Baja">
      <formula>NOT(ISERROR(SEARCH("Muy Baja",I30)))</formula>
    </cfRule>
    <cfRule type="containsText" dxfId="3019" priority="243" operator="containsText" text="Baja">
      <formula>NOT(ISERROR(SEARCH("Baja",I30)))</formula>
    </cfRule>
    <cfRule type="containsText" dxfId="3018" priority="245" operator="containsText" text="Muy Alta">
      <formula>NOT(ISERROR(SEARCH("Muy Alta",I30)))</formula>
    </cfRule>
    <cfRule type="containsText" dxfId="3017" priority="246" operator="containsText" text="Alta">
      <formula>NOT(ISERROR(SEARCH("Alta",I30)))</formula>
    </cfRule>
    <cfRule type="containsText" dxfId="3016" priority="247" operator="containsText" text="Media">
      <formula>NOT(ISERROR(SEARCH("Media",I30)))</formula>
    </cfRule>
    <cfRule type="containsText" dxfId="3015" priority="248" operator="containsText" text="Media">
      <formula>NOT(ISERROR(SEARCH("Media",I30)))</formula>
    </cfRule>
    <cfRule type="containsText" dxfId="3014" priority="249" operator="containsText" text="Media">
      <formula>NOT(ISERROR(SEARCH("Media",I30)))</formula>
    </cfRule>
    <cfRule type="containsText" dxfId="3013" priority="250" operator="containsText" text="Muy Baja">
      <formula>NOT(ISERROR(SEARCH("Muy Baja",I30)))</formula>
    </cfRule>
    <cfRule type="containsText" dxfId="3012" priority="251" operator="containsText" text="Baja">
      <formula>NOT(ISERROR(SEARCH("Baja",I30)))</formula>
    </cfRule>
    <cfRule type="containsText" dxfId="3011" priority="252" operator="containsText" text="Muy Baja">
      <formula>NOT(ISERROR(SEARCH("Muy Baja",I30)))</formula>
    </cfRule>
    <cfRule type="containsText" dxfId="3010" priority="253" operator="containsText" text="Muy Baja">
      <formula>NOT(ISERROR(SEARCH("Muy Baja",I30)))</formula>
    </cfRule>
    <cfRule type="containsText" dxfId="3009" priority="254" operator="containsText" text="Muy Baja">
      <formula>NOT(ISERROR(SEARCH("Muy Baja",I30)))</formula>
    </cfRule>
    <cfRule type="containsText" dxfId="3008" priority="255" operator="containsText" text="Muy Baja'Tabla probabilidad'!">
      <formula>NOT(ISERROR(SEARCH("Muy Baja'Tabla probabilidad'!",I30)))</formula>
    </cfRule>
    <cfRule type="containsText" dxfId="3007" priority="256" operator="containsText" text="Muy bajo">
      <formula>NOT(ISERROR(SEARCH("Muy bajo",I30)))</formula>
    </cfRule>
    <cfRule type="containsText" dxfId="3006" priority="257" operator="containsText" text="Alta">
      <formula>NOT(ISERROR(SEARCH("Alta",I30)))</formula>
    </cfRule>
    <cfRule type="containsText" dxfId="3005" priority="258" operator="containsText" text="Media">
      <formula>NOT(ISERROR(SEARCH("Media",I30)))</formula>
    </cfRule>
    <cfRule type="containsText" dxfId="3004" priority="259" operator="containsText" text="Baja">
      <formula>NOT(ISERROR(SEARCH("Baja",I30)))</formula>
    </cfRule>
    <cfRule type="containsText" dxfId="3003" priority="260" operator="containsText" text="Muy baja">
      <formula>NOT(ISERROR(SEARCH("Muy baja",I30)))</formula>
    </cfRule>
    <cfRule type="cellIs" dxfId="3002" priority="263" operator="between">
      <formula>1</formula>
      <formula>2</formula>
    </cfRule>
    <cfRule type="cellIs" dxfId="3001" priority="264" operator="between">
      <formula>0</formula>
      <formula>2</formula>
    </cfRule>
  </conditionalFormatting>
  <conditionalFormatting sqref="I30">
    <cfRule type="containsText" dxfId="3000" priority="244" operator="containsText" text="Muy Alta">
      <formula>NOT(ISERROR(SEARCH("Muy Alta",I30)))</formula>
    </cfRule>
  </conditionalFormatting>
  <conditionalFormatting sqref="Y30:Y34">
    <cfRule type="containsText" dxfId="2999" priority="236" operator="containsText" text="Muy Alta">
      <formula>NOT(ISERROR(SEARCH("Muy Alta",Y30)))</formula>
    </cfRule>
    <cfRule type="containsText" dxfId="2998" priority="237" operator="containsText" text="Alta">
      <formula>NOT(ISERROR(SEARCH("Alta",Y30)))</formula>
    </cfRule>
    <cfRule type="containsText" dxfId="2997" priority="238" operator="containsText" text="Media">
      <formula>NOT(ISERROR(SEARCH("Media",Y30)))</formula>
    </cfRule>
    <cfRule type="containsText" dxfId="2996" priority="239" operator="containsText" text="Muy Baja">
      <formula>NOT(ISERROR(SEARCH("Muy Baja",Y30)))</formula>
    </cfRule>
    <cfRule type="containsText" dxfId="2995" priority="240" operator="containsText" text="Baja">
      <formula>NOT(ISERROR(SEARCH("Baja",Y30)))</formula>
    </cfRule>
    <cfRule type="containsText" dxfId="2994" priority="241" operator="containsText" text="Muy Baja">
      <formula>NOT(ISERROR(SEARCH("Muy Baja",Y30)))</formula>
    </cfRule>
  </conditionalFormatting>
  <conditionalFormatting sqref="AC30:AC34">
    <cfRule type="containsText" dxfId="2993" priority="231" operator="containsText" text="Catastrófico">
      <formula>NOT(ISERROR(SEARCH("Catastrófico",AC30)))</formula>
    </cfRule>
    <cfRule type="containsText" dxfId="2992" priority="232" operator="containsText" text="Mayor">
      <formula>NOT(ISERROR(SEARCH("Mayor",AC30)))</formula>
    </cfRule>
    <cfRule type="containsText" dxfId="2991" priority="233" operator="containsText" text="Moderado">
      <formula>NOT(ISERROR(SEARCH("Moderado",AC30)))</formula>
    </cfRule>
    <cfRule type="containsText" dxfId="2990" priority="234" operator="containsText" text="Menor">
      <formula>NOT(ISERROR(SEARCH("Menor",AC30)))</formula>
    </cfRule>
    <cfRule type="containsText" dxfId="2989" priority="235" operator="containsText" text="Leve">
      <formula>NOT(ISERROR(SEARCH("Leve",AC30)))</formula>
    </cfRule>
  </conditionalFormatting>
  <conditionalFormatting sqref="AG30">
    <cfRule type="containsText" dxfId="2988" priority="222" operator="containsText" text="Extremo">
      <formula>NOT(ISERROR(SEARCH("Extremo",AG30)))</formula>
    </cfRule>
    <cfRule type="containsText" dxfId="2987" priority="223" operator="containsText" text="Alto">
      <formula>NOT(ISERROR(SEARCH("Alto",AG30)))</formula>
    </cfRule>
    <cfRule type="containsText" dxfId="2986" priority="224" operator="containsText" text="Moderado">
      <formula>NOT(ISERROR(SEARCH("Moderado",AG30)))</formula>
    </cfRule>
    <cfRule type="containsText" dxfId="2985" priority="225" operator="containsText" text="Menor">
      <formula>NOT(ISERROR(SEARCH("Menor",AG30)))</formula>
    </cfRule>
    <cfRule type="containsText" dxfId="2984" priority="226" operator="containsText" text="Bajo">
      <formula>NOT(ISERROR(SEARCH("Bajo",AG30)))</formula>
    </cfRule>
    <cfRule type="containsText" dxfId="2983" priority="227" operator="containsText" text="Moderado">
      <formula>NOT(ISERROR(SEARCH("Moderado",AG30)))</formula>
    </cfRule>
    <cfRule type="containsText" dxfId="2982" priority="228" operator="containsText" text="Extremo">
      <formula>NOT(ISERROR(SEARCH("Extremo",AG30)))</formula>
    </cfRule>
    <cfRule type="containsText" dxfId="2981" priority="229" operator="containsText" text="Baja">
      <formula>NOT(ISERROR(SEARCH("Baja",AG30)))</formula>
    </cfRule>
    <cfRule type="containsText" dxfId="2980" priority="230" operator="containsText" text="Alto">
      <formula>NOT(ISERROR(SEARCH("Alto",AG30)))</formula>
    </cfRule>
  </conditionalFormatting>
  <conditionalFormatting sqref="AA30:AA34">
    <cfRule type="containsText" dxfId="2979" priority="217" operator="containsText" text="Muy Alta">
      <formula>NOT(ISERROR(SEARCH("Muy Alta",AA30)))</formula>
    </cfRule>
    <cfRule type="containsText" dxfId="2978" priority="218" operator="containsText" text="Alta">
      <formula>NOT(ISERROR(SEARCH("Alta",AA30)))</formula>
    </cfRule>
    <cfRule type="containsText" dxfId="2977" priority="219" operator="containsText" text="Media">
      <formula>NOT(ISERROR(SEARCH("Media",AA30)))</formula>
    </cfRule>
    <cfRule type="containsText" dxfId="2976" priority="220" operator="containsText" text="Baja">
      <formula>NOT(ISERROR(SEARCH("Baja",AA30)))</formula>
    </cfRule>
    <cfRule type="containsText" dxfId="2975" priority="221" operator="containsText" text="Muy Baja">
      <formula>NOT(ISERROR(SEARCH("Muy Baja",AA30)))</formula>
    </cfRule>
  </conditionalFormatting>
  <conditionalFormatting sqref="AE30:AE34">
    <cfRule type="containsText" dxfId="2974" priority="212" operator="containsText" text="Catastrófico">
      <formula>NOT(ISERROR(SEARCH("Catastrófico",AE30)))</formula>
    </cfRule>
    <cfRule type="containsText" dxfId="2973" priority="213" operator="containsText" text="Moderado">
      <formula>NOT(ISERROR(SEARCH("Moderado",AE30)))</formula>
    </cfRule>
    <cfRule type="containsText" dxfId="2972" priority="214" operator="containsText" text="Menor">
      <formula>NOT(ISERROR(SEARCH("Menor",AE30)))</formula>
    </cfRule>
    <cfRule type="containsText" dxfId="2971" priority="215" operator="containsText" text="Leve">
      <formula>NOT(ISERROR(SEARCH("Leve",AE30)))</formula>
    </cfRule>
    <cfRule type="containsText" dxfId="2970" priority="216" operator="containsText" text="Mayor">
      <formula>NOT(ISERROR(SEARCH("Mayor",AE30)))</formula>
    </cfRule>
  </conditionalFormatting>
  <conditionalFormatting sqref="N35">
    <cfRule type="containsText" dxfId="2969" priority="195" operator="containsText" text="Extremo">
      <formula>NOT(ISERROR(SEARCH("Extremo",N35)))</formula>
    </cfRule>
    <cfRule type="containsText" dxfId="2968" priority="196" operator="containsText" text="Alto">
      <formula>NOT(ISERROR(SEARCH("Alto",N35)))</formula>
    </cfRule>
    <cfRule type="containsText" dxfId="2967" priority="197" operator="containsText" text="Bajo">
      <formula>NOT(ISERROR(SEARCH("Bajo",N35)))</formula>
    </cfRule>
    <cfRule type="containsText" dxfId="2966" priority="198" operator="containsText" text="Moderado">
      <formula>NOT(ISERROR(SEARCH("Moderado",N35)))</formula>
    </cfRule>
    <cfRule type="containsText" dxfId="2965" priority="199" operator="containsText" text="Extremo">
      <formula>NOT(ISERROR(SEARCH("Extremo",N35)))</formula>
    </cfRule>
  </conditionalFormatting>
  <conditionalFormatting sqref="I35">
    <cfRule type="containsText" dxfId="2964" priority="172" operator="containsText" text="Muy Baja">
      <formula>NOT(ISERROR(SEARCH("Muy Baja",I35)))</formula>
    </cfRule>
    <cfRule type="containsText" dxfId="2963" priority="173" operator="containsText" text="Baja">
      <formula>NOT(ISERROR(SEARCH("Baja",I35)))</formula>
    </cfRule>
    <cfRule type="containsText" dxfId="2962" priority="175" operator="containsText" text="Muy Alta">
      <formula>NOT(ISERROR(SEARCH("Muy Alta",I35)))</formula>
    </cfRule>
    <cfRule type="containsText" dxfId="2961" priority="176" operator="containsText" text="Alta">
      <formula>NOT(ISERROR(SEARCH("Alta",I35)))</formula>
    </cfRule>
    <cfRule type="containsText" dxfId="2960" priority="177" operator="containsText" text="Media">
      <formula>NOT(ISERROR(SEARCH("Media",I35)))</formula>
    </cfRule>
    <cfRule type="containsText" dxfId="2959" priority="178" operator="containsText" text="Media">
      <formula>NOT(ISERROR(SEARCH("Media",I35)))</formula>
    </cfRule>
    <cfRule type="containsText" dxfId="2958" priority="179" operator="containsText" text="Media">
      <formula>NOT(ISERROR(SEARCH("Media",I35)))</formula>
    </cfRule>
    <cfRule type="containsText" dxfId="2957" priority="180" operator="containsText" text="Muy Baja">
      <formula>NOT(ISERROR(SEARCH("Muy Baja",I35)))</formula>
    </cfRule>
    <cfRule type="containsText" dxfId="2956" priority="181" operator="containsText" text="Baja">
      <formula>NOT(ISERROR(SEARCH("Baja",I35)))</formula>
    </cfRule>
    <cfRule type="containsText" dxfId="2955" priority="182" operator="containsText" text="Muy Baja">
      <formula>NOT(ISERROR(SEARCH("Muy Baja",I35)))</formula>
    </cfRule>
    <cfRule type="containsText" dxfId="2954" priority="183" operator="containsText" text="Muy Baja">
      <formula>NOT(ISERROR(SEARCH("Muy Baja",I35)))</formula>
    </cfRule>
    <cfRule type="containsText" dxfId="2953" priority="184" operator="containsText" text="Muy Baja">
      <formula>NOT(ISERROR(SEARCH("Muy Baja",I35)))</formula>
    </cfRule>
    <cfRule type="containsText" dxfId="2952" priority="185" operator="containsText" text="Muy Baja'Tabla probabilidad'!">
      <formula>NOT(ISERROR(SEARCH("Muy Baja'Tabla probabilidad'!",I35)))</formula>
    </cfRule>
    <cfRule type="containsText" dxfId="2951" priority="186" operator="containsText" text="Muy bajo">
      <formula>NOT(ISERROR(SEARCH("Muy bajo",I35)))</formula>
    </cfRule>
    <cfRule type="containsText" dxfId="2950" priority="187" operator="containsText" text="Alta">
      <formula>NOT(ISERROR(SEARCH("Alta",I35)))</formula>
    </cfRule>
    <cfRule type="containsText" dxfId="2949" priority="188" operator="containsText" text="Media">
      <formula>NOT(ISERROR(SEARCH("Media",I35)))</formula>
    </cfRule>
    <cfRule type="containsText" dxfId="2948" priority="189" operator="containsText" text="Baja">
      <formula>NOT(ISERROR(SEARCH("Baja",I35)))</formula>
    </cfRule>
    <cfRule type="containsText" dxfId="2947" priority="190" operator="containsText" text="Muy baja">
      <formula>NOT(ISERROR(SEARCH("Muy baja",I35)))</formula>
    </cfRule>
    <cfRule type="cellIs" dxfId="2946" priority="193" operator="between">
      <formula>1</formula>
      <formula>2</formula>
    </cfRule>
    <cfRule type="cellIs" dxfId="2945" priority="194" operator="between">
      <formula>0</formula>
      <formula>2</formula>
    </cfRule>
  </conditionalFormatting>
  <conditionalFormatting sqref="I35">
    <cfRule type="containsText" dxfId="2944" priority="174" operator="containsText" text="Muy Alta">
      <formula>NOT(ISERROR(SEARCH("Muy Alta",I35)))</formula>
    </cfRule>
  </conditionalFormatting>
  <conditionalFormatting sqref="Y35:Y39">
    <cfRule type="containsText" dxfId="2943" priority="166" operator="containsText" text="Muy Alta">
      <formula>NOT(ISERROR(SEARCH("Muy Alta",Y35)))</formula>
    </cfRule>
    <cfRule type="containsText" dxfId="2942" priority="167" operator="containsText" text="Alta">
      <formula>NOT(ISERROR(SEARCH("Alta",Y35)))</formula>
    </cfRule>
    <cfRule type="containsText" dxfId="2941" priority="168" operator="containsText" text="Media">
      <formula>NOT(ISERROR(SEARCH("Media",Y35)))</formula>
    </cfRule>
    <cfRule type="containsText" dxfId="2940" priority="169" operator="containsText" text="Muy Baja">
      <formula>NOT(ISERROR(SEARCH("Muy Baja",Y35)))</formula>
    </cfRule>
    <cfRule type="containsText" dxfId="2939" priority="170" operator="containsText" text="Baja">
      <formula>NOT(ISERROR(SEARCH("Baja",Y35)))</formula>
    </cfRule>
    <cfRule type="containsText" dxfId="2938" priority="171" operator="containsText" text="Muy Baja">
      <formula>NOT(ISERROR(SEARCH("Muy Baja",Y35)))</formula>
    </cfRule>
  </conditionalFormatting>
  <conditionalFormatting sqref="AC35:AC39">
    <cfRule type="containsText" dxfId="2937" priority="161" operator="containsText" text="Catastrófico">
      <formula>NOT(ISERROR(SEARCH("Catastrófico",AC35)))</formula>
    </cfRule>
    <cfRule type="containsText" dxfId="2936" priority="162" operator="containsText" text="Mayor">
      <formula>NOT(ISERROR(SEARCH("Mayor",AC35)))</formula>
    </cfRule>
    <cfRule type="containsText" dxfId="2935" priority="163" operator="containsText" text="Moderado">
      <formula>NOT(ISERROR(SEARCH("Moderado",AC35)))</formula>
    </cfRule>
    <cfRule type="containsText" dxfId="2934" priority="164" operator="containsText" text="Menor">
      <formula>NOT(ISERROR(SEARCH("Menor",AC35)))</formula>
    </cfRule>
    <cfRule type="containsText" dxfId="2933" priority="165" operator="containsText" text="Leve">
      <formula>NOT(ISERROR(SEARCH("Leve",AC35)))</formula>
    </cfRule>
  </conditionalFormatting>
  <conditionalFormatting sqref="AG35">
    <cfRule type="containsText" dxfId="2932" priority="152" operator="containsText" text="Extremo">
      <formula>NOT(ISERROR(SEARCH("Extremo",AG35)))</formula>
    </cfRule>
    <cfRule type="containsText" dxfId="2931" priority="153" operator="containsText" text="Alto">
      <formula>NOT(ISERROR(SEARCH("Alto",AG35)))</formula>
    </cfRule>
    <cfRule type="containsText" dxfId="2930" priority="154" operator="containsText" text="Moderado">
      <formula>NOT(ISERROR(SEARCH("Moderado",AG35)))</formula>
    </cfRule>
    <cfRule type="containsText" dxfId="2929" priority="155" operator="containsText" text="Menor">
      <formula>NOT(ISERROR(SEARCH("Menor",AG35)))</formula>
    </cfRule>
    <cfRule type="containsText" dxfId="2928" priority="156" operator="containsText" text="Bajo">
      <formula>NOT(ISERROR(SEARCH("Bajo",AG35)))</formula>
    </cfRule>
    <cfRule type="containsText" dxfId="2927" priority="157" operator="containsText" text="Moderado">
      <formula>NOT(ISERROR(SEARCH("Moderado",AG35)))</formula>
    </cfRule>
    <cfRule type="containsText" dxfId="2926" priority="158" operator="containsText" text="Extremo">
      <formula>NOT(ISERROR(SEARCH("Extremo",AG35)))</formula>
    </cfRule>
    <cfRule type="containsText" dxfId="2925" priority="159" operator="containsText" text="Baja">
      <formula>NOT(ISERROR(SEARCH("Baja",AG35)))</formula>
    </cfRule>
    <cfRule type="containsText" dxfId="2924" priority="160" operator="containsText" text="Alto">
      <formula>NOT(ISERROR(SEARCH("Alto",AG35)))</formula>
    </cfRule>
  </conditionalFormatting>
  <conditionalFormatting sqref="AA35:AA39">
    <cfRule type="containsText" dxfId="2923" priority="147" operator="containsText" text="Muy Alta">
      <formula>NOT(ISERROR(SEARCH("Muy Alta",AA35)))</formula>
    </cfRule>
    <cfRule type="containsText" dxfId="2922" priority="148" operator="containsText" text="Alta">
      <formula>NOT(ISERROR(SEARCH("Alta",AA35)))</formula>
    </cfRule>
    <cfRule type="containsText" dxfId="2921" priority="149" operator="containsText" text="Media">
      <formula>NOT(ISERROR(SEARCH("Media",AA35)))</formula>
    </cfRule>
    <cfRule type="containsText" dxfId="2920" priority="150" operator="containsText" text="Baja">
      <formula>NOT(ISERROR(SEARCH("Baja",AA35)))</formula>
    </cfRule>
    <cfRule type="containsText" dxfId="2919" priority="151" operator="containsText" text="Muy Baja">
      <formula>NOT(ISERROR(SEARCH("Muy Baja",AA35)))</formula>
    </cfRule>
  </conditionalFormatting>
  <conditionalFormatting sqref="AE35:AE39">
    <cfRule type="containsText" dxfId="2918" priority="142" operator="containsText" text="Catastrófico">
      <formula>NOT(ISERROR(SEARCH("Catastrófico",AE35)))</formula>
    </cfRule>
    <cfRule type="containsText" dxfId="2917" priority="143" operator="containsText" text="Moderado">
      <formula>NOT(ISERROR(SEARCH("Moderado",AE35)))</formula>
    </cfRule>
    <cfRule type="containsText" dxfId="2916" priority="144" operator="containsText" text="Menor">
      <formula>NOT(ISERROR(SEARCH("Menor",AE35)))</formula>
    </cfRule>
    <cfRule type="containsText" dxfId="2915" priority="145" operator="containsText" text="Leve">
      <formula>NOT(ISERROR(SEARCH("Leve",AE35)))</formula>
    </cfRule>
    <cfRule type="containsText" dxfId="2914" priority="146" operator="containsText" text="Mayor">
      <formula>NOT(ISERROR(SEARCH("Mayor",AE35)))</formula>
    </cfRule>
  </conditionalFormatting>
  <conditionalFormatting sqref="L15">
    <cfRule type="containsText" dxfId="2913" priority="124" operator="containsText" text="Catastrófico">
      <formula>NOT(ISERROR(SEARCH("Catastrófico",L15)))</formula>
    </cfRule>
    <cfRule type="containsText" dxfId="2912" priority="125" operator="containsText" text="Mayor">
      <formula>NOT(ISERROR(SEARCH("Mayor",L15)))</formula>
    </cfRule>
    <cfRule type="containsText" dxfId="2911" priority="126" operator="containsText" text="Alta">
      <formula>NOT(ISERROR(SEARCH("Alta",L15)))</formula>
    </cfRule>
    <cfRule type="containsText" dxfId="2910" priority="127" operator="containsText" text="Moderado">
      <formula>NOT(ISERROR(SEARCH("Moderado",L15)))</formula>
    </cfRule>
    <cfRule type="containsText" dxfId="2909" priority="128" operator="containsText" text="Menor">
      <formula>NOT(ISERROR(SEARCH("Menor",L15)))</formula>
    </cfRule>
    <cfRule type="containsText" dxfId="2908" priority="129" operator="containsText" text="Leve">
      <formula>NOT(ISERROR(SEARCH("Leve",L15)))</formula>
    </cfRule>
  </conditionalFormatting>
  <conditionalFormatting sqref="M15">
    <cfRule type="containsText" dxfId="2907" priority="118" operator="containsText" text="Catastrófico">
      <formula>NOT(ISERROR(SEARCH("Catastrófico",M15)))</formula>
    </cfRule>
    <cfRule type="containsText" dxfId="2906" priority="119" operator="containsText" text="Mayor">
      <formula>NOT(ISERROR(SEARCH("Mayor",M15)))</formula>
    </cfRule>
    <cfRule type="containsText" dxfId="2905" priority="120" operator="containsText" text="Alta">
      <formula>NOT(ISERROR(SEARCH("Alta",M15)))</formula>
    </cfRule>
    <cfRule type="containsText" dxfId="2904" priority="121" operator="containsText" text="Moderado">
      <formula>NOT(ISERROR(SEARCH("Moderado",M15)))</formula>
    </cfRule>
    <cfRule type="containsText" dxfId="2903" priority="122" operator="containsText" text="Menor">
      <formula>NOT(ISERROR(SEARCH("Menor",M15)))</formula>
    </cfRule>
    <cfRule type="containsText" dxfId="2902" priority="123" operator="containsText" text="Leve">
      <formula>NOT(ISERROR(SEARCH("Leve",M15)))</formula>
    </cfRule>
  </conditionalFormatting>
  <conditionalFormatting sqref="L20">
    <cfRule type="containsText" dxfId="2901" priority="112" operator="containsText" text="Catastrófico">
      <formula>NOT(ISERROR(SEARCH("Catastrófico",L20)))</formula>
    </cfRule>
    <cfRule type="containsText" dxfId="2900" priority="113" operator="containsText" text="Mayor">
      <formula>NOT(ISERROR(SEARCH("Mayor",L20)))</formula>
    </cfRule>
    <cfRule type="containsText" dxfId="2899" priority="114" operator="containsText" text="Alta">
      <formula>NOT(ISERROR(SEARCH("Alta",L20)))</formula>
    </cfRule>
    <cfRule type="containsText" dxfId="2898" priority="115" operator="containsText" text="Moderado">
      <formula>NOT(ISERROR(SEARCH("Moderado",L20)))</formula>
    </cfRule>
    <cfRule type="containsText" dxfId="2897" priority="116" operator="containsText" text="Menor">
      <formula>NOT(ISERROR(SEARCH("Menor",L20)))</formula>
    </cfRule>
    <cfRule type="containsText" dxfId="2896" priority="117" operator="containsText" text="Leve">
      <formula>NOT(ISERROR(SEARCH("Leve",L20)))</formula>
    </cfRule>
  </conditionalFormatting>
  <conditionalFormatting sqref="M20">
    <cfRule type="containsText" dxfId="2895" priority="106" operator="containsText" text="Catastrófico">
      <formula>NOT(ISERROR(SEARCH("Catastrófico",M20)))</formula>
    </cfRule>
    <cfRule type="containsText" dxfId="2894" priority="107" operator="containsText" text="Mayor">
      <formula>NOT(ISERROR(SEARCH("Mayor",M20)))</formula>
    </cfRule>
    <cfRule type="containsText" dxfId="2893" priority="108" operator="containsText" text="Alta">
      <formula>NOT(ISERROR(SEARCH("Alta",M20)))</formula>
    </cfRule>
    <cfRule type="containsText" dxfId="2892" priority="109" operator="containsText" text="Moderado">
      <formula>NOT(ISERROR(SEARCH("Moderado",M20)))</formula>
    </cfRule>
    <cfRule type="containsText" dxfId="2891" priority="110" operator="containsText" text="Menor">
      <formula>NOT(ISERROR(SEARCH("Menor",M20)))</formula>
    </cfRule>
    <cfRule type="containsText" dxfId="2890" priority="111" operator="containsText" text="Leve">
      <formula>NOT(ISERROR(SEARCH("Leve",M20)))</formula>
    </cfRule>
  </conditionalFormatting>
  <conditionalFormatting sqref="L25">
    <cfRule type="containsText" dxfId="2889" priority="100" operator="containsText" text="Catastrófico">
      <formula>NOT(ISERROR(SEARCH("Catastrófico",L25)))</formula>
    </cfRule>
    <cfRule type="containsText" dxfId="2888" priority="101" operator="containsText" text="Mayor">
      <formula>NOT(ISERROR(SEARCH("Mayor",L25)))</formula>
    </cfRule>
    <cfRule type="containsText" dxfId="2887" priority="102" operator="containsText" text="Alta">
      <formula>NOT(ISERROR(SEARCH("Alta",L25)))</formula>
    </cfRule>
    <cfRule type="containsText" dxfId="2886" priority="103" operator="containsText" text="Moderado">
      <formula>NOT(ISERROR(SEARCH("Moderado",L25)))</formula>
    </cfRule>
    <cfRule type="containsText" dxfId="2885" priority="104" operator="containsText" text="Menor">
      <formula>NOT(ISERROR(SEARCH("Menor",L25)))</formula>
    </cfRule>
    <cfRule type="containsText" dxfId="2884" priority="105" operator="containsText" text="Leve">
      <formula>NOT(ISERROR(SEARCH("Leve",L25)))</formula>
    </cfRule>
  </conditionalFormatting>
  <conditionalFormatting sqref="M25">
    <cfRule type="containsText" dxfId="2883" priority="94" operator="containsText" text="Catastrófico">
      <formula>NOT(ISERROR(SEARCH("Catastrófico",M25)))</formula>
    </cfRule>
    <cfRule type="containsText" dxfId="2882" priority="95" operator="containsText" text="Mayor">
      <formula>NOT(ISERROR(SEARCH("Mayor",M25)))</formula>
    </cfRule>
    <cfRule type="containsText" dxfId="2881" priority="96" operator="containsText" text="Alta">
      <formula>NOT(ISERROR(SEARCH("Alta",M25)))</formula>
    </cfRule>
    <cfRule type="containsText" dxfId="2880" priority="97" operator="containsText" text="Moderado">
      <formula>NOT(ISERROR(SEARCH("Moderado",M25)))</formula>
    </cfRule>
    <cfRule type="containsText" dxfId="2879" priority="98" operator="containsText" text="Menor">
      <formula>NOT(ISERROR(SEARCH("Menor",M25)))</formula>
    </cfRule>
    <cfRule type="containsText" dxfId="2878" priority="99" operator="containsText" text="Leve">
      <formula>NOT(ISERROR(SEARCH("Leve",M25)))</formula>
    </cfRule>
  </conditionalFormatting>
  <conditionalFormatting sqref="L30">
    <cfRule type="containsText" dxfId="2877" priority="88" operator="containsText" text="Catastrófico">
      <formula>NOT(ISERROR(SEARCH("Catastrófico",L30)))</formula>
    </cfRule>
    <cfRule type="containsText" dxfId="2876" priority="89" operator="containsText" text="Mayor">
      <formula>NOT(ISERROR(SEARCH("Mayor",L30)))</formula>
    </cfRule>
    <cfRule type="containsText" dxfId="2875" priority="90" operator="containsText" text="Alta">
      <formula>NOT(ISERROR(SEARCH("Alta",L30)))</formula>
    </cfRule>
    <cfRule type="containsText" dxfId="2874" priority="91" operator="containsText" text="Moderado">
      <formula>NOT(ISERROR(SEARCH("Moderado",L30)))</formula>
    </cfRule>
    <cfRule type="containsText" dxfId="2873" priority="92" operator="containsText" text="Menor">
      <formula>NOT(ISERROR(SEARCH("Menor",L30)))</formula>
    </cfRule>
    <cfRule type="containsText" dxfId="2872" priority="93" operator="containsText" text="Leve">
      <formula>NOT(ISERROR(SEARCH("Leve",L30)))</formula>
    </cfRule>
  </conditionalFormatting>
  <conditionalFormatting sqref="M30">
    <cfRule type="containsText" dxfId="2871" priority="82" operator="containsText" text="Catastrófico">
      <formula>NOT(ISERROR(SEARCH("Catastrófico",M30)))</formula>
    </cfRule>
    <cfRule type="containsText" dxfId="2870" priority="83" operator="containsText" text="Mayor">
      <formula>NOT(ISERROR(SEARCH("Mayor",M30)))</formula>
    </cfRule>
    <cfRule type="containsText" dxfId="2869" priority="84" operator="containsText" text="Alta">
      <formula>NOT(ISERROR(SEARCH("Alta",M30)))</formula>
    </cfRule>
    <cfRule type="containsText" dxfId="2868" priority="85" operator="containsText" text="Moderado">
      <formula>NOT(ISERROR(SEARCH("Moderado",M30)))</formula>
    </cfRule>
    <cfRule type="containsText" dxfId="2867" priority="86" operator="containsText" text="Menor">
      <formula>NOT(ISERROR(SEARCH("Menor",M30)))</formula>
    </cfRule>
    <cfRule type="containsText" dxfId="2866" priority="87" operator="containsText" text="Leve">
      <formula>NOT(ISERROR(SEARCH("Leve",M30)))</formula>
    </cfRule>
  </conditionalFormatting>
  <conditionalFormatting sqref="L35">
    <cfRule type="containsText" dxfId="2865" priority="76" operator="containsText" text="Catastrófico">
      <formula>NOT(ISERROR(SEARCH("Catastrófico",L35)))</formula>
    </cfRule>
    <cfRule type="containsText" dxfId="2864" priority="77" operator="containsText" text="Mayor">
      <formula>NOT(ISERROR(SEARCH("Mayor",L35)))</formula>
    </cfRule>
    <cfRule type="containsText" dxfId="2863" priority="78" operator="containsText" text="Alta">
      <formula>NOT(ISERROR(SEARCH("Alta",L35)))</formula>
    </cfRule>
    <cfRule type="containsText" dxfId="2862" priority="79" operator="containsText" text="Moderado">
      <formula>NOT(ISERROR(SEARCH("Moderado",L35)))</formula>
    </cfRule>
    <cfRule type="containsText" dxfId="2861" priority="80" operator="containsText" text="Menor">
      <formula>NOT(ISERROR(SEARCH("Menor",L35)))</formula>
    </cfRule>
    <cfRule type="containsText" dxfId="2860" priority="81" operator="containsText" text="Leve">
      <formula>NOT(ISERROR(SEARCH("Leve",L35)))</formula>
    </cfRule>
  </conditionalFormatting>
  <conditionalFormatting sqref="M35">
    <cfRule type="containsText" dxfId="2859" priority="70" operator="containsText" text="Catastrófico">
      <formula>NOT(ISERROR(SEARCH("Catastrófico",M35)))</formula>
    </cfRule>
    <cfRule type="containsText" dxfId="2858" priority="71" operator="containsText" text="Mayor">
      <formula>NOT(ISERROR(SEARCH("Mayor",M35)))</formula>
    </cfRule>
    <cfRule type="containsText" dxfId="2857" priority="72" operator="containsText" text="Alta">
      <formula>NOT(ISERROR(SEARCH("Alta",M35)))</formula>
    </cfRule>
    <cfRule type="containsText" dxfId="2856" priority="73" operator="containsText" text="Moderado">
      <formula>NOT(ISERROR(SEARCH("Moderado",M35)))</formula>
    </cfRule>
    <cfRule type="containsText" dxfId="2855" priority="74" operator="containsText" text="Menor">
      <formula>NOT(ISERROR(SEARCH("Menor",M35)))</formula>
    </cfRule>
    <cfRule type="containsText" dxfId="2854" priority="75" operator="containsText" text="Leve">
      <formula>NOT(ISERROR(SEARCH("Leve",M35)))</formula>
    </cfRule>
  </conditionalFormatting>
  <conditionalFormatting sqref="L40">
    <cfRule type="containsText" dxfId="2853" priority="64" operator="containsText" text="Catastrófico">
      <formula>NOT(ISERROR(SEARCH("Catastrófico",L40)))</formula>
    </cfRule>
    <cfRule type="containsText" dxfId="2852" priority="65" operator="containsText" text="Mayor">
      <formula>NOT(ISERROR(SEARCH("Mayor",L40)))</formula>
    </cfRule>
    <cfRule type="containsText" dxfId="2851" priority="66" operator="containsText" text="Alta">
      <formula>NOT(ISERROR(SEARCH("Alta",L40)))</formula>
    </cfRule>
    <cfRule type="containsText" dxfId="2850" priority="67" operator="containsText" text="Moderado">
      <formula>NOT(ISERROR(SEARCH("Moderado",L40)))</formula>
    </cfRule>
    <cfRule type="containsText" dxfId="2849" priority="68" operator="containsText" text="Menor">
      <formula>NOT(ISERROR(SEARCH("Menor",L40)))</formula>
    </cfRule>
    <cfRule type="containsText" dxfId="2848" priority="69" operator="containsText" text="Leve">
      <formula>NOT(ISERROR(SEARCH("Leve",L40)))</formula>
    </cfRule>
  </conditionalFormatting>
  <conditionalFormatting sqref="M40">
    <cfRule type="containsText" dxfId="2847" priority="58" operator="containsText" text="Catastrófico">
      <formula>NOT(ISERROR(SEARCH("Catastrófico",M40)))</formula>
    </cfRule>
    <cfRule type="containsText" dxfId="2846" priority="59" operator="containsText" text="Mayor">
      <formula>NOT(ISERROR(SEARCH("Mayor",M40)))</formula>
    </cfRule>
    <cfRule type="containsText" dxfId="2845" priority="60" operator="containsText" text="Alta">
      <formula>NOT(ISERROR(SEARCH("Alta",M40)))</formula>
    </cfRule>
    <cfRule type="containsText" dxfId="2844" priority="61" operator="containsText" text="Moderado">
      <formula>NOT(ISERROR(SEARCH("Moderado",M40)))</formula>
    </cfRule>
    <cfRule type="containsText" dxfId="2843" priority="62" operator="containsText" text="Menor">
      <formula>NOT(ISERROR(SEARCH("Menor",M40)))</formula>
    </cfRule>
    <cfRule type="containsText" dxfId="2842" priority="63" operator="containsText" text="Leve">
      <formula>NOT(ISERROR(SEARCH("Leve",M40)))</formula>
    </cfRule>
  </conditionalFormatting>
  <conditionalFormatting sqref="L45">
    <cfRule type="containsText" dxfId="2841" priority="52" operator="containsText" text="Catastrófico">
      <formula>NOT(ISERROR(SEARCH("Catastrófico",L45)))</formula>
    </cfRule>
    <cfRule type="containsText" dxfId="2840" priority="53" operator="containsText" text="Mayor">
      <formula>NOT(ISERROR(SEARCH("Mayor",L45)))</formula>
    </cfRule>
    <cfRule type="containsText" dxfId="2839" priority="54" operator="containsText" text="Alta">
      <formula>NOT(ISERROR(SEARCH("Alta",L45)))</formula>
    </cfRule>
    <cfRule type="containsText" dxfId="2838" priority="55" operator="containsText" text="Moderado">
      <formula>NOT(ISERROR(SEARCH("Moderado",L45)))</formula>
    </cfRule>
    <cfRule type="containsText" dxfId="2837" priority="56" operator="containsText" text="Menor">
      <formula>NOT(ISERROR(SEARCH("Menor",L45)))</formula>
    </cfRule>
    <cfRule type="containsText" dxfId="2836" priority="57" operator="containsText" text="Leve">
      <formula>NOT(ISERROR(SEARCH("Leve",L45)))</formula>
    </cfRule>
  </conditionalFormatting>
  <conditionalFormatting sqref="M45">
    <cfRule type="containsText" dxfId="2835" priority="46" operator="containsText" text="Catastrófico">
      <formula>NOT(ISERROR(SEARCH("Catastrófico",M45)))</formula>
    </cfRule>
    <cfRule type="containsText" dxfId="2834" priority="47" operator="containsText" text="Mayor">
      <formula>NOT(ISERROR(SEARCH("Mayor",M45)))</formula>
    </cfRule>
    <cfRule type="containsText" dxfId="2833" priority="48" operator="containsText" text="Alta">
      <formula>NOT(ISERROR(SEARCH("Alta",M45)))</formula>
    </cfRule>
    <cfRule type="containsText" dxfId="2832" priority="49" operator="containsText" text="Moderado">
      <formula>NOT(ISERROR(SEARCH("Moderado",M45)))</formula>
    </cfRule>
    <cfRule type="containsText" dxfId="2831" priority="50" operator="containsText" text="Menor">
      <formula>NOT(ISERROR(SEARCH("Menor",M45)))</formula>
    </cfRule>
    <cfRule type="containsText" dxfId="2830" priority="51" operator="containsText" text="Leve">
      <formula>NOT(ISERROR(SEARCH("Leve",M45)))</formula>
    </cfRule>
  </conditionalFormatting>
  <conditionalFormatting sqref="L50">
    <cfRule type="containsText" dxfId="2829" priority="40" operator="containsText" text="Catastrófico">
      <formula>NOT(ISERROR(SEARCH("Catastrófico",L50)))</formula>
    </cfRule>
    <cfRule type="containsText" dxfId="2828" priority="41" operator="containsText" text="Mayor">
      <formula>NOT(ISERROR(SEARCH("Mayor",L50)))</formula>
    </cfRule>
    <cfRule type="containsText" dxfId="2827" priority="42" operator="containsText" text="Alta">
      <formula>NOT(ISERROR(SEARCH("Alta",L50)))</formula>
    </cfRule>
    <cfRule type="containsText" dxfId="2826" priority="43" operator="containsText" text="Moderado">
      <formula>NOT(ISERROR(SEARCH("Moderado",L50)))</formula>
    </cfRule>
    <cfRule type="containsText" dxfId="2825" priority="44" operator="containsText" text="Menor">
      <formula>NOT(ISERROR(SEARCH("Menor",L50)))</formula>
    </cfRule>
    <cfRule type="containsText" dxfId="2824" priority="45" operator="containsText" text="Leve">
      <formula>NOT(ISERROR(SEARCH("Leve",L50)))</formula>
    </cfRule>
  </conditionalFormatting>
  <conditionalFormatting sqref="M50">
    <cfRule type="containsText" dxfId="2823" priority="34" operator="containsText" text="Catastrófico">
      <formula>NOT(ISERROR(SEARCH("Catastrófico",M50)))</formula>
    </cfRule>
    <cfRule type="containsText" dxfId="2822" priority="35" operator="containsText" text="Mayor">
      <formula>NOT(ISERROR(SEARCH("Mayor",M50)))</formula>
    </cfRule>
    <cfRule type="containsText" dxfId="2821" priority="36" operator="containsText" text="Alta">
      <formula>NOT(ISERROR(SEARCH("Alta",M50)))</formula>
    </cfRule>
    <cfRule type="containsText" dxfId="2820" priority="37" operator="containsText" text="Moderado">
      <formula>NOT(ISERROR(SEARCH("Moderado",M50)))</formula>
    </cfRule>
    <cfRule type="containsText" dxfId="2819" priority="38" operator="containsText" text="Menor">
      <formula>NOT(ISERROR(SEARCH("Menor",M50)))</formula>
    </cfRule>
    <cfRule type="containsText" dxfId="2818" priority="39" operator="containsText" text="Leve">
      <formula>NOT(ISERROR(SEARCH("Leve",M50)))</formula>
    </cfRule>
  </conditionalFormatting>
  <conditionalFormatting sqref="L55 L60">
    <cfRule type="containsText" dxfId="2817" priority="28" operator="containsText" text="Catastrófico">
      <formula>NOT(ISERROR(SEARCH("Catastrófico",L55)))</formula>
    </cfRule>
    <cfRule type="containsText" dxfId="2816" priority="29" operator="containsText" text="Mayor">
      <formula>NOT(ISERROR(SEARCH("Mayor",L55)))</formula>
    </cfRule>
    <cfRule type="containsText" dxfId="2815" priority="30" operator="containsText" text="Alta">
      <formula>NOT(ISERROR(SEARCH("Alta",L55)))</formula>
    </cfRule>
    <cfRule type="containsText" dxfId="2814" priority="31" operator="containsText" text="Moderado">
      <formula>NOT(ISERROR(SEARCH("Moderado",L55)))</formula>
    </cfRule>
    <cfRule type="containsText" dxfId="2813" priority="32" operator="containsText" text="Menor">
      <formula>NOT(ISERROR(SEARCH("Menor",L55)))</formula>
    </cfRule>
    <cfRule type="containsText" dxfId="2812" priority="33" operator="containsText" text="Leve">
      <formula>NOT(ISERROR(SEARCH("Leve",L55)))</formula>
    </cfRule>
  </conditionalFormatting>
  <conditionalFormatting sqref="M55 M60">
    <cfRule type="containsText" dxfId="2811" priority="22" operator="containsText" text="Catastrófico">
      <formula>NOT(ISERROR(SEARCH("Catastrófico",M55)))</formula>
    </cfRule>
    <cfRule type="containsText" dxfId="2810" priority="23" operator="containsText" text="Mayor">
      <formula>NOT(ISERROR(SEARCH("Mayor",M55)))</formula>
    </cfRule>
    <cfRule type="containsText" dxfId="2809" priority="24" operator="containsText" text="Alta">
      <formula>NOT(ISERROR(SEARCH("Alta",M55)))</formula>
    </cfRule>
    <cfRule type="containsText" dxfId="2808" priority="25" operator="containsText" text="Moderado">
      <formula>NOT(ISERROR(SEARCH("Moderado",M55)))</formula>
    </cfRule>
    <cfRule type="containsText" dxfId="2807" priority="26" operator="containsText" text="Menor">
      <formula>NOT(ISERROR(SEARCH("Menor",M55)))</formula>
    </cfRule>
    <cfRule type="containsText" dxfId="2806" priority="27" operator="containsText" text="Leve">
      <formula>NOT(ISERROR(SEARCH("Leve",M55)))</formula>
    </cfRule>
  </conditionalFormatting>
  <dataValidations count="1">
    <dataValidation allowBlank="1" showInputMessage="1" showErrorMessage="1" prompt="Enunciar cuál es el control" sqref="P41" xr:uid="{00000000-0002-0000-0400-000000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37" operator="containsText" id="{85F911A9-FF11-4B11-A4CC-F406EAB53E70}">
            <xm:f>NOT(ISERROR(SEARCH('Tabla probabilidad'!$B$5,I10)))</xm:f>
            <xm:f>'Tabla probabilidad'!$B$5</xm:f>
            <x14:dxf>
              <font>
                <color rgb="FF006100"/>
              </font>
              <fill>
                <patternFill>
                  <bgColor rgb="FFC6EFCE"/>
                </patternFill>
              </fill>
            </x14:dxf>
          </x14:cfRule>
          <x14:cfRule type="containsText" priority="838"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69" operator="containsText" id="{130BBF8F-6F36-4C1F-BB40-DA538C9DA4BA}">
            <xm:f>NOT(ISERROR(SEARCH('Tabla probabilidad'!$B$5,I15)))</xm:f>
            <xm:f>'Tabla probabilidad'!$B$5</xm:f>
            <x14:dxf>
              <font>
                <color rgb="FF006100"/>
              </font>
              <fill>
                <patternFill>
                  <bgColor rgb="FFC6EFCE"/>
                </patternFill>
              </fill>
            </x14:dxf>
          </x14:cfRule>
          <x14:cfRule type="containsText" priority="570" operator="containsText" id="{0DBD8F32-72F4-47FE-A8E8-92CA123A277C}">
            <xm:f>NOT(ISERROR(SEARCH('Tabla probabilidad'!$B$5,I15)))</xm:f>
            <xm:f>'Tabla probabilidad'!$B$5</xm:f>
            <x14:dxf>
              <font>
                <color rgb="FF9C0006"/>
              </font>
              <fill>
                <patternFill>
                  <bgColor rgb="FFFFC7CE"/>
                </patternFill>
              </fill>
            </x14:dxf>
          </x14:cfRule>
          <xm:sqref>I15 I20 I40 I45 I25</xm:sqref>
        </x14:conditionalFormatting>
        <x14:conditionalFormatting xmlns:xm="http://schemas.microsoft.com/office/excel/2006/main">
          <x14:cfRule type="containsText" priority="409" operator="containsText" id="{DF7D542B-1BF1-4317-8F9F-9E217298398A}">
            <xm:f>NOT(ISERROR(SEARCH('Tabla probabilidad'!$B$5,I50)))</xm:f>
            <xm:f>'Tabla probabilidad'!$B$5</xm:f>
            <x14:dxf>
              <font>
                <color rgb="FF006100"/>
              </font>
              <fill>
                <patternFill>
                  <bgColor rgb="FFC6EFCE"/>
                </patternFill>
              </fill>
            </x14:dxf>
          </x14:cfRule>
          <x14:cfRule type="containsText" priority="410" operator="containsText" id="{588CF624-76F0-4DA9-B250-68F531E8679C}">
            <xm:f>NOT(ISERROR(SEARCH('Tabla probabilidad'!$B$5,I50)))</xm:f>
            <xm:f>'Tabla probabilidad'!$B$5</xm:f>
            <x14:dxf>
              <font>
                <color rgb="FF9C0006"/>
              </font>
              <fill>
                <patternFill>
                  <bgColor rgb="FFFFC7CE"/>
                </patternFill>
              </fill>
            </x14:dxf>
          </x14:cfRule>
          <xm:sqref>I50 I55 I60</xm:sqref>
        </x14:conditionalFormatting>
        <x14:conditionalFormatting xmlns:xm="http://schemas.microsoft.com/office/excel/2006/main">
          <x14:cfRule type="containsText" priority="261" operator="containsText" id="{D15E9E7A-1ACF-42DD-A6D0-2985EF17902B}">
            <xm:f>NOT(ISERROR(SEARCH('Tabla probabilidad'!$B$5,I30)))</xm:f>
            <xm:f>'Tabla probabilidad'!$B$5</xm:f>
            <x14:dxf>
              <font>
                <color rgb="FF006100"/>
              </font>
              <fill>
                <patternFill>
                  <bgColor rgb="FFC6EFCE"/>
                </patternFill>
              </fill>
            </x14:dxf>
          </x14:cfRule>
          <x14:cfRule type="containsText" priority="262" operator="containsText" id="{A9CE45D5-3841-41D4-9DAC-DCC189401BFD}">
            <xm:f>NOT(ISERROR(SEARCH('Tabla probabilidad'!$B$5,I30)))</xm:f>
            <xm:f>'Tabla probabilidad'!$B$5</xm:f>
            <x14:dxf>
              <font>
                <color rgb="FF9C0006"/>
              </font>
              <fill>
                <patternFill>
                  <bgColor rgb="FFFFC7CE"/>
                </patternFill>
              </fill>
            </x14:dxf>
          </x14:cfRule>
          <xm:sqref>I30</xm:sqref>
        </x14:conditionalFormatting>
        <x14:conditionalFormatting xmlns:xm="http://schemas.microsoft.com/office/excel/2006/main">
          <x14:cfRule type="containsText" priority="191" operator="containsText" id="{C099A4FD-1A81-40C7-BF7F-C3C45E35EAC3}">
            <xm:f>NOT(ISERROR(SEARCH('Tabla probabilidad'!$B$5,I35)))</xm:f>
            <xm:f>'Tabla probabilidad'!$B$5</xm:f>
            <x14:dxf>
              <font>
                <color rgb="FF006100"/>
              </font>
              <fill>
                <patternFill>
                  <bgColor rgb="FFC6EFCE"/>
                </patternFill>
              </fill>
            </x14:dxf>
          </x14:cfRule>
          <x14:cfRule type="containsText" priority="192" operator="containsText" id="{2BE689C2-80E6-4CDD-BD8F-AAF46B1C576F}">
            <xm:f>NOT(ISERROR(SEARCH('Tabla probabilidad'!$B$5,I35)))</xm:f>
            <xm:f>'Tabla probabilidad'!$B$5</xm:f>
            <x14:dxf>
              <font>
                <color rgb="FF9C0006"/>
              </font>
              <fill>
                <patternFill>
                  <bgColor rgb="FFFFC7CE"/>
                </patternFill>
              </fill>
            </x14:dxf>
          </x14:cfRule>
          <xm:sqref>I35</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00000000-0002-0000-0400-000001000000}">
          <x14:formula1>
            <xm:f>LISTA!$C$3:$C$9</xm:f>
          </x14:formula1>
          <xm:sqref>G10 G15 G20 G40 G45 G50 G35 G25 G30</xm:sqref>
        </x14:dataValidation>
        <x14:dataValidation type="list" allowBlank="1" showInputMessage="1" showErrorMessage="1" xr:uid="{00000000-0002-0000-0400-000002000000}">
          <x14:formula1>
            <xm:f>LISTA!$J$3:$J$4</xm:f>
          </x14:formula1>
          <xm:sqref>AN10 AN45 AN15 AN35 AN40 AN20 AN25 AN30 AN50 AN55 AN60</xm:sqref>
        </x14:dataValidation>
        <x14:dataValidation type="list" allowBlank="1" showInputMessage="1" showErrorMessage="1" xr:uid="{00000000-0002-0000-0400-000003000000}">
          <x14:formula1>
            <xm:f>LISTA!$K$3:$K$6</xm:f>
          </x14:formula1>
          <xm:sqref>AH10 AH45 AH15 AH35 AH40 AH20 AH25 AH30 AH50 AH55 AH60</xm:sqref>
        </x14:dataValidation>
        <x14:dataValidation type="list" allowBlank="1" showInputMessage="1" showErrorMessage="1" xr:uid="{00000000-0002-0000-0400-000004000000}">
          <x14:formula1>
            <xm:f>LISTA!$C$3:$C$10</xm:f>
          </x14:formula1>
          <xm:sqref>G55:G64</xm:sqref>
        </x14:dataValidation>
        <x14:dataValidation type="list" allowBlank="1" showInputMessage="1" showErrorMessage="1" xr:uid="{00000000-0002-0000-0400-000005000000}">
          <x14:formula1>
            <xm:f>LISTA!$B$3:$B$9</xm:f>
          </x14:formula1>
          <xm:sqref>C10:C64</xm:sqref>
        </x14:dataValidation>
        <x14:dataValidation type="list" allowBlank="1" showInputMessage="1" showErrorMessage="1" xr:uid="{00000000-0002-0000-0400-000006000000}">
          <x14:formula1>
            <xm:f>LISTA!$E$3:$E$5</xm:f>
          </x14:formula1>
          <xm:sqref>R10:R60</xm:sqref>
        </x14:dataValidation>
        <x14:dataValidation type="list" allowBlank="1" showInputMessage="1" showErrorMessage="1" xr:uid="{00000000-0002-0000-0400-000007000000}">
          <x14:formula1>
            <xm:f>LISTA!$F$3:$F$4</xm:f>
          </x14:formula1>
          <xm:sqref>S10:S60</xm:sqref>
        </x14:dataValidation>
        <x14:dataValidation type="list" allowBlank="1" showInputMessage="1" showErrorMessage="1" xr:uid="{00000000-0002-0000-0400-000008000000}">
          <x14:formula1>
            <xm:f>LISTA!$G$3:$G$4</xm:f>
          </x14:formula1>
          <xm:sqref>U10:U60</xm:sqref>
        </x14:dataValidation>
        <x14:dataValidation type="list" allowBlank="1" showInputMessage="1" showErrorMessage="1" xr:uid="{00000000-0002-0000-0400-000009000000}">
          <x14:formula1>
            <xm:f>LISTA!$H$3:$H$4</xm:f>
          </x14:formula1>
          <xm:sqref>V10:V60</xm:sqref>
        </x14:dataValidation>
        <x14:dataValidation type="list" allowBlank="1" showInputMessage="1" showErrorMessage="1" xr:uid="{00000000-0002-0000-0400-00000A000000}">
          <x14:formula1>
            <xm:f>LISTA!$I$3:$I$4</xm:f>
          </x14:formula1>
          <xm:sqref>W10:W60</xm:sqref>
        </x14:dataValidation>
        <x14:dataValidation type="list" allowBlank="1" showInputMessage="1" showErrorMessage="1" xr:uid="{00000000-0002-0000-0400-00000B000000}">
          <x14:formula1>
            <xm:f>LISTA!$D$3:$D$31</xm:f>
          </x14:formula1>
          <xm:sqref>K10:K64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3:I7"/>
  <sheetViews>
    <sheetView topLeftCell="B6" zoomScale="69" zoomScaleNormal="69" workbookViewId="0">
      <selection activeCell="D7" sqref="D7"/>
    </sheetView>
  </sheetViews>
  <sheetFormatPr defaultColWidth="11.42578125" defaultRowHeight="15"/>
  <cols>
    <col min="1" max="1" width="27.42578125" style="6" customWidth="1"/>
    <col min="2" max="2" width="39.7109375" style="6" customWidth="1"/>
    <col min="3" max="3" width="70.5703125" style="6" customWidth="1"/>
    <col min="4" max="4" width="46.5703125" style="6" customWidth="1"/>
    <col min="5" max="5" width="40.42578125" style="6" customWidth="1"/>
    <col min="6" max="6" width="41.28515625" style="6" customWidth="1"/>
    <col min="7" max="7" width="47.7109375" style="6" customWidth="1"/>
    <col min="8" max="8" width="47.42578125" style="6" customWidth="1"/>
    <col min="9" max="9" width="32.42578125" style="6" customWidth="1"/>
    <col min="10" max="16384" width="11.42578125" style="6"/>
  </cols>
  <sheetData>
    <row r="3" spans="1:9">
      <c r="A3" s="429" t="s">
        <v>159</v>
      </c>
      <c r="B3" s="429"/>
      <c r="C3" s="429"/>
      <c r="D3" s="429"/>
      <c r="E3" s="429"/>
      <c r="F3" s="429"/>
      <c r="G3" s="429"/>
      <c r="H3" s="429"/>
    </row>
    <row r="4" spans="1:9">
      <c r="A4" s="429"/>
      <c r="B4" s="429"/>
      <c r="C4" s="429"/>
      <c r="D4" s="429"/>
      <c r="E4" s="429"/>
      <c r="F4" s="429"/>
      <c r="G4" s="429"/>
      <c r="H4" s="429"/>
    </row>
    <row r="5" spans="1:9" ht="34.5" thickBot="1">
      <c r="A5" s="18"/>
      <c r="B5" s="18"/>
      <c r="C5" s="18"/>
      <c r="D5" s="18"/>
      <c r="E5" s="18"/>
      <c r="F5" s="18"/>
      <c r="G5" s="18"/>
      <c r="H5" s="18"/>
    </row>
    <row r="6" spans="1:9" ht="70.5" customHeight="1" thickBot="1">
      <c r="A6" s="430" t="s">
        <v>159</v>
      </c>
      <c r="B6" s="79" t="s">
        <v>349</v>
      </c>
      <c r="C6" s="80" t="s">
        <v>350</v>
      </c>
      <c r="D6" s="80" t="s">
        <v>351</v>
      </c>
      <c r="E6" s="80" t="s">
        <v>352</v>
      </c>
      <c r="F6" s="80" t="s">
        <v>353</v>
      </c>
      <c r="G6" s="157" t="s">
        <v>354</v>
      </c>
      <c r="H6" s="158" t="s">
        <v>355</v>
      </c>
      <c r="I6" s="79" t="s">
        <v>356</v>
      </c>
    </row>
    <row r="7" spans="1:9" ht="265.5" customHeight="1" thickBot="1">
      <c r="A7" s="431"/>
      <c r="B7" s="19" t="s">
        <v>357</v>
      </c>
      <c r="C7" s="19" t="s">
        <v>358</v>
      </c>
      <c r="D7" s="19" t="s">
        <v>359</v>
      </c>
      <c r="E7" s="19" t="s">
        <v>360</v>
      </c>
      <c r="F7" s="19" t="s">
        <v>361</v>
      </c>
      <c r="G7" s="20" t="s">
        <v>362</v>
      </c>
      <c r="H7" s="159" t="s">
        <v>363</v>
      </c>
      <c r="I7" s="165" t="s">
        <v>364</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5"/>
  <sheetViews>
    <sheetView zoomScale="90" zoomScaleNormal="90" workbookViewId="0">
      <selection activeCell="C9" sqref="C9"/>
    </sheetView>
  </sheetViews>
  <sheetFormatPr defaultColWidth="11.42578125" defaultRowHeight="15"/>
  <cols>
    <col min="2" max="2" width="24.140625" customWidth="1"/>
    <col min="3" max="3" width="75.7109375" customWidth="1"/>
    <col min="4" max="4" width="29.85546875" customWidth="1"/>
    <col min="32" max="137" width="11.42578125" style="124"/>
  </cols>
  <sheetData>
    <row r="1" spans="1:31" s="124" customFormat="1"/>
    <row r="2" spans="1:31" ht="23.25">
      <c r="A2" s="6"/>
      <c r="B2" s="432" t="s">
        <v>365</v>
      </c>
      <c r="C2" s="432"/>
      <c r="D2" s="432"/>
      <c r="E2" s="6"/>
      <c r="F2" s="6"/>
      <c r="G2" s="6"/>
      <c r="H2" s="6"/>
      <c r="I2" s="6"/>
      <c r="J2" s="6"/>
      <c r="K2" s="6"/>
      <c r="L2" s="6"/>
      <c r="M2" s="6"/>
      <c r="N2" s="6"/>
      <c r="O2" s="6"/>
      <c r="P2" s="6"/>
      <c r="Q2" s="6"/>
      <c r="R2" s="6"/>
      <c r="S2" s="6"/>
      <c r="T2" s="6"/>
      <c r="U2" s="6"/>
      <c r="V2" s="6"/>
      <c r="W2" s="6"/>
      <c r="X2" s="6"/>
      <c r="Y2" s="6"/>
      <c r="Z2" s="6"/>
      <c r="AA2" s="6"/>
      <c r="AB2" s="6"/>
      <c r="AC2" s="6"/>
      <c r="AD2" s="6"/>
      <c r="AE2" s="6"/>
    </row>
    <row r="3" spans="1:31">
      <c r="A3" s="6"/>
      <c r="B3" s="113"/>
      <c r="C3" s="113"/>
      <c r="D3" s="113"/>
      <c r="E3" s="6"/>
      <c r="F3" s="6"/>
      <c r="G3" s="6"/>
      <c r="H3" s="6"/>
      <c r="I3" s="6"/>
      <c r="J3" s="6"/>
      <c r="K3" s="6"/>
      <c r="L3" s="6"/>
      <c r="M3" s="6"/>
      <c r="N3" s="6"/>
      <c r="O3" s="6"/>
      <c r="P3" s="6"/>
      <c r="Q3" s="6"/>
      <c r="R3" s="6"/>
      <c r="S3" s="6"/>
      <c r="T3" s="6"/>
      <c r="U3" s="6"/>
      <c r="V3" s="6"/>
      <c r="W3" s="6"/>
      <c r="X3" s="6"/>
      <c r="Y3" s="6"/>
      <c r="Z3" s="6"/>
      <c r="AA3" s="6"/>
      <c r="AB3" s="6"/>
      <c r="AC3" s="6"/>
      <c r="AD3" s="6"/>
      <c r="AE3" s="6"/>
    </row>
    <row r="4" spans="1:31" ht="23.25">
      <c r="A4" s="6"/>
      <c r="B4" s="21"/>
      <c r="C4" s="126" t="s">
        <v>366</v>
      </c>
      <c r="D4" s="126" t="s">
        <v>367</v>
      </c>
      <c r="E4" s="6"/>
      <c r="F4" s="6"/>
      <c r="G4" s="6"/>
      <c r="H4" s="6"/>
      <c r="I4" s="6"/>
      <c r="J4" s="6"/>
      <c r="K4" s="6"/>
      <c r="L4" s="6"/>
      <c r="M4" s="6"/>
      <c r="N4" s="6"/>
      <c r="O4" s="6"/>
      <c r="P4" s="6"/>
      <c r="Q4" s="6"/>
      <c r="R4" s="6"/>
      <c r="S4" s="6"/>
      <c r="T4" s="6"/>
      <c r="U4" s="6"/>
      <c r="V4" s="6"/>
      <c r="W4" s="6"/>
      <c r="X4" s="6"/>
      <c r="Y4" s="6"/>
      <c r="Z4" s="6"/>
      <c r="AA4" s="6"/>
      <c r="AB4" s="6"/>
      <c r="AC4" s="6"/>
      <c r="AD4" s="6"/>
      <c r="AE4" s="6"/>
    </row>
    <row r="5" spans="1:31" ht="46.5">
      <c r="A5" s="6"/>
      <c r="B5" s="127" t="s">
        <v>368</v>
      </c>
      <c r="C5" s="128" t="s">
        <v>369</v>
      </c>
      <c r="D5" s="129">
        <v>0.2</v>
      </c>
      <c r="E5" s="6"/>
      <c r="F5" s="6"/>
      <c r="G5" s="6"/>
      <c r="H5" s="6"/>
      <c r="I5" s="6"/>
      <c r="J5" s="6"/>
      <c r="K5" s="6"/>
      <c r="L5" s="6"/>
      <c r="M5" s="6"/>
      <c r="N5" s="6"/>
      <c r="O5" s="6"/>
      <c r="P5" s="6"/>
      <c r="Q5" s="6"/>
      <c r="R5" s="6"/>
      <c r="S5" s="6"/>
      <c r="T5" s="6"/>
      <c r="U5" s="6"/>
      <c r="V5" s="6"/>
      <c r="W5" s="6"/>
      <c r="X5" s="6"/>
      <c r="Y5" s="6"/>
      <c r="Z5" s="6"/>
      <c r="AA5" s="6"/>
      <c r="AB5" s="6"/>
      <c r="AC5" s="6"/>
      <c r="AD5" s="6"/>
      <c r="AE5" s="6"/>
    </row>
    <row r="6" spans="1:31" ht="46.5">
      <c r="A6" s="6"/>
      <c r="B6" s="130" t="s">
        <v>370</v>
      </c>
      <c r="C6" s="131" t="s">
        <v>371</v>
      </c>
      <c r="D6" s="132">
        <v>0.4</v>
      </c>
      <c r="E6" s="6"/>
      <c r="F6" s="6"/>
      <c r="G6" s="6"/>
      <c r="H6" s="6"/>
      <c r="I6" s="6"/>
      <c r="J6" s="6"/>
      <c r="K6" s="6"/>
      <c r="L6" s="6"/>
      <c r="M6" s="6"/>
      <c r="N6" s="6"/>
      <c r="O6" s="6"/>
      <c r="P6" s="6"/>
      <c r="Q6" s="6"/>
      <c r="R6" s="6"/>
      <c r="S6" s="6"/>
      <c r="T6" s="6"/>
      <c r="U6" s="6"/>
      <c r="V6" s="6"/>
      <c r="W6" s="6"/>
      <c r="X6" s="6"/>
      <c r="Y6" s="6"/>
      <c r="Z6" s="6"/>
      <c r="AA6" s="6"/>
      <c r="AB6" s="6"/>
      <c r="AC6" s="6"/>
      <c r="AD6" s="6"/>
      <c r="AE6" s="6"/>
    </row>
    <row r="7" spans="1:31" ht="46.5">
      <c r="A7" s="6"/>
      <c r="B7" s="133" t="s">
        <v>372</v>
      </c>
      <c r="C7" s="131" t="s">
        <v>373</v>
      </c>
      <c r="D7" s="132">
        <v>0.6</v>
      </c>
      <c r="E7" s="6"/>
      <c r="F7" s="6"/>
      <c r="G7" s="6"/>
      <c r="H7" s="6"/>
      <c r="I7" s="6"/>
      <c r="J7" s="6"/>
      <c r="K7" s="6"/>
      <c r="L7" s="6"/>
      <c r="M7" s="6"/>
      <c r="N7" s="6"/>
      <c r="O7" s="6"/>
      <c r="P7" s="6"/>
      <c r="Q7" s="6"/>
      <c r="R7" s="6"/>
      <c r="S7" s="6"/>
      <c r="T7" s="6"/>
      <c r="U7" s="6"/>
      <c r="V7" s="6"/>
      <c r="W7" s="6"/>
      <c r="X7" s="6"/>
      <c r="Y7" s="6"/>
      <c r="Z7" s="6"/>
      <c r="AA7" s="6"/>
      <c r="AB7" s="6"/>
      <c r="AC7" s="6"/>
      <c r="AD7" s="6"/>
      <c r="AE7" s="6"/>
    </row>
    <row r="8" spans="1:31" ht="69.75">
      <c r="A8" s="6"/>
      <c r="B8" s="134" t="s">
        <v>374</v>
      </c>
      <c r="C8" s="131" t="s">
        <v>375</v>
      </c>
      <c r="D8" s="132">
        <v>0.8</v>
      </c>
      <c r="E8" s="6"/>
      <c r="F8" s="6"/>
      <c r="G8" s="6"/>
      <c r="H8" s="6"/>
      <c r="I8" s="6"/>
      <c r="J8" s="6"/>
      <c r="K8" s="6"/>
      <c r="L8" s="6"/>
      <c r="M8" s="6"/>
      <c r="N8" s="6"/>
      <c r="O8" s="6"/>
      <c r="P8" s="6"/>
      <c r="Q8" s="6"/>
      <c r="R8" s="6"/>
      <c r="S8" s="6"/>
      <c r="T8" s="6"/>
      <c r="U8" s="6"/>
      <c r="V8" s="6"/>
      <c r="W8" s="6"/>
      <c r="X8" s="6"/>
      <c r="Y8" s="6"/>
      <c r="Z8" s="6"/>
      <c r="AA8" s="6"/>
      <c r="AB8" s="6"/>
      <c r="AC8" s="6"/>
      <c r="AD8" s="6"/>
      <c r="AE8" s="6"/>
    </row>
    <row r="9" spans="1:31" ht="46.5">
      <c r="A9" s="6"/>
      <c r="B9" s="135" t="s">
        <v>376</v>
      </c>
      <c r="C9" s="131" t="s">
        <v>377</v>
      </c>
      <c r="D9" s="132">
        <v>1</v>
      </c>
      <c r="E9" s="6"/>
      <c r="F9" s="6"/>
      <c r="G9" s="6"/>
      <c r="H9" s="6"/>
      <c r="I9" s="6"/>
      <c r="J9" s="6"/>
      <c r="K9" s="6"/>
      <c r="L9" s="6"/>
      <c r="M9" s="6"/>
      <c r="N9" s="6"/>
      <c r="O9" s="6"/>
      <c r="P9" s="6"/>
      <c r="Q9" s="6"/>
      <c r="R9" s="6"/>
      <c r="S9" s="6"/>
      <c r="T9" s="6"/>
      <c r="U9" s="6"/>
      <c r="V9" s="6"/>
      <c r="W9" s="6"/>
      <c r="X9" s="6"/>
      <c r="Y9" s="6"/>
      <c r="Z9" s="6"/>
      <c r="AA9" s="6"/>
      <c r="AB9" s="6"/>
      <c r="AC9" s="6"/>
      <c r="AD9" s="6"/>
      <c r="AE9" s="6"/>
    </row>
    <row r="10" spans="1:31">
      <c r="A10" s="6"/>
      <c r="B10" s="22"/>
      <c r="C10" s="22"/>
      <c r="D10" s="22"/>
      <c r="E10" s="6"/>
      <c r="F10" s="6"/>
      <c r="G10" s="6"/>
      <c r="H10" s="6"/>
      <c r="I10" s="6"/>
      <c r="J10" s="6"/>
      <c r="K10" s="6"/>
      <c r="L10" s="6"/>
      <c r="M10" s="6"/>
      <c r="N10" s="6"/>
      <c r="O10" s="6"/>
      <c r="P10" s="6"/>
      <c r="Q10" s="6"/>
      <c r="R10" s="6"/>
      <c r="S10" s="6"/>
      <c r="T10" s="6"/>
      <c r="U10" s="6"/>
      <c r="V10" s="6"/>
      <c r="W10" s="6"/>
      <c r="X10" s="6"/>
      <c r="Y10" s="6"/>
      <c r="Z10" s="6"/>
      <c r="AA10" s="6"/>
      <c r="AB10" s="6"/>
      <c r="AC10" s="6"/>
      <c r="AD10" s="6"/>
      <c r="AE10" s="6"/>
    </row>
    <row r="11" spans="1:31" ht="16.5">
      <c r="A11" s="6"/>
      <c r="B11" s="23"/>
      <c r="C11" s="22"/>
      <c r="D11" s="22"/>
      <c r="E11" s="6"/>
      <c r="F11" s="6"/>
      <c r="G11" s="6"/>
      <c r="H11" s="6"/>
      <c r="I11" s="6"/>
      <c r="J11" s="6"/>
      <c r="K11" s="6"/>
      <c r="L11" s="6"/>
      <c r="M11" s="6"/>
      <c r="N11" s="6"/>
      <c r="O11" s="6"/>
      <c r="P11" s="6"/>
      <c r="Q11" s="6"/>
      <c r="R11" s="6"/>
      <c r="S11" s="6"/>
      <c r="T11" s="6"/>
      <c r="U11" s="6"/>
      <c r="V11" s="6"/>
      <c r="W11" s="6"/>
      <c r="X11" s="6"/>
      <c r="Y11" s="6"/>
      <c r="Z11" s="6"/>
      <c r="AA11" s="6"/>
      <c r="AB11" s="6"/>
      <c r="AC11" s="6"/>
      <c r="AD11" s="6"/>
      <c r="AE11" s="6"/>
    </row>
    <row r="12" spans="1:31">
      <c r="A12" s="6"/>
      <c r="B12" s="22"/>
      <c r="C12" s="22"/>
      <c r="D12" s="22"/>
      <c r="E12" s="6"/>
      <c r="F12" s="6"/>
      <c r="G12" s="6"/>
      <c r="H12" s="6"/>
      <c r="I12" s="6"/>
      <c r="J12" s="6"/>
      <c r="K12" s="6"/>
      <c r="L12" s="6"/>
      <c r="M12" s="6"/>
      <c r="N12" s="6"/>
      <c r="O12" s="6"/>
      <c r="P12" s="6"/>
      <c r="Q12" s="6"/>
      <c r="R12" s="6"/>
      <c r="S12" s="6"/>
      <c r="T12" s="6"/>
      <c r="U12" s="6"/>
      <c r="V12" s="6"/>
      <c r="W12" s="6"/>
      <c r="X12" s="6"/>
      <c r="Y12" s="6"/>
      <c r="Z12" s="6"/>
      <c r="AA12" s="6"/>
      <c r="AB12" s="6"/>
      <c r="AC12" s="6"/>
      <c r="AD12" s="6"/>
      <c r="AE12" s="6"/>
    </row>
    <row r="13" spans="1:31">
      <c r="A13" s="6"/>
      <c r="B13" s="22"/>
      <c r="C13" s="22"/>
      <c r="D13" s="22"/>
      <c r="E13" s="6"/>
      <c r="F13" s="6"/>
      <c r="G13" s="6"/>
      <c r="H13" s="6"/>
      <c r="I13" s="6"/>
      <c r="J13" s="6"/>
      <c r="K13" s="6"/>
      <c r="L13" s="6"/>
      <c r="M13" s="6"/>
      <c r="N13" s="6"/>
      <c r="O13" s="6"/>
      <c r="P13" s="6"/>
      <c r="Q13" s="6"/>
      <c r="R13" s="6"/>
      <c r="S13" s="6"/>
      <c r="T13" s="6"/>
      <c r="U13" s="6"/>
      <c r="V13" s="6"/>
      <c r="W13" s="6"/>
      <c r="X13" s="6"/>
      <c r="Y13" s="6"/>
      <c r="Z13" s="6"/>
      <c r="AA13" s="6"/>
      <c r="AB13" s="6"/>
      <c r="AC13" s="6"/>
      <c r="AD13" s="6"/>
      <c r="AE13" s="6"/>
    </row>
    <row r="14" spans="1:31">
      <c r="A14" s="6"/>
      <c r="B14" s="22"/>
      <c r="C14" s="22"/>
      <c r="D14" s="22"/>
      <c r="E14" s="6"/>
      <c r="F14" s="6"/>
      <c r="G14" s="6"/>
      <c r="H14" s="6"/>
      <c r="I14" s="6"/>
      <c r="J14" s="6"/>
      <c r="K14" s="6"/>
      <c r="L14" s="6"/>
      <c r="M14" s="6"/>
      <c r="N14" s="6"/>
      <c r="O14" s="6"/>
      <c r="P14" s="6"/>
      <c r="Q14" s="6"/>
      <c r="R14" s="6"/>
      <c r="S14" s="6"/>
      <c r="T14" s="6"/>
      <c r="U14" s="6"/>
      <c r="V14" s="6"/>
      <c r="W14" s="6"/>
      <c r="X14" s="6"/>
      <c r="Y14" s="6"/>
      <c r="Z14" s="6"/>
      <c r="AA14" s="6"/>
      <c r="AB14" s="6"/>
      <c r="AC14" s="6"/>
      <c r="AD14" s="6"/>
      <c r="AE14" s="6"/>
    </row>
    <row r="15" spans="1:31">
      <c r="A15" s="6"/>
      <c r="B15" s="22"/>
      <c r="C15" s="22"/>
      <c r="D15" s="22"/>
      <c r="E15" s="6"/>
      <c r="F15" s="6"/>
      <c r="G15" s="6"/>
      <c r="H15" s="6"/>
      <c r="I15" s="6"/>
      <c r="J15" s="6"/>
      <c r="K15" s="6"/>
      <c r="L15" s="6"/>
      <c r="M15" s="6"/>
      <c r="N15" s="6"/>
      <c r="O15" s="6"/>
      <c r="P15" s="6"/>
      <c r="Q15" s="6"/>
      <c r="R15" s="6"/>
      <c r="S15" s="6"/>
      <c r="T15" s="6"/>
      <c r="U15" s="6"/>
      <c r="V15" s="6"/>
      <c r="W15" s="6"/>
      <c r="X15" s="6"/>
      <c r="Y15" s="6"/>
      <c r="Z15" s="6"/>
      <c r="AA15" s="6"/>
      <c r="AB15" s="6"/>
      <c r="AC15" s="6"/>
      <c r="AD15" s="6"/>
      <c r="AE15" s="6"/>
    </row>
    <row r="16" spans="1:31">
      <c r="A16" s="6"/>
      <c r="B16" s="22"/>
      <c r="C16" s="22"/>
      <c r="D16" s="22"/>
      <c r="E16" s="6"/>
      <c r="F16" s="6"/>
      <c r="G16" s="6"/>
      <c r="H16" s="6"/>
      <c r="I16" s="6"/>
      <c r="J16" s="6"/>
      <c r="K16" s="6"/>
      <c r="L16" s="6"/>
      <c r="M16" s="6"/>
      <c r="N16" s="6"/>
      <c r="O16" s="6"/>
      <c r="P16" s="6"/>
      <c r="Q16" s="6"/>
      <c r="R16" s="6"/>
      <c r="S16" s="6"/>
      <c r="T16" s="6"/>
      <c r="U16" s="6"/>
      <c r="V16" s="6"/>
      <c r="W16" s="6"/>
      <c r="X16" s="6"/>
      <c r="Y16" s="6"/>
      <c r="Z16" s="6"/>
      <c r="AA16" s="6"/>
      <c r="AB16" s="6"/>
      <c r="AC16" s="6"/>
      <c r="AD16" s="6"/>
      <c r="AE16" s="6"/>
    </row>
    <row r="17" spans="1:31">
      <c r="A17" s="6"/>
      <c r="B17" s="22"/>
      <c r="C17" s="22"/>
      <c r="D17" s="22"/>
      <c r="E17" s="6"/>
      <c r="F17" s="6"/>
      <c r="G17" s="6"/>
      <c r="H17" s="6"/>
      <c r="I17" s="6"/>
      <c r="J17" s="6"/>
      <c r="K17" s="6"/>
      <c r="L17" s="6"/>
      <c r="M17" s="6"/>
      <c r="N17" s="6"/>
      <c r="O17" s="6"/>
      <c r="P17" s="6"/>
      <c r="Q17" s="6"/>
      <c r="R17" s="6"/>
      <c r="S17" s="6"/>
      <c r="T17" s="6"/>
      <c r="U17" s="6"/>
      <c r="V17" s="6"/>
      <c r="W17" s="6"/>
      <c r="X17" s="6"/>
      <c r="Y17" s="6"/>
      <c r="Z17" s="6"/>
      <c r="AA17" s="6"/>
      <c r="AB17" s="6"/>
      <c r="AC17" s="6"/>
      <c r="AD17" s="6"/>
      <c r="AE17" s="6"/>
    </row>
    <row r="18" spans="1:31">
      <c r="A18" s="6"/>
      <c r="B18" s="22"/>
      <c r="C18" s="22"/>
      <c r="D18" s="22"/>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1:31">
      <c r="A19" s="6"/>
      <c r="B19" s="22"/>
      <c r="C19" s="22"/>
      <c r="D19" s="22"/>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1:31">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row>
    <row r="21" spans="1:3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row>
    <row r="22" spans="1:3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row>
    <row r="23" spans="1:3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1:3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row>
    <row r="25" spans="1:3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row>
    <row r="26" spans="1:3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row>
    <row r="27" spans="1:3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row>
    <row r="28" spans="1:3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3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31">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row>
    <row r="31" spans="1:31">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row>
    <row r="32" spans="1:3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row>
    <row r="33" spans="1:31">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s="124" customFormat="1"/>
    <row r="35" spans="1:31" s="124" customFormat="1"/>
    <row r="36" spans="1:31" s="124" customFormat="1"/>
    <row r="37" spans="1:31" s="124" customFormat="1"/>
    <row r="38" spans="1:31" s="124" customFormat="1"/>
    <row r="39" spans="1:31" s="124" customFormat="1"/>
    <row r="40" spans="1:31" s="124" customFormat="1"/>
    <row r="41" spans="1:31" s="124" customFormat="1"/>
    <row r="42" spans="1:31" s="124" customFormat="1"/>
    <row r="43" spans="1:31" s="124" customFormat="1"/>
    <row r="44" spans="1:31" s="124" customFormat="1"/>
    <row r="45" spans="1:31" s="124" customFormat="1"/>
    <row r="46" spans="1:31" s="124" customFormat="1"/>
    <row r="47" spans="1:31" s="124" customFormat="1"/>
    <row r="48" spans="1:31" s="124" customFormat="1"/>
    <row r="49" s="124" customFormat="1"/>
    <row r="50" s="124" customFormat="1"/>
    <row r="51" s="124" customFormat="1"/>
    <row r="52" s="124" customFormat="1"/>
    <row r="53" s="124" customFormat="1"/>
    <row r="54" s="124" customFormat="1"/>
    <row r="55" s="124" customFormat="1"/>
    <row r="56" s="124" customFormat="1"/>
    <row r="57" s="124" customFormat="1"/>
    <row r="58" s="124" customFormat="1"/>
    <row r="59" s="124" customFormat="1"/>
    <row r="60" s="124" customFormat="1"/>
    <row r="61" s="124" customFormat="1"/>
    <row r="62" s="124" customFormat="1"/>
    <row r="63" s="124" customFormat="1"/>
    <row r="64" s="124" customFormat="1"/>
    <row r="65" s="124" customFormat="1"/>
    <row r="66" s="124" customFormat="1"/>
    <row r="67" s="124" customFormat="1"/>
    <row r="68" s="124" customFormat="1"/>
    <row r="69" s="124" customFormat="1"/>
    <row r="70" s="124" customFormat="1"/>
    <row r="71" s="124" customFormat="1"/>
    <row r="72" s="124" customFormat="1"/>
    <row r="73" s="124" customFormat="1"/>
    <row r="74" s="124" customFormat="1"/>
    <row r="75" s="124" customFormat="1"/>
    <row r="76" s="124" customFormat="1"/>
    <row r="77" s="124" customFormat="1"/>
    <row r="78" s="124" customFormat="1"/>
    <row r="79" s="124" customFormat="1"/>
    <row r="80" s="124" customFormat="1"/>
    <row r="81" s="124" customFormat="1"/>
    <row r="82" s="124" customFormat="1"/>
    <row r="83" s="124" customFormat="1"/>
    <row r="84" s="124" customFormat="1"/>
    <row r="85" s="124" customFormat="1"/>
    <row r="86" s="124" customFormat="1"/>
    <row r="87" s="124" customFormat="1"/>
    <row r="88" s="124" customFormat="1"/>
    <row r="89" s="124" customFormat="1"/>
    <row r="90" s="124" customFormat="1"/>
    <row r="91" s="124" customFormat="1"/>
    <row r="92" s="124" customFormat="1"/>
    <row r="93" s="124" customFormat="1"/>
    <row r="94" s="124" customFormat="1"/>
    <row r="95" s="124" customFormat="1"/>
    <row r="96" s="124" customFormat="1"/>
    <row r="97" s="124" customFormat="1"/>
    <row r="98" s="124" customFormat="1"/>
    <row r="99" s="124" customFormat="1"/>
    <row r="100" s="124" customFormat="1"/>
    <row r="101" s="124" customFormat="1"/>
    <row r="102" s="124" customFormat="1"/>
    <row r="103" s="124" customFormat="1"/>
    <row r="104" s="124" customFormat="1"/>
    <row r="105" s="124" customFormat="1"/>
    <row r="106" s="124" customFormat="1"/>
    <row r="107" s="124" customFormat="1"/>
    <row r="108" s="124" customFormat="1"/>
    <row r="109" s="124" customFormat="1"/>
    <row r="110" s="124" customFormat="1"/>
    <row r="111" s="124" customFormat="1"/>
    <row r="112" s="124" customFormat="1"/>
    <row r="113" s="124" customFormat="1"/>
    <row r="114" s="124" customFormat="1"/>
    <row r="115" s="124" customFormat="1"/>
    <row r="116" s="124" customFormat="1"/>
    <row r="117" s="124" customFormat="1"/>
    <row r="118" s="124" customFormat="1"/>
    <row r="119" s="124" customFormat="1"/>
    <row r="120" s="124" customFormat="1"/>
    <row r="121" s="124" customFormat="1"/>
    <row r="122" s="124" customFormat="1"/>
    <row r="123" s="124" customFormat="1"/>
    <row r="124" s="124" customFormat="1"/>
    <row r="125" s="124" customFormat="1"/>
    <row r="126" s="124" customFormat="1"/>
    <row r="127" s="124" customFormat="1"/>
    <row r="128" s="124" customFormat="1"/>
    <row r="129" s="124" customFormat="1"/>
    <row r="130" s="124" customFormat="1"/>
    <row r="131" s="124" customFormat="1"/>
    <row r="132" s="124" customFormat="1"/>
    <row r="133" s="124" customFormat="1"/>
    <row r="134" s="124" customFormat="1"/>
    <row r="135" s="124" customFormat="1"/>
    <row r="136" s="124" customFormat="1"/>
    <row r="137" s="124" customFormat="1"/>
    <row r="138" s="124" customFormat="1"/>
    <row r="139" s="124" customFormat="1"/>
    <row r="140" s="124" customFormat="1"/>
    <row r="141" s="124" customFormat="1"/>
    <row r="142" s="124" customFormat="1"/>
    <row r="143" s="124" customFormat="1"/>
    <row r="144" s="124" customFormat="1"/>
    <row r="145" s="124" customFormat="1"/>
    <row r="146" s="124" customFormat="1"/>
    <row r="147" s="124" customFormat="1"/>
    <row r="148" s="124" customFormat="1"/>
    <row r="149" s="124" customFormat="1"/>
    <row r="150" s="124" customFormat="1"/>
    <row r="151" s="124" customFormat="1"/>
    <row r="152" s="124" customFormat="1"/>
    <row r="153" s="124" customFormat="1"/>
    <row r="154" s="124" customFormat="1"/>
    <row r="155" s="124" customFormat="1"/>
    <row r="156" s="124" customFormat="1"/>
    <row r="157" s="124" customFormat="1"/>
    <row r="158" s="124" customFormat="1"/>
    <row r="159" s="124" customFormat="1"/>
    <row r="160" s="124" customFormat="1"/>
    <row r="161" s="124" customFormat="1"/>
    <row r="162" s="124" customFormat="1"/>
    <row r="163" s="124" customFormat="1"/>
    <row r="164" s="124" customFormat="1"/>
    <row r="165" s="124" customFormat="1"/>
    <row r="166" s="124" customFormat="1"/>
    <row r="167" s="124" customFormat="1"/>
    <row r="168" s="124" customFormat="1"/>
    <row r="169" s="124" customFormat="1"/>
    <row r="170" s="124" customFormat="1"/>
    <row r="171" s="124" customFormat="1"/>
    <row r="172" s="124" customFormat="1"/>
    <row r="173" s="124" customFormat="1"/>
    <row r="174" s="124" customFormat="1"/>
    <row r="175" s="124" customFormat="1"/>
    <row r="176" s="124" customFormat="1"/>
    <row r="177" s="124" customFormat="1"/>
    <row r="178" s="124" customFormat="1"/>
    <row r="179" s="124" customFormat="1"/>
    <row r="180" s="124" customFormat="1"/>
    <row r="181" s="124" customFormat="1"/>
    <row r="182" s="124" customFormat="1"/>
    <row r="183" s="124" customFormat="1"/>
    <row r="184" s="124" customFormat="1"/>
    <row r="185" s="124" customFormat="1"/>
    <row r="186" s="124" customFormat="1"/>
    <row r="187" s="124" customFormat="1"/>
    <row r="188" s="124" customFormat="1"/>
    <row r="189" s="124" customFormat="1"/>
    <row r="190" s="124" customFormat="1"/>
    <row r="191" s="124" customFormat="1"/>
    <row r="192" s="124" customFormat="1"/>
    <row r="193" s="124" customFormat="1"/>
    <row r="194" s="124" customFormat="1"/>
    <row r="195" s="124" customFormat="1"/>
    <row r="196" s="124" customFormat="1"/>
    <row r="197" s="124" customFormat="1"/>
    <row r="198" s="124" customFormat="1"/>
    <row r="199" s="124" customFormat="1"/>
    <row r="200" s="124" customFormat="1"/>
    <row r="201" s="124" customFormat="1"/>
    <row r="202" s="124" customFormat="1"/>
    <row r="203" s="124" customFormat="1"/>
    <row r="204" s="124" customFormat="1"/>
    <row r="205" s="124" customFormat="1"/>
    <row r="206" s="124" customFormat="1"/>
    <row r="207" s="124" customFormat="1"/>
    <row r="208" s="124" customFormat="1"/>
    <row r="209" s="124" customFormat="1"/>
    <row r="210" s="124" customFormat="1"/>
    <row r="211" s="124" customFormat="1"/>
    <row r="212" s="124" customFormat="1"/>
    <row r="213" s="124" customFormat="1"/>
    <row r="214" s="124" customFormat="1"/>
    <row r="215" s="124" customFormat="1"/>
    <row r="216" s="124" customFormat="1"/>
    <row r="217" s="124" customFormat="1"/>
    <row r="218" s="124" customFormat="1"/>
    <row r="219" s="124" customFormat="1"/>
    <row r="220" s="124" customFormat="1"/>
    <row r="221" s="124" customFormat="1"/>
    <row r="222" s="124" customFormat="1"/>
    <row r="223" s="124" customFormat="1"/>
    <row r="224" s="124" customFormat="1"/>
    <row r="225" s="124" customFormat="1"/>
    <row r="226" s="124" customFormat="1"/>
    <row r="227" s="124" customFormat="1"/>
    <row r="228" s="124" customFormat="1"/>
    <row r="229" s="124" customFormat="1"/>
    <row r="230" s="124" customFormat="1"/>
    <row r="231" s="124" customFormat="1"/>
    <row r="232" s="124" customFormat="1"/>
    <row r="233" s="124" customFormat="1"/>
    <row r="234" s="124" customFormat="1"/>
    <row r="235" s="124" customFormat="1"/>
    <row r="236" s="124" customFormat="1"/>
    <row r="237" s="124" customFormat="1"/>
    <row r="238" s="124" customFormat="1"/>
    <row r="239" s="124" customFormat="1"/>
    <row r="240" s="124" customFormat="1"/>
    <row r="241" s="124" customFormat="1"/>
    <row r="242" s="124" customFormat="1"/>
    <row r="243" s="124" customFormat="1"/>
    <row r="244" s="124" customFormat="1"/>
    <row r="245" s="124" customFormat="1"/>
    <row r="246" s="124" customFormat="1"/>
    <row r="247" s="124" customFormat="1"/>
    <row r="248" s="124" customFormat="1"/>
    <row r="249" s="124" customFormat="1"/>
    <row r="250" s="124" customFormat="1"/>
    <row r="251" s="124" customFormat="1"/>
    <row r="252" s="124" customFormat="1"/>
    <row r="253" s="124" customFormat="1"/>
    <row r="254" s="124" customFormat="1"/>
    <row r="255" s="124" customFormat="1"/>
    <row r="256" s="124" customFormat="1"/>
    <row r="257" s="124" customFormat="1"/>
    <row r="258" s="124" customFormat="1"/>
    <row r="259" s="124" customFormat="1"/>
    <row r="260" s="124" customFormat="1"/>
    <row r="261" s="124" customFormat="1"/>
    <row r="262" s="124" customFormat="1"/>
    <row r="263" s="124" customFormat="1"/>
    <row r="264" s="124" customFormat="1"/>
    <row r="265" s="124" customFormat="1"/>
    <row r="266" s="124" customFormat="1"/>
    <row r="267" s="124" customFormat="1"/>
    <row r="268" s="124" customFormat="1"/>
    <row r="269" s="124" customFormat="1"/>
    <row r="270" s="124" customFormat="1"/>
    <row r="271" s="124" customFormat="1"/>
    <row r="272" s="124" customFormat="1"/>
    <row r="273" s="124" customFormat="1"/>
    <row r="274" s="124" customFormat="1"/>
    <row r="275" s="124" customFormat="1"/>
    <row r="276" s="124" customFormat="1"/>
    <row r="277" s="124" customFormat="1"/>
    <row r="278" s="124" customFormat="1"/>
    <row r="279" s="124" customFormat="1"/>
    <row r="280" s="124" customFormat="1"/>
    <row r="281" s="124" customFormat="1"/>
    <row r="282" s="124" customFormat="1"/>
    <row r="283" s="124" customFormat="1"/>
    <row r="284" s="124" customFormat="1"/>
    <row r="285" s="124" customFormat="1"/>
    <row r="286" s="124" customFormat="1"/>
    <row r="287" s="124" customFormat="1"/>
    <row r="288" s="124" customFormat="1"/>
    <row r="289" s="124" customFormat="1"/>
    <row r="290" s="124" customFormat="1"/>
    <row r="291" s="124" customFormat="1"/>
    <row r="292" s="124" customFormat="1"/>
    <row r="293" s="124" customFormat="1"/>
    <row r="294" s="124" customFormat="1"/>
    <row r="295" s="124" customFormat="1"/>
    <row r="296" s="124" customFormat="1"/>
    <row r="297" s="124" customFormat="1"/>
    <row r="298" s="124" customFormat="1"/>
    <row r="299" s="124" customFormat="1"/>
    <row r="300" s="124" customFormat="1"/>
    <row r="301" s="124" customFormat="1"/>
    <row r="302" s="124" customFormat="1"/>
    <row r="303" s="124" customFormat="1"/>
    <row r="304" s="124" customFormat="1"/>
    <row r="305" s="124" customFormat="1"/>
    <row r="306" s="124" customFormat="1"/>
    <row r="307" s="124" customFormat="1"/>
    <row r="308" s="124" customFormat="1"/>
    <row r="309" s="124" customFormat="1"/>
    <row r="310" s="124" customFormat="1"/>
    <row r="311" s="124" customFormat="1"/>
    <row r="312" s="124" customFormat="1"/>
    <row r="313" s="124" customFormat="1"/>
    <row r="314" s="124" customFormat="1"/>
    <row r="315" s="124" customFormat="1"/>
    <row r="316" s="124" customFormat="1"/>
    <row r="317" s="124" customFormat="1"/>
    <row r="318" s="124" customFormat="1"/>
    <row r="319" s="124" customFormat="1"/>
    <row r="320" s="124" customFormat="1"/>
    <row r="321" s="124" customFormat="1"/>
    <row r="322" s="124" customFormat="1"/>
    <row r="323" s="124" customFormat="1"/>
    <row r="324" s="124" customFormat="1"/>
    <row r="325" s="124" customFormat="1"/>
    <row r="326" s="124" customFormat="1"/>
    <row r="327" s="124" customFormat="1"/>
    <row r="328" s="124" customFormat="1"/>
    <row r="329" s="124" customFormat="1"/>
    <row r="330" s="124" customFormat="1"/>
    <row r="331" s="124" customFormat="1"/>
    <row r="332" s="124" customFormat="1"/>
    <row r="333" s="124" customFormat="1"/>
    <row r="334" s="124" customFormat="1"/>
    <row r="335" s="124" customFormat="1"/>
    <row r="336" s="124" customFormat="1"/>
    <row r="337" s="124" customFormat="1"/>
    <row r="338" s="124" customFormat="1"/>
    <row r="339" s="124" customFormat="1"/>
    <row r="340" s="124" customFormat="1"/>
    <row r="341" s="124" customFormat="1"/>
    <row r="342" s="124" customFormat="1"/>
    <row r="343" s="124" customFormat="1"/>
    <row r="344" s="124" customFormat="1"/>
    <row r="345" s="124" customFormat="1"/>
    <row r="346" s="124" customFormat="1"/>
    <row r="347" s="124" customFormat="1"/>
    <row r="348" s="124" customFormat="1"/>
    <row r="349" s="124" customFormat="1"/>
    <row r="350" s="124" customFormat="1"/>
    <row r="351" s="124" customFormat="1"/>
    <row r="352" s="124" customFormat="1"/>
    <row r="353" s="124" customFormat="1"/>
    <row r="354" s="124" customFormat="1"/>
    <row r="355" s="124" customFormat="1"/>
    <row r="356" s="124" customFormat="1"/>
    <row r="357" s="124" customFormat="1"/>
    <row r="358" s="124" customFormat="1"/>
    <row r="359" s="124" customFormat="1"/>
    <row r="360" s="124" customFormat="1"/>
    <row r="361" s="124" customFormat="1"/>
    <row r="362" s="124" customFormat="1"/>
    <row r="363" s="124" customFormat="1"/>
    <row r="364" s="124" customFormat="1"/>
    <row r="365" s="124" customFormat="1"/>
    <row r="366" s="124" customFormat="1"/>
    <row r="367" s="124" customFormat="1"/>
    <row r="368" s="124" customFormat="1"/>
    <row r="369" s="124" customFormat="1"/>
    <row r="370" s="124" customFormat="1"/>
    <row r="371" s="124" customFormat="1"/>
    <row r="372" s="124" customFormat="1"/>
    <row r="373" s="124" customFormat="1"/>
    <row r="374" s="124" customFormat="1"/>
    <row r="375" s="124" customFormat="1"/>
    <row r="376" s="124" customFormat="1"/>
    <row r="377" s="124" customFormat="1"/>
    <row r="378" s="124" customFormat="1"/>
    <row r="379" s="124" customFormat="1"/>
    <row r="380" s="124" customFormat="1"/>
    <row r="381" s="124" customFormat="1"/>
    <row r="382" s="124" customFormat="1"/>
    <row r="383" s="124" customFormat="1"/>
    <row r="384" s="124" customFormat="1"/>
    <row r="385" s="124" customFormat="1"/>
    <row r="386" s="124" customFormat="1"/>
    <row r="387" s="124" customFormat="1"/>
    <row r="388" s="124" customFormat="1"/>
    <row r="389" s="124" customFormat="1"/>
    <row r="390" s="124" customFormat="1"/>
    <row r="391" s="124" customFormat="1"/>
    <row r="392" s="124" customFormat="1"/>
    <row r="393" s="124" customFormat="1"/>
    <row r="394" s="124" customFormat="1"/>
    <row r="395" s="124" customFormat="1"/>
    <row r="396" s="124" customFormat="1"/>
    <row r="397" s="124" customFormat="1"/>
    <row r="398" s="124" customFormat="1"/>
    <row r="399" s="124" customFormat="1"/>
    <row r="400" s="124" customFormat="1"/>
    <row r="401" s="124" customFormat="1"/>
    <row r="402" s="124" customFormat="1"/>
    <row r="403" s="124" customFormat="1"/>
    <row r="404" s="124" customFormat="1"/>
    <row r="405" s="124" customFormat="1"/>
    <row r="406" s="124" customFormat="1"/>
    <row r="407" s="124" customFormat="1"/>
    <row r="408" s="124" customFormat="1"/>
    <row r="409" s="124" customFormat="1"/>
    <row r="410" s="124" customFormat="1"/>
    <row r="411" s="124" customFormat="1"/>
    <row r="412" s="124" customFormat="1"/>
    <row r="413" s="124" customFormat="1"/>
    <row r="414" s="124" customFormat="1"/>
    <row r="415" s="124" customFormat="1"/>
    <row r="416" s="124" customFormat="1"/>
    <row r="417" s="124" customFormat="1"/>
    <row r="418" s="124" customFormat="1"/>
    <row r="419" s="124" customFormat="1"/>
    <row r="420" s="124" customFormat="1"/>
    <row r="421" s="124" customFormat="1"/>
    <row r="422" s="124" customFormat="1"/>
    <row r="423" s="124" customFormat="1"/>
    <row r="424" s="124" customFormat="1"/>
    <row r="425" s="124" customFormat="1"/>
    <row r="426" s="124" customFormat="1"/>
    <row r="427" s="124" customFormat="1"/>
    <row r="428" s="124" customFormat="1"/>
    <row r="429" s="124" customFormat="1"/>
    <row r="430" s="124" customFormat="1"/>
    <row r="431" s="124" customFormat="1"/>
    <row r="432" s="124" customFormat="1"/>
    <row r="433" s="124" customFormat="1"/>
    <row r="434" s="124" customFormat="1"/>
    <row r="435" s="124" customFormat="1"/>
    <row r="436" s="124" customFormat="1"/>
    <row r="437" s="124" customFormat="1"/>
    <row r="438" s="124" customFormat="1"/>
    <row r="439" s="124" customFormat="1"/>
    <row r="440" s="124" customFormat="1"/>
    <row r="441" s="124" customFormat="1"/>
    <row r="442" s="124" customFormat="1"/>
    <row r="443" s="124" customFormat="1"/>
    <row r="444" s="124" customFormat="1"/>
    <row r="445" s="124" customFormat="1"/>
    <row r="446" s="124" customFormat="1"/>
    <row r="447" s="124" customFormat="1"/>
    <row r="448" s="124" customFormat="1"/>
    <row r="449" s="124" customFormat="1"/>
    <row r="450" s="124" customFormat="1"/>
    <row r="451" s="124" customFormat="1"/>
    <row r="452" s="124" customFormat="1"/>
    <row r="453" s="124" customFormat="1"/>
    <row r="454" s="124" customFormat="1"/>
    <row r="455" s="124" customFormat="1"/>
    <row r="456" s="124" customFormat="1"/>
    <row r="457" s="124" customFormat="1"/>
    <row r="458" s="124" customFormat="1"/>
    <row r="459" s="124" customFormat="1"/>
    <row r="460" s="124" customFormat="1"/>
    <row r="461" s="124" customFormat="1"/>
    <row r="462" s="124" customFormat="1"/>
    <row r="463" s="124" customFormat="1"/>
    <row r="464" s="124" customFormat="1"/>
    <row r="465" s="124" customFormat="1"/>
    <row r="466" s="124" customFormat="1"/>
    <row r="467" s="124" customFormat="1"/>
    <row r="468" s="124" customFormat="1"/>
    <row r="469" s="124" customFormat="1"/>
    <row r="470" s="124" customFormat="1"/>
    <row r="471" s="124" customFormat="1"/>
    <row r="472" s="124" customFormat="1"/>
    <row r="473" s="124" customFormat="1"/>
    <row r="474" s="124" customFormat="1"/>
    <row r="475" s="124" customFormat="1"/>
    <row r="476" s="124" customFormat="1"/>
    <row r="477" s="124" customFormat="1"/>
    <row r="478" s="124" customFormat="1"/>
    <row r="479" s="124" customFormat="1"/>
    <row r="480" s="124" customFormat="1"/>
    <row r="481" s="124" customFormat="1"/>
    <row r="482" s="124" customFormat="1"/>
    <row r="483" s="124" customFormat="1"/>
    <row r="484" s="124" customFormat="1"/>
    <row r="485" s="124" customFormat="1"/>
    <row r="486" s="124" customFormat="1"/>
    <row r="487" s="124" customFormat="1"/>
    <row r="488" s="124" customFormat="1"/>
    <row r="489" s="124" customFormat="1"/>
    <row r="490" s="124" customFormat="1"/>
    <row r="491" s="124" customFormat="1"/>
    <row r="492" s="124" customFormat="1"/>
    <row r="493" s="124" customFormat="1"/>
    <row r="494" s="124" customFormat="1"/>
    <row r="495" s="124" customFormat="1"/>
    <row r="496" s="124" customFormat="1"/>
    <row r="497" s="124" customFormat="1"/>
    <row r="498" s="124" customFormat="1"/>
    <row r="499" s="124" customFormat="1"/>
    <row r="500" s="124" customFormat="1"/>
    <row r="501" s="124" customFormat="1"/>
    <row r="502" s="124" customFormat="1"/>
    <row r="503" s="124" customFormat="1"/>
    <row r="504" s="124" customFormat="1"/>
    <row r="505" s="124" customFormat="1"/>
    <row r="506" s="124" customFormat="1"/>
    <row r="507" s="124" customFormat="1"/>
    <row r="508" s="124" customFormat="1"/>
    <row r="509" s="124" customFormat="1"/>
    <row r="510" s="124" customFormat="1"/>
    <row r="511" s="124" customFormat="1"/>
    <row r="512" s="124" customFormat="1"/>
    <row r="513" s="124" customFormat="1"/>
    <row r="514" s="124" customFormat="1"/>
    <row r="515" s="124" customFormat="1"/>
    <row r="516" s="124" customFormat="1"/>
    <row r="517" s="124" customFormat="1"/>
    <row r="518" s="124" customFormat="1"/>
    <row r="519" s="124" customFormat="1"/>
    <row r="520" s="124" customFormat="1"/>
    <row r="521" s="124" customFormat="1"/>
    <row r="522" s="124" customFormat="1"/>
    <row r="523" s="124" customFormat="1"/>
    <row r="524" s="124" customFormat="1"/>
    <row r="525" s="124" customFormat="1"/>
    <row r="526" s="124" customFormat="1"/>
    <row r="527" s="124" customFormat="1"/>
    <row r="528" s="124" customFormat="1"/>
    <row r="529" s="124" customFormat="1"/>
    <row r="530" s="124" customFormat="1"/>
    <row r="531" s="124" customFormat="1"/>
    <row r="532" s="124" customFormat="1"/>
    <row r="533" s="124" customFormat="1"/>
    <row r="534" s="124" customFormat="1"/>
    <row r="535" s="124" customFormat="1"/>
    <row r="536" s="124" customFormat="1"/>
    <row r="537" s="124" customFormat="1"/>
    <row r="538" s="124" customFormat="1"/>
    <row r="539" s="124" customFormat="1"/>
    <row r="540" s="124" customFormat="1"/>
    <row r="541" s="124" customFormat="1"/>
    <row r="542" s="124" customFormat="1"/>
    <row r="543" s="124" customFormat="1"/>
    <row r="544" s="124" customFormat="1"/>
    <row r="545" s="124" customFormat="1"/>
    <row r="546" s="124" customFormat="1"/>
    <row r="547" s="124" customFormat="1"/>
    <row r="548" s="124" customFormat="1"/>
    <row r="549" s="124" customFormat="1"/>
    <row r="550" s="124" customFormat="1"/>
    <row r="551" s="124" customFormat="1"/>
    <row r="552" s="124" customFormat="1"/>
    <row r="553" s="124" customFormat="1"/>
    <row r="554" s="124" customFormat="1"/>
    <row r="555" s="124" customFormat="1"/>
    <row r="556" s="124" customFormat="1"/>
    <row r="557" s="124" customFormat="1"/>
    <row r="558" s="124" customFormat="1"/>
    <row r="559" s="124" customFormat="1"/>
    <row r="560" s="124" customFormat="1"/>
    <row r="561" s="124" customFormat="1"/>
    <row r="562" s="124" customFormat="1"/>
    <row r="563" s="124" customFormat="1"/>
    <row r="564" s="124" customFormat="1"/>
    <row r="565" s="124" customFormat="1"/>
    <row r="566" s="124" customFormat="1"/>
    <row r="567" s="124" customFormat="1"/>
    <row r="568" s="124" customFormat="1"/>
    <row r="569" s="124" customFormat="1"/>
    <row r="570" s="124" customFormat="1"/>
    <row r="571" s="124" customFormat="1"/>
    <row r="572" s="124" customFormat="1"/>
    <row r="573" s="124" customFormat="1"/>
    <row r="574" s="124" customFormat="1"/>
    <row r="575" s="124" customFormat="1"/>
    <row r="576" s="124" customFormat="1"/>
    <row r="577" s="124" customFormat="1"/>
    <row r="578" s="124" customFormat="1"/>
    <row r="579" s="124" customFormat="1"/>
    <row r="580" s="124" customFormat="1"/>
    <row r="581" s="124" customFormat="1"/>
    <row r="582" s="124" customFormat="1"/>
    <row r="583" s="124" customFormat="1"/>
    <row r="584" s="124" customFormat="1"/>
    <row r="585" s="124" customFormat="1"/>
    <row r="586" s="124" customFormat="1"/>
    <row r="587" s="124" customFormat="1"/>
    <row r="588" s="124" customFormat="1"/>
    <row r="589" s="124" customFormat="1"/>
    <row r="590" s="124" customFormat="1"/>
    <row r="591" s="124" customFormat="1"/>
    <row r="592" s="124" customFormat="1"/>
    <row r="593" s="124" customFormat="1"/>
    <row r="594" s="124" customFormat="1"/>
    <row r="595" s="124" customFormat="1"/>
    <row r="596" s="124" customFormat="1"/>
    <row r="597" s="124" customFormat="1"/>
    <row r="598" s="124" customFormat="1"/>
    <row r="599" s="124" customFormat="1"/>
    <row r="600" s="124" customFormat="1"/>
    <row r="601" s="124" customFormat="1"/>
    <row r="602" s="124" customFormat="1"/>
    <row r="603" s="124" customFormat="1"/>
    <row r="604" s="124" customFormat="1"/>
    <row r="605" s="124" customFormat="1"/>
    <row r="606" s="124" customFormat="1"/>
    <row r="607" s="124" customFormat="1"/>
    <row r="608" s="124" customFormat="1"/>
    <row r="609" s="124" customFormat="1"/>
    <row r="610" s="124" customFormat="1"/>
    <row r="611" s="124" customFormat="1"/>
    <row r="612" s="124" customFormat="1"/>
    <row r="613" s="124" customFormat="1"/>
    <row r="614" s="124" customFormat="1"/>
    <row r="615" s="124" customFormat="1"/>
    <row r="616" s="124" customFormat="1"/>
    <row r="617" s="124" customFormat="1"/>
    <row r="618" s="124" customFormat="1"/>
    <row r="619" s="124" customFormat="1"/>
    <row r="620" s="124" customFormat="1"/>
    <row r="621" s="124" customFormat="1"/>
    <row r="622" s="124" customFormat="1"/>
    <row r="623" s="124" customFormat="1"/>
    <row r="624" s="124" customFormat="1"/>
    <row r="625" s="124" customFormat="1"/>
    <row r="626" s="124" customFormat="1"/>
    <row r="627" s="124" customFormat="1"/>
    <row r="628" s="124" customFormat="1"/>
    <row r="629" s="124" customFormat="1"/>
    <row r="630" s="124" customFormat="1"/>
    <row r="631" s="124" customFormat="1"/>
    <row r="632" s="124" customFormat="1"/>
    <row r="633" s="124" customFormat="1"/>
    <row r="634" s="124" customFormat="1"/>
    <row r="635" s="124" customFormat="1"/>
    <row r="636" s="124" customFormat="1"/>
    <row r="637" s="124" customFormat="1"/>
    <row r="638" s="124" customFormat="1"/>
    <row r="639" s="124" customFormat="1"/>
    <row r="640" s="124" customFormat="1"/>
    <row r="641" s="124" customFormat="1"/>
    <row r="642" s="124" customFormat="1"/>
    <row r="643" s="124" customFormat="1"/>
    <row r="644" s="124" customFormat="1"/>
    <row r="645" s="124" customFormat="1"/>
    <row r="646" s="124" customFormat="1"/>
    <row r="647" s="124" customFormat="1"/>
    <row r="648" s="124" customFormat="1"/>
    <row r="649" s="124" customFormat="1"/>
    <row r="650" s="124" customFormat="1"/>
    <row r="651" s="124" customFormat="1"/>
    <row r="652" s="124" customFormat="1"/>
    <row r="653" s="124" customFormat="1"/>
    <row r="654" s="124" customFormat="1"/>
    <row r="655" s="124" customFormat="1"/>
    <row r="656" s="124" customFormat="1"/>
    <row r="657" s="124" customFormat="1"/>
    <row r="658" s="124" customFormat="1"/>
    <row r="659" s="124" customFormat="1"/>
    <row r="660" s="124" customFormat="1"/>
    <row r="661" s="124" customFormat="1"/>
    <row r="662" s="124" customFormat="1"/>
    <row r="663" s="124" customFormat="1"/>
    <row r="664" s="124" customFormat="1"/>
    <row r="665" s="124" customFormat="1"/>
    <row r="666" s="124" customFormat="1"/>
    <row r="667" s="124" customFormat="1"/>
    <row r="668" s="124" customFormat="1"/>
    <row r="669" s="124" customFormat="1"/>
    <row r="670" s="124" customFormat="1"/>
    <row r="671" s="124" customFormat="1"/>
    <row r="672" s="124" customFormat="1"/>
    <row r="673" s="124" customFormat="1"/>
    <row r="674" s="124" customFormat="1"/>
    <row r="675" s="124" customFormat="1"/>
    <row r="676" s="124" customFormat="1"/>
    <row r="677" s="124" customFormat="1"/>
    <row r="678" s="124" customFormat="1"/>
    <row r="679" s="124" customFormat="1"/>
    <row r="680" s="124" customFormat="1"/>
    <row r="681" s="124" customFormat="1"/>
    <row r="682" s="124" customFormat="1"/>
    <row r="683" s="124" customFormat="1"/>
    <row r="684" s="124" customFormat="1"/>
    <row r="685" s="124" customFormat="1"/>
    <row r="686" s="124" customFormat="1"/>
    <row r="687" s="124" customFormat="1"/>
    <row r="688" s="124" customFormat="1"/>
    <row r="689" s="124" customFormat="1"/>
    <row r="690" s="124" customFormat="1"/>
    <row r="691" s="124" customFormat="1"/>
    <row r="692" s="124" customFormat="1"/>
    <row r="693" s="124" customFormat="1"/>
    <row r="694" s="124" customFormat="1"/>
    <row r="695" s="124" customFormat="1"/>
    <row r="696" s="124" customFormat="1"/>
    <row r="697" s="124" customFormat="1"/>
    <row r="698" s="124" customFormat="1"/>
    <row r="699" s="124" customFormat="1"/>
    <row r="700" s="124" customFormat="1"/>
    <row r="701" s="124" customFormat="1"/>
    <row r="702" s="124" customFormat="1"/>
    <row r="703" s="124" customFormat="1"/>
    <row r="704" s="124" customFormat="1"/>
    <row r="705" s="124" customFormat="1"/>
    <row r="706" s="124" customFormat="1"/>
    <row r="707" s="124" customFormat="1"/>
    <row r="708" s="124" customFormat="1"/>
    <row r="709" s="124" customFormat="1"/>
    <row r="710" s="124" customFormat="1"/>
    <row r="711" s="124" customFormat="1"/>
    <row r="712" s="124" customFormat="1"/>
    <row r="713" s="124" customFormat="1"/>
    <row r="714" s="124" customFormat="1"/>
    <row r="715" s="124" customFormat="1"/>
    <row r="716" s="124" customFormat="1"/>
    <row r="717" s="124" customFormat="1"/>
    <row r="718" s="124" customFormat="1"/>
    <row r="719" s="124" customFormat="1"/>
    <row r="720" s="124" customFormat="1"/>
    <row r="721" s="124" customFormat="1"/>
    <row r="722" s="124" customFormat="1"/>
    <row r="723" s="124" customFormat="1"/>
    <row r="724" s="124" customFormat="1"/>
    <row r="725" s="124" customFormat="1"/>
    <row r="726" s="124" customFormat="1"/>
    <row r="727" s="124" customFormat="1"/>
    <row r="728" s="124" customFormat="1"/>
    <row r="729" s="124" customFormat="1"/>
    <row r="730" s="124" customFormat="1"/>
    <row r="731" s="124" customFormat="1"/>
    <row r="732" s="124" customFormat="1"/>
    <row r="733" s="124" customFormat="1"/>
    <row r="734" s="124" customFormat="1"/>
    <row r="735" s="124"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topLeftCell="A37" zoomScale="67" zoomScaleNormal="67" workbookViewId="0">
      <selection activeCell="D39" sqref="D39"/>
    </sheetView>
  </sheetViews>
  <sheetFormatPr defaultColWidth="11.42578125" defaultRowHeight="15"/>
  <cols>
    <col min="2" max="2" width="40.42578125" customWidth="1"/>
    <col min="3" max="3" width="74.85546875" hidden="1" customWidth="1"/>
    <col min="4" max="4" width="147.85546875" customWidth="1"/>
    <col min="5" max="5" width="26.140625" style="136" customWidth="1"/>
    <col min="11" max="258" width="11.42578125" style="6"/>
  </cols>
  <sheetData>
    <row r="1" spans="1:10" s="6" customFormat="1">
      <c r="E1" s="141"/>
    </row>
    <row r="2" spans="1:10" ht="33.75">
      <c r="A2" s="6"/>
      <c r="B2" s="433" t="s">
        <v>378</v>
      </c>
      <c r="C2" s="433"/>
      <c r="D2" s="433"/>
      <c r="E2" s="433"/>
      <c r="F2" s="6"/>
      <c r="G2" s="6"/>
      <c r="H2" s="6"/>
      <c r="I2" s="6"/>
      <c r="J2" s="6"/>
    </row>
    <row r="3" spans="1:10">
      <c r="A3" s="6"/>
      <c r="B3" s="113"/>
      <c r="C3" s="113"/>
      <c r="D3" s="113"/>
      <c r="E3" s="141"/>
      <c r="F3" s="6"/>
      <c r="G3" s="6"/>
      <c r="H3" s="6"/>
      <c r="I3" s="6"/>
      <c r="J3" s="6"/>
    </row>
    <row r="4" spans="1:10" ht="60">
      <c r="A4" s="6"/>
      <c r="B4" s="24"/>
      <c r="C4" s="114" t="s">
        <v>379</v>
      </c>
      <c r="D4" s="114" t="s">
        <v>380</v>
      </c>
      <c r="E4" s="141"/>
      <c r="F4" s="6"/>
      <c r="G4" s="6"/>
      <c r="H4" s="6"/>
      <c r="I4" s="6"/>
      <c r="J4" s="6"/>
    </row>
    <row r="5" spans="1:10" ht="76.5" customHeight="1">
      <c r="A5" s="25" t="s">
        <v>381</v>
      </c>
      <c r="B5" s="115" t="s">
        <v>382</v>
      </c>
      <c r="C5" s="116" t="s">
        <v>383</v>
      </c>
      <c r="D5" s="117" t="s">
        <v>384</v>
      </c>
      <c r="E5" s="142">
        <v>0.2</v>
      </c>
      <c r="F5" s="6"/>
      <c r="G5" s="6"/>
      <c r="H5" s="6"/>
      <c r="I5" s="6"/>
      <c r="J5" s="6"/>
    </row>
    <row r="6" spans="1:10" ht="99">
      <c r="A6" s="25" t="s">
        <v>385</v>
      </c>
      <c r="B6" s="118" t="s">
        <v>385</v>
      </c>
      <c r="C6" s="119" t="s">
        <v>386</v>
      </c>
      <c r="D6" s="120" t="s">
        <v>387</v>
      </c>
      <c r="E6" s="142">
        <v>0.4</v>
      </c>
      <c r="F6" s="6"/>
      <c r="G6" s="6"/>
      <c r="H6" s="6"/>
      <c r="I6" s="6"/>
      <c r="J6" s="6"/>
    </row>
    <row r="7" spans="1:10" ht="66">
      <c r="A7" s="25" t="s">
        <v>388</v>
      </c>
      <c r="B7" s="121" t="s">
        <v>389</v>
      </c>
      <c r="C7" s="119" t="s">
        <v>390</v>
      </c>
      <c r="D7" s="120" t="s">
        <v>391</v>
      </c>
      <c r="E7" s="142">
        <v>0.6</v>
      </c>
      <c r="F7" s="6"/>
      <c r="G7" s="6"/>
      <c r="H7" s="6"/>
      <c r="I7" s="6"/>
      <c r="J7" s="6"/>
    </row>
    <row r="8" spans="1:10" ht="66">
      <c r="A8" s="25" t="s">
        <v>392</v>
      </c>
      <c r="B8" s="122" t="s">
        <v>393</v>
      </c>
      <c r="C8" s="119" t="s">
        <v>394</v>
      </c>
      <c r="D8" s="120" t="s">
        <v>395</v>
      </c>
      <c r="E8" s="142">
        <v>0.8</v>
      </c>
      <c r="F8" s="6"/>
      <c r="G8" s="6"/>
      <c r="H8" s="6"/>
      <c r="I8" s="6"/>
      <c r="J8" s="6"/>
    </row>
    <row r="9" spans="1:10" ht="66">
      <c r="A9" s="25" t="s">
        <v>396</v>
      </c>
      <c r="B9" s="123" t="s">
        <v>397</v>
      </c>
      <c r="C9" s="119" t="s">
        <v>398</v>
      </c>
      <c r="D9" s="120" t="s">
        <v>399</v>
      </c>
      <c r="E9" s="142">
        <v>1</v>
      </c>
      <c r="F9" s="6"/>
      <c r="G9" s="6"/>
      <c r="H9" s="6"/>
      <c r="I9" s="6"/>
      <c r="J9" s="6"/>
    </row>
    <row r="10" spans="1:10" ht="20.25">
      <c r="A10" s="25"/>
      <c r="B10" s="25"/>
      <c r="C10" s="26"/>
      <c r="D10" s="26"/>
      <c r="E10" s="141"/>
      <c r="F10" s="6"/>
      <c r="G10" s="6"/>
      <c r="H10" s="6"/>
      <c r="I10" s="6"/>
      <c r="J10" s="6"/>
    </row>
    <row r="11" spans="1:10" ht="60">
      <c r="A11" s="25"/>
      <c r="B11" s="24"/>
      <c r="C11" s="114" t="s">
        <v>379</v>
      </c>
      <c r="D11" s="114" t="s">
        <v>400</v>
      </c>
      <c r="E11" s="141"/>
      <c r="F11" s="6"/>
      <c r="G11" s="6"/>
      <c r="H11" s="6"/>
      <c r="I11" s="6"/>
      <c r="J11" s="6"/>
    </row>
    <row r="12" spans="1:10" ht="79.5" customHeight="1">
      <c r="A12" s="25"/>
      <c r="B12" s="115" t="s">
        <v>382</v>
      </c>
      <c r="C12" s="116" t="s">
        <v>383</v>
      </c>
      <c r="D12" s="147" t="s">
        <v>401</v>
      </c>
      <c r="E12" s="142">
        <v>0.2</v>
      </c>
      <c r="F12" s="6"/>
      <c r="G12" s="6"/>
      <c r="H12" s="6"/>
      <c r="I12" s="6"/>
      <c r="J12" s="6"/>
    </row>
    <row r="13" spans="1:10" ht="33">
      <c r="A13" s="25"/>
      <c r="B13" s="118" t="s">
        <v>385</v>
      </c>
      <c r="C13" s="119" t="s">
        <v>386</v>
      </c>
      <c r="D13" s="147" t="s">
        <v>402</v>
      </c>
      <c r="E13" s="142">
        <v>0.4</v>
      </c>
      <c r="F13" s="6"/>
      <c r="G13" s="6"/>
      <c r="H13" s="6"/>
      <c r="I13" s="6"/>
      <c r="J13" s="6"/>
    </row>
    <row r="14" spans="1:10" ht="33">
      <c r="A14" s="25"/>
      <c r="B14" s="121" t="s">
        <v>389</v>
      </c>
      <c r="C14" s="119" t="s">
        <v>390</v>
      </c>
      <c r="D14" s="147" t="s">
        <v>403</v>
      </c>
      <c r="E14" s="142">
        <v>0.6</v>
      </c>
      <c r="F14" s="6"/>
      <c r="G14" s="6"/>
      <c r="H14" s="6"/>
      <c r="I14" s="6"/>
      <c r="J14" s="6"/>
    </row>
    <row r="15" spans="1:10" ht="33">
      <c r="A15" s="25"/>
      <c r="B15" s="122" t="s">
        <v>393</v>
      </c>
      <c r="C15" s="119" t="s">
        <v>394</v>
      </c>
      <c r="D15" s="147" t="s">
        <v>404</v>
      </c>
      <c r="E15" s="142">
        <v>0.8</v>
      </c>
      <c r="F15" s="6"/>
      <c r="G15" s="6"/>
      <c r="H15" s="6"/>
      <c r="I15" s="6"/>
      <c r="J15" s="6"/>
    </row>
    <row r="16" spans="1:10" ht="46.5" customHeight="1">
      <c r="A16" s="25"/>
      <c r="B16" s="123" t="s">
        <v>397</v>
      </c>
      <c r="C16" s="119" t="s">
        <v>398</v>
      </c>
      <c r="D16" s="147" t="s">
        <v>405</v>
      </c>
      <c r="E16" s="142">
        <v>1</v>
      </c>
      <c r="F16" s="6"/>
      <c r="G16" s="6"/>
      <c r="H16" s="6"/>
      <c r="I16" s="6"/>
      <c r="J16" s="6"/>
    </row>
    <row r="17" spans="1:10" ht="20.25">
      <c r="A17" s="25"/>
      <c r="B17" s="25"/>
      <c r="C17" s="26"/>
      <c r="D17" s="26"/>
      <c r="E17" s="141"/>
      <c r="F17" s="6"/>
      <c r="G17" s="6"/>
      <c r="H17" s="6"/>
      <c r="I17" s="6"/>
      <c r="J17" s="6"/>
    </row>
    <row r="18" spans="1:10" ht="16.5">
      <c r="A18" s="25"/>
      <c r="B18" s="27"/>
      <c r="C18" s="27"/>
      <c r="D18" s="27"/>
      <c r="E18" s="141"/>
      <c r="F18" s="6"/>
      <c r="G18" s="6"/>
      <c r="H18" s="6"/>
      <c r="I18" s="6"/>
      <c r="J18" s="6"/>
    </row>
    <row r="19" spans="1:10" ht="60">
      <c r="A19" s="25"/>
      <c r="B19" s="24"/>
      <c r="C19" s="114" t="s">
        <v>379</v>
      </c>
      <c r="D19" s="114" t="s">
        <v>260</v>
      </c>
      <c r="E19" s="141"/>
      <c r="F19" s="6"/>
      <c r="G19" s="6"/>
      <c r="H19" s="6"/>
      <c r="I19" s="6"/>
      <c r="J19" s="6"/>
    </row>
    <row r="20" spans="1:10" ht="57.75" customHeight="1">
      <c r="A20" s="25"/>
      <c r="B20" s="115" t="s">
        <v>382</v>
      </c>
      <c r="C20" s="116" t="s">
        <v>383</v>
      </c>
      <c r="D20" s="147" t="s">
        <v>264</v>
      </c>
      <c r="E20" s="142">
        <v>0.2</v>
      </c>
      <c r="F20" s="6"/>
      <c r="G20" s="6"/>
      <c r="H20" s="6"/>
      <c r="I20" s="6"/>
      <c r="J20" s="6"/>
    </row>
    <row r="21" spans="1:10" ht="54" customHeight="1">
      <c r="A21" s="25"/>
      <c r="B21" s="118" t="s">
        <v>385</v>
      </c>
      <c r="C21" s="119" t="s">
        <v>386</v>
      </c>
      <c r="D21" s="147" t="s">
        <v>406</v>
      </c>
      <c r="E21" s="142">
        <v>0.4</v>
      </c>
      <c r="F21" s="6"/>
      <c r="G21" s="6"/>
      <c r="H21" s="6"/>
      <c r="I21" s="6"/>
      <c r="J21" s="6"/>
    </row>
    <row r="22" spans="1:10" ht="64.5" customHeight="1">
      <c r="A22" s="25"/>
      <c r="B22" s="121" t="s">
        <v>389</v>
      </c>
      <c r="C22" s="119" t="s">
        <v>390</v>
      </c>
      <c r="D22" s="147" t="s">
        <v>407</v>
      </c>
      <c r="E22" s="142">
        <v>0.6</v>
      </c>
      <c r="F22" s="6"/>
      <c r="G22" s="6"/>
      <c r="H22" s="6"/>
      <c r="I22" s="6"/>
      <c r="J22" s="6"/>
    </row>
    <row r="23" spans="1:10" ht="51.75" customHeight="1">
      <c r="A23" s="25"/>
      <c r="B23" s="122" t="s">
        <v>393</v>
      </c>
      <c r="C23" s="119" t="s">
        <v>394</v>
      </c>
      <c r="D23" s="147" t="s">
        <v>408</v>
      </c>
      <c r="E23" s="142">
        <v>0.8</v>
      </c>
      <c r="F23" s="6"/>
      <c r="G23" s="6"/>
      <c r="H23" s="6"/>
      <c r="I23" s="6"/>
      <c r="J23" s="6"/>
    </row>
    <row r="24" spans="1:10" ht="51.75" customHeight="1">
      <c r="A24" s="25"/>
      <c r="B24" s="123" t="s">
        <v>397</v>
      </c>
      <c r="C24" s="119" t="s">
        <v>398</v>
      </c>
      <c r="D24" s="147" t="s">
        <v>409</v>
      </c>
      <c r="E24" s="142">
        <v>1</v>
      </c>
      <c r="F24" s="6"/>
      <c r="G24" s="6"/>
      <c r="H24" s="6"/>
      <c r="I24" s="6"/>
      <c r="J24" s="6"/>
    </row>
    <row r="25" spans="1:10" ht="16.5">
      <c r="A25" s="25"/>
      <c r="B25" s="27"/>
      <c r="C25" s="27"/>
      <c r="D25" s="27"/>
      <c r="E25" s="141"/>
      <c r="F25" s="6"/>
      <c r="G25" s="6"/>
      <c r="H25" s="6"/>
      <c r="I25" s="6"/>
      <c r="J25" s="6"/>
    </row>
    <row r="26" spans="1:10" ht="16.5">
      <c r="A26" s="25"/>
      <c r="B26" s="27"/>
      <c r="C26" s="27"/>
      <c r="D26" s="27"/>
      <c r="E26" s="141"/>
      <c r="F26" s="6"/>
      <c r="G26" s="6"/>
      <c r="H26" s="6"/>
      <c r="I26" s="6"/>
      <c r="J26" s="6"/>
    </row>
    <row r="27" spans="1:10" ht="16.5">
      <c r="A27" s="25"/>
      <c r="B27" s="27"/>
      <c r="C27" s="27"/>
      <c r="D27" s="27"/>
      <c r="E27" s="141"/>
      <c r="F27" s="6"/>
      <c r="G27" s="6"/>
      <c r="H27" s="6"/>
      <c r="I27" s="6"/>
      <c r="J27" s="6"/>
    </row>
    <row r="28" spans="1:10" ht="16.5">
      <c r="A28" s="25"/>
      <c r="B28" s="27"/>
      <c r="C28" s="27"/>
      <c r="D28" s="27"/>
      <c r="E28" s="141"/>
      <c r="F28" s="6"/>
      <c r="G28" s="6"/>
      <c r="H28" s="6"/>
      <c r="I28" s="6"/>
      <c r="J28" s="6"/>
    </row>
    <row r="29" spans="1:10" ht="60">
      <c r="A29" s="25"/>
      <c r="B29" s="24"/>
      <c r="C29" s="114" t="s">
        <v>379</v>
      </c>
      <c r="D29" s="114" t="s">
        <v>410</v>
      </c>
      <c r="E29" s="141"/>
      <c r="F29" s="6"/>
      <c r="G29" s="6"/>
      <c r="H29" s="6"/>
      <c r="I29" s="6"/>
      <c r="J29" s="6"/>
    </row>
    <row r="30" spans="1:10" ht="75.75" customHeight="1">
      <c r="A30" s="25"/>
      <c r="B30" s="115" t="s">
        <v>382</v>
      </c>
      <c r="C30" s="116" t="s">
        <v>383</v>
      </c>
      <c r="D30" s="147" t="s">
        <v>239</v>
      </c>
      <c r="E30" s="142">
        <v>0.2</v>
      </c>
      <c r="F30" s="6"/>
      <c r="G30" s="6"/>
      <c r="H30" s="6"/>
      <c r="I30" s="6"/>
      <c r="J30" s="6"/>
    </row>
    <row r="31" spans="1:10" ht="65.25" customHeight="1">
      <c r="A31" s="25"/>
      <c r="B31" s="118" t="s">
        <v>385</v>
      </c>
      <c r="C31" s="119" t="s">
        <v>386</v>
      </c>
      <c r="D31" s="147" t="s">
        <v>411</v>
      </c>
      <c r="E31" s="142">
        <v>0.4</v>
      </c>
      <c r="F31" s="6"/>
      <c r="G31" s="6"/>
      <c r="H31" s="6"/>
      <c r="I31" s="6"/>
      <c r="J31" s="6"/>
    </row>
    <row r="32" spans="1:10" ht="57" customHeight="1">
      <c r="A32" s="25"/>
      <c r="B32" s="121" t="s">
        <v>389</v>
      </c>
      <c r="C32" s="119" t="s">
        <v>390</v>
      </c>
      <c r="D32" s="147" t="s">
        <v>412</v>
      </c>
      <c r="E32" s="142">
        <v>0.6</v>
      </c>
      <c r="F32" s="6"/>
      <c r="G32" s="6"/>
      <c r="H32" s="6"/>
      <c r="I32" s="6"/>
      <c r="J32" s="6"/>
    </row>
    <row r="33" spans="1:10" ht="66.75" customHeight="1">
      <c r="A33" s="25"/>
      <c r="B33" s="122" t="s">
        <v>393</v>
      </c>
      <c r="C33" s="119" t="s">
        <v>394</v>
      </c>
      <c r="D33" s="147" t="s">
        <v>413</v>
      </c>
      <c r="E33" s="142">
        <v>0.8</v>
      </c>
      <c r="F33" s="6"/>
      <c r="G33" s="6"/>
      <c r="H33" s="6"/>
      <c r="I33" s="6"/>
      <c r="J33" s="6"/>
    </row>
    <row r="34" spans="1:10" ht="79.5" customHeight="1">
      <c r="A34" s="25"/>
      <c r="B34" s="123" t="s">
        <v>397</v>
      </c>
      <c r="C34" s="119" t="s">
        <v>398</v>
      </c>
      <c r="D34" s="147" t="s">
        <v>414</v>
      </c>
      <c r="E34" s="142">
        <v>1</v>
      </c>
      <c r="F34" s="6"/>
      <c r="G34" s="6"/>
      <c r="H34" s="6"/>
      <c r="I34" s="6"/>
      <c r="J34" s="6"/>
    </row>
    <row r="35" spans="1:10">
      <c r="A35" s="25"/>
      <c r="B35" s="25"/>
      <c r="C35" s="25" t="s">
        <v>415</v>
      </c>
      <c r="D35" s="25" t="s">
        <v>416</v>
      </c>
      <c r="E35" s="141"/>
      <c r="F35" s="6"/>
      <c r="G35" s="6"/>
      <c r="H35" s="6"/>
      <c r="I35" s="6"/>
      <c r="J35" s="6"/>
    </row>
    <row r="36" spans="1:10">
      <c r="A36" s="25"/>
      <c r="B36" s="25"/>
      <c r="C36" s="25"/>
      <c r="D36" s="25"/>
      <c r="E36" s="141"/>
      <c r="F36" s="6"/>
      <c r="G36" s="6"/>
      <c r="H36" s="6"/>
      <c r="I36" s="6"/>
      <c r="J36" s="6"/>
    </row>
    <row r="37" spans="1:10">
      <c r="A37" s="25"/>
      <c r="B37" s="25"/>
      <c r="C37" s="25"/>
      <c r="D37" s="25"/>
      <c r="E37" s="141"/>
      <c r="F37" s="6"/>
      <c r="G37" s="6"/>
      <c r="H37" s="6"/>
      <c r="I37" s="6"/>
      <c r="J37" s="6"/>
    </row>
    <row r="38" spans="1:10" ht="60">
      <c r="A38" s="25"/>
      <c r="B38" s="24"/>
      <c r="C38" s="114" t="s">
        <v>379</v>
      </c>
      <c r="D38" s="114" t="s">
        <v>330</v>
      </c>
      <c r="E38" s="141"/>
      <c r="F38" s="6"/>
      <c r="G38" s="6"/>
      <c r="H38" s="6"/>
      <c r="I38" s="6"/>
      <c r="J38" s="6"/>
    </row>
    <row r="39" spans="1:10" ht="99">
      <c r="A39" s="25"/>
      <c r="B39" s="115" t="s">
        <v>382</v>
      </c>
      <c r="C39" s="116" t="s">
        <v>383</v>
      </c>
      <c r="D39" s="148" t="s">
        <v>417</v>
      </c>
      <c r="E39" s="142">
        <v>0.2</v>
      </c>
      <c r="F39" s="6"/>
      <c r="G39" s="6"/>
      <c r="H39" s="6"/>
      <c r="I39" s="6"/>
      <c r="J39" s="6"/>
    </row>
    <row r="40" spans="1:10" ht="99">
      <c r="A40" s="25"/>
      <c r="B40" s="118" t="s">
        <v>385</v>
      </c>
      <c r="C40" s="119" t="s">
        <v>386</v>
      </c>
      <c r="D40" s="148" t="s">
        <v>418</v>
      </c>
      <c r="E40" s="142">
        <v>0.4</v>
      </c>
      <c r="F40" s="6"/>
      <c r="G40" s="6"/>
      <c r="H40" s="6"/>
      <c r="I40" s="6"/>
      <c r="J40" s="6"/>
    </row>
    <row r="41" spans="1:10" ht="99">
      <c r="A41" s="25"/>
      <c r="B41" s="121" t="s">
        <v>389</v>
      </c>
      <c r="C41" s="119" t="s">
        <v>390</v>
      </c>
      <c r="D41" s="148" t="s">
        <v>419</v>
      </c>
      <c r="E41" s="142">
        <v>0.6</v>
      </c>
      <c r="F41" s="6"/>
      <c r="G41" s="6"/>
      <c r="H41" s="6"/>
      <c r="I41" s="6"/>
      <c r="J41" s="6"/>
    </row>
    <row r="42" spans="1:10" ht="99">
      <c r="A42" s="25"/>
      <c r="B42" s="122" t="s">
        <v>393</v>
      </c>
      <c r="C42" s="119" t="s">
        <v>394</v>
      </c>
      <c r="D42" s="148" t="s">
        <v>420</v>
      </c>
      <c r="E42" s="142">
        <v>0.8</v>
      </c>
      <c r="F42" s="6"/>
      <c r="G42" s="6"/>
      <c r="H42" s="6"/>
      <c r="I42" s="6"/>
      <c r="J42" s="6"/>
    </row>
    <row r="43" spans="1:10" ht="99">
      <c r="A43" s="25"/>
      <c r="B43" s="123" t="s">
        <v>397</v>
      </c>
      <c r="C43" s="119" t="s">
        <v>398</v>
      </c>
      <c r="D43" s="148" t="s">
        <v>421</v>
      </c>
      <c r="E43" s="142">
        <v>1</v>
      </c>
      <c r="F43" s="6"/>
      <c r="G43" s="6"/>
      <c r="H43" s="6"/>
      <c r="I43" s="6"/>
      <c r="J43" s="6"/>
    </row>
    <row r="44" spans="1:10">
      <c r="A44" s="25"/>
      <c r="B44" s="25"/>
      <c r="C44" s="25"/>
      <c r="D44" s="25"/>
      <c r="E44" s="141"/>
      <c r="F44" s="6"/>
      <c r="G44" s="6"/>
      <c r="H44" s="6"/>
      <c r="I44" s="6"/>
      <c r="J44" s="6"/>
    </row>
    <row r="45" spans="1:10" ht="56.25" customHeight="1">
      <c r="A45" s="25"/>
      <c r="B45" s="25"/>
      <c r="C45" s="25"/>
      <c r="D45" s="114" t="s">
        <v>422</v>
      </c>
      <c r="E45" s="141"/>
      <c r="F45" s="6"/>
      <c r="G45" s="6"/>
      <c r="H45" s="6"/>
      <c r="I45" s="6"/>
      <c r="J45" s="6"/>
    </row>
    <row r="46" spans="1:10" ht="94.5" customHeight="1">
      <c r="A46" s="25"/>
      <c r="B46" s="122" t="s">
        <v>393</v>
      </c>
      <c r="C46" s="25"/>
      <c r="D46" s="120" t="s">
        <v>423</v>
      </c>
      <c r="E46" s="142">
        <v>0.8</v>
      </c>
      <c r="F46" s="6"/>
      <c r="G46" s="6"/>
      <c r="H46" s="6"/>
      <c r="I46" s="6"/>
      <c r="J46" s="6"/>
    </row>
    <row r="47" spans="1:10" ht="105.75" customHeight="1">
      <c r="A47" s="25"/>
      <c r="B47" s="123" t="s">
        <v>397</v>
      </c>
      <c r="C47" s="26"/>
      <c r="D47" s="120" t="s">
        <v>424</v>
      </c>
      <c r="E47" s="142">
        <v>1</v>
      </c>
      <c r="F47" s="6"/>
      <c r="G47" s="6"/>
      <c r="H47" s="6"/>
      <c r="I47" s="6"/>
      <c r="J47" s="6"/>
    </row>
    <row r="48" spans="1:10">
      <c r="A48" s="25"/>
      <c r="B48" s="22"/>
      <c r="C48" s="22"/>
      <c r="D48" s="22"/>
      <c r="E48" s="141"/>
      <c r="F48" s="6"/>
      <c r="G48" s="6"/>
      <c r="H48" s="6"/>
      <c r="I48" s="6"/>
      <c r="J48" s="6"/>
    </row>
    <row r="49" spans="1:10">
      <c r="A49" s="25"/>
      <c r="B49" s="22"/>
      <c r="C49" s="22"/>
      <c r="D49" s="22"/>
      <c r="E49" s="141"/>
      <c r="F49" s="6"/>
      <c r="G49" s="6"/>
      <c r="H49" s="6"/>
      <c r="I49" s="6"/>
      <c r="J49" s="6"/>
    </row>
    <row r="50" spans="1:10" ht="20.25">
      <c r="A50" s="25"/>
      <c r="B50" s="25"/>
      <c r="C50" s="26"/>
      <c r="D50" s="26"/>
      <c r="E50" s="141"/>
      <c r="F50" s="6"/>
      <c r="G50" s="6"/>
      <c r="H50" s="6"/>
      <c r="I50" s="6"/>
      <c r="J50" s="6"/>
    </row>
    <row r="51" spans="1:10" ht="46.5" customHeight="1">
      <c r="A51" s="25"/>
      <c r="B51" s="25"/>
      <c r="C51" s="25"/>
      <c r="D51" s="114" t="s">
        <v>306</v>
      </c>
      <c r="E51" s="141"/>
      <c r="F51" s="6"/>
      <c r="G51" s="6"/>
      <c r="H51" s="6"/>
      <c r="I51" s="6"/>
      <c r="J51" s="6"/>
    </row>
    <row r="52" spans="1:10" ht="90" customHeight="1">
      <c r="A52" s="25"/>
      <c r="B52" s="122" t="s">
        <v>393</v>
      </c>
      <c r="C52" s="25"/>
      <c r="D52" s="120" t="s">
        <v>311</v>
      </c>
      <c r="E52" s="142">
        <v>0.8</v>
      </c>
      <c r="F52" s="6"/>
      <c r="G52" s="6"/>
      <c r="H52" s="6"/>
      <c r="I52" s="6"/>
      <c r="J52" s="6"/>
    </row>
    <row r="53" spans="1:10" ht="66">
      <c r="A53" s="25"/>
      <c r="B53" s="123" t="s">
        <v>397</v>
      </c>
      <c r="C53" s="26"/>
      <c r="D53" s="120" t="s">
        <v>425</v>
      </c>
      <c r="E53" s="142">
        <v>1</v>
      </c>
      <c r="F53" s="6"/>
      <c r="G53" s="6"/>
      <c r="H53" s="6"/>
      <c r="I53" s="6"/>
      <c r="J53" s="6"/>
    </row>
    <row r="54" spans="1:10" ht="20.25">
      <c r="A54" s="25"/>
      <c r="B54" s="25"/>
      <c r="C54" s="26"/>
      <c r="D54" s="26"/>
      <c r="E54" s="141"/>
      <c r="F54" s="6"/>
      <c r="G54" s="6"/>
      <c r="H54" s="6"/>
      <c r="I54" s="6"/>
      <c r="J54" s="6"/>
    </row>
    <row r="55" spans="1:10" ht="20.25">
      <c r="A55" s="25"/>
      <c r="B55" s="25"/>
      <c r="C55" s="26"/>
      <c r="D55" s="26"/>
      <c r="E55" s="141"/>
      <c r="F55" s="6"/>
      <c r="G55" s="6"/>
      <c r="H55" s="6"/>
      <c r="I55" s="6"/>
      <c r="J55" s="6"/>
    </row>
    <row r="56" spans="1:10" ht="20.25">
      <c r="A56" s="25"/>
      <c r="B56" s="25"/>
      <c r="C56" s="26"/>
      <c r="D56" s="26"/>
      <c r="E56" s="141"/>
      <c r="F56" s="6"/>
      <c r="G56" s="6"/>
      <c r="H56" s="6"/>
      <c r="I56" s="6"/>
      <c r="J56" s="6"/>
    </row>
    <row r="57" spans="1:10" ht="20.25">
      <c r="A57" s="25"/>
      <c r="B57" s="25"/>
      <c r="C57" s="26"/>
      <c r="D57" s="26"/>
      <c r="E57" s="141"/>
      <c r="F57" s="6"/>
      <c r="G57" s="6"/>
      <c r="H57" s="6"/>
      <c r="I57" s="6"/>
      <c r="J57" s="6"/>
    </row>
    <row r="58" spans="1:10" ht="20.25">
      <c r="A58" s="25"/>
      <c r="B58" s="25"/>
      <c r="C58" s="26"/>
      <c r="D58" s="26"/>
      <c r="E58" s="141"/>
      <c r="F58" s="6"/>
      <c r="G58" s="6"/>
      <c r="H58" s="6"/>
      <c r="I58" s="6"/>
      <c r="J58" s="6"/>
    </row>
    <row r="59" spans="1:10" ht="20.25">
      <c r="A59" s="25"/>
      <c r="B59" s="25"/>
      <c r="C59" s="26"/>
      <c r="D59" s="26"/>
      <c r="E59" s="141"/>
      <c r="F59" s="6"/>
      <c r="G59" s="6"/>
      <c r="H59" s="6"/>
      <c r="I59" s="6"/>
      <c r="J59" s="6"/>
    </row>
    <row r="60" spans="1:10" ht="20.25">
      <c r="A60" s="25"/>
      <c r="B60" s="25"/>
      <c r="C60" s="26"/>
      <c r="D60" s="26"/>
      <c r="E60" s="141"/>
      <c r="F60" s="6"/>
      <c r="G60" s="6"/>
      <c r="H60" s="6"/>
      <c r="I60" s="6"/>
      <c r="J60" s="6"/>
    </row>
    <row r="61" spans="1:10" ht="20.25">
      <c r="A61" s="25"/>
      <c r="B61" s="25"/>
      <c r="C61" s="26"/>
      <c r="D61" s="26"/>
      <c r="E61" s="141"/>
      <c r="F61" s="6"/>
      <c r="G61" s="6"/>
      <c r="H61" s="6"/>
      <c r="I61" s="6"/>
      <c r="J61" s="6"/>
    </row>
    <row r="62" spans="1:10" ht="20.25">
      <c r="A62" s="25"/>
      <c r="B62" s="25"/>
      <c r="C62" s="26"/>
      <c r="D62" s="26"/>
      <c r="E62" s="141"/>
      <c r="F62" s="6"/>
      <c r="G62" s="6"/>
      <c r="H62" s="6"/>
      <c r="I62" s="6"/>
      <c r="J62" s="6"/>
    </row>
    <row r="63" spans="1:10" ht="20.25">
      <c r="A63" s="25"/>
      <c r="B63" s="25"/>
      <c r="C63" s="26"/>
      <c r="D63" s="26"/>
      <c r="E63" s="141"/>
      <c r="F63" s="6"/>
      <c r="G63" s="6"/>
      <c r="H63" s="6"/>
      <c r="I63" s="6"/>
      <c r="J63" s="6"/>
    </row>
    <row r="64" spans="1:10" ht="20.25">
      <c r="A64" s="25"/>
      <c r="B64" s="25"/>
      <c r="C64" s="26"/>
      <c r="D64" s="26"/>
      <c r="E64" s="141"/>
      <c r="F64" s="6"/>
      <c r="G64" s="6"/>
      <c r="H64" s="6"/>
      <c r="I64" s="6"/>
      <c r="J64" s="6"/>
    </row>
    <row r="65" spans="1:10" ht="20.25">
      <c r="A65" s="25"/>
      <c r="B65" s="25"/>
      <c r="C65" s="26"/>
      <c r="D65" s="26"/>
      <c r="E65" s="141"/>
      <c r="F65" s="6"/>
      <c r="G65" s="6"/>
      <c r="H65" s="6"/>
      <c r="I65" s="6"/>
      <c r="J65" s="6"/>
    </row>
    <row r="66" spans="1:10" ht="20.25">
      <c r="A66" s="25"/>
      <c r="B66" s="25"/>
      <c r="C66" s="26"/>
      <c r="D66" s="26"/>
      <c r="E66" s="141"/>
      <c r="F66" s="6"/>
      <c r="G66" s="6"/>
      <c r="H66" s="6"/>
      <c r="I66" s="6"/>
      <c r="J66" s="6"/>
    </row>
    <row r="67" spans="1:10" ht="20.25">
      <c r="A67" s="25"/>
      <c r="B67" s="25"/>
      <c r="C67" s="26"/>
      <c r="D67" s="26"/>
      <c r="E67" s="141"/>
      <c r="F67" s="6"/>
      <c r="G67" s="6"/>
      <c r="H67" s="6"/>
      <c r="I67" s="6"/>
      <c r="J67" s="6"/>
    </row>
    <row r="68" spans="1:10" ht="20.25">
      <c r="A68" s="25"/>
      <c r="B68" s="25"/>
      <c r="C68" s="26"/>
      <c r="D68" s="26"/>
      <c r="E68" s="141"/>
      <c r="F68" s="6"/>
      <c r="G68" s="6"/>
      <c r="H68" s="6"/>
      <c r="I68" s="6"/>
      <c r="J68" s="6"/>
    </row>
    <row r="69" spans="1:10" ht="20.25">
      <c r="A69" s="25"/>
      <c r="B69" s="25"/>
      <c r="C69" s="26"/>
      <c r="D69" s="26"/>
      <c r="E69" s="141"/>
      <c r="F69" s="6"/>
      <c r="G69" s="6"/>
      <c r="H69" s="6"/>
      <c r="I69" s="6"/>
      <c r="J69" s="6"/>
    </row>
    <row r="70" spans="1:10" ht="20.25">
      <c r="A70" s="25"/>
      <c r="B70" s="25"/>
      <c r="C70" s="26"/>
      <c r="D70" s="26"/>
      <c r="E70" s="141"/>
      <c r="F70" s="6"/>
      <c r="G70" s="6"/>
      <c r="H70" s="6"/>
      <c r="I70" s="6"/>
      <c r="J70" s="6"/>
    </row>
    <row r="71" spans="1:10" ht="20.25">
      <c r="A71" s="25"/>
      <c r="B71" s="25"/>
      <c r="C71" s="26"/>
      <c r="D71" s="26"/>
      <c r="E71" s="141"/>
      <c r="F71" s="6"/>
      <c r="G71" s="6"/>
      <c r="H71" s="6"/>
      <c r="I71" s="6"/>
      <c r="J71" s="6"/>
    </row>
    <row r="72" spans="1:10" ht="20.25">
      <c r="A72" s="25"/>
      <c r="B72" s="25"/>
      <c r="C72" s="26"/>
      <c r="D72" s="26"/>
      <c r="E72" s="141"/>
      <c r="F72" s="6"/>
      <c r="G72" s="6"/>
      <c r="H72" s="6"/>
      <c r="I72" s="6"/>
      <c r="J72" s="6"/>
    </row>
    <row r="73" spans="1:10" ht="20.25">
      <c r="A73" s="25"/>
      <c r="B73" s="25"/>
      <c r="C73" s="26"/>
      <c r="D73" s="26"/>
      <c r="E73" s="141"/>
      <c r="F73" s="6"/>
      <c r="G73" s="6"/>
      <c r="H73" s="6"/>
      <c r="I73" s="6"/>
      <c r="J73" s="6"/>
    </row>
    <row r="74" spans="1:10" ht="20.25">
      <c r="A74" s="25"/>
      <c r="B74" s="25"/>
      <c r="C74" s="26"/>
      <c r="D74" s="26"/>
      <c r="E74" s="141"/>
      <c r="F74" s="6"/>
      <c r="G74" s="6"/>
      <c r="H74" s="6"/>
      <c r="I74" s="6"/>
      <c r="J74" s="6"/>
    </row>
    <row r="75" spans="1:10" ht="20.25">
      <c r="A75" s="25"/>
      <c r="B75" s="25"/>
      <c r="C75" s="26"/>
      <c r="D75" s="26"/>
      <c r="E75" s="141"/>
      <c r="F75" s="6"/>
      <c r="G75" s="6"/>
      <c r="H75" s="6"/>
      <c r="I75" s="6"/>
      <c r="J75" s="6"/>
    </row>
    <row r="76" spans="1:10" ht="20.25">
      <c r="A76" s="25"/>
      <c r="B76" s="25"/>
      <c r="C76" s="26"/>
      <c r="D76" s="26"/>
      <c r="E76" s="141"/>
      <c r="F76" s="6"/>
      <c r="G76" s="6"/>
      <c r="H76" s="6"/>
      <c r="I76" s="6"/>
      <c r="J76" s="6"/>
    </row>
    <row r="77" spans="1:10" ht="20.25">
      <c r="A77" s="25"/>
      <c r="B77" s="25"/>
      <c r="C77" s="26"/>
      <c r="D77" s="26"/>
      <c r="E77" s="141"/>
      <c r="F77" s="6"/>
      <c r="G77" s="6"/>
      <c r="H77" s="6"/>
      <c r="I77" s="6"/>
      <c r="J77" s="6"/>
    </row>
    <row r="78" spans="1:10" ht="20.25">
      <c r="A78" s="25"/>
      <c r="B78" s="25"/>
      <c r="C78" s="26"/>
      <c r="D78" s="26"/>
      <c r="E78" s="141"/>
      <c r="F78" s="6"/>
      <c r="G78" s="6"/>
      <c r="H78" s="6"/>
      <c r="I78" s="6"/>
      <c r="J78" s="6"/>
    </row>
    <row r="79" spans="1:10" ht="20.25">
      <c r="A79" s="25"/>
      <c r="B79" s="25"/>
      <c r="C79" s="26"/>
      <c r="D79" s="26"/>
      <c r="E79" s="141"/>
      <c r="F79" s="6"/>
      <c r="G79" s="6"/>
      <c r="H79" s="6"/>
      <c r="I79" s="6"/>
      <c r="J79" s="6"/>
    </row>
    <row r="80" spans="1:10" s="6" customFormat="1" ht="20.25">
      <c r="A80" s="25"/>
      <c r="B80" s="25"/>
      <c r="C80" s="26"/>
      <c r="D80" s="26"/>
      <c r="E80" s="141"/>
    </row>
    <row r="81" spans="1:5" s="6" customFormat="1" ht="20.25">
      <c r="A81" s="25"/>
      <c r="B81" s="25"/>
      <c r="C81" s="26"/>
      <c r="D81" s="26"/>
      <c r="E81" s="141"/>
    </row>
    <row r="82" spans="1:5" s="6" customFormat="1" ht="20.25">
      <c r="A82" s="25"/>
      <c r="B82" s="25"/>
      <c r="C82" s="26"/>
      <c r="D82" s="26"/>
      <c r="E82" s="141"/>
    </row>
    <row r="83" spans="1:5" s="6" customFormat="1" ht="20.25">
      <c r="A83" s="25"/>
      <c r="B83" s="25"/>
      <c r="C83" s="26"/>
      <c r="D83" s="26"/>
      <c r="E83" s="141"/>
    </row>
    <row r="84" spans="1:5" s="6" customFormat="1" ht="20.25">
      <c r="A84" s="25"/>
      <c r="B84" s="25"/>
      <c r="C84" s="26"/>
      <c r="D84" s="26"/>
      <c r="E84" s="141"/>
    </row>
    <row r="85" spans="1:5" s="6" customFormat="1" ht="20.25">
      <c r="A85" s="25"/>
      <c r="B85" s="25"/>
      <c r="C85" s="26"/>
      <c r="D85" s="26"/>
      <c r="E85" s="141"/>
    </row>
    <row r="86" spans="1:5" s="6" customFormat="1" ht="20.25">
      <c r="A86" s="25"/>
      <c r="B86" s="25"/>
      <c r="C86" s="26"/>
      <c r="D86" s="26"/>
      <c r="E86" s="141"/>
    </row>
    <row r="87" spans="1:5" s="6" customFormat="1" ht="20.25">
      <c r="A87" s="25"/>
      <c r="B87" s="25"/>
      <c r="C87" s="26"/>
      <c r="D87" s="26"/>
      <c r="E87" s="141"/>
    </row>
    <row r="88" spans="1:5" s="6" customFormat="1" ht="20.25">
      <c r="A88" s="25"/>
      <c r="B88" s="25"/>
      <c r="C88" s="26"/>
      <c r="D88" s="26"/>
      <c r="E88" s="141"/>
    </row>
    <row r="89" spans="1:5" s="6" customFormat="1" ht="20.25">
      <c r="A89" s="25"/>
      <c r="B89" s="25"/>
      <c r="C89" s="26"/>
      <c r="D89" s="26"/>
      <c r="E89" s="141"/>
    </row>
    <row r="90" spans="1:5" s="6" customFormat="1" ht="20.25">
      <c r="A90" s="25"/>
      <c r="B90" s="25"/>
      <c r="C90" s="26"/>
      <c r="D90" s="26"/>
      <c r="E90" s="141"/>
    </row>
    <row r="91" spans="1:5" s="6" customFormat="1" ht="20.25">
      <c r="A91" s="25"/>
      <c r="B91" s="25"/>
      <c r="C91" s="26"/>
      <c r="D91" s="26"/>
      <c r="E91" s="141"/>
    </row>
    <row r="92" spans="1:5" s="6" customFormat="1" ht="20.25">
      <c r="A92" s="25"/>
      <c r="B92" s="25"/>
      <c r="C92" s="26"/>
      <c r="D92" s="26"/>
      <c r="E92" s="141"/>
    </row>
    <row r="93" spans="1:5" s="6" customFormat="1" ht="20.25">
      <c r="A93" s="25"/>
      <c r="B93" s="25"/>
      <c r="C93" s="26"/>
      <c r="D93" s="26"/>
      <c r="E93" s="141"/>
    </row>
    <row r="94" spans="1:5" s="6" customFormat="1" ht="20.25">
      <c r="A94" s="25"/>
      <c r="B94" s="25"/>
      <c r="C94" s="26"/>
      <c r="D94" s="26"/>
      <c r="E94" s="141"/>
    </row>
    <row r="95" spans="1:5" s="6" customFormat="1" ht="20.25">
      <c r="A95" s="25"/>
      <c r="B95" s="25"/>
      <c r="C95" s="26"/>
      <c r="D95" s="26"/>
      <c r="E95" s="141"/>
    </row>
    <row r="96" spans="1:5" s="6" customFormat="1" ht="20.25">
      <c r="A96" s="25"/>
      <c r="B96" s="25"/>
      <c r="C96" s="26"/>
      <c r="D96" s="26"/>
      <c r="E96" s="141"/>
    </row>
    <row r="97" spans="1:5" s="6" customFormat="1" ht="20.25">
      <c r="A97" s="25"/>
      <c r="B97" s="25"/>
      <c r="C97" s="26"/>
      <c r="D97" s="26"/>
      <c r="E97" s="141"/>
    </row>
    <row r="98" spans="1:5" s="6" customFormat="1" ht="20.25">
      <c r="A98" s="25"/>
      <c r="B98" s="25"/>
      <c r="C98" s="26"/>
      <c r="D98" s="26"/>
      <c r="E98" s="141"/>
    </row>
    <row r="99" spans="1:5" s="6" customFormat="1" ht="20.25">
      <c r="A99" s="25"/>
      <c r="B99" s="25"/>
      <c r="C99" s="26"/>
      <c r="D99" s="26"/>
      <c r="E99" s="141"/>
    </row>
    <row r="100" spans="1:5" s="6" customFormat="1" ht="20.25">
      <c r="A100" s="25"/>
      <c r="B100" s="25"/>
      <c r="C100" s="26"/>
      <c r="D100" s="26"/>
      <c r="E100" s="141"/>
    </row>
    <row r="101" spans="1:5" s="6" customFormat="1" ht="20.25">
      <c r="A101" s="25"/>
      <c r="B101" s="25"/>
      <c r="C101" s="26"/>
      <c r="D101" s="26"/>
      <c r="E101" s="141"/>
    </row>
    <row r="102" spans="1:5" s="6" customFormat="1" ht="20.25">
      <c r="A102" s="25"/>
      <c r="B102" s="25"/>
      <c r="C102" s="26"/>
      <c r="D102" s="26"/>
      <c r="E102" s="141"/>
    </row>
    <row r="103" spans="1:5" s="6" customFormat="1" ht="20.25">
      <c r="A103" s="25"/>
      <c r="B103" s="25"/>
      <c r="C103" s="26"/>
      <c r="D103" s="26"/>
      <c r="E103" s="141"/>
    </row>
    <row r="104" spans="1:5" s="6" customFormat="1" ht="20.25">
      <c r="A104" s="25"/>
      <c r="B104" s="25"/>
      <c r="C104" s="26"/>
      <c r="D104" s="26"/>
      <c r="E104" s="141"/>
    </row>
    <row r="105" spans="1:5" s="6" customFormat="1" ht="20.25">
      <c r="A105" s="25"/>
      <c r="B105" s="25"/>
      <c r="C105" s="26"/>
      <c r="D105" s="26"/>
      <c r="E105" s="141"/>
    </row>
    <row r="106" spans="1:5" s="6" customFormat="1" ht="20.25">
      <c r="A106" s="25"/>
      <c r="B106" s="25"/>
      <c r="C106" s="26"/>
      <c r="D106" s="26"/>
      <c r="E106" s="141"/>
    </row>
    <row r="107" spans="1:5" s="6" customFormat="1" ht="20.25">
      <c r="A107" s="25"/>
      <c r="B107" s="25"/>
      <c r="C107" s="26"/>
      <c r="D107" s="26"/>
      <c r="E107" s="141"/>
    </row>
    <row r="108" spans="1:5" s="6" customFormat="1" ht="20.25">
      <c r="A108" s="25"/>
      <c r="B108" s="25"/>
      <c r="C108" s="26"/>
      <c r="D108" s="26"/>
      <c r="E108" s="141"/>
    </row>
    <row r="109" spans="1:5" s="6" customFormat="1" ht="20.25">
      <c r="A109" s="25"/>
      <c r="B109" s="25"/>
      <c r="C109" s="26"/>
      <c r="D109" s="26"/>
      <c r="E109" s="141"/>
    </row>
    <row r="110" spans="1:5" s="6" customFormat="1" ht="20.25">
      <c r="A110" s="25"/>
      <c r="B110" s="25"/>
      <c r="C110" s="26"/>
      <c r="D110" s="26"/>
      <c r="E110" s="141"/>
    </row>
    <row r="111" spans="1:5" s="6" customFormat="1" ht="20.25">
      <c r="A111" s="25"/>
      <c r="B111" s="25"/>
      <c r="C111" s="26"/>
      <c r="D111" s="26"/>
      <c r="E111" s="141"/>
    </row>
    <row r="112" spans="1:5" s="6" customFormat="1" ht="20.25">
      <c r="A112" s="25"/>
      <c r="B112" s="25"/>
      <c r="C112" s="26"/>
      <c r="D112" s="26"/>
      <c r="E112" s="141"/>
    </row>
    <row r="113" spans="1:5" s="6" customFormat="1" ht="20.25">
      <c r="A113" s="25"/>
      <c r="B113" s="25"/>
      <c r="C113" s="26"/>
      <c r="D113" s="26"/>
      <c r="E113" s="141"/>
    </row>
    <row r="114" spans="1:5" s="6" customFormat="1" ht="20.25">
      <c r="A114" s="25"/>
      <c r="B114" s="25"/>
      <c r="C114" s="26"/>
      <c r="D114" s="26"/>
      <c r="E114" s="141"/>
    </row>
    <row r="115" spans="1:5" s="6" customFormat="1" ht="20.25">
      <c r="A115" s="25"/>
      <c r="B115" s="25"/>
      <c r="C115" s="26"/>
      <c r="D115" s="26"/>
      <c r="E115" s="141"/>
    </row>
    <row r="116" spans="1:5" s="6" customFormat="1" ht="20.25">
      <c r="A116" s="25"/>
      <c r="B116" s="25"/>
      <c r="C116" s="26"/>
      <c r="D116" s="26"/>
      <c r="E116" s="141"/>
    </row>
    <row r="117" spans="1:5" s="6" customFormat="1" ht="20.25">
      <c r="A117" s="25"/>
      <c r="B117" s="25"/>
      <c r="C117" s="26"/>
      <c r="D117" s="26"/>
      <c r="E117" s="141"/>
    </row>
    <row r="118" spans="1:5" s="6" customFormat="1" ht="20.25">
      <c r="A118" s="25"/>
      <c r="B118" s="25"/>
      <c r="C118" s="26"/>
      <c r="D118" s="26"/>
      <c r="E118" s="141"/>
    </row>
    <row r="119" spans="1:5" s="6" customFormat="1" ht="20.25">
      <c r="A119" s="25"/>
      <c r="B119" s="25"/>
      <c r="C119" s="26"/>
      <c r="D119" s="26"/>
      <c r="E119" s="141"/>
    </row>
    <row r="120" spans="1:5" s="6" customFormat="1" ht="20.25">
      <c r="A120" s="25"/>
      <c r="B120" s="25"/>
      <c r="C120" s="26"/>
      <c r="D120" s="26"/>
      <c r="E120" s="141"/>
    </row>
    <row r="121" spans="1:5" s="6" customFormat="1" ht="20.25">
      <c r="A121" s="25"/>
      <c r="B121" s="25"/>
      <c r="C121" s="26"/>
      <c r="D121" s="26"/>
      <c r="E121" s="141"/>
    </row>
    <row r="122" spans="1:5" s="6" customFormat="1" ht="20.25">
      <c r="A122" s="25"/>
      <c r="B122" s="25"/>
      <c r="C122" s="26"/>
      <c r="D122" s="26"/>
      <c r="E122" s="141"/>
    </row>
    <row r="123" spans="1:5" s="6" customFormat="1" ht="20.25">
      <c r="A123" s="25"/>
      <c r="B123" s="25"/>
      <c r="C123" s="26"/>
      <c r="D123" s="26"/>
      <c r="E123" s="141"/>
    </row>
    <row r="124" spans="1:5" s="6" customFormat="1" ht="20.25">
      <c r="A124" s="25"/>
      <c r="B124" s="25"/>
      <c r="C124" s="26"/>
      <c r="D124" s="26"/>
      <c r="E124" s="141"/>
    </row>
    <row r="125" spans="1:5" s="6" customFormat="1" ht="20.25">
      <c r="A125" s="25"/>
      <c r="B125" s="25"/>
      <c r="C125" s="26"/>
      <c r="D125" s="26"/>
      <c r="E125" s="141"/>
    </row>
    <row r="126" spans="1:5" s="6" customFormat="1" ht="20.25">
      <c r="A126" s="25"/>
      <c r="B126" s="25"/>
      <c r="C126" s="26"/>
      <c r="D126" s="26"/>
      <c r="E126" s="141"/>
    </row>
    <row r="127" spans="1:5" s="6" customFormat="1" ht="20.25">
      <c r="A127" s="25"/>
      <c r="B127" s="25"/>
      <c r="C127" s="26"/>
      <c r="D127" s="26"/>
      <c r="E127" s="141"/>
    </row>
    <row r="128" spans="1:5" s="6" customFormat="1" ht="20.25">
      <c r="A128" s="25"/>
      <c r="B128" s="25"/>
      <c r="C128" s="26"/>
      <c r="D128" s="26"/>
      <c r="E128" s="141"/>
    </row>
    <row r="129" spans="1:5" s="6" customFormat="1" ht="20.25">
      <c r="A129" s="25"/>
      <c r="B129" s="25"/>
      <c r="C129" s="26"/>
      <c r="D129" s="26"/>
      <c r="E129" s="141"/>
    </row>
    <row r="130" spans="1:5" s="6" customFormat="1" ht="20.25">
      <c r="A130" s="25"/>
      <c r="B130" s="25"/>
      <c r="C130" s="26"/>
      <c r="D130" s="26"/>
      <c r="E130" s="141"/>
    </row>
    <row r="131" spans="1:5" s="6" customFormat="1" ht="20.25">
      <c r="A131" s="25"/>
      <c r="B131" s="25"/>
      <c r="C131" s="26"/>
      <c r="D131" s="26"/>
      <c r="E131" s="141"/>
    </row>
    <row r="132" spans="1:5" s="6" customFormat="1" ht="20.25">
      <c r="A132" s="25"/>
      <c r="B132" s="25"/>
      <c r="C132" s="26"/>
      <c r="D132" s="26"/>
      <c r="E132" s="141"/>
    </row>
    <row r="133" spans="1:5" s="6" customFormat="1" ht="20.25">
      <c r="A133" s="25"/>
      <c r="B133" s="25"/>
      <c r="C133" s="26"/>
      <c r="D133" s="26"/>
      <c r="E133" s="141"/>
    </row>
    <row r="134" spans="1:5" s="6" customFormat="1" ht="20.25">
      <c r="A134" s="25"/>
      <c r="B134" s="25"/>
      <c r="C134" s="26"/>
      <c r="D134" s="26"/>
      <c r="E134" s="141"/>
    </row>
    <row r="135" spans="1:5" s="6" customFormat="1" ht="20.25">
      <c r="A135" s="25"/>
      <c r="B135" s="25"/>
      <c r="C135" s="26"/>
      <c r="D135" s="26"/>
      <c r="E135" s="141"/>
    </row>
    <row r="136" spans="1:5" s="6" customFormat="1" ht="20.25">
      <c r="A136" s="25"/>
      <c r="B136" s="25"/>
      <c r="C136" s="26"/>
      <c r="D136" s="26"/>
      <c r="E136" s="141"/>
    </row>
    <row r="137" spans="1:5" s="6" customFormat="1" ht="20.25">
      <c r="A137" s="25"/>
      <c r="B137" s="25"/>
      <c r="C137" s="26"/>
      <c r="D137" s="26"/>
      <c r="E137" s="141"/>
    </row>
    <row r="138" spans="1:5" s="6" customFormat="1" ht="20.25">
      <c r="A138" s="25"/>
      <c r="B138" s="25"/>
      <c r="C138" s="26"/>
      <c r="D138" s="26"/>
      <c r="E138" s="141"/>
    </row>
    <row r="139" spans="1:5" s="6" customFormat="1" ht="20.25">
      <c r="A139" s="25"/>
      <c r="B139" s="25"/>
      <c r="C139" s="26"/>
      <c r="D139" s="26"/>
      <c r="E139" s="141"/>
    </row>
    <row r="140" spans="1:5" s="6" customFormat="1" ht="20.25">
      <c r="A140" s="25"/>
      <c r="B140" s="25"/>
      <c r="C140" s="26"/>
      <c r="D140" s="26"/>
      <c r="E140" s="141"/>
    </row>
    <row r="141" spans="1:5" s="6" customFormat="1" ht="20.25">
      <c r="A141" s="25"/>
      <c r="B141" s="25"/>
      <c r="C141" s="26"/>
      <c r="D141" s="26"/>
      <c r="E141" s="141"/>
    </row>
    <row r="142" spans="1:5" s="6" customFormat="1" ht="20.25">
      <c r="A142" s="25"/>
      <c r="B142" s="25"/>
      <c r="C142" s="26"/>
      <c r="D142" s="26"/>
      <c r="E142" s="141"/>
    </row>
    <row r="143" spans="1:5" s="6" customFormat="1" ht="20.25">
      <c r="A143" s="25"/>
      <c r="B143" s="25"/>
      <c r="C143" s="26"/>
      <c r="D143" s="26"/>
      <c r="E143" s="141"/>
    </row>
    <row r="144" spans="1:5" s="6" customFormat="1" ht="20.25">
      <c r="A144" s="25"/>
      <c r="B144" s="25"/>
      <c r="C144" s="26"/>
      <c r="D144" s="26"/>
      <c r="E144" s="141"/>
    </row>
    <row r="145" spans="1:5" s="6" customFormat="1" ht="20.25">
      <c r="A145" s="25"/>
      <c r="B145" s="25"/>
      <c r="C145" s="26"/>
      <c r="D145" s="26"/>
      <c r="E145" s="141"/>
    </row>
    <row r="146" spans="1:5" s="6" customFormat="1" ht="20.25">
      <c r="A146" s="25"/>
      <c r="B146" s="25"/>
      <c r="C146" s="26"/>
      <c r="D146" s="26"/>
      <c r="E146" s="141"/>
    </row>
    <row r="147" spans="1:5" s="6" customFormat="1" ht="20.25">
      <c r="A147" s="25"/>
      <c r="B147" s="25"/>
      <c r="C147" s="26"/>
      <c r="D147" s="26"/>
      <c r="E147" s="141"/>
    </row>
    <row r="148" spans="1:5" s="6" customFormat="1" ht="20.25">
      <c r="A148" s="25"/>
      <c r="B148" s="25"/>
      <c r="C148" s="26"/>
      <c r="D148" s="26"/>
      <c r="E148" s="141"/>
    </row>
    <row r="149" spans="1:5" s="6" customFormat="1" ht="20.25">
      <c r="A149" s="25"/>
      <c r="B149" s="25"/>
      <c r="C149" s="26"/>
      <c r="D149" s="26"/>
      <c r="E149" s="141"/>
    </row>
    <row r="150" spans="1:5" s="6" customFormat="1" ht="20.25">
      <c r="A150" s="25"/>
      <c r="B150" s="25"/>
      <c r="C150" s="26"/>
      <c r="D150" s="26"/>
      <c r="E150" s="141"/>
    </row>
    <row r="151" spans="1:5" s="6" customFormat="1" ht="20.25">
      <c r="A151" s="25"/>
      <c r="B151" s="25"/>
      <c r="C151" s="26"/>
      <c r="D151" s="26"/>
      <c r="E151" s="141"/>
    </row>
    <row r="152" spans="1:5" s="6" customFormat="1" ht="20.25">
      <c r="A152" s="25"/>
      <c r="B152" s="25"/>
      <c r="C152" s="26"/>
      <c r="D152" s="26"/>
      <c r="E152" s="141"/>
    </row>
    <row r="153" spans="1:5" s="6" customFormat="1" ht="20.25">
      <c r="A153" s="25"/>
      <c r="B153" s="25"/>
      <c r="C153" s="26"/>
      <c r="D153" s="26"/>
      <c r="E153" s="141"/>
    </row>
    <row r="154" spans="1:5" s="6" customFormat="1" ht="20.25">
      <c r="A154" s="25"/>
      <c r="B154" s="25"/>
      <c r="C154" s="26"/>
      <c r="D154" s="26"/>
      <c r="E154" s="141"/>
    </row>
    <row r="155" spans="1:5" s="6" customFormat="1" ht="20.25">
      <c r="A155" s="25"/>
      <c r="B155" s="25"/>
      <c r="C155" s="26"/>
      <c r="D155" s="26"/>
      <c r="E155" s="141"/>
    </row>
    <row r="156" spans="1:5" s="6" customFormat="1" ht="20.25">
      <c r="A156" s="25"/>
      <c r="B156" s="25"/>
      <c r="C156" s="26"/>
      <c r="D156" s="26"/>
      <c r="E156" s="141"/>
    </row>
    <row r="157" spans="1:5" s="6" customFormat="1" ht="20.25">
      <c r="A157" s="25"/>
      <c r="B157" s="25"/>
      <c r="C157" s="26"/>
      <c r="D157" s="26"/>
      <c r="E157" s="141"/>
    </row>
    <row r="158" spans="1:5" s="6" customFormat="1" ht="20.25">
      <c r="A158" s="25"/>
      <c r="B158" s="25"/>
      <c r="C158" s="26"/>
      <c r="D158" s="26"/>
      <c r="E158" s="141"/>
    </row>
    <row r="159" spans="1:5" s="6" customFormat="1" ht="20.25">
      <c r="A159" s="25"/>
      <c r="B159" s="25"/>
      <c r="C159" s="26"/>
      <c r="D159" s="26"/>
      <c r="E159" s="141"/>
    </row>
    <row r="160" spans="1:5" s="6" customFormat="1" ht="20.25">
      <c r="A160" s="25"/>
      <c r="B160" s="25"/>
      <c r="C160" s="26"/>
      <c r="D160" s="26"/>
      <c r="E160" s="141"/>
    </row>
    <row r="161" spans="1:5" s="6" customFormat="1" ht="20.25">
      <c r="A161" s="25"/>
      <c r="B161" s="25"/>
      <c r="C161" s="26"/>
      <c r="D161" s="26"/>
      <c r="E161" s="141"/>
    </row>
    <row r="162" spans="1:5" s="6" customFormat="1" ht="20.25">
      <c r="A162" s="25"/>
      <c r="B162" s="25"/>
      <c r="C162" s="26"/>
      <c r="D162" s="26"/>
      <c r="E162" s="141"/>
    </row>
    <row r="163" spans="1:5" s="6" customFormat="1" ht="20.25">
      <c r="A163" s="25"/>
      <c r="B163" s="25"/>
      <c r="C163" s="26"/>
      <c r="D163" s="26"/>
      <c r="E163" s="141"/>
    </row>
    <row r="164" spans="1:5" s="6" customFormat="1" ht="20.25">
      <c r="A164" s="25"/>
      <c r="B164" s="25"/>
      <c r="C164" s="26"/>
      <c r="D164" s="26"/>
      <c r="E164" s="141"/>
    </row>
    <row r="165" spans="1:5" s="6" customFormat="1" ht="20.25">
      <c r="A165" s="25"/>
      <c r="B165" s="25"/>
      <c r="C165" s="26"/>
      <c r="D165" s="26"/>
      <c r="E165" s="141"/>
    </row>
    <row r="166" spans="1:5" s="6" customFormat="1" ht="20.25">
      <c r="A166" s="25"/>
      <c r="B166" s="25"/>
      <c r="C166" s="26"/>
      <c r="D166" s="26"/>
      <c r="E166" s="141"/>
    </row>
    <row r="167" spans="1:5" s="6" customFormat="1" ht="20.25">
      <c r="A167" s="25"/>
      <c r="B167" s="25"/>
      <c r="C167" s="26"/>
      <c r="D167" s="26"/>
      <c r="E167" s="141"/>
    </row>
    <row r="168" spans="1:5" s="6" customFormat="1" ht="20.25">
      <c r="A168" s="25"/>
      <c r="B168" s="25"/>
      <c r="C168" s="26"/>
      <c r="D168" s="26"/>
      <c r="E168" s="141"/>
    </row>
    <row r="169" spans="1:5" s="6" customFormat="1" ht="20.25">
      <c r="A169" s="25"/>
      <c r="B169" s="25"/>
      <c r="C169" s="26"/>
      <c r="D169" s="26"/>
      <c r="E169" s="141"/>
    </row>
    <row r="170" spans="1:5" s="6" customFormat="1" ht="20.25">
      <c r="A170" s="25"/>
      <c r="B170" s="25"/>
      <c r="C170" s="26"/>
      <c r="D170" s="26"/>
      <c r="E170" s="141"/>
    </row>
    <row r="171" spans="1:5" s="6" customFormat="1" ht="20.25">
      <c r="A171" s="25"/>
      <c r="B171" s="25"/>
      <c r="C171" s="26"/>
      <c r="D171" s="26"/>
      <c r="E171" s="141"/>
    </row>
    <row r="172" spans="1:5" s="6" customFormat="1" ht="20.25">
      <c r="A172" s="25"/>
      <c r="B172" s="25"/>
      <c r="C172" s="26"/>
      <c r="D172" s="26"/>
      <c r="E172" s="141"/>
    </row>
    <row r="173" spans="1:5" s="6" customFormat="1" ht="20.25">
      <c r="A173" s="25"/>
      <c r="B173" s="25"/>
      <c r="C173" s="26"/>
      <c r="D173" s="26"/>
      <c r="E173" s="141"/>
    </row>
    <row r="174" spans="1:5" s="6" customFormat="1" ht="20.25">
      <c r="A174" s="25"/>
      <c r="B174" s="25"/>
      <c r="C174" s="26"/>
      <c r="D174" s="26"/>
      <c r="E174" s="141"/>
    </row>
    <row r="175" spans="1:5" s="6" customFormat="1" ht="20.25">
      <c r="A175" s="25"/>
      <c r="B175" s="25"/>
      <c r="C175" s="26"/>
      <c r="D175" s="26"/>
      <c r="E175" s="141"/>
    </row>
    <row r="176" spans="1:5" s="6" customFormat="1" ht="20.25">
      <c r="A176" s="25"/>
      <c r="B176" s="25"/>
      <c r="C176" s="26"/>
      <c r="D176" s="26"/>
      <c r="E176" s="141"/>
    </row>
    <row r="177" spans="1:5" s="6" customFormat="1" ht="20.25">
      <c r="A177" s="25"/>
      <c r="B177" s="25"/>
      <c r="C177" s="26"/>
      <c r="D177" s="26"/>
      <c r="E177" s="141"/>
    </row>
    <row r="178" spans="1:5" s="6" customFormat="1" ht="20.25">
      <c r="A178" s="25"/>
      <c r="B178" s="25"/>
      <c r="C178" s="26"/>
      <c r="D178" s="26"/>
      <c r="E178" s="141"/>
    </row>
    <row r="179" spans="1:5" s="6" customFormat="1" ht="20.25">
      <c r="A179" s="25"/>
      <c r="B179" s="25"/>
      <c r="C179" s="26"/>
      <c r="D179" s="26"/>
      <c r="E179" s="141"/>
    </row>
    <row r="180" spans="1:5" s="6" customFormat="1" ht="20.25">
      <c r="A180" s="25"/>
      <c r="B180" s="25"/>
      <c r="C180" s="26"/>
      <c r="D180" s="26"/>
      <c r="E180" s="141"/>
    </row>
    <row r="181" spans="1:5" s="6" customFormat="1" ht="20.25">
      <c r="A181" s="25"/>
      <c r="B181" s="25"/>
      <c r="C181" s="26"/>
      <c r="D181" s="26"/>
      <c r="E181" s="141"/>
    </row>
    <row r="182" spans="1:5" s="6" customFormat="1" ht="20.25">
      <c r="A182" s="25"/>
      <c r="B182" s="25"/>
      <c r="C182" s="26"/>
      <c r="D182" s="26"/>
      <c r="E182" s="141"/>
    </row>
    <row r="183" spans="1:5" s="6" customFormat="1" ht="20.25">
      <c r="A183" s="25"/>
      <c r="B183" s="25"/>
      <c r="C183" s="26"/>
      <c r="D183" s="26"/>
      <c r="E183" s="141"/>
    </row>
    <row r="184" spans="1:5" s="6" customFormat="1" ht="20.25">
      <c r="A184" s="25"/>
      <c r="B184" s="25"/>
      <c r="C184" s="26"/>
      <c r="D184" s="26"/>
      <c r="E184" s="141"/>
    </row>
    <row r="185" spans="1:5" s="6" customFormat="1" ht="20.25">
      <c r="A185" s="25"/>
      <c r="B185" s="25"/>
      <c r="C185" s="26"/>
      <c r="D185" s="26"/>
      <c r="E185" s="141"/>
    </row>
    <row r="186" spans="1:5" s="6" customFormat="1" ht="20.25">
      <c r="A186" s="25"/>
      <c r="B186" s="25"/>
      <c r="C186" s="26"/>
      <c r="D186" s="26"/>
      <c r="E186" s="141"/>
    </row>
    <row r="187" spans="1:5" s="6" customFormat="1" ht="20.25">
      <c r="A187" s="25"/>
      <c r="B187" s="25"/>
      <c r="C187" s="26"/>
      <c r="D187" s="26"/>
      <c r="E187" s="141"/>
    </row>
    <row r="188" spans="1:5" s="6" customFormat="1" ht="20.25">
      <c r="A188" s="25"/>
      <c r="B188" s="25"/>
      <c r="C188" s="26"/>
      <c r="D188" s="26"/>
      <c r="E188" s="141"/>
    </row>
    <row r="189" spans="1:5" s="6" customFormat="1" ht="20.25">
      <c r="A189" s="25"/>
      <c r="B189" s="25"/>
      <c r="C189" s="26"/>
      <c r="D189" s="26"/>
      <c r="E189" s="141"/>
    </row>
    <row r="190" spans="1:5" s="6" customFormat="1" ht="20.25">
      <c r="A190" s="25"/>
      <c r="B190" s="25"/>
      <c r="C190" s="26"/>
      <c r="D190" s="26"/>
      <c r="E190" s="141"/>
    </row>
    <row r="191" spans="1:5" s="6" customFormat="1" ht="20.25">
      <c r="A191" s="25"/>
      <c r="B191" s="25"/>
      <c r="C191" s="26"/>
      <c r="D191" s="26"/>
      <c r="E191" s="141"/>
    </row>
    <row r="192" spans="1:5" s="6" customFormat="1" ht="20.25">
      <c r="A192" s="25"/>
      <c r="B192" s="25"/>
      <c r="C192" s="26"/>
      <c r="D192" s="26"/>
      <c r="E192" s="141"/>
    </row>
    <row r="193" spans="1:5" s="6" customFormat="1" ht="20.25">
      <c r="A193" s="25"/>
      <c r="B193" s="25"/>
      <c r="C193" s="26"/>
      <c r="D193" s="26"/>
      <c r="E193" s="141"/>
    </row>
    <row r="194" spans="1:5" s="6" customFormat="1" ht="20.25">
      <c r="A194" s="25"/>
      <c r="B194" s="25"/>
      <c r="C194" s="26"/>
      <c r="D194" s="26"/>
      <c r="E194" s="141"/>
    </row>
    <row r="195" spans="1:5" s="6" customFormat="1" ht="20.25">
      <c r="A195" s="25"/>
      <c r="B195" s="25"/>
      <c r="C195" s="26"/>
      <c r="D195" s="26"/>
      <c r="E195" s="141"/>
    </row>
    <row r="196" spans="1:5" s="6" customFormat="1" ht="20.25">
      <c r="A196" s="25"/>
      <c r="B196" s="25"/>
      <c r="C196" s="26"/>
      <c r="D196" s="26"/>
      <c r="E196" s="141"/>
    </row>
    <row r="197" spans="1:5" s="6" customFormat="1" ht="20.25">
      <c r="A197" s="25"/>
      <c r="B197" s="25"/>
      <c r="C197" s="26"/>
      <c r="D197" s="26"/>
      <c r="E197" s="141"/>
    </row>
    <row r="198" spans="1:5" s="6" customFormat="1" ht="20.25">
      <c r="A198" s="25"/>
      <c r="B198" s="25"/>
      <c r="C198" s="26"/>
      <c r="D198" s="26"/>
      <c r="E198" s="141"/>
    </row>
    <row r="199" spans="1:5" s="6" customFormat="1" ht="20.25">
      <c r="A199" s="25"/>
      <c r="B199" s="25"/>
      <c r="C199" s="26"/>
      <c r="D199" s="26"/>
      <c r="E199" s="141"/>
    </row>
    <row r="200" spans="1:5" s="6" customFormat="1" ht="20.25">
      <c r="A200" s="25"/>
      <c r="B200" s="25"/>
      <c r="C200" s="26"/>
      <c r="D200" s="26"/>
      <c r="E200" s="141"/>
    </row>
    <row r="201" spans="1:5" s="6" customFormat="1" ht="20.25">
      <c r="A201" s="25"/>
      <c r="B201" s="25"/>
      <c r="C201" s="26"/>
      <c r="D201" s="26"/>
      <c r="E201" s="141"/>
    </row>
    <row r="202" spans="1:5" s="6" customFormat="1" ht="20.25">
      <c r="A202" s="25"/>
      <c r="B202" s="25"/>
      <c r="C202" s="26"/>
      <c r="D202" s="26"/>
      <c r="E202" s="141"/>
    </row>
    <row r="203" spans="1:5" s="6" customFormat="1" ht="20.25">
      <c r="A203" s="25"/>
      <c r="B203" s="25"/>
      <c r="C203" s="26"/>
      <c r="D203" s="26"/>
      <c r="E203" s="141"/>
    </row>
    <row r="204" spans="1:5" s="6" customFormat="1" ht="20.25">
      <c r="A204" s="25"/>
      <c r="B204" s="25"/>
      <c r="C204" s="26"/>
      <c r="D204" s="26"/>
      <c r="E204" s="141"/>
    </row>
    <row r="205" spans="1:5" s="6" customFormat="1" ht="20.25">
      <c r="A205" s="25"/>
      <c r="B205" s="25"/>
      <c r="C205" s="26"/>
      <c r="D205" s="26"/>
      <c r="E205" s="141"/>
    </row>
    <row r="206" spans="1:5" s="6" customFormat="1" ht="20.25">
      <c r="A206" s="25"/>
      <c r="B206" s="25"/>
      <c r="C206" s="26"/>
      <c r="D206" s="26"/>
      <c r="E206" s="141"/>
    </row>
    <row r="207" spans="1:5" s="6" customFormat="1" ht="20.25">
      <c r="A207" s="25"/>
      <c r="B207" s="25"/>
      <c r="C207" s="26"/>
      <c r="D207" s="26"/>
      <c r="E207" s="141"/>
    </row>
    <row r="208" spans="1:5" s="6" customFormat="1" ht="20.25">
      <c r="A208" s="25"/>
      <c r="B208" s="25"/>
      <c r="C208" s="26"/>
      <c r="D208" s="26"/>
      <c r="E208" s="141"/>
    </row>
    <row r="209" spans="1:5" s="6" customFormat="1" ht="20.25">
      <c r="A209" s="25"/>
      <c r="B209" s="25"/>
      <c r="C209" s="26"/>
      <c r="D209" s="26"/>
      <c r="E209" s="141"/>
    </row>
    <row r="210" spans="1:5" s="6" customFormat="1" ht="20.25">
      <c r="A210" s="25"/>
      <c r="B210" s="25"/>
      <c r="C210" s="26"/>
      <c r="D210" s="26"/>
      <c r="E210" s="141"/>
    </row>
    <row r="211" spans="1:5" s="6" customFormat="1" ht="20.25">
      <c r="A211" s="25"/>
      <c r="B211" s="25"/>
      <c r="C211" s="26"/>
      <c r="D211" s="26"/>
      <c r="E211" s="141"/>
    </row>
    <row r="212" spans="1:5" s="6" customFormat="1" ht="20.25">
      <c r="A212" s="25"/>
      <c r="B212" s="25"/>
      <c r="C212" s="26"/>
      <c r="D212" s="26"/>
      <c r="E212" s="141"/>
    </row>
    <row r="213" spans="1:5" s="6" customFormat="1" ht="20.25">
      <c r="A213" s="25"/>
      <c r="B213" s="25"/>
      <c r="C213" s="26"/>
      <c r="D213" s="26"/>
      <c r="E213" s="141"/>
    </row>
    <row r="214" spans="1:5" s="6" customFormat="1" ht="20.25">
      <c r="A214" s="25"/>
      <c r="B214" s="25"/>
      <c r="C214" s="26"/>
      <c r="D214" s="26"/>
      <c r="E214" s="141"/>
    </row>
    <row r="215" spans="1:5" s="6" customFormat="1" ht="20.25">
      <c r="A215" s="25"/>
      <c r="B215" s="25"/>
      <c r="C215" s="26"/>
      <c r="D215" s="26"/>
      <c r="E215" s="141"/>
    </row>
    <row r="216" spans="1:5" s="6" customFormat="1" ht="20.25">
      <c r="A216" s="25"/>
      <c r="B216" s="25"/>
      <c r="C216" s="26"/>
      <c r="D216" s="26"/>
      <c r="E216" s="141"/>
    </row>
    <row r="217" spans="1:5" s="6" customFormat="1" ht="20.25">
      <c r="A217" s="25"/>
      <c r="B217" s="25"/>
      <c r="C217" s="26"/>
      <c r="D217" s="26"/>
      <c r="E217" s="141"/>
    </row>
    <row r="218" spans="1:5" s="6" customFormat="1" ht="20.25">
      <c r="A218" s="25"/>
      <c r="B218" s="25"/>
      <c r="C218" s="26"/>
      <c r="D218" s="26"/>
      <c r="E218" s="141"/>
    </row>
    <row r="219" spans="1:5" s="6" customFormat="1" ht="20.25">
      <c r="A219" s="25"/>
      <c r="B219" s="25"/>
      <c r="C219" s="26"/>
      <c r="D219" s="26"/>
      <c r="E219" s="141"/>
    </row>
    <row r="220" spans="1:5" s="6" customFormat="1" ht="20.25">
      <c r="A220" s="25"/>
      <c r="B220" s="25"/>
      <c r="C220" s="26"/>
      <c r="D220" s="26"/>
      <c r="E220" s="141"/>
    </row>
    <row r="221" spans="1:5" s="6" customFormat="1" ht="20.25">
      <c r="A221" s="25"/>
      <c r="B221" s="25"/>
      <c r="C221" s="26"/>
      <c r="D221" s="26"/>
      <c r="E221" s="141"/>
    </row>
    <row r="222" spans="1:5" s="6" customFormat="1" ht="20.25">
      <c r="A222" s="25"/>
      <c r="B222" s="25"/>
      <c r="C222" s="26"/>
      <c r="D222" s="26"/>
      <c r="E222" s="141"/>
    </row>
    <row r="223" spans="1:5" s="6" customFormat="1" ht="20.25">
      <c r="A223" s="25"/>
      <c r="B223" s="25"/>
      <c r="C223" s="26"/>
      <c r="D223" s="26"/>
      <c r="E223" s="141"/>
    </row>
    <row r="224" spans="1:5" s="6" customFormat="1" ht="20.25">
      <c r="A224" s="25"/>
      <c r="B224" s="25"/>
      <c r="C224" s="26"/>
      <c r="D224" s="26"/>
      <c r="E224" s="141"/>
    </row>
    <row r="225" spans="1:7" s="6" customFormat="1" ht="20.25">
      <c r="A225" s="25"/>
      <c r="B225" s="25"/>
      <c r="C225" s="26"/>
      <c r="D225" s="26"/>
      <c r="E225" s="141"/>
    </row>
    <row r="226" spans="1:7" s="6" customFormat="1" ht="20.25">
      <c r="A226" s="25"/>
      <c r="B226" s="25"/>
      <c r="C226" s="26"/>
      <c r="D226" s="26"/>
      <c r="E226" s="141"/>
    </row>
    <row r="227" spans="1:7" s="6" customFormat="1" ht="20.25">
      <c r="A227" s="25"/>
      <c r="B227" s="25"/>
      <c r="C227" s="26"/>
      <c r="D227" s="26"/>
      <c r="E227" s="141"/>
    </row>
    <row r="228" spans="1:7" s="6" customFormat="1" ht="20.25">
      <c r="A228" s="25"/>
      <c r="B228" s="25"/>
      <c r="C228" s="26"/>
      <c r="D228" s="26"/>
      <c r="E228" s="141"/>
    </row>
    <row r="229" spans="1:7" s="6" customFormat="1" ht="20.25">
      <c r="A229" s="25"/>
      <c r="B229" s="25"/>
      <c r="C229" s="26"/>
      <c r="D229" s="26"/>
      <c r="E229" s="141"/>
    </row>
    <row r="230" spans="1:7" s="6" customFormat="1" ht="20.25">
      <c r="A230" s="25"/>
      <c r="B230" s="25"/>
      <c r="C230" s="26"/>
      <c r="D230" s="26"/>
      <c r="E230" s="141"/>
    </row>
    <row r="231" spans="1:7" ht="20.25">
      <c r="A231" s="25"/>
      <c r="B231" s="28"/>
      <c r="C231" s="29"/>
      <c r="D231" s="29"/>
    </row>
    <row r="232" spans="1:7" ht="20.25">
      <c r="A232" s="25"/>
      <c r="B232" s="28"/>
      <c r="C232" s="29"/>
      <c r="D232" s="29"/>
    </row>
    <row r="233" spans="1:7" ht="20.25">
      <c r="A233" s="25"/>
      <c r="B233" s="28"/>
      <c r="C233" s="29"/>
      <c r="D233" s="29"/>
    </row>
    <row r="234" spans="1:7" ht="20.25">
      <c r="A234" s="25"/>
      <c r="B234" s="28"/>
      <c r="C234" s="29"/>
      <c r="D234" s="29"/>
    </row>
    <row r="235" spans="1:7" ht="20.25">
      <c r="A235" s="25"/>
      <c r="B235" s="28"/>
      <c r="C235" s="29"/>
      <c r="D235" s="29"/>
    </row>
    <row r="236" spans="1:7">
      <c r="A236" s="6"/>
      <c r="B236" s="28"/>
      <c r="C236" s="28"/>
      <c r="D236" s="28"/>
    </row>
    <row r="237" spans="1:7" ht="20.25">
      <c r="A237" s="6"/>
      <c r="B237" s="30" t="s">
        <v>426</v>
      </c>
      <c r="C237" s="30" t="s">
        <v>427</v>
      </c>
      <c r="D237" t="s">
        <v>426</v>
      </c>
      <c r="E237" s="136" t="s">
        <v>427</v>
      </c>
    </row>
    <row r="238" spans="1:7" ht="21">
      <c r="A238" s="6"/>
      <c r="B238" s="31" t="s">
        <v>428</v>
      </c>
      <c r="C238" s="31" t="s">
        <v>429</v>
      </c>
      <c r="D238" t="s">
        <v>428</v>
      </c>
      <c r="F238" t="s">
        <v>428</v>
      </c>
      <c r="G238" t="e">
        <f>IF(NOT(ISERROR(MATCH(F238,_xlfn.ANCHORARRAY(B249),0))),#REF!&amp;"Por favor no seleccionar los criterios de impacto",F238)</f>
        <v>#REF!</v>
      </c>
    </row>
    <row r="239" spans="1:7" ht="21">
      <c r="A239" s="6"/>
      <c r="B239" s="31" t="s">
        <v>428</v>
      </c>
      <c r="C239" s="31" t="s">
        <v>386</v>
      </c>
      <c r="E239" s="136" t="s">
        <v>429</v>
      </c>
    </row>
    <row r="240" spans="1:7" ht="21">
      <c r="A240" s="6"/>
      <c r="B240" s="31" t="s">
        <v>428</v>
      </c>
      <c r="C240" s="31" t="s">
        <v>390</v>
      </c>
      <c r="E240" s="136" t="s">
        <v>386</v>
      </c>
    </row>
    <row r="241" spans="1:5" ht="21">
      <c r="A241" s="6"/>
      <c r="B241" s="31" t="s">
        <v>428</v>
      </c>
      <c r="C241" s="31" t="s">
        <v>394</v>
      </c>
      <c r="E241" s="136" t="s">
        <v>390</v>
      </c>
    </row>
    <row r="242" spans="1:5" ht="21">
      <c r="A242" s="6"/>
      <c r="B242" s="31" t="s">
        <v>428</v>
      </c>
      <c r="C242" s="31" t="s">
        <v>398</v>
      </c>
      <c r="E242" s="136" t="s">
        <v>394</v>
      </c>
    </row>
    <row r="243" spans="1:5" ht="21">
      <c r="A243" s="6"/>
      <c r="B243" s="31" t="s">
        <v>380</v>
      </c>
      <c r="C243" s="31" t="s">
        <v>384</v>
      </c>
      <c r="E243" s="136" t="s">
        <v>398</v>
      </c>
    </row>
    <row r="244" spans="1:5" ht="21">
      <c r="A244" s="6"/>
      <c r="B244" s="31" t="s">
        <v>380</v>
      </c>
      <c r="C244" s="31" t="s">
        <v>430</v>
      </c>
      <c r="D244" t="s">
        <v>380</v>
      </c>
    </row>
    <row r="245" spans="1:5" ht="21">
      <c r="A245" s="6"/>
      <c r="B245" s="31" t="s">
        <v>380</v>
      </c>
      <c r="C245" s="31" t="s">
        <v>391</v>
      </c>
      <c r="E245" s="136" t="s">
        <v>384</v>
      </c>
    </row>
    <row r="246" spans="1:5" ht="21">
      <c r="A246" s="6"/>
      <c r="B246" s="31" t="s">
        <v>380</v>
      </c>
      <c r="C246" s="31" t="s">
        <v>431</v>
      </c>
      <c r="E246" s="136" t="s">
        <v>430</v>
      </c>
    </row>
    <row r="247" spans="1:5" ht="21">
      <c r="A247" s="6"/>
      <c r="B247" s="31" t="s">
        <v>380</v>
      </c>
      <c r="C247" s="31" t="s">
        <v>399</v>
      </c>
      <c r="E247" s="136" t="s">
        <v>391</v>
      </c>
    </row>
    <row r="248" spans="1:5">
      <c r="A248" s="6"/>
      <c r="B248" s="32"/>
      <c r="C248" s="32"/>
      <c r="E248" s="136" t="s">
        <v>431</v>
      </c>
    </row>
    <row r="249" spans="1:5">
      <c r="A249" s="6"/>
      <c r="B249" s="32" t="str" cm="1">
        <f t="array" ref="B249:B251">_xlfn.UNIQUE(Tabla13[[#All],[Criterios]])</f>
        <v>Criterios</v>
      </c>
      <c r="C249" s="32"/>
      <c r="E249" s="136" t="s">
        <v>399</v>
      </c>
    </row>
    <row r="250" spans="1:5">
      <c r="A250" s="6"/>
      <c r="B250" s="32" t="str">
        <v>Afectación Económica o presupuestal</v>
      </c>
      <c r="C250" s="32"/>
    </row>
    <row r="251" spans="1:5">
      <c r="B251" s="32" t="str">
        <v>Pérdida Reputacional</v>
      </c>
      <c r="C251" s="32"/>
    </row>
    <row r="252" spans="1:5">
      <c r="B252" s="33"/>
      <c r="C252" s="33"/>
    </row>
    <row r="253" spans="1:5">
      <c r="B253" s="33"/>
      <c r="C253" s="33"/>
    </row>
    <row r="254" spans="1:5">
      <c r="B254" s="33"/>
      <c r="C254" s="33"/>
    </row>
    <row r="255" spans="1:5">
      <c r="B255" s="33"/>
      <c r="C255" s="33"/>
      <c r="D255" s="33"/>
    </row>
    <row r="256" spans="1:5">
      <c r="B256" s="33"/>
      <c r="C256" s="33"/>
      <c r="D256" s="33"/>
    </row>
    <row r="257" spans="2:4">
      <c r="B257" s="33"/>
      <c r="C257" s="33"/>
      <c r="D257" s="33"/>
    </row>
    <row r="258" spans="2:4">
      <c r="B258" s="33"/>
      <c r="C258" s="33"/>
      <c r="D258" s="33"/>
    </row>
    <row r="259" spans="2:4">
      <c r="B259" s="33"/>
      <c r="C259" s="33"/>
      <c r="D259" s="33"/>
    </row>
    <row r="260" spans="2:4">
      <c r="B260" s="33"/>
      <c r="C260" s="33"/>
      <c r="D260" s="33"/>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Z61"/>
  <sheetViews>
    <sheetView topLeftCell="J4" workbookViewId="0">
      <selection activeCell="Q15" sqref="Q15"/>
    </sheetView>
  </sheetViews>
  <sheetFormatPr defaultColWidth="11.42578125" defaultRowHeight="15"/>
  <cols>
    <col min="2" max="2" width="25.5703125" customWidth="1"/>
    <col min="6" max="6" width="27.42578125" customWidth="1"/>
    <col min="7" max="7" width="24.7109375" style="138" customWidth="1"/>
    <col min="8" max="8" width="11.42578125" style="138"/>
    <col min="9" max="9" width="18.28515625" style="138" customWidth="1"/>
    <col min="10" max="12" width="11.42578125" style="138"/>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38" t="s">
        <v>220</v>
      </c>
      <c r="H1" s="138" t="s">
        <v>213</v>
      </c>
    </row>
    <row r="4" spans="2:26">
      <c r="B4" t="s">
        <v>432</v>
      </c>
      <c r="C4" t="s">
        <v>433</v>
      </c>
      <c r="F4" t="s">
        <v>241</v>
      </c>
      <c r="G4" s="137" t="s">
        <v>434</v>
      </c>
      <c r="H4" s="137">
        <v>0.2</v>
      </c>
      <c r="I4" s="137"/>
      <c r="K4" s="137"/>
      <c r="Q4" t="s">
        <v>435</v>
      </c>
      <c r="R4" s="137">
        <v>0.5</v>
      </c>
      <c r="S4" s="138" t="s">
        <v>370</v>
      </c>
      <c r="T4" s="137">
        <v>0.3</v>
      </c>
      <c r="U4" s="138" t="s">
        <v>385</v>
      </c>
      <c r="V4" s="137">
        <v>0.4</v>
      </c>
      <c r="W4" s="138" t="s">
        <v>388</v>
      </c>
    </row>
    <row r="5" spans="2:26">
      <c r="B5" t="s">
        <v>436</v>
      </c>
      <c r="C5" t="s">
        <v>433</v>
      </c>
      <c r="F5" t="s">
        <v>317</v>
      </c>
      <c r="G5" s="137" t="s">
        <v>434</v>
      </c>
      <c r="H5" s="137">
        <v>0.2</v>
      </c>
      <c r="I5" s="137"/>
      <c r="K5" s="137"/>
      <c r="Q5" t="s">
        <v>437</v>
      </c>
      <c r="R5" s="137">
        <v>0.45</v>
      </c>
      <c r="S5" s="138" t="s">
        <v>370</v>
      </c>
      <c r="T5" s="137">
        <v>0.36</v>
      </c>
      <c r="U5" s="138" t="s">
        <v>385</v>
      </c>
      <c r="V5" s="137">
        <v>0.4</v>
      </c>
      <c r="W5" s="138" t="s">
        <v>388</v>
      </c>
    </row>
    <row r="6" spans="2:26">
      <c r="B6" t="s">
        <v>438</v>
      </c>
      <c r="C6" t="s">
        <v>388</v>
      </c>
      <c r="F6" t="s">
        <v>439</v>
      </c>
      <c r="G6" s="137" t="s">
        <v>372</v>
      </c>
      <c r="H6" s="137">
        <v>0.6</v>
      </c>
      <c r="I6" s="137" t="s">
        <v>440</v>
      </c>
      <c r="K6" s="137"/>
      <c r="Q6" t="s">
        <v>441</v>
      </c>
      <c r="R6" s="137">
        <v>0.4</v>
      </c>
      <c r="S6" s="138" t="s">
        <v>370</v>
      </c>
      <c r="T6" s="137">
        <v>0.36</v>
      </c>
      <c r="U6" s="138" t="s">
        <v>385</v>
      </c>
      <c r="V6" s="137">
        <v>0.4</v>
      </c>
      <c r="W6" s="138" t="s">
        <v>388</v>
      </c>
    </row>
    <row r="7" spans="2:26">
      <c r="B7" t="s">
        <v>442</v>
      </c>
      <c r="C7" t="s">
        <v>443</v>
      </c>
      <c r="G7" s="137"/>
      <c r="I7" s="137"/>
      <c r="K7" s="137"/>
      <c r="Q7" t="s">
        <v>444</v>
      </c>
      <c r="R7" s="137">
        <v>0.35</v>
      </c>
      <c r="S7" s="138" t="s">
        <v>372</v>
      </c>
      <c r="T7" s="137">
        <v>0.42</v>
      </c>
      <c r="U7" s="138" t="s">
        <v>385</v>
      </c>
      <c r="V7" s="137">
        <v>0.4</v>
      </c>
      <c r="W7" s="138" t="s">
        <v>388</v>
      </c>
    </row>
    <row r="8" spans="2:26">
      <c r="B8" t="s">
        <v>445</v>
      </c>
      <c r="C8" t="s">
        <v>446</v>
      </c>
      <c r="G8" s="137"/>
      <c r="I8" s="137"/>
      <c r="K8" s="137"/>
      <c r="Q8" t="s">
        <v>447</v>
      </c>
      <c r="R8" s="137">
        <v>0.35</v>
      </c>
      <c r="S8" s="138" t="s">
        <v>372</v>
      </c>
      <c r="T8" s="137">
        <v>0.6</v>
      </c>
      <c r="U8" s="138" t="s">
        <v>385</v>
      </c>
      <c r="V8" s="137">
        <v>0.26</v>
      </c>
      <c r="W8" s="138" t="s">
        <v>388</v>
      </c>
    </row>
    <row r="9" spans="2:26">
      <c r="B9" t="s">
        <v>448</v>
      </c>
      <c r="C9" t="s">
        <v>433</v>
      </c>
      <c r="G9" s="137"/>
      <c r="I9" s="137"/>
      <c r="K9" s="137"/>
      <c r="Q9" t="s">
        <v>449</v>
      </c>
      <c r="R9" s="137">
        <v>0.3</v>
      </c>
      <c r="S9" s="138" t="s">
        <v>372</v>
      </c>
      <c r="T9" s="137">
        <v>0.6</v>
      </c>
      <c r="U9" s="138" t="s">
        <v>385</v>
      </c>
      <c r="V9" s="137">
        <v>0.3</v>
      </c>
      <c r="W9" s="138" t="s">
        <v>388</v>
      </c>
    </row>
    <row r="10" spans="2:26">
      <c r="B10" t="s">
        <v>450</v>
      </c>
      <c r="C10" t="s">
        <v>388</v>
      </c>
    </row>
    <row r="11" spans="2:26">
      <c r="B11" t="s">
        <v>451</v>
      </c>
      <c r="C11" t="s">
        <v>388</v>
      </c>
      <c r="F11" t="s">
        <v>432</v>
      </c>
      <c r="G11" s="138" t="s">
        <v>368</v>
      </c>
      <c r="H11" s="137">
        <v>0.1</v>
      </c>
      <c r="I11" s="138" t="s">
        <v>434</v>
      </c>
      <c r="J11" s="137">
        <v>0.2</v>
      </c>
      <c r="K11" s="138" t="s">
        <v>433</v>
      </c>
    </row>
    <row r="12" spans="2:26">
      <c r="B12" t="s">
        <v>452</v>
      </c>
      <c r="C12" t="s">
        <v>443</v>
      </c>
      <c r="F12" t="s">
        <v>436</v>
      </c>
      <c r="G12" s="138" t="s">
        <v>368</v>
      </c>
      <c r="H12" s="137">
        <v>0.1</v>
      </c>
      <c r="I12" s="138" t="s">
        <v>385</v>
      </c>
      <c r="J12" s="137">
        <v>0.4</v>
      </c>
      <c r="K12" s="138" t="s">
        <v>433</v>
      </c>
      <c r="Q12" t="s">
        <v>212</v>
      </c>
      <c r="R12" t="s">
        <v>453</v>
      </c>
      <c r="S12" s="138" t="s">
        <v>165</v>
      </c>
      <c r="T12" t="s">
        <v>226</v>
      </c>
      <c r="U12" s="138" t="s">
        <v>227</v>
      </c>
      <c r="V12" t="s">
        <v>232</v>
      </c>
      <c r="W12" s="138" t="s">
        <v>213</v>
      </c>
      <c r="X12" t="s">
        <v>220</v>
      </c>
      <c r="Y12" s="138" t="s">
        <v>213</v>
      </c>
      <c r="Z12" t="s">
        <v>454</v>
      </c>
    </row>
    <row r="13" spans="2:26">
      <c r="B13" t="s">
        <v>455</v>
      </c>
      <c r="C13" t="s">
        <v>446</v>
      </c>
      <c r="F13" t="s">
        <v>438</v>
      </c>
      <c r="G13" s="138" t="s">
        <v>368</v>
      </c>
      <c r="H13" s="137">
        <v>0.1</v>
      </c>
      <c r="I13" s="138" t="s">
        <v>388</v>
      </c>
      <c r="J13" s="137">
        <v>0.6</v>
      </c>
      <c r="K13" s="138" t="s">
        <v>388</v>
      </c>
      <c r="Q13" t="s">
        <v>368</v>
      </c>
      <c r="R13" t="s">
        <v>434</v>
      </c>
      <c r="S13" t="s">
        <v>433</v>
      </c>
      <c r="T13" t="s">
        <v>241</v>
      </c>
      <c r="U13" t="s">
        <v>456</v>
      </c>
      <c r="V13" t="s">
        <v>368</v>
      </c>
      <c r="W13" s="136">
        <v>0.1</v>
      </c>
      <c r="X13" t="s">
        <v>434</v>
      </c>
      <c r="Y13" s="136">
        <v>0.2</v>
      </c>
      <c r="Z13" t="s">
        <v>433</v>
      </c>
    </row>
    <row r="14" spans="2:26">
      <c r="B14" t="s">
        <v>457</v>
      </c>
      <c r="C14" t="s">
        <v>388</v>
      </c>
      <c r="F14" t="s">
        <v>442</v>
      </c>
      <c r="G14" s="138" t="s">
        <v>368</v>
      </c>
      <c r="H14" s="137">
        <v>0.1</v>
      </c>
      <c r="I14" s="138" t="s">
        <v>392</v>
      </c>
      <c r="J14" s="137">
        <v>0.8</v>
      </c>
      <c r="K14" s="138" t="s">
        <v>458</v>
      </c>
      <c r="Q14" t="s">
        <v>368</v>
      </c>
      <c r="R14" t="s">
        <v>385</v>
      </c>
      <c r="S14" t="s">
        <v>433</v>
      </c>
      <c r="T14" t="s">
        <v>241</v>
      </c>
      <c r="U14" t="s">
        <v>456</v>
      </c>
      <c r="V14" t="s">
        <v>368</v>
      </c>
      <c r="W14" s="136">
        <v>0.1</v>
      </c>
      <c r="X14" t="s">
        <v>385</v>
      </c>
      <c r="Y14" s="136">
        <v>0.4</v>
      </c>
      <c r="Z14" t="s">
        <v>433</v>
      </c>
    </row>
    <row r="15" spans="2:26">
      <c r="B15" t="s">
        <v>459</v>
      </c>
      <c r="C15" t="s">
        <v>388</v>
      </c>
      <c r="F15" t="s">
        <v>445</v>
      </c>
      <c r="G15" s="138" t="s">
        <v>368</v>
      </c>
      <c r="H15" s="137">
        <v>0.1</v>
      </c>
      <c r="I15" s="138" t="s">
        <v>396</v>
      </c>
      <c r="J15" s="137">
        <v>1</v>
      </c>
      <c r="K15" s="138" t="s">
        <v>446</v>
      </c>
      <c r="Q15" t="s">
        <v>368</v>
      </c>
      <c r="R15" t="s">
        <v>388</v>
      </c>
      <c r="S15" t="s">
        <v>388</v>
      </c>
      <c r="T15" t="s">
        <v>241</v>
      </c>
      <c r="U15" t="s">
        <v>456</v>
      </c>
      <c r="V15" t="s">
        <v>368</v>
      </c>
      <c r="W15" s="136">
        <v>0.1</v>
      </c>
      <c r="X15" t="s">
        <v>388</v>
      </c>
      <c r="Y15" s="136">
        <v>0.6</v>
      </c>
      <c r="Z15" t="s">
        <v>388</v>
      </c>
    </row>
    <row r="16" spans="2:26">
      <c r="B16" t="s">
        <v>460</v>
      </c>
      <c r="C16" t="s">
        <v>388</v>
      </c>
      <c r="F16" t="s">
        <v>448</v>
      </c>
      <c r="G16" s="138" t="s">
        <v>368</v>
      </c>
      <c r="H16" s="137">
        <v>0.2</v>
      </c>
      <c r="I16" s="138" t="s">
        <v>434</v>
      </c>
      <c r="J16" s="137">
        <v>0.2</v>
      </c>
      <c r="K16" s="138" t="s">
        <v>433</v>
      </c>
      <c r="T16" t="s">
        <v>241</v>
      </c>
      <c r="U16" t="s">
        <v>456</v>
      </c>
    </row>
    <row r="17" spans="2:21">
      <c r="B17" t="s">
        <v>461</v>
      </c>
      <c r="C17" t="s">
        <v>443</v>
      </c>
      <c r="F17" t="s">
        <v>450</v>
      </c>
      <c r="G17" s="138" t="s">
        <v>368</v>
      </c>
      <c r="H17" s="137">
        <v>0.2</v>
      </c>
      <c r="I17" s="138" t="s">
        <v>385</v>
      </c>
      <c r="J17" s="137">
        <v>0.4</v>
      </c>
      <c r="K17" s="138" t="s">
        <v>433</v>
      </c>
      <c r="R17" s="137">
        <v>0.5</v>
      </c>
      <c r="S17" s="136">
        <v>0.5</v>
      </c>
      <c r="T17" t="s">
        <v>241</v>
      </c>
      <c r="U17" t="s">
        <v>456</v>
      </c>
    </row>
    <row r="18" spans="2:21">
      <c r="B18" t="s">
        <v>462</v>
      </c>
      <c r="C18" t="s">
        <v>446</v>
      </c>
      <c r="F18" t="s">
        <v>451</v>
      </c>
      <c r="G18" s="138" t="s">
        <v>368</v>
      </c>
      <c r="H18" s="137">
        <v>0.2</v>
      </c>
      <c r="I18" s="138" t="s">
        <v>388</v>
      </c>
      <c r="J18" s="137">
        <v>0.6</v>
      </c>
      <c r="K18" s="138" t="s">
        <v>388</v>
      </c>
      <c r="R18" s="137">
        <v>0.45</v>
      </c>
      <c r="S18" s="136">
        <v>0.35</v>
      </c>
      <c r="T18" t="s">
        <v>241</v>
      </c>
      <c r="U18" t="s">
        <v>456</v>
      </c>
    </row>
    <row r="19" spans="2:21">
      <c r="B19" t="s">
        <v>463</v>
      </c>
      <c r="C19" t="s">
        <v>388</v>
      </c>
      <c r="F19" t="s">
        <v>452</v>
      </c>
      <c r="G19" s="138" t="s">
        <v>368</v>
      </c>
      <c r="H19" s="137">
        <v>0.2</v>
      </c>
      <c r="I19" s="138" t="s">
        <v>392</v>
      </c>
      <c r="J19" s="137">
        <v>0.8</v>
      </c>
      <c r="K19" s="138" t="s">
        <v>458</v>
      </c>
      <c r="R19" s="137">
        <v>0.4</v>
      </c>
      <c r="T19" t="s">
        <v>241</v>
      </c>
      <c r="U19" t="s">
        <v>456</v>
      </c>
    </row>
    <row r="20" spans="2:21">
      <c r="B20" t="s">
        <v>464</v>
      </c>
      <c r="C20" t="s">
        <v>388</v>
      </c>
      <c r="F20" t="s">
        <v>455</v>
      </c>
      <c r="G20" s="138" t="s">
        <v>368</v>
      </c>
      <c r="H20" s="137">
        <v>0.2</v>
      </c>
      <c r="I20" s="138" t="s">
        <v>396</v>
      </c>
      <c r="J20" s="137">
        <v>1</v>
      </c>
      <c r="K20" s="138" t="s">
        <v>446</v>
      </c>
      <c r="R20" s="137">
        <v>0.35</v>
      </c>
      <c r="T20" t="s">
        <v>241</v>
      </c>
      <c r="U20" t="s">
        <v>456</v>
      </c>
    </row>
    <row r="21" spans="2:21">
      <c r="B21" t="s">
        <v>465</v>
      </c>
      <c r="C21" t="s">
        <v>443</v>
      </c>
      <c r="F21" t="s">
        <v>457</v>
      </c>
      <c r="G21" s="138" t="s">
        <v>370</v>
      </c>
      <c r="H21" s="137">
        <v>0.3</v>
      </c>
      <c r="I21" s="138" t="s">
        <v>434</v>
      </c>
      <c r="J21" s="137">
        <v>0.2</v>
      </c>
      <c r="K21" s="138" t="s">
        <v>433</v>
      </c>
      <c r="R21" s="137">
        <v>0.35</v>
      </c>
      <c r="T21" t="s">
        <v>241</v>
      </c>
      <c r="U21" t="s">
        <v>456</v>
      </c>
    </row>
    <row r="22" spans="2:21">
      <c r="B22" t="s">
        <v>466</v>
      </c>
      <c r="C22" t="s">
        <v>443</v>
      </c>
      <c r="F22" t="s">
        <v>459</v>
      </c>
      <c r="G22" s="138" t="s">
        <v>370</v>
      </c>
      <c r="H22" s="137">
        <v>0.3</v>
      </c>
      <c r="I22" s="138" t="s">
        <v>385</v>
      </c>
      <c r="J22" s="137">
        <v>0.4</v>
      </c>
      <c r="K22" s="138" t="s">
        <v>388</v>
      </c>
      <c r="R22" s="137">
        <v>0.3</v>
      </c>
      <c r="T22" t="s">
        <v>241</v>
      </c>
      <c r="U22" t="s">
        <v>456</v>
      </c>
    </row>
    <row r="23" spans="2:21">
      <c r="B23" t="s">
        <v>467</v>
      </c>
      <c r="C23" t="s">
        <v>446</v>
      </c>
      <c r="F23" t="s">
        <v>460</v>
      </c>
      <c r="G23" s="138" t="s">
        <v>370</v>
      </c>
      <c r="H23" s="137">
        <v>0.3</v>
      </c>
      <c r="I23" s="138" t="s">
        <v>388</v>
      </c>
      <c r="J23" s="137">
        <v>0.6</v>
      </c>
      <c r="K23" s="138" t="s">
        <v>388</v>
      </c>
      <c r="T23" t="s">
        <v>241</v>
      </c>
      <c r="U23" t="s">
        <v>456</v>
      </c>
    </row>
    <row r="24" spans="2:21">
      <c r="B24" t="s">
        <v>468</v>
      </c>
      <c r="C24" t="s">
        <v>443</v>
      </c>
      <c r="F24" t="s">
        <v>461</v>
      </c>
      <c r="G24" s="138" t="s">
        <v>370</v>
      </c>
      <c r="H24" s="137">
        <v>0.3</v>
      </c>
      <c r="I24" s="138" t="s">
        <v>392</v>
      </c>
      <c r="J24" s="137">
        <v>0.8</v>
      </c>
      <c r="K24" s="138" t="s">
        <v>458</v>
      </c>
      <c r="T24" t="s">
        <v>241</v>
      </c>
      <c r="U24" t="s">
        <v>456</v>
      </c>
    </row>
    <row r="25" spans="2:21">
      <c r="B25" t="s">
        <v>469</v>
      </c>
      <c r="C25" t="s">
        <v>443</v>
      </c>
      <c r="F25" t="s">
        <v>462</v>
      </c>
      <c r="G25" s="138" t="s">
        <v>370</v>
      </c>
      <c r="H25" s="137">
        <v>0.3</v>
      </c>
      <c r="I25" s="138" t="s">
        <v>396</v>
      </c>
      <c r="J25" s="137">
        <v>1</v>
      </c>
      <c r="K25" s="138" t="s">
        <v>446</v>
      </c>
    </row>
    <row r="26" spans="2:21">
      <c r="B26" t="s">
        <v>470</v>
      </c>
      <c r="C26" t="s">
        <v>443</v>
      </c>
      <c r="F26" t="s">
        <v>463</v>
      </c>
      <c r="G26" s="138" t="s">
        <v>370</v>
      </c>
      <c r="H26" s="137">
        <v>0.4</v>
      </c>
      <c r="I26" s="138" t="s">
        <v>434</v>
      </c>
      <c r="J26" s="137">
        <v>0.2</v>
      </c>
      <c r="K26" s="138" t="s">
        <v>433</v>
      </c>
    </row>
    <row r="27" spans="2:21">
      <c r="B27" t="s">
        <v>471</v>
      </c>
      <c r="C27" t="s">
        <v>443</v>
      </c>
      <c r="F27" t="s">
        <v>464</v>
      </c>
      <c r="G27" s="138" t="s">
        <v>370</v>
      </c>
      <c r="H27" s="137">
        <v>0.4</v>
      </c>
      <c r="I27" s="138" t="s">
        <v>385</v>
      </c>
      <c r="J27" s="137">
        <v>0.4</v>
      </c>
      <c r="K27" s="138" t="s">
        <v>388</v>
      </c>
    </row>
    <row r="28" spans="2:21">
      <c r="B28" t="s">
        <v>472</v>
      </c>
      <c r="C28" t="s">
        <v>446</v>
      </c>
      <c r="F28" t="s">
        <v>465</v>
      </c>
      <c r="G28" s="138" t="s">
        <v>370</v>
      </c>
      <c r="H28" s="137">
        <v>0.4</v>
      </c>
      <c r="I28" s="138" t="s">
        <v>388</v>
      </c>
      <c r="J28" s="137">
        <v>0.6</v>
      </c>
      <c r="K28" s="138" t="s">
        <v>388</v>
      </c>
    </row>
    <row r="29" spans="2:21">
      <c r="F29" t="s">
        <v>466</v>
      </c>
      <c r="G29" s="138" t="s">
        <v>370</v>
      </c>
      <c r="H29" s="137">
        <v>0.4</v>
      </c>
      <c r="I29" s="138" t="s">
        <v>392</v>
      </c>
      <c r="J29" s="137">
        <v>0.8</v>
      </c>
      <c r="K29" s="138" t="s">
        <v>458</v>
      </c>
    </row>
    <row r="30" spans="2:21">
      <c r="F30" t="s">
        <v>467</v>
      </c>
      <c r="G30" s="138" t="s">
        <v>370</v>
      </c>
      <c r="H30" s="137">
        <v>0.4</v>
      </c>
      <c r="I30" s="138" t="s">
        <v>396</v>
      </c>
      <c r="J30" s="137">
        <v>1</v>
      </c>
      <c r="K30" s="138" t="s">
        <v>446</v>
      </c>
    </row>
    <row r="31" spans="2:21">
      <c r="F31" t="s">
        <v>473</v>
      </c>
      <c r="G31" s="138" t="s">
        <v>372</v>
      </c>
      <c r="H31" s="137">
        <v>0.5</v>
      </c>
      <c r="I31" s="138" t="s">
        <v>434</v>
      </c>
      <c r="J31" s="137">
        <v>0.2</v>
      </c>
      <c r="K31" s="138" t="s">
        <v>388</v>
      </c>
    </row>
    <row r="32" spans="2:21">
      <c r="F32" t="s">
        <v>474</v>
      </c>
      <c r="G32" s="138" t="s">
        <v>372</v>
      </c>
      <c r="H32" s="137">
        <v>0.5</v>
      </c>
      <c r="I32" s="138" t="s">
        <v>385</v>
      </c>
      <c r="J32" s="137">
        <v>0.4</v>
      </c>
      <c r="K32" s="138" t="s">
        <v>388</v>
      </c>
    </row>
    <row r="33" spans="6:11">
      <c r="F33" t="s">
        <v>475</v>
      </c>
      <c r="G33" s="138" t="s">
        <v>372</v>
      </c>
      <c r="H33" s="137">
        <v>0.5</v>
      </c>
      <c r="I33" s="138" t="s">
        <v>388</v>
      </c>
      <c r="J33" s="137">
        <v>0.6</v>
      </c>
      <c r="K33" s="138" t="s">
        <v>388</v>
      </c>
    </row>
    <row r="34" spans="6:11">
      <c r="F34" t="s">
        <v>476</v>
      </c>
      <c r="G34" s="138" t="s">
        <v>372</v>
      </c>
      <c r="H34" s="137">
        <v>0.5</v>
      </c>
      <c r="I34" s="138" t="s">
        <v>392</v>
      </c>
      <c r="J34" s="137">
        <v>0.8</v>
      </c>
      <c r="K34" s="138" t="s">
        <v>458</v>
      </c>
    </row>
    <row r="35" spans="6:11">
      <c r="F35" t="s">
        <v>477</v>
      </c>
      <c r="G35" s="138" t="s">
        <v>372</v>
      </c>
      <c r="H35" s="137">
        <v>0.5</v>
      </c>
      <c r="I35" s="138" t="s">
        <v>396</v>
      </c>
      <c r="J35" s="137">
        <v>1</v>
      </c>
      <c r="K35" s="138" t="s">
        <v>446</v>
      </c>
    </row>
    <row r="37" spans="6:11" ht="45">
      <c r="G37" s="139" t="s">
        <v>478</v>
      </c>
    </row>
    <row r="38" spans="6:11" ht="105">
      <c r="G38" s="139" t="s">
        <v>479</v>
      </c>
    </row>
    <row r="39" spans="6:11" ht="75">
      <c r="G39" s="139" t="s">
        <v>480</v>
      </c>
    </row>
    <row r="40" spans="6:11" ht="75">
      <c r="G40" s="139" t="s">
        <v>481</v>
      </c>
    </row>
    <row r="41" spans="6:11" ht="75">
      <c r="G41" s="139" t="s">
        <v>482</v>
      </c>
    </row>
    <row r="42" spans="6:11" ht="45">
      <c r="G42" s="139" t="s">
        <v>483</v>
      </c>
    </row>
    <row r="43" spans="6:11" ht="105">
      <c r="G43" s="139" t="s">
        <v>484</v>
      </c>
    </row>
    <row r="44" spans="6:11" ht="75">
      <c r="G44" s="139" t="s">
        <v>485</v>
      </c>
    </row>
    <row r="45" spans="6:11" ht="75">
      <c r="G45" s="139" t="s">
        <v>486</v>
      </c>
    </row>
    <row r="46" spans="6:11" ht="75">
      <c r="G46" s="139" t="s">
        <v>487</v>
      </c>
    </row>
    <row r="47" spans="6:11" ht="45">
      <c r="G47" s="139" t="s">
        <v>488</v>
      </c>
    </row>
    <row r="48" spans="6:11" ht="105">
      <c r="G48" s="139" t="s">
        <v>489</v>
      </c>
    </row>
    <row r="49" spans="7:7" ht="75">
      <c r="G49" s="139" t="s">
        <v>490</v>
      </c>
    </row>
    <row r="50" spans="7:7" ht="75">
      <c r="G50" s="139" t="s">
        <v>491</v>
      </c>
    </row>
    <row r="51" spans="7:7" ht="75">
      <c r="G51" s="139" t="s">
        <v>492</v>
      </c>
    </row>
    <row r="52" spans="7:7" ht="45">
      <c r="G52" s="139" t="s">
        <v>493</v>
      </c>
    </row>
    <row r="53" spans="7:7" ht="105">
      <c r="G53" s="139" t="s">
        <v>494</v>
      </c>
    </row>
    <row r="54" spans="7:7" ht="75">
      <c r="G54" s="139" t="s">
        <v>495</v>
      </c>
    </row>
    <row r="55" spans="7:7" ht="75">
      <c r="G55" s="139" t="s">
        <v>496</v>
      </c>
    </row>
    <row r="56" spans="7:7" ht="75">
      <c r="G56" s="139" t="s">
        <v>497</v>
      </c>
    </row>
    <row r="57" spans="7:7" ht="45">
      <c r="G57" s="139" t="s">
        <v>498</v>
      </c>
    </row>
    <row r="58" spans="7:7" ht="105">
      <c r="G58" s="139" t="s">
        <v>499</v>
      </c>
    </row>
    <row r="59" spans="7:7" ht="75">
      <c r="G59" s="139" t="s">
        <v>500</v>
      </c>
    </row>
    <row r="60" spans="7:7" ht="75">
      <c r="G60" s="139" t="s">
        <v>501</v>
      </c>
    </row>
    <row r="61" spans="7:7" ht="75">
      <c r="G61" s="139" t="s">
        <v>502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CD5AFAD2AB8B04697BA6D3B76A92F30" ma:contentTypeVersion="11" ma:contentTypeDescription="Crear nuevo documento." ma:contentTypeScope="" ma:versionID="4a962672ef98c569d5848db650743943">
  <xsd:schema xmlns:xsd="http://www.w3.org/2001/XMLSchema" xmlns:xs="http://www.w3.org/2001/XMLSchema" xmlns:p="http://schemas.microsoft.com/office/2006/metadata/properties" xmlns:ns2="f4e7b1d2-d9d8-4be6-a468-264bc75ebb9f" xmlns:ns3="263eb5da-2fbb-442b-8ecc-8a249418e2b8" targetNamespace="http://schemas.microsoft.com/office/2006/metadata/properties" ma:root="true" ma:fieldsID="f23d89c0ba648582925b7fee806a9f92" ns2:_="" ns3:_="">
    <xsd:import namespace="f4e7b1d2-d9d8-4be6-a468-264bc75ebb9f"/>
    <xsd:import namespace="263eb5da-2fbb-442b-8ecc-8a249418e2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7b1d2-d9d8-4be6-a468-264bc75ebb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eb5da-2fbb-442b-8ecc-8a249418e2b8"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CAE478B-0702-4B31-A000-C4EDE1A47C7D}"/>
</file>

<file path=customXml/itemProps2.xml><?xml version="1.0" encoding="utf-8"?>
<ds:datastoreItem xmlns:ds="http://schemas.openxmlformats.org/officeDocument/2006/customXml" ds:itemID="{5F66B7A5-F597-4F46-9D9B-17B2853484C4}"/>
</file>

<file path=customXml/itemProps3.xml><?xml version="1.0" encoding="utf-8"?>
<ds:datastoreItem xmlns:ds="http://schemas.openxmlformats.org/officeDocument/2006/customXml" ds:itemID="{BDC2D535-84C6-4830-B492-52DDBE00F9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Director Oficina Ejecucion Civil Municipal - Seccional Cali</cp:lastModifiedBy>
  <cp:revision/>
  <dcterms:created xsi:type="dcterms:W3CDTF">2021-04-16T16:11:31Z</dcterms:created>
  <dcterms:modified xsi:type="dcterms:W3CDTF">2021-08-20T16:03:51Z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0x010100CCD5AFAD2AB8B04697BA6D3B76A92F30</vt:lpwstr>
  </property>
</Properties>
</file>