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pivotTables/pivotTable1.xml" ContentType="application/vnd.openxmlformats-officedocument.spreadsheetml.pivotTable+xml"/>
  <Override PartName="/xl/tables/table1.xml" ContentType="application/vnd.openxmlformats-officedocument.spreadsheetml.table+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hidePivotFieldList="1" defaultThemeVersion="166925"/>
  <mc:AlternateContent xmlns:mc="http://schemas.openxmlformats.org/markup-compatibility/2006">
    <mc:Choice Requires="x15">
      <x15ac:absPath xmlns:x15ac="http://schemas.microsoft.com/office/spreadsheetml/2010/11/ac" url="D:\Rama judicial\1. SEGUIMIENTO Valledupar\1. CONTENCIOSO-ADMINISTRATIVO\CALIDAD\2. MATRIZ DE RIESGO\1.MATRIZ\"/>
    </mc:Choice>
  </mc:AlternateContent>
  <xr:revisionPtr revIDLastSave="0" documentId="13_ncr:1_{7C1A8DF1-33D0-4CB7-AC06-262D51413D58}" xr6:coauthVersionLast="47" xr6:coauthVersionMax="47" xr10:uidLastSave="{00000000-0000-0000-0000-000000000000}"/>
  <bookViews>
    <workbookView xWindow="-108" yWindow="-108" windowWidth="23256" windowHeight="12576" firstSheet="12" activeTab="12" xr2:uid="{3E3DCF31-E9A4-4BF8-A2F1-A5D8E6F10397}"/>
  </bookViews>
  <sheets>
    <sheet name="Presentacion" sheetId="25" r:id="rId1"/>
    <sheet name="Análisis de Contexto" sheetId="26" r:id="rId2"/>
    <sheet name="Estrategias " sheetId="27" r:id="rId3"/>
    <sheet name="Instructivo" sheetId="20" r:id="rId4"/>
    <sheet name="Mapa Final" sheetId="1" r:id="rId5"/>
    <sheet name="Clasificación Riesgo" sheetId="4" r:id="rId6"/>
    <sheet name="Tabla probabilidad" sheetId="5" r:id="rId7"/>
    <sheet name="Tabla Impacto " sheetId="21" r:id="rId8"/>
    <sheet name="Hoja1" sheetId="13" state="hidden" r:id="rId9"/>
    <sheet name="LISTA" sheetId="2" state="hidden" r:id="rId10"/>
    <sheet name="Tabla Valoración de Controles" sheetId="7" r:id="rId11"/>
    <sheet name="Matriz de Calor" sheetId="15" r:id="rId12"/>
    <sheet name="Seguimiento 1 Trimestre" sheetId="16" r:id="rId13"/>
    <sheet name="Seguimiento 2 Trimestre" sheetId="22" r:id="rId14"/>
    <sheet name="Seguimiento 3 Trimestre" sheetId="23" r:id="rId15"/>
    <sheet name="Seguimiento 4 Trimestre" sheetId="24" r:id="rId16"/>
  </sheets>
  <externalReferences>
    <externalReference r:id="rId17"/>
    <externalReference r:id="rId18"/>
  </externalReferences>
  <definedNames>
    <definedName name="Data">'[1]Tabla de Valoración'!$I$2:$L$5</definedName>
    <definedName name="Diseño">'[1]Tabla de Valoración'!$I$2:$I$5</definedName>
    <definedName name="Ejecución">'[1]Tabla de Valoración'!$I$2:$L$2</definedName>
    <definedName name="Posibilidad">[2]Hoja2!$H$3:$H$7</definedName>
  </definedNames>
  <calcPr calcId="191028"/>
  <pivotCaches>
    <pivotCache cacheId="0" r:id="rId19"/>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N55" i="24" l="1"/>
  <c r="G55" i="24"/>
  <c r="F55" i="24"/>
  <c r="E55" i="24"/>
  <c r="D55" i="24"/>
  <c r="C55" i="24"/>
  <c r="B55" i="24"/>
  <c r="A55" i="24"/>
  <c r="N50" i="24"/>
  <c r="G50" i="24"/>
  <c r="F50" i="24"/>
  <c r="E50" i="24"/>
  <c r="D50" i="24"/>
  <c r="C50" i="24"/>
  <c r="B50" i="24"/>
  <c r="A50" i="24"/>
  <c r="N45" i="24"/>
  <c r="G45" i="24"/>
  <c r="F45" i="24"/>
  <c r="E45" i="24"/>
  <c r="D45" i="24"/>
  <c r="C45" i="24"/>
  <c r="B45" i="24"/>
  <c r="A45" i="24"/>
  <c r="N40" i="24"/>
  <c r="G40" i="24"/>
  <c r="F40" i="24"/>
  <c r="E40" i="24"/>
  <c r="D40" i="24"/>
  <c r="C40" i="24"/>
  <c r="B40" i="24"/>
  <c r="A40" i="24"/>
  <c r="N35" i="24"/>
  <c r="G35" i="24"/>
  <c r="F35" i="24"/>
  <c r="E35" i="24"/>
  <c r="D35" i="24"/>
  <c r="C35" i="24"/>
  <c r="B35" i="24"/>
  <c r="A35" i="24"/>
  <c r="N30" i="24"/>
  <c r="G30" i="24"/>
  <c r="F30" i="24"/>
  <c r="E30" i="24"/>
  <c r="D30" i="24"/>
  <c r="C30" i="24"/>
  <c r="B30" i="24"/>
  <c r="A30" i="24"/>
  <c r="N25" i="24"/>
  <c r="G25" i="24"/>
  <c r="F25" i="24"/>
  <c r="E25" i="24"/>
  <c r="D25" i="24"/>
  <c r="C25" i="24"/>
  <c r="B25" i="24"/>
  <c r="A25" i="24"/>
  <c r="N20" i="24"/>
  <c r="G20" i="24"/>
  <c r="F20" i="24"/>
  <c r="E20" i="24"/>
  <c r="D20" i="24"/>
  <c r="C20" i="24"/>
  <c r="B20" i="24"/>
  <c r="A20" i="24"/>
  <c r="N15" i="24"/>
  <c r="G15" i="24"/>
  <c r="F15" i="24"/>
  <c r="E15" i="24"/>
  <c r="D15" i="24"/>
  <c r="C15" i="24"/>
  <c r="B15" i="24"/>
  <c r="A15" i="24"/>
  <c r="N10" i="24"/>
  <c r="G10" i="24"/>
  <c r="F10" i="24"/>
  <c r="E10" i="24"/>
  <c r="D10" i="24"/>
  <c r="C10" i="24"/>
  <c r="B10" i="24"/>
  <c r="A10" i="24"/>
  <c r="D6" i="24"/>
  <c r="D5" i="24"/>
  <c r="D4" i="24"/>
  <c r="N55" i="23"/>
  <c r="G55" i="23"/>
  <c r="F55" i="23"/>
  <c r="E55" i="23"/>
  <c r="D55" i="23"/>
  <c r="C55" i="23"/>
  <c r="B55" i="23"/>
  <c r="A55" i="23"/>
  <c r="N50" i="23"/>
  <c r="G50" i="23"/>
  <c r="F50" i="23"/>
  <c r="E50" i="23"/>
  <c r="D50" i="23"/>
  <c r="C50" i="23"/>
  <c r="B50" i="23"/>
  <c r="A50" i="23"/>
  <c r="N45" i="23"/>
  <c r="G45" i="23"/>
  <c r="F45" i="23"/>
  <c r="E45" i="23"/>
  <c r="D45" i="23"/>
  <c r="C45" i="23"/>
  <c r="B45" i="23"/>
  <c r="A45" i="23"/>
  <c r="N40" i="23"/>
  <c r="G40" i="23"/>
  <c r="F40" i="23"/>
  <c r="E40" i="23"/>
  <c r="D40" i="23"/>
  <c r="C40" i="23"/>
  <c r="B40" i="23"/>
  <c r="A40" i="23"/>
  <c r="N35" i="23"/>
  <c r="G35" i="23"/>
  <c r="F35" i="23"/>
  <c r="E35" i="23"/>
  <c r="D35" i="23"/>
  <c r="C35" i="23"/>
  <c r="B35" i="23"/>
  <c r="A35" i="23"/>
  <c r="N30" i="23"/>
  <c r="G30" i="23"/>
  <c r="F30" i="23"/>
  <c r="E30" i="23"/>
  <c r="D30" i="23"/>
  <c r="C30" i="23"/>
  <c r="B30" i="23"/>
  <c r="A30" i="23"/>
  <c r="N25" i="23"/>
  <c r="G25" i="23"/>
  <c r="F25" i="23"/>
  <c r="E25" i="23"/>
  <c r="D25" i="23"/>
  <c r="C25" i="23"/>
  <c r="B25" i="23"/>
  <c r="A25" i="23"/>
  <c r="N20" i="23"/>
  <c r="G20" i="23"/>
  <c r="F20" i="23"/>
  <c r="E20" i="23"/>
  <c r="D20" i="23"/>
  <c r="C20" i="23"/>
  <c r="B20" i="23"/>
  <c r="A20" i="23"/>
  <c r="N15" i="23"/>
  <c r="G15" i="23"/>
  <c r="F15" i="23"/>
  <c r="E15" i="23"/>
  <c r="D15" i="23"/>
  <c r="C15" i="23"/>
  <c r="B15" i="23"/>
  <c r="A15" i="23"/>
  <c r="N10" i="23"/>
  <c r="G10" i="23"/>
  <c r="F10" i="23"/>
  <c r="E10" i="23"/>
  <c r="D10" i="23"/>
  <c r="C10" i="23"/>
  <c r="B10" i="23"/>
  <c r="A10" i="23"/>
  <c r="D6" i="23"/>
  <c r="D5" i="23"/>
  <c r="D4" i="23"/>
  <c r="N55" i="22"/>
  <c r="G55" i="22"/>
  <c r="F55" i="22"/>
  <c r="E55" i="22"/>
  <c r="D55" i="22"/>
  <c r="C55" i="22"/>
  <c r="B55" i="22"/>
  <c r="A55" i="22"/>
  <c r="N50" i="22"/>
  <c r="G50" i="22"/>
  <c r="F50" i="22"/>
  <c r="E50" i="22"/>
  <c r="D50" i="22"/>
  <c r="C50" i="22"/>
  <c r="B50" i="22"/>
  <c r="A50" i="22"/>
  <c r="N45" i="22"/>
  <c r="G45" i="22"/>
  <c r="F45" i="22"/>
  <c r="E45" i="22"/>
  <c r="D45" i="22"/>
  <c r="C45" i="22"/>
  <c r="B45" i="22"/>
  <c r="A45" i="22"/>
  <c r="N40" i="22"/>
  <c r="G40" i="22"/>
  <c r="F40" i="22"/>
  <c r="E40" i="22"/>
  <c r="D40" i="22"/>
  <c r="C40" i="22"/>
  <c r="B40" i="22"/>
  <c r="A40" i="22"/>
  <c r="N35" i="22"/>
  <c r="G35" i="22"/>
  <c r="F35" i="22"/>
  <c r="E35" i="22"/>
  <c r="D35" i="22"/>
  <c r="C35" i="22"/>
  <c r="B35" i="22"/>
  <c r="A35" i="22"/>
  <c r="N30" i="22"/>
  <c r="G30" i="22"/>
  <c r="F30" i="22"/>
  <c r="E30" i="22"/>
  <c r="D30" i="22"/>
  <c r="C30" i="22"/>
  <c r="B30" i="22"/>
  <c r="A30" i="22"/>
  <c r="N25" i="22"/>
  <c r="G25" i="22"/>
  <c r="F25" i="22"/>
  <c r="E25" i="22"/>
  <c r="D25" i="22"/>
  <c r="C25" i="22"/>
  <c r="B25" i="22"/>
  <c r="A25" i="22"/>
  <c r="N20" i="22"/>
  <c r="G20" i="22"/>
  <c r="F20" i="22"/>
  <c r="E20" i="22"/>
  <c r="D20" i="22"/>
  <c r="C20" i="22"/>
  <c r="B20" i="22"/>
  <c r="A20" i="22"/>
  <c r="N15" i="22"/>
  <c r="G15" i="22"/>
  <c r="F15" i="22"/>
  <c r="E15" i="22"/>
  <c r="D15" i="22"/>
  <c r="C15" i="22"/>
  <c r="B15" i="22"/>
  <c r="A15" i="22"/>
  <c r="N10" i="22"/>
  <c r="G10" i="22"/>
  <c r="F10" i="22"/>
  <c r="E10" i="22"/>
  <c r="D10" i="22"/>
  <c r="C10" i="22"/>
  <c r="B10" i="22"/>
  <c r="A10" i="22"/>
  <c r="D6" i="22"/>
  <c r="D5" i="22"/>
  <c r="D4" i="22"/>
  <c r="B55" i="16"/>
  <c r="B50" i="16"/>
  <c r="B45" i="16"/>
  <c r="B40" i="16"/>
  <c r="B35" i="16"/>
  <c r="B30" i="16"/>
  <c r="B25" i="16"/>
  <c r="B20" i="16"/>
  <c r="B15" i="16"/>
  <c r="B10" i="16"/>
  <c r="M55" i="1" l="1"/>
  <c r="L55" i="1"/>
  <c r="M50" i="1"/>
  <c r="L50" i="1"/>
  <c r="M45" i="1"/>
  <c r="L45" i="1"/>
  <c r="M40" i="1"/>
  <c r="L40" i="1"/>
  <c r="M35" i="1"/>
  <c r="L35" i="1"/>
  <c r="M30" i="1"/>
  <c r="L30" i="1"/>
  <c r="M25" i="1"/>
  <c r="L25" i="1"/>
  <c r="M20" i="1"/>
  <c r="L20" i="1"/>
  <c r="M15" i="1"/>
  <c r="L15" i="1"/>
  <c r="I15" i="23" l="1"/>
  <c r="I15" i="24"/>
  <c r="I15" i="22"/>
  <c r="I20" i="24"/>
  <c r="I20" i="23"/>
  <c r="I20" i="22"/>
  <c r="I25" i="24"/>
  <c r="I25" i="23"/>
  <c r="I25" i="22"/>
  <c r="I30" i="23"/>
  <c r="I30" i="24"/>
  <c r="I30" i="22"/>
  <c r="I35" i="23"/>
  <c r="I35" i="24"/>
  <c r="I35" i="22"/>
  <c r="I40" i="24"/>
  <c r="I40" i="23"/>
  <c r="I40" i="22"/>
  <c r="I45" i="22"/>
  <c r="I45" i="24"/>
  <c r="I45" i="23"/>
  <c r="I55" i="24"/>
  <c r="I55" i="22"/>
  <c r="I55" i="23"/>
  <c r="I50" i="23"/>
  <c r="I50" i="22"/>
  <c r="I50" i="24"/>
  <c r="M10" i="1"/>
  <c r="L10" i="1"/>
  <c r="I10" i="24" l="1"/>
  <c r="I10" i="22"/>
  <c r="I10" i="23"/>
  <c r="B249" i="21" a="1"/>
  <c r="B249" i="21" s="1"/>
  <c r="G238" i="21" s="1"/>
  <c r="N25" i="16" l="1"/>
  <c r="G25" i="16"/>
  <c r="F25" i="16"/>
  <c r="E25" i="16"/>
  <c r="D25" i="16"/>
  <c r="C25" i="16"/>
  <c r="A25" i="16"/>
  <c r="N55" i="16"/>
  <c r="G55" i="16"/>
  <c r="F55" i="16"/>
  <c r="E55" i="16"/>
  <c r="D55" i="16"/>
  <c r="C55" i="16"/>
  <c r="A55" i="16"/>
  <c r="N50" i="16"/>
  <c r="G50" i="16"/>
  <c r="F50" i="16"/>
  <c r="E50" i="16"/>
  <c r="D50" i="16"/>
  <c r="C50" i="16"/>
  <c r="A50" i="16"/>
  <c r="N45" i="16"/>
  <c r="G45" i="16"/>
  <c r="F45" i="16"/>
  <c r="E45" i="16"/>
  <c r="D45" i="16"/>
  <c r="C45" i="16"/>
  <c r="A45" i="16"/>
  <c r="N40" i="16"/>
  <c r="G40" i="16"/>
  <c r="F40" i="16"/>
  <c r="E40" i="16"/>
  <c r="D40" i="16"/>
  <c r="C40" i="16"/>
  <c r="A40" i="16"/>
  <c r="N35" i="16"/>
  <c r="G35" i="16"/>
  <c r="F35" i="16"/>
  <c r="E35" i="16"/>
  <c r="D35" i="16"/>
  <c r="C35" i="16"/>
  <c r="A35" i="16"/>
  <c r="N30" i="16"/>
  <c r="G30" i="16"/>
  <c r="F30" i="16"/>
  <c r="E30" i="16"/>
  <c r="D30" i="16"/>
  <c r="C30" i="16"/>
  <c r="A30" i="16"/>
  <c r="N20" i="16"/>
  <c r="G20" i="16"/>
  <c r="F20" i="16"/>
  <c r="E20" i="16"/>
  <c r="D20" i="16"/>
  <c r="C20" i="16"/>
  <c r="A20" i="16"/>
  <c r="N15" i="16"/>
  <c r="G15" i="16"/>
  <c r="F15" i="16"/>
  <c r="E15" i="16"/>
  <c r="D15" i="16"/>
  <c r="C15" i="16"/>
  <c r="A15" i="16"/>
  <c r="D6" i="16"/>
  <c r="D5" i="16"/>
  <c r="D4" i="16"/>
  <c r="N10" i="16"/>
  <c r="G10" i="16"/>
  <c r="F10" i="16"/>
  <c r="E10" i="16"/>
  <c r="D10" i="16"/>
  <c r="C10" i="16"/>
  <c r="A10" i="16"/>
  <c r="T39" i="1"/>
  <c r="Q39" i="1"/>
  <c r="T38" i="1"/>
  <c r="Q38" i="1"/>
  <c r="T37" i="1"/>
  <c r="Q37" i="1"/>
  <c r="T36" i="1"/>
  <c r="Q36" i="1"/>
  <c r="T35" i="1"/>
  <c r="Q35" i="1"/>
  <c r="J35" i="1"/>
  <c r="I35" i="1"/>
  <c r="T34" i="1"/>
  <c r="Q34" i="1"/>
  <c r="T33" i="1"/>
  <c r="Q33" i="1"/>
  <c r="T32" i="1"/>
  <c r="Q32" i="1"/>
  <c r="T31" i="1"/>
  <c r="Q31" i="1"/>
  <c r="T30" i="1"/>
  <c r="Q30" i="1"/>
  <c r="AD30" i="1" s="1"/>
  <c r="J30" i="1"/>
  <c r="I30" i="1"/>
  <c r="X35" i="1" l="1"/>
  <c r="X33" i="1"/>
  <c r="Z31" i="1"/>
  <c r="AD33" i="1"/>
  <c r="AC33" i="1" s="1"/>
  <c r="N35" i="1"/>
  <c r="J35" i="16" s="1"/>
  <c r="H35" i="22"/>
  <c r="H35" i="23"/>
  <c r="H35" i="24"/>
  <c r="H30" i="22"/>
  <c r="H30" i="24"/>
  <c r="H30" i="23"/>
  <c r="X38" i="1"/>
  <c r="H35" i="16"/>
  <c r="AD31" i="1"/>
  <c r="AC31" i="1" s="1"/>
  <c r="X30" i="1"/>
  <c r="AD39" i="1"/>
  <c r="AC39" i="1" s="1"/>
  <c r="I35" i="16"/>
  <c r="N30" i="1"/>
  <c r="AD32" i="1"/>
  <c r="AC32" i="1" s="1"/>
  <c r="H30" i="16"/>
  <c r="I30" i="16"/>
  <c r="X36" i="1"/>
  <c r="Z33" i="1"/>
  <c r="Y33" i="1" s="1"/>
  <c r="Z32" i="1"/>
  <c r="Y32" i="1" s="1"/>
  <c r="X37" i="1"/>
  <c r="X32" i="1"/>
  <c r="Z35" i="1"/>
  <c r="X31" i="1"/>
  <c r="Z39" i="1"/>
  <c r="Y39" i="1" s="1"/>
  <c r="Z30" i="1"/>
  <c r="Y30" i="1" s="1"/>
  <c r="Z36" i="1"/>
  <c r="Y36" i="1" s="1"/>
  <c r="AD36" i="1"/>
  <c r="AC36" i="1" s="1"/>
  <c r="AD34" i="1"/>
  <c r="AC34" i="1" s="1"/>
  <c r="Z34" i="1"/>
  <c r="Y34" i="1" s="1"/>
  <c r="AD35" i="1"/>
  <c r="AC35" i="1" s="1"/>
  <c r="Z37" i="1"/>
  <c r="Y37" i="1" s="1"/>
  <c r="Y31" i="1"/>
  <c r="Z38" i="1"/>
  <c r="Y38" i="1" s="1"/>
  <c r="AD38" i="1"/>
  <c r="AC38" i="1" s="1"/>
  <c r="AD37" i="1"/>
  <c r="AC37" i="1" s="1"/>
  <c r="X39" i="1"/>
  <c r="X34" i="1"/>
  <c r="AC30" i="1"/>
  <c r="J35" i="23" l="1"/>
  <c r="J35" i="24"/>
  <c r="J35" i="22"/>
  <c r="J30" i="23"/>
  <c r="J30" i="22"/>
  <c r="J30" i="24"/>
  <c r="AB35" i="1"/>
  <c r="AA35" i="1" s="1"/>
  <c r="J30" i="16"/>
  <c r="AB30" i="1"/>
  <c r="AA30" i="1" s="1"/>
  <c r="Y35" i="1"/>
  <c r="AF35" i="1"/>
  <c r="AE35" i="1" s="1"/>
  <c r="AF30" i="1"/>
  <c r="AE30" i="1" s="1"/>
  <c r="L30" i="24" l="1"/>
  <c r="L30" i="22"/>
  <c r="L30" i="23"/>
  <c r="L35" i="24"/>
  <c r="L35" i="22"/>
  <c r="L35" i="23"/>
  <c r="K30" i="22"/>
  <c r="K30" i="24"/>
  <c r="K30" i="23"/>
  <c r="K35" i="23"/>
  <c r="K35" i="22"/>
  <c r="K35" i="24"/>
  <c r="AG35" i="1"/>
  <c r="L35" i="16"/>
  <c r="K30" i="16"/>
  <c r="AG30" i="1"/>
  <c r="L30" i="16"/>
  <c r="K35" i="16"/>
  <c r="T25" i="1"/>
  <c r="T26" i="1"/>
  <c r="T27" i="1"/>
  <c r="T28" i="1"/>
  <c r="T29" i="1"/>
  <c r="Q25" i="1"/>
  <c r="Q26" i="1"/>
  <c r="Q27" i="1"/>
  <c r="Q28" i="1"/>
  <c r="AD28" i="1" s="1"/>
  <c r="AC28" i="1" s="1"/>
  <c r="Q29" i="1"/>
  <c r="AD29" i="1" s="1"/>
  <c r="AC29" i="1" s="1"/>
  <c r="J25" i="1"/>
  <c r="I25" i="1"/>
  <c r="T59" i="1"/>
  <c r="Q59" i="1"/>
  <c r="T58" i="1"/>
  <c r="Q58" i="1"/>
  <c r="T57" i="1"/>
  <c r="Q57" i="1"/>
  <c r="T56" i="1"/>
  <c r="Q56" i="1"/>
  <c r="T55" i="1"/>
  <c r="Q55" i="1"/>
  <c r="J55" i="1"/>
  <c r="I55" i="1"/>
  <c r="H55" i="24" l="1"/>
  <c r="H55" i="23"/>
  <c r="H55" i="22"/>
  <c r="M35" i="22"/>
  <c r="M35" i="23"/>
  <c r="M35" i="24"/>
  <c r="M30" i="22"/>
  <c r="M30" i="24"/>
  <c r="M30" i="23"/>
  <c r="H25" i="22"/>
  <c r="H25" i="23"/>
  <c r="H25" i="24"/>
  <c r="I15" i="16"/>
  <c r="I50" i="16"/>
  <c r="I25" i="16"/>
  <c r="I20" i="16"/>
  <c r="I55" i="16"/>
  <c r="H55" i="16"/>
  <c r="I40" i="16"/>
  <c r="AD27" i="1"/>
  <c r="AC27" i="1" s="1"/>
  <c r="AD26" i="1"/>
  <c r="AC26" i="1" s="1"/>
  <c r="I10" i="16"/>
  <c r="I45" i="16"/>
  <c r="N25" i="1"/>
  <c r="H25" i="16"/>
  <c r="AD25" i="1"/>
  <c r="AC25" i="1" s="1"/>
  <c r="M30" i="16"/>
  <c r="Z25" i="1"/>
  <c r="Y25" i="1" s="1"/>
  <c r="M35" i="16"/>
  <c r="AD59" i="1"/>
  <c r="AC59" i="1" s="1"/>
  <c r="X28" i="1"/>
  <c r="X27" i="1"/>
  <c r="Z29" i="1"/>
  <c r="Y29" i="1" s="1"/>
  <c r="X26" i="1"/>
  <c r="Z28" i="1"/>
  <c r="Y28" i="1" s="1"/>
  <c r="Z27" i="1"/>
  <c r="Y27" i="1" s="1"/>
  <c r="Z26" i="1"/>
  <c r="Y26" i="1" s="1"/>
  <c r="X25" i="1"/>
  <c r="X29" i="1"/>
  <c r="X59" i="1"/>
  <c r="X58" i="1"/>
  <c r="Z58" i="1"/>
  <c r="Y58" i="1" s="1"/>
  <c r="X56" i="1"/>
  <c r="X57" i="1"/>
  <c r="Z55" i="1"/>
  <c r="Y55" i="1" s="1"/>
  <c r="Z59" i="1"/>
  <c r="Y59" i="1" s="1"/>
  <c r="Z57" i="1"/>
  <c r="Y57" i="1" s="1"/>
  <c r="X55" i="1"/>
  <c r="N55" i="1"/>
  <c r="AD58" i="1"/>
  <c r="AC58" i="1" s="1"/>
  <c r="AD56" i="1"/>
  <c r="AC56" i="1" s="1"/>
  <c r="AD57" i="1"/>
  <c r="AC57" i="1" s="1"/>
  <c r="AD55" i="1"/>
  <c r="Z56" i="1"/>
  <c r="Y56" i="1" s="1"/>
  <c r="T54" i="1"/>
  <c r="Q54" i="1"/>
  <c r="T53" i="1"/>
  <c r="Q53" i="1"/>
  <c r="AD53" i="1" s="1"/>
  <c r="AC53" i="1" s="1"/>
  <c r="T52" i="1"/>
  <c r="Q52" i="1"/>
  <c r="T51" i="1"/>
  <c r="Q51" i="1"/>
  <c r="T50" i="1"/>
  <c r="Q50" i="1"/>
  <c r="J50" i="1"/>
  <c r="I50" i="1"/>
  <c r="J55" i="23" l="1"/>
  <c r="J55" i="22"/>
  <c r="J55" i="24"/>
  <c r="H50" i="23"/>
  <c r="H50" i="22"/>
  <c r="H50" i="24"/>
  <c r="J25" i="22"/>
  <c r="J25" i="23"/>
  <c r="J25" i="24"/>
  <c r="AF25" i="1"/>
  <c r="AE25" i="1" s="1"/>
  <c r="H50" i="16"/>
  <c r="J25" i="16"/>
  <c r="J55" i="16"/>
  <c r="AB25" i="1"/>
  <c r="AA25" i="1" s="1"/>
  <c r="Z54" i="1"/>
  <c r="Y54" i="1" s="1"/>
  <c r="AC55" i="1"/>
  <c r="AF55" i="1"/>
  <c r="AE55" i="1" s="1"/>
  <c r="AB55" i="1"/>
  <c r="AA55" i="1" s="1"/>
  <c r="AD52" i="1"/>
  <c r="AC52" i="1" s="1"/>
  <c r="AD51" i="1"/>
  <c r="AC51" i="1" s="1"/>
  <c r="AD54" i="1"/>
  <c r="AC54" i="1" s="1"/>
  <c r="N50" i="1"/>
  <c r="AD50" i="1"/>
  <c r="X53" i="1"/>
  <c r="Z51" i="1"/>
  <c r="Y51" i="1" s="1"/>
  <c r="X51" i="1"/>
  <c r="X52" i="1"/>
  <c r="Z53" i="1"/>
  <c r="Y53" i="1" s="1"/>
  <c r="Z52" i="1"/>
  <c r="Y52" i="1" s="1"/>
  <c r="X50" i="1"/>
  <c r="X54" i="1"/>
  <c r="Z50" i="1"/>
  <c r="L25" i="16" l="1"/>
  <c r="L25" i="24"/>
  <c r="L25" i="22"/>
  <c r="L25" i="23"/>
  <c r="L55" i="24"/>
  <c r="L55" i="22"/>
  <c r="L55" i="23"/>
  <c r="K55" i="24"/>
  <c r="K55" i="22"/>
  <c r="K55" i="23"/>
  <c r="K25" i="23"/>
  <c r="K25" i="24"/>
  <c r="K25" i="22"/>
  <c r="J50" i="23"/>
  <c r="J50" i="22"/>
  <c r="J50" i="24"/>
  <c r="K55" i="16"/>
  <c r="L55" i="16"/>
  <c r="J50" i="16"/>
  <c r="AG25" i="1"/>
  <c r="K25" i="16"/>
  <c r="AG55" i="1"/>
  <c r="AF50" i="1"/>
  <c r="AE50" i="1" s="1"/>
  <c r="AC50" i="1"/>
  <c r="AB50" i="1"/>
  <c r="AA50" i="1" s="1"/>
  <c r="Y50" i="1"/>
  <c r="M55" i="22" l="1"/>
  <c r="M55" i="24"/>
  <c r="M55" i="23"/>
  <c r="K50" i="23"/>
  <c r="K50" i="22"/>
  <c r="K50" i="24"/>
  <c r="M25" i="24"/>
  <c r="M25" i="22"/>
  <c r="M25" i="23"/>
  <c r="L50" i="23"/>
  <c r="L50" i="24"/>
  <c r="L50" i="22"/>
  <c r="K50" i="16"/>
  <c r="M25" i="16"/>
  <c r="L50" i="16"/>
  <c r="M55" i="16"/>
  <c r="AG50" i="1"/>
  <c r="M50" i="23" l="1"/>
  <c r="M50" i="22"/>
  <c r="M50" i="24"/>
  <c r="M50" i="16"/>
  <c r="T49" i="1"/>
  <c r="Q49" i="1"/>
  <c r="T48" i="1"/>
  <c r="Q48" i="1"/>
  <c r="T47" i="1"/>
  <c r="Q47" i="1"/>
  <c r="T46" i="1"/>
  <c r="Q46" i="1"/>
  <c r="T45" i="1"/>
  <c r="Q45" i="1"/>
  <c r="J45" i="1"/>
  <c r="I45" i="1"/>
  <c r="H45" i="24" l="1"/>
  <c r="H45" i="22"/>
  <c r="H45" i="23"/>
  <c r="H45" i="16"/>
  <c r="X48" i="1"/>
  <c r="Z49" i="1"/>
  <c r="Y49" i="1" s="1"/>
  <c r="X45" i="1"/>
  <c r="X49" i="1"/>
  <c r="X47" i="1"/>
  <c r="X46" i="1"/>
  <c r="AD46" i="1"/>
  <c r="AC46" i="1" s="1"/>
  <c r="AD48" i="1"/>
  <c r="AC48" i="1" s="1"/>
  <c r="AD47" i="1"/>
  <c r="AD49" i="1"/>
  <c r="AC49" i="1" s="1"/>
  <c r="AD45" i="1"/>
  <c r="AC45" i="1" s="1"/>
  <c r="Z47" i="1"/>
  <c r="Y47" i="1" s="1"/>
  <c r="Z45" i="1"/>
  <c r="Y45" i="1" s="1"/>
  <c r="N45" i="1"/>
  <c r="Z48" i="1"/>
  <c r="Y48" i="1" s="1"/>
  <c r="Z46" i="1"/>
  <c r="Y46" i="1" s="1"/>
  <c r="J45" i="23" l="1"/>
  <c r="J45" i="22"/>
  <c r="J45" i="24"/>
  <c r="J45" i="16"/>
  <c r="AF45" i="1"/>
  <c r="AE45" i="1" s="1"/>
  <c r="AC47" i="1"/>
  <c r="AB45" i="1"/>
  <c r="AA45" i="1" s="1"/>
  <c r="L45" i="24" l="1"/>
  <c r="L45" i="23"/>
  <c r="L45" i="22"/>
  <c r="K45" i="24"/>
  <c r="K45" i="22"/>
  <c r="K45" i="23"/>
  <c r="K45" i="16"/>
  <c r="L45" i="16"/>
  <c r="AG45" i="1"/>
  <c r="T44" i="1"/>
  <c r="Q44" i="1"/>
  <c r="T43" i="1"/>
  <c r="Q43" i="1"/>
  <c r="T42" i="1"/>
  <c r="Q42" i="1"/>
  <c r="T41" i="1"/>
  <c r="Q41" i="1"/>
  <c r="T40" i="1"/>
  <c r="Q40" i="1"/>
  <c r="J40" i="1"/>
  <c r="I40" i="1"/>
  <c r="M45" i="22" l="1"/>
  <c r="M45" i="23"/>
  <c r="M45" i="24"/>
  <c r="H40" i="22"/>
  <c r="H40" i="24"/>
  <c r="H40" i="23"/>
  <c r="H40" i="16"/>
  <c r="M45" i="16"/>
  <c r="X42" i="1"/>
  <c r="X41" i="1"/>
  <c r="Z42" i="1"/>
  <c r="Y42" i="1" s="1"/>
  <c r="Z44" i="1"/>
  <c r="Y44" i="1" s="1"/>
  <c r="X43" i="1"/>
  <c r="AD41" i="1"/>
  <c r="AC41" i="1" s="1"/>
  <c r="X40" i="1"/>
  <c r="X44" i="1"/>
  <c r="AD44" i="1"/>
  <c r="AC44" i="1" s="1"/>
  <c r="AD42" i="1"/>
  <c r="AC42" i="1" s="1"/>
  <c r="AD40" i="1"/>
  <c r="AC40" i="1" s="1"/>
  <c r="AD43" i="1"/>
  <c r="AC43" i="1" s="1"/>
  <c r="Z41" i="1"/>
  <c r="Y41" i="1" s="1"/>
  <c r="Z43" i="1"/>
  <c r="Y43" i="1" s="1"/>
  <c r="Z40" i="1"/>
  <c r="Y40" i="1" s="1"/>
  <c r="N40" i="1"/>
  <c r="T24" i="1"/>
  <c r="Q24" i="1"/>
  <c r="T23" i="1"/>
  <c r="Q23" i="1"/>
  <c r="T22" i="1"/>
  <c r="Q22" i="1"/>
  <c r="T21" i="1"/>
  <c r="Q21" i="1"/>
  <c r="T20" i="1"/>
  <c r="Q20" i="1"/>
  <c r="J20" i="1"/>
  <c r="I20" i="1"/>
  <c r="T19" i="1"/>
  <c r="Q19" i="1"/>
  <c r="T18" i="1"/>
  <c r="Q18" i="1"/>
  <c r="T17" i="1"/>
  <c r="Q17" i="1"/>
  <c r="T16" i="1"/>
  <c r="Q16" i="1"/>
  <c r="T15" i="1"/>
  <c r="Q15" i="1"/>
  <c r="J15" i="1"/>
  <c r="I15" i="1"/>
  <c r="J40" i="24" l="1"/>
  <c r="J40" i="23"/>
  <c r="J40" i="22"/>
  <c r="H20" i="22"/>
  <c r="H20" i="24"/>
  <c r="H20" i="23"/>
  <c r="H15" i="22"/>
  <c r="H15" i="23"/>
  <c r="H15" i="24"/>
  <c r="J40" i="16"/>
  <c r="H20" i="16"/>
  <c r="H15" i="16"/>
  <c r="Z19" i="1"/>
  <c r="Y19" i="1" s="1"/>
  <c r="Z15" i="1"/>
  <c r="Y15" i="1" s="1"/>
  <c r="Z17" i="1"/>
  <c r="Y17" i="1" s="1"/>
  <c r="Z18" i="1"/>
  <c r="Y18" i="1" s="1"/>
  <c r="Z16" i="1"/>
  <c r="Y16" i="1" s="1"/>
  <c r="Z24" i="1"/>
  <c r="Z21" i="1"/>
  <c r="Y21" i="1" s="1"/>
  <c r="Z22" i="1"/>
  <c r="Y22" i="1" s="1"/>
  <c r="Z20" i="1"/>
  <c r="Y20" i="1" s="1"/>
  <c r="Z23" i="1"/>
  <c r="Y23" i="1" s="1"/>
  <c r="X21" i="1"/>
  <c r="X23" i="1"/>
  <c r="X18" i="1"/>
  <c r="X15" i="1"/>
  <c r="X19" i="1"/>
  <c r="X22" i="1"/>
  <c r="X16" i="1"/>
  <c r="X17" i="1"/>
  <c r="X20" i="1"/>
  <c r="X24" i="1"/>
  <c r="AB40" i="1"/>
  <c r="AA40" i="1" s="1"/>
  <c r="AF40" i="1"/>
  <c r="AE40" i="1" s="1"/>
  <c r="N15" i="1"/>
  <c r="AD18" i="1"/>
  <c r="AD19" i="1"/>
  <c r="AD15" i="1"/>
  <c r="AD17" i="1"/>
  <c r="AD16" i="1"/>
  <c r="AD21" i="1"/>
  <c r="AD20" i="1"/>
  <c r="AD22" i="1"/>
  <c r="AD24" i="1"/>
  <c r="AD23" i="1"/>
  <c r="N20" i="1"/>
  <c r="Y24" i="1"/>
  <c r="L40" i="24" l="1"/>
  <c r="L40" i="23"/>
  <c r="L40" i="22"/>
  <c r="K40" i="24"/>
  <c r="K40" i="23"/>
  <c r="K40" i="22"/>
  <c r="J20" i="24"/>
  <c r="J20" i="23"/>
  <c r="J20" i="22"/>
  <c r="J15" i="22"/>
  <c r="J15" i="23"/>
  <c r="J15" i="24"/>
  <c r="J15" i="16"/>
  <c r="L40" i="16"/>
  <c r="K40" i="16"/>
  <c r="J20" i="16"/>
  <c r="AG40" i="1"/>
  <c r="AB20" i="1"/>
  <c r="AA20" i="1" s="1"/>
  <c r="AB15" i="1"/>
  <c r="AA15" i="1" s="1"/>
  <c r="M40" i="23" l="1"/>
  <c r="M40" i="22"/>
  <c r="M40" i="24"/>
  <c r="K20" i="24"/>
  <c r="K20" i="23"/>
  <c r="K20" i="22"/>
  <c r="K15" i="22"/>
  <c r="K15" i="23"/>
  <c r="K15" i="24"/>
  <c r="K15" i="16"/>
  <c r="K20" i="16"/>
  <c r="M40" i="16"/>
  <c r="T14" i="1"/>
  <c r="Q14" i="1"/>
  <c r="T13" i="1"/>
  <c r="Q13" i="1"/>
  <c r="T12" i="1"/>
  <c r="Q12" i="1"/>
  <c r="AC23" i="1" l="1"/>
  <c r="AC21" i="1"/>
  <c r="AC19" i="1"/>
  <c r="AC22" i="1"/>
  <c r="AC24" i="1"/>
  <c r="AC18" i="1"/>
  <c r="AC16" i="1"/>
  <c r="AC17" i="1"/>
  <c r="AD12" i="1"/>
  <c r="AC12" i="1" s="1"/>
  <c r="AD13" i="1"/>
  <c r="AC13" i="1" s="1"/>
  <c r="AD14" i="1"/>
  <c r="AC14" i="1" s="1"/>
  <c r="Q11" i="1"/>
  <c r="T11" i="1"/>
  <c r="T10" i="1"/>
  <c r="AF20" i="1" l="1"/>
  <c r="AE20" i="1" s="1"/>
  <c r="AC20" i="1"/>
  <c r="AF15" i="1"/>
  <c r="AE15" i="1" s="1"/>
  <c r="AC15" i="1"/>
  <c r="AD11" i="1"/>
  <c r="Q10" i="1"/>
  <c r="AD10" i="1" s="1"/>
  <c r="J10" i="1"/>
  <c r="L15" i="24" l="1"/>
  <c r="L15" i="22"/>
  <c r="L15" i="23"/>
  <c r="L20" i="24"/>
  <c r="L20" i="23"/>
  <c r="L20" i="22"/>
  <c r="AG15" i="1"/>
  <c r="L15" i="16"/>
  <c r="AG20" i="1"/>
  <c r="L20" i="16"/>
  <c r="Z12" i="1"/>
  <c r="Z10" i="1"/>
  <c r="Y10" i="1" s="1"/>
  <c r="Z11" i="1"/>
  <c r="Z13" i="1"/>
  <c r="Z14" i="1"/>
  <c r="AC11" i="1"/>
  <c r="X13" i="1"/>
  <c r="X12" i="1"/>
  <c r="X14" i="1"/>
  <c r="AC10" i="1"/>
  <c r="X10" i="1"/>
  <c r="X11" i="1"/>
  <c r="I10" i="1"/>
  <c r="M20" i="23" l="1"/>
  <c r="M20" i="22"/>
  <c r="M20" i="24"/>
  <c r="M15" i="22"/>
  <c r="M15" i="23"/>
  <c r="M15" i="24"/>
  <c r="H10" i="23"/>
  <c r="H10" i="22"/>
  <c r="H10" i="24"/>
  <c r="M20" i="16"/>
  <c r="N10" i="1"/>
  <c r="H10" i="16"/>
  <c r="M15" i="16"/>
  <c r="AF10" i="1"/>
  <c r="AE10" i="1" s="1"/>
  <c r="Y13" i="1"/>
  <c r="Y12" i="1"/>
  <c r="Y11" i="1"/>
  <c r="Y14" i="1"/>
  <c r="AB10" i="1"/>
  <c r="AA10" i="1" s="1"/>
  <c r="L10" i="24" l="1"/>
  <c r="L10" i="22"/>
  <c r="L10" i="23"/>
  <c r="J10" i="23"/>
  <c r="J10" i="22"/>
  <c r="J10" i="24"/>
  <c r="K10" i="22"/>
  <c r="K10" i="24"/>
  <c r="K10" i="23"/>
  <c r="L10" i="16"/>
  <c r="J10" i="16"/>
  <c r="K10" i="16"/>
  <c r="AG10" i="1"/>
  <c r="M10" i="24" l="1"/>
  <c r="M10" i="23"/>
  <c r="M10" i="22"/>
  <c r="M10" i="16"/>
  <c r="B251" i="21"/>
  <c r="B250" i="21"/>
</calcChain>
</file>

<file path=xl/metadata.xml><?xml version="1.0" encoding="utf-8"?>
<metadata xmlns="http://schemas.openxmlformats.org/spreadsheetml/2006/main" xmlns:xlrd="http://schemas.microsoft.com/office/spreadsheetml/2017/richdata">
  <metadataTypes count="2">
    <metadataType name="XLDAPR" minSupportedVersion="120000" copy="1" pasteAll="1" pasteValues="1" merge="1" splitFirst="1" rowColShift="1" clearFormats="1" clearComments="1" assign="1" coerce="1" cellMeta="1"/>
    <metadataType name="XLRICHVALUE" minSupportedVersion="120000" copy="1" pasteAll="1" pasteValues="1" merge="1" splitFirst="1" rowColShift="1" clearFormats="1" clearComments="1" assign="1" coerce="1"/>
  </metadataTypes>
  <futureMetadata name="XLDAPR" count="1">
    <bk>
      <extLst>
        <ext xmlns:xda="http://schemas.microsoft.com/office/spreadsheetml/2017/dynamicarray" uri="{bdbb8cdc-fa1e-496e-a857-3c3f30c029c3}">
          <xda:dynamicArrayProperties fDynamic="1" fCollapsed="0"/>
        </ext>
      </extLst>
    </bk>
  </futureMetadata>
  <futureMetadata name="XLRICHVALUE" count="1">
    <bk>
      <extLst>
        <ext uri="{3e2802c4-a4d2-4d8b-9148-e3be6c30e623}">
          <xlrd:rvb i="0"/>
        </ext>
      </extLst>
    </bk>
  </futureMetadata>
  <cellMetadata count="1">
    <bk>
      <rc t="1" v="0"/>
    </bk>
  </cellMetadata>
  <valueMetadata count="1">
    <bk>
      <rc t="2" v="0"/>
    </bk>
  </valueMetadata>
</metadata>
</file>

<file path=xl/sharedStrings.xml><?xml version="1.0" encoding="utf-8"?>
<sst xmlns="http://schemas.openxmlformats.org/spreadsheetml/2006/main" count="2773" uniqueCount="640">
  <si>
    <t xml:space="preserve">                                                                         Consejo Superior de la Judicatura</t>
  </si>
  <si>
    <t xml:space="preserve"> MAPA DE RIESGOS SIGCMA</t>
  </si>
  <si>
    <t>DEPENDENCIA (Unidad misional del CSJ o Unidad de la DEAJ o Seccional o CSJ en caso de despachos judiciales certificados)</t>
  </si>
  <si>
    <t>CONSEJO SUPERIOR DE LA JUDICATURA</t>
  </si>
  <si>
    <t>PROCESO (indique el tipo de proceso si es Estratégico. Misional, Apoyo, Evaluación y Mejora y especifique el nombre del proceso)</t>
  </si>
  <si>
    <t>Misionales</t>
  </si>
  <si>
    <t>ADMINISTRACIÓN DE JUSTICIA</t>
  </si>
  <si>
    <t>CONSEJO SECCIONAL DE LA JUDICATURA</t>
  </si>
  <si>
    <t>DIRECCIÓN SECCIONAL DE ADMINISTRACIÓN JUDICIAL</t>
  </si>
  <si>
    <t>DESPACHO JUDICIAL CERTIFICADO</t>
  </si>
  <si>
    <t>X</t>
  </si>
  <si>
    <t>FECHA</t>
  </si>
  <si>
    <t>Consejo Superior de la Judicatura</t>
  </si>
  <si>
    <t>Análisis de Contexto</t>
  </si>
  <si>
    <t>ESPECIALIDAD:</t>
  </si>
  <si>
    <t xml:space="preserve">PROCESO </t>
  </si>
  <si>
    <t>ADMINISTRACIÓN DE JUSTICIA Y ACCIONES CONSTITUCIONALES</t>
  </si>
  <si>
    <t>DEPENDENCIA JUDICIAL CERTIFICADA:</t>
  </si>
  <si>
    <t xml:space="preserve">OBJETIVO DEL PROCESO: </t>
  </si>
  <si>
    <t>Administrar justicia dirigiendo la actuación procesal, hacia la emisión de una decisión de carácter definitivo mediante la aplicación de la normatividad vigente.</t>
  </si>
  <si>
    <t xml:space="preserve">CONTEXTO EXTERNO </t>
  </si>
  <si>
    <t xml:space="preserve">FACTORES TEMÁTICO </t>
  </si>
  <si>
    <t>No.</t>
  </si>
  <si>
    <t xml:space="preserve">AMENAZAS (Factores específicos) </t>
  </si>
  <si>
    <t xml:space="preserve">No. </t>
  </si>
  <si>
    <t xml:space="preserve">OPORTUNIDADES (Factores específicos) </t>
  </si>
  <si>
    <t>Tecnológicos (desarrollo digital,avances en tecnología, acceso a sistemas de información externos, gobierno en línea.</t>
  </si>
  <si>
    <t>Falta de conocimiento y capacitación de las partes interesadas externas en la totalidad de las herramientas tecnológicas dispuestas para prestar el servicio de justicia.</t>
  </si>
  <si>
    <t>Ausencia de portal único de información del Estado (Ramas del poder, órganos autónomos y demás entes especiales), que garantice la consulta de información en línea de toda la información oficial. -Gobierno en Línea).</t>
  </si>
  <si>
    <t>Legales y reglamentarios (estándares nacionales, internacionales, regulacion )</t>
  </si>
  <si>
    <t>AMBIENTALES: emisiones y residuos, energía, catástrofes naturales, desarrollo sostenible.</t>
  </si>
  <si>
    <t>Estrategias del Gobierno Nacional definidas en el Plan de Desarrollo 2018 -2022, donde se busca fortalecer el modelo de desarrollo economico, ambiental y social. Economía Circular.</t>
  </si>
  <si>
    <t xml:space="preserve">CONTEXTO INTERNO </t>
  </si>
  <si>
    <t xml:space="preserve">ACTORES TEMÁTICO </t>
  </si>
  <si>
    <t xml:space="preserve">DEBILIDADES  (Factores específicos)  </t>
  </si>
  <si>
    <t>Personal integrado por servidores judiciales de alto nivel profesional y capacitado para llevar a cabo las funciones asignadas. </t>
  </si>
  <si>
    <t>Recursos financieros (presupuesto de funcionamiento, recursos de inversión</t>
  </si>
  <si>
    <t>Personal
( competencia del personal, disponibilidad, suficiencia, seguridad
y salud ocupacional.)</t>
  </si>
  <si>
    <t xml:space="preserve">Tecnológicos </t>
  </si>
  <si>
    <t>Avance en la actualización permanente de documentos y procedimientos del SIGCMA</t>
  </si>
  <si>
    <t>Infraestructura física (suficiencia, comodidad)</t>
  </si>
  <si>
    <t>Falta de seguridad en áreas de acceso a algunos despachos judiciales</t>
  </si>
  <si>
    <t>Elementos de trabajo (papel, equipos)</t>
  </si>
  <si>
    <t>Desconocimiento del Plan de Gestión Ambiental que aplica para la Rama Judicial Acuerdo PSAA14-10160</t>
  </si>
  <si>
    <t xml:space="preserve">Disminución significativa en el consumo de servicios públicos por efecto de la aplicación del aforo en las sedes judiciales </t>
  </si>
  <si>
    <t xml:space="preserve">ESTRATEGIAS/ACCIONES </t>
  </si>
  <si>
    <t>ESTRATEGIA/ACCIÓN/ PROYECTO</t>
  </si>
  <si>
    <t xml:space="preserve">GESTIONA </t>
  </si>
  <si>
    <t xml:space="preserve">DOCUMENTADA EN </t>
  </si>
  <si>
    <t>A</t>
  </si>
  <si>
    <t>O</t>
  </si>
  <si>
    <t>D</t>
  </si>
  <si>
    <t>F</t>
  </si>
  <si>
    <t xml:space="preserve">Actualizar permanentemente el  marco normativo en los despachos judiciales </t>
  </si>
  <si>
    <t>37,38,39</t>
  </si>
  <si>
    <t xml:space="preserve">Adelantar campañas sobre manejo y disposición de residuos peligrosos e inservibles </t>
  </si>
  <si>
    <t xml:space="preserve">Plan de acción </t>
  </si>
  <si>
    <t xml:space="preserve">Asistir y participar activamente en los procesos de normalización y estandarización de procesos y procedimientos conforme a la programación definida por la Coordinación Nacional del SIGCMA </t>
  </si>
  <si>
    <t>Fortalecer el conocimiento y cumplimiento de los protocolos de bioseguridad</t>
  </si>
  <si>
    <t>Matriz Mapa de Riesgos</t>
  </si>
  <si>
    <t>Orientaciones Generales</t>
  </si>
  <si>
    <r>
      <t xml:space="preserve">Antes de iniciar con el diligenciamiento de la información en la matriz, se requiere haber avanzado en el análisis del </t>
    </r>
    <r>
      <rPr>
        <b/>
        <sz val="11"/>
        <rFont val="Arial Narrow"/>
        <family val="2"/>
      </rPr>
      <t>proceso, su objetivo, alcance, actividades clave</t>
    </r>
    <r>
      <rPr>
        <sz val="11"/>
        <rFont val="Arial Narrow"/>
        <family val="2"/>
      </rPr>
      <t xml:space="preserve">, considere los lineamientos establecidos en el </t>
    </r>
    <r>
      <rPr>
        <b/>
        <sz val="11"/>
        <color rgb="FF002060"/>
        <rFont val="Arial Narrow"/>
        <family val="2"/>
      </rPr>
      <t>Paso 2: identificación del riesgo</t>
    </r>
    <r>
      <rPr>
        <sz val="11"/>
        <rFont val="Arial Narrow"/>
        <family val="2"/>
      </rPr>
      <t xml:space="preserve">, donde se explica ampliamente las bases para adelantar este análisis.
Así mismo, considere en el </t>
    </r>
    <r>
      <rPr>
        <b/>
        <sz val="11"/>
        <color rgb="FF002060"/>
        <rFont val="Arial Narrow"/>
        <family val="2"/>
      </rPr>
      <t>Paso 3: valoración del riesgo</t>
    </r>
    <r>
      <rPr>
        <sz val="11"/>
        <rFont val="Arial Narrow"/>
        <family val="2"/>
      </rPr>
      <t xml:space="preserve"> los lineamientos para definir el No. de veces que se hace la actividad con la cual se relaciona el riesgo y su impacto en términos establecidos en la Tabla de Impacto. En este mismo paso se analizan los controles que deben responder a los atributos de eficiencia e informativos.
</t>
    </r>
  </si>
  <si>
    <r>
      <t xml:space="preserve">El archivo contiene las siguientes hojas:
-   </t>
    </r>
    <r>
      <rPr>
        <b/>
        <sz val="11"/>
        <rFont val="Arial Narrow"/>
        <family val="2"/>
      </rPr>
      <t>Hoja 1 Instructivo</t>
    </r>
    <r>
      <rPr>
        <sz val="10"/>
        <rFont val="Arial Narrow"/>
        <family val="2"/>
      </rPr>
      <t xml:space="preserve">
 -  </t>
    </r>
    <r>
      <rPr>
        <b/>
        <sz val="11"/>
        <rFont val="Arial Narrow"/>
        <family val="2"/>
      </rPr>
      <t xml:space="preserve">Hoja 2 Mapa Final: </t>
    </r>
    <r>
      <rPr>
        <sz val="10"/>
        <rFont val="Arial Narrow"/>
        <family val="2"/>
      </rPr>
      <t>Encontrará la totalidad de la estructura para la identificación y valoración de los riesgos por proceso, acorde con el nivel de desagregación que se considere necesaria.</t>
    </r>
  </si>
  <si>
    <t>Columna</t>
  </si>
  <si>
    <t>Descripción - Lineamientos para el diligenciamiento</t>
  </si>
  <si>
    <t>Proceso</t>
  </si>
  <si>
    <t>Diligencie el nombre del proceso al cual se le identificarán y valorarán los riesgos.</t>
  </si>
  <si>
    <t>Objetivo</t>
  </si>
  <si>
    <t>Diligencie el objetivo del proceso.</t>
  </si>
  <si>
    <t>Alcance</t>
  </si>
  <si>
    <t>Diligencie el alcance del proceso.</t>
  </si>
  <si>
    <t>Referencia</t>
  </si>
  <si>
    <t xml:space="preserve">Permite definir el consecutivo de riesgos.
</t>
  </si>
  <si>
    <t>Impacto</t>
  </si>
  <si>
    <t>Analice las consecuencias que puede ocasionar a la organización la materialización del riesgo y escoja en la lista desplegable.</t>
  </si>
  <si>
    <t>Causa Inmediata</t>
  </si>
  <si>
    <t>Circunstancias bajo las cuales se presenta el riesgo, es la situación más evidente frente al riesgo, redacte de la forma más concreta posible.</t>
  </si>
  <si>
    <t>Causa Raíz</t>
  </si>
  <si>
    <t>Causa  principal  o básica, corresponde a las razones por la cuales se puede presentar  el riesgo, redacte de la forma más concreta posible.</t>
  </si>
  <si>
    <t>Descripción del Riesgo</t>
  </si>
  <si>
    <r>
      <t xml:space="preserve">Consolida o resume los análisis sobre impacto + causa raíz, permitiendo contar con una redacción clara y concreta del riesgo identificado. Tenga en cuenta la estructura de alto nivel establecida , inicia con </t>
    </r>
    <r>
      <rPr>
        <b/>
        <sz val="9"/>
        <color theme="9" tint="-0.249977111117893"/>
        <rFont val="Arial Narrow"/>
        <family val="2"/>
      </rPr>
      <t xml:space="preserve">POSIBILIDAD DE + Impacto para la entidad + Causa Raíz </t>
    </r>
  </si>
  <si>
    <t>Clasificación del Riesgo</t>
  </si>
  <si>
    <t>Utilice la lista de despligue que se encuentra parametrizada, le aparecerán las opciones: 1)Daños Activos Fijos/Eventos Externos, 2)Ejecucion y Administracion de procesos, 3)Fallas Tecnologicas, 4)Fraude Externo, 5)Fraude Interno, 6)Relaciones Laborales, 7)Usuarios, productos y practicas organizacionales, 8)Evento Internos Ambientales</t>
  </si>
  <si>
    <t>Frecuencia con la cual se lleva a cabo la actividad</t>
  </si>
  <si>
    <t>Defina el # de veces que se ejecuta la actividad durante el año, (Recuerde la probabilidad e ocurrencia del riesgo se defien como el No. de veces que se pasa por el punto de riesgo en el periodo de 1 año). La matriz automáticamente hará el cálculo para el nivel de probabilidad inherente (Columnas I-J)</t>
  </si>
  <si>
    <t>Criterios de Impacto</t>
  </si>
  <si>
    <t>Utilice la lista de despligue que se encuentra parametrizada, le aparecerán las opciones de la tabla de Impacto del presente documento. La matriz automáticamente hará el cálculo para el nivel de impacto inherente (Columnas L-M)</t>
  </si>
  <si>
    <t>Zona de Riesgo Inherente</t>
  </si>
  <si>
    <t>Teniendo en cuenta que ingresó la información de PROBABILIDAD e IMPACTO, la matriz automáticamente hará el cálculo para la zona de riesgo inherente (Columna N)</t>
  </si>
  <si>
    <t>Descripción del Control</t>
  </si>
  <si>
    <t xml:space="preserve">Recuerde que el control se define como la medida que permite reducir o mitigar un riesgo. Defina el control (es) que atacan las causas del riesgo, </t>
  </si>
  <si>
    <t>Afectación</t>
  </si>
  <si>
    <t>Esta casilla no se diligencia, depende de la selección en la columna R.</t>
  </si>
  <si>
    <r>
      <t xml:space="preserve">ATRIBUTOS EFICIENCIA
</t>
    </r>
    <r>
      <rPr>
        <sz val="9"/>
        <rFont val="Arial Narrow"/>
        <family val="2"/>
      </rPr>
      <t>Tipo</t>
    </r>
  </si>
  <si>
    <t>Utilice la lista de despligue que se encuentra parametrizada, le aparecerán las opciones: 1)Preventivo, 2)Detectivo, 3)Correctivo.</t>
  </si>
  <si>
    <r>
      <t xml:space="preserve">ATRIBUTOS EFICIENCIA
</t>
    </r>
    <r>
      <rPr>
        <sz val="9"/>
        <rFont val="Arial Narrow"/>
        <family val="2"/>
      </rPr>
      <t>Implementación</t>
    </r>
  </si>
  <si>
    <t>Utilice la lista de despligue que se encuentra parametrizada, le aparecerán las opciones: 1)Automático, 2)Manual.</t>
  </si>
  <si>
    <r>
      <t xml:space="preserve">ATRIBUTOS EFICIENCIA
</t>
    </r>
    <r>
      <rPr>
        <sz val="9"/>
        <rFont val="Arial Narrow"/>
        <family val="2"/>
      </rPr>
      <t>Calificación</t>
    </r>
  </si>
  <si>
    <t xml:space="preserve">La matriz automáticamente hará el cálculo para el control analizado (Columna T) </t>
  </si>
  <si>
    <r>
      <t xml:space="preserve">ATRIBUTOS INFORMATIVOS
</t>
    </r>
    <r>
      <rPr>
        <sz val="9"/>
        <rFont val="Arial Narrow"/>
        <family val="2"/>
      </rPr>
      <t>Documentación</t>
    </r>
  </si>
  <si>
    <t xml:space="preserve">Utilice la lista de despligue que se encuentra parametrizada, le aparecerán las opciones: 1)Documentado, 2)Sin documentar. Estas no se presentan valoración </t>
  </si>
  <si>
    <r>
      <t xml:space="preserve">ATRIBUTOS INFORMATIVOS
</t>
    </r>
    <r>
      <rPr>
        <sz val="9"/>
        <rFont val="Arial Narrow"/>
        <family val="2"/>
      </rPr>
      <t>Frecuencia</t>
    </r>
  </si>
  <si>
    <t xml:space="preserve">Utilice la lista de despligue que se encuentra parametrizada, le aparecerán las opciones: 1)Continua, 2)Aleatoria. Estas no se presentan valoración </t>
  </si>
  <si>
    <r>
      <t xml:space="preserve">ATRIBUTOS INFORMATIVOS
</t>
    </r>
    <r>
      <rPr>
        <sz val="9"/>
        <rFont val="Arial Narrow"/>
        <family val="2"/>
      </rPr>
      <t>Registro</t>
    </r>
  </si>
  <si>
    <t xml:space="preserve">Utilice la lista de despligue que se encuentra parametrizada, le aparecerán las opciones: 1)Con Registro, 2) Sin Registro.Estas no se presentan valoración </t>
  </si>
  <si>
    <t>Evaluación del Nivel de Riesgo - Nivel de Riesgo Residual</t>
  </si>
  <si>
    <r>
      <t>La matriz automáticamente hará el cálculo, acorde con el control o controles definidos con sus atributos analizados, lo que permitirá establecer e</t>
    </r>
    <r>
      <rPr>
        <sz val="9"/>
        <color theme="1"/>
        <rFont val="Arial Narrow"/>
        <family val="2"/>
      </rPr>
      <t>l nivel de riesgo inherente</t>
    </r>
    <r>
      <rPr>
        <sz val="9"/>
        <rFont val="Arial Narrow"/>
        <family val="2"/>
      </rPr>
      <t xml:space="preserve"> (Columnas AA -AD- AE-AF-AG-AH).</t>
    </r>
  </si>
  <si>
    <t>Tratamiento</t>
  </si>
  <si>
    <t>Utilice la lista de despligue que se encuentra parametrizada, le aparecerán las opciones: 1)Aceptar, 2)Evitar, 3)Reducir (compartir), 4)Reducir (mitigar) y tener en cuenta el tratamiento a  implementar que se encuentra estipulado en la Hoja 10 de Matriz de Calor en la parte derecha.</t>
  </si>
  <si>
    <r>
      <t xml:space="preserve">Plan de Acción
</t>
    </r>
    <r>
      <rPr>
        <sz val="9"/>
        <rFont val="Arial Narrow"/>
        <family val="2"/>
      </rPr>
      <t xml:space="preserve">Responsable, fecha implementación, fecha seguimiento, seguimiento. </t>
    </r>
  </si>
  <si>
    <t xml:space="preserve">Esta casilla dependerá del tratamiento establecido, si es Aceptar no se requieren acciones adicionales, en caso de escoger Reducir (mitigar) se deben diligenciar las acciones que se adelantarán como complemento a los controles establecidos, no necesariamente son controles adicionales. Para Reducir (compartir), es viable diligenciar la acción que deriva de esta (ejemplo póliza seguros, terceración), indicando información relevante. </t>
  </si>
  <si>
    <t>Estado</t>
  </si>
  <si>
    <t>Utilice la lista de despligue que se encuentra parametrizada, le aparecerán las opciones: 1)Finalizado, 2)En curso, la selección en este caso dependerá de las acciones del plan que se hayan establecido en cada caso.</t>
  </si>
  <si>
    <r>
      <t xml:space="preserve"> -</t>
    </r>
    <r>
      <rPr>
        <sz val="11"/>
        <rFont val="Arial Narrow"/>
        <family val="2"/>
      </rPr>
      <t xml:space="preserve"> </t>
    </r>
    <r>
      <rPr>
        <b/>
        <sz val="11"/>
        <rFont val="Arial Narrow"/>
        <family val="2"/>
      </rPr>
      <t xml:space="preserve"> Hoja 6 Clasificación del Riesgo:</t>
    </r>
    <r>
      <rPr>
        <sz val="11"/>
        <rFont val="Arial Narrow"/>
        <family val="2"/>
      </rPr>
      <t xml:space="preserve"> Información pertinente refente a la clasificación de los riesgos asociados.</t>
    </r>
  </si>
  <si>
    <r>
      <t xml:space="preserve"> -</t>
    </r>
    <r>
      <rPr>
        <sz val="11"/>
        <rFont val="Arial Narrow"/>
        <family val="2"/>
      </rPr>
      <t xml:space="preserve"> </t>
    </r>
    <r>
      <rPr>
        <b/>
        <sz val="11"/>
        <rFont val="Arial Narrow"/>
        <family val="2"/>
      </rPr>
      <t xml:space="preserve"> Hoja 7 Tabla de probabilidad: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</si>
  <si>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8 Tabla de Impacto: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</si>
  <si>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9 Tabla de Valoración de Controles: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</si>
  <si>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10 Matriz de Calor: </t>
    </r>
    <r>
      <rPr>
        <sz val="11"/>
        <rFont val="Arial Narrow"/>
        <family val="2"/>
      </rPr>
      <t xml:space="preserve">En esta hoja, en la medida en que ese diligencia el Mapa Final, se verán reflejados los riesgos en su zona correspondiente. Esta hoja no se diligencia se genera de manera automática.
</t>
    </r>
  </si>
  <si>
    <r>
      <t xml:space="preserve"> -  </t>
    </r>
    <r>
      <rPr>
        <b/>
        <sz val="10"/>
        <rFont val="Arial Narrow"/>
        <family val="2"/>
      </rPr>
      <t>Hoja 11 a la 14 Seguimientos Trimestrales</t>
    </r>
    <r>
      <rPr>
        <sz val="10"/>
        <rFont val="Arial Narrow"/>
        <family val="2"/>
      </rPr>
      <t xml:space="preserve">: En estas hojas de cálculo se realiza el seguimiento trimestral del mapa final de riesgos </t>
    </r>
  </si>
  <si>
    <t xml:space="preserve">MATRIZ DE RIESGOS SIGCMA </t>
  </si>
  <si>
    <t>SIGCMA</t>
  </si>
  <si>
    <t>Proceso:</t>
  </si>
  <si>
    <t>Administración de Justicia</t>
  </si>
  <si>
    <t>Objetivo:</t>
  </si>
  <si>
    <t>Alcance:</t>
  </si>
  <si>
    <t xml:space="preserve">Despachos Judiciales </t>
  </si>
  <si>
    <t>Identificación del riesgo</t>
  </si>
  <si>
    <t>Análisis del riesgo inherente</t>
  </si>
  <si>
    <t>Evaluación del riesgo - Valoración de los controles</t>
  </si>
  <si>
    <t>Evaluación del riesgo - Nivel del riesgo residual</t>
  </si>
  <si>
    <t>Plan de Acción</t>
  </si>
  <si>
    <t>N.</t>
  </si>
  <si>
    <t>Riesgo</t>
  </si>
  <si>
    <t>Frecuencia con la cual se realiza la actividad</t>
  </si>
  <si>
    <t>Probabilidad Inherente</t>
  </si>
  <si>
    <t>%</t>
  </si>
  <si>
    <t>Criterios de impacto</t>
  </si>
  <si>
    <t>Impacto 
Inherente</t>
  </si>
  <si>
    <t>No. Control</t>
  </si>
  <si>
    <t>Atributos</t>
  </si>
  <si>
    <t>Probabilidad Residual</t>
  </si>
  <si>
    <t>Probabilidad Residua Finall</t>
  </si>
  <si>
    <t>Impacto Residual Final</t>
  </si>
  <si>
    <t>Zona de Riesgo Final</t>
  </si>
  <si>
    <t>Responsable</t>
  </si>
  <si>
    <t>Fecha Implementación</t>
  </si>
  <si>
    <t>Fecha Seguimiento</t>
  </si>
  <si>
    <t>Seguimiento</t>
  </si>
  <si>
    <t>Tipo</t>
  </si>
  <si>
    <t>Implementación</t>
  </si>
  <si>
    <t>Calificación</t>
  </si>
  <si>
    <t>Documentación</t>
  </si>
  <si>
    <t>Frecuencia</t>
  </si>
  <si>
    <t>Evidencia</t>
  </si>
  <si>
    <t>Probabilidad Residual Final</t>
  </si>
  <si>
    <t xml:space="preserve">Inexactitud en el registro de la gestion de los procesos misionales y actuaciones administrativa </t>
  </si>
  <si>
    <t>Afectación en la Prestación del Servicio de Justicia</t>
  </si>
  <si>
    <t>1. Errores en la información registrada en los aplicativos Justicia XXI, SIERJU-BI y SAMAI.
2.Insuficiencia de personal para la carga laboral presentada. 
3.Fallas en la funcionalidad de los aplicativos    
4.Incremento de solicitudes  por la  alta demanda judicial.
5.Inadecuado control de verificación del registro de la información.
6. Inadecuado registro de las actuaciones en acciones constitucionales, medios de control y procesos ejecutivos</t>
  </si>
  <si>
    <t>Errores en la información registrada en los aplicativos Justicia XXI WEB y SIERJU-BI</t>
  </si>
  <si>
    <t>Ejecución y Administración de Procesos</t>
  </si>
  <si>
    <t>Afecta la Prestación del Servicio de Administración de Justicia en 15%</t>
  </si>
  <si>
    <t>Revisión y validación de la información por parte de Secretaría.</t>
  </si>
  <si>
    <t>Preventivo</t>
  </si>
  <si>
    <t>Manual</t>
  </si>
  <si>
    <t>Documentado</t>
  </si>
  <si>
    <t>Continua</t>
  </si>
  <si>
    <t>Con Registro</t>
  </si>
  <si>
    <t>Aceptar</t>
  </si>
  <si>
    <t>Revisión y validación de la información por parte del Despacho.</t>
  </si>
  <si>
    <t>Subsanar errores en el registro.</t>
  </si>
  <si>
    <t>Aleatoria</t>
  </si>
  <si>
    <t>ERRORES DE REPARTO</t>
  </si>
  <si>
    <t>1.Falta de planeación y organización en el proceso de reparto.
2. Falta de capacidad instalada para atender el alto volúmen de trabajo debido a la cantidad de expedientes que se recepcionan. 
3. Inconsistencias entre el órden establecido por el administrador del sistema y el órden previsto en los Acuerdos que norman el reparto.</t>
  </si>
  <si>
    <t>Errores en todas las actividades ligadas al reparto.</t>
  </si>
  <si>
    <t>Verificar los datos consignados en el acta de reparto para confirmar que coincidan con el expediente.</t>
  </si>
  <si>
    <t>Detectivo</t>
  </si>
  <si>
    <t>ERRORES EN LA NOTIFICACIÓN</t>
  </si>
  <si>
    <t>1. Falta de seguimiento y control del cumplimiento efectivo de la actividad asignada. 
2. Falta de información pertinente para realizar la actividad (correos errados, direcciones erradas de las partes). 
3. Falta de recursos, medios electrónicos y tecnológicos para el cumplimiento de la actividad.</t>
  </si>
  <si>
    <t>Falta de vinculaciòn de las partes y terceros que genera nulidades y demoras en el proceso.</t>
  </si>
  <si>
    <t>Afecta la Prestación del Servicio de Administración de Justicia en 20%</t>
  </si>
  <si>
    <t>Verificación de recepción de correos electrónicos por Secretaría.</t>
  </si>
  <si>
    <t>Verificación previo a seguir a la siguiente etapa procesal.</t>
  </si>
  <si>
    <t>Subsanar errores en el procedimiento de notificación.</t>
  </si>
  <si>
    <t>Correctivo</t>
  </si>
  <si>
    <t>FALTA DE PLANEACIÓN</t>
  </si>
  <si>
    <t>Incumplimiento de las metas establecidas</t>
  </si>
  <si>
    <t>1.Imprecisión al establecer lineamientos de planeaciòn  para el desarrollo de las tareas propias del despacho.
2.Deficiencia en las competencias necesarias del personal del despacho. 
3.Insuficiencia de equipos y soporte tecnológicos para el trabajo presencial y  virtual.
4.Complejidad de los procesos judiciales.
5.Insuficiencia de personal para la carga laboral presentada.</t>
  </si>
  <si>
    <t>Desconocimiento del contexto interno y externo del despacho judicial.</t>
  </si>
  <si>
    <t>Posibilidad de Incumplimiento de las metas establecidas debido a Desconocimiento del contexto interno y externo del despacho judicial.</t>
  </si>
  <si>
    <t>Incumplimiento máximo del 20% de la meta planeada</t>
  </si>
  <si>
    <t>Seguimiento periódico al Plan de Acción y Planeador, matriz PHVA establecido por el  Tribunal, Juzgados y Oficina de apoyo.</t>
  </si>
  <si>
    <t>Asistir a las actividades de formación, capacitación  y asesoramiento para el fortalecimiento de las competencias por parte del SIGCMA.</t>
  </si>
  <si>
    <t xml:space="preserve">Unificar procesos del mismo tipo para reducir el tiempo de las diligencias judiciales y agilizar el acceso a la justicia </t>
  </si>
  <si>
    <t>Solicitar la Asignación de personal por descongestión y/o adecuados lineamientos de planeación  y redistribución de funciones asignadas al personal del despacho.</t>
  </si>
  <si>
    <t>USO INCORRECTO DE LAS TICS Y DIFICULTADES DERIVADAS DEL TRABAJO EN CASA</t>
  </si>
  <si>
    <t>1. Uso incorrecto de las herramientas tecnologicas por parte de los servidores judiciales y los usuarios.
2. Falta de conectividad para la realización y/o participación en las audiencias virtuales.</t>
  </si>
  <si>
    <t xml:space="preserve">Falta de capacitaciones en TICs y/o falta de medios tecnológicos para llevar acabo las audiencias virtuales. </t>
  </si>
  <si>
    <t>Posibilidad de afectación en la prestación de servicios judiciales debido a la falta de capacitaciones en TICs y/o falta de medios tecnológicos para llevar a cabo las audiencias virtuales.</t>
  </si>
  <si>
    <t>Usuarios, productos y prácticas organizacionales</t>
  </si>
  <si>
    <t>Capacitaciones de la Escuela Judicial "Rodrigo Lara Bonilla".</t>
  </si>
  <si>
    <t>Capacitaciones por parte de los ingenieros.</t>
  </si>
  <si>
    <t>Autocapacitación.</t>
  </si>
  <si>
    <t>Apoyo logístico a los usuarios que no dispongan de los medios tecnológicos para participar de las audiencias virtuales.</t>
  </si>
  <si>
    <t>Sin Registro</t>
  </si>
  <si>
    <t>DECISIÓN JUDICIAL PROFERIDA CON FUNDAMENTO EN NORMAS DEROGADAS Y/O MODIFICADAS.</t>
  </si>
  <si>
    <t>Vulneración de los derechos fundamentales de los ciudadanos</t>
  </si>
  <si>
    <t>Proferir una decision judicial no ajustada a cambios normativos, lo cual genera nulidades, y por ende, demoras en el proceso.</t>
  </si>
  <si>
    <t>Falta de actualización de las normas que regulan el proceso judicial.</t>
  </si>
  <si>
    <t>Posibilidad de Vulneración de los derechos fundamentales de los ciudadanos debido a la falta de actualización de las normas que regulan el proceso judicial.</t>
  </si>
  <si>
    <t>Cualquier afectación a la violacion de los derechos de los ciudadanos se considera con consecuencias altas</t>
  </si>
  <si>
    <t>Actualización de normograma y adecuación de procedimientos.</t>
  </si>
  <si>
    <t>Identificación y actualización de lineas jurisprudenciales.</t>
  </si>
  <si>
    <t>FALLAS DE SEGURIDAD EN EL MANEJO DE LA INFORMACIÓN</t>
  </si>
  <si>
    <t xml:space="preserve">Ciberataque o ataque informático orientado a obtener acceso no autorizado y/o a usar de forma indebida la información.              </t>
  </si>
  <si>
    <t>Fallas de seguridad de tipo informática</t>
  </si>
  <si>
    <t>Fallas Tecnológicas</t>
  </si>
  <si>
    <t xml:space="preserve">Instalación de antivirus, firewall (cortafuego), fortinet.   </t>
  </si>
  <si>
    <t xml:space="preserve">Ingreso de los equipos al Directorio Activo Unificado para la Rama Judicial. </t>
  </si>
  <si>
    <t>Establecimiento de contraseñas seguras para el acceso a los computadores y aplicativos.</t>
  </si>
  <si>
    <t>Contar con correos institucionales para el personal del Despacho.</t>
  </si>
  <si>
    <t>CORRUPCIÓN</t>
  </si>
  <si>
    <t>Reputacional (Corrupción)</t>
  </si>
  <si>
    <t>1.Insuficientes programas de capacitación para la toma de conciencia debido al desconocimiento de la ley antisoborno (ISO 37001:2016) y   de los  valores y principios propios de la entidad.
2. Desconocimiento del Código de Etica y Buen Gobierno.    
3.Carencia de compromiso  y transparencia de los servidores judiciales con la entidad  
4.Deficiencia del control y seguimiento de la gestión ejercida por los servidores judiciales.
5.Obtención de beneficios propios.</t>
  </si>
  <si>
    <t xml:space="preserve">Carencia en transparencia, etica y valores . </t>
  </si>
  <si>
    <t xml:space="preserve">Posibilidad de actos indebidos de  los servidores judiciales debido a  la carencia en transparencia, etica y valores </t>
  </si>
  <si>
    <t>Fraude Interno</t>
  </si>
  <si>
    <t>Cualquier acto indebido de los servidores judiciales genera altas consecuencias para la entidad</t>
  </si>
  <si>
    <t xml:space="preserve">Sensibilización sobre la importancia y valor de la función cumplida por la Rama Judicial.  </t>
  </si>
  <si>
    <t>Reducir(mitigar)</t>
  </si>
  <si>
    <t>Fomentar  la conciencia de realizar las actuaciones ajustadas a la ley y el respeto de los derechos.</t>
  </si>
  <si>
    <t>Diligenciamiento oportuno de las actas de seguimiento al desempeño de los servidores y de calificacion de servicios.</t>
  </si>
  <si>
    <t>Vigilancias Judiciales administrativas orientadas a garantizar el cumplimiento de terminos procesales y a la adopcion de medidas preventivas, correctivas y de mejora.</t>
  </si>
  <si>
    <t xml:space="preserve">Rendicion Publica de Cuentas de la gestion judicial a cargo de la Jurisdiccion de lo Contencioso Administrativo del Cesar.   </t>
  </si>
  <si>
    <t>Interrupción o demora en el Servicio Público de Administrar  Justicia</t>
  </si>
  <si>
    <r>
      <t xml:space="preserve">1. Paro por sindicato
2. Huelgas, protestas ciudadana
3. Disturbios o hechos violentos
</t>
    </r>
    <r>
      <rPr>
        <sz val="11"/>
        <color rgb="FFFF0000"/>
        <rFont val="Calibri"/>
        <family val="2"/>
        <scheme val="minor"/>
      </rPr>
      <t>4.Pandemia</t>
    </r>
    <r>
      <rPr>
        <sz val="11"/>
        <color theme="1"/>
        <rFont val="Calibri"/>
        <family val="2"/>
        <scheme val="minor"/>
      </rPr>
      <t xml:space="preserve">
5.Emergencias Ambientales</t>
    </r>
  </si>
  <si>
    <t>Suceso de fuerza mayor que imposibilitan la gestión judicial</t>
  </si>
  <si>
    <t>Posibilidad de  afectación en la Prestación del Servicio de Justicia debido a un suceso de fuerza mayor que imposibilita la gestión judicial</t>
  </si>
  <si>
    <t>Implementación de herramientas tecnológicas propias de la entidad para el trabajo en casa</t>
  </si>
  <si>
    <t>Políticas y directrices claras aplicadas para evacuar y proteger a los servidores judiciales</t>
  </si>
  <si>
    <t>Programa de Prevención por parte de la ARL</t>
  </si>
  <si>
    <t xml:space="preserve">
Elaboración  y aplicación de medidas de prevención, contención y mitigación del riesgo  ambiental asociado por parte de la entidad.</t>
  </si>
  <si>
    <t>Inaplicabilidad de la normavidad ambiental vigente</t>
  </si>
  <si>
    <t>Afectación Ambiental</t>
  </si>
  <si>
    <t>1. Falta de socialización del Acuerdo PSAA14-10160. 
2.Baja participación de los funcionarios y servidores judiciales en las actividades de formación en el Sistema de Gestión Ambiental
3.Uso de correos no institucionales, que no permiten la llegada de campañas enviadas por correos masivos
4.  Poco compromiso en la aplicabilidad y formación de la cultura ambiental
5. Carencia del liderazgo en el Sistema de Gestión Ambiental</t>
  </si>
  <si>
    <t>Desconocimiento de los lineamientos ambientales y normatividad vigente ambiental</t>
  </si>
  <si>
    <t>Posibilidad de afectación ambiental debido al desconocimiento de las lineamientos ambientales y normatividad vigente ambiental</t>
  </si>
  <si>
    <t>Eventos Ambientales Internos</t>
  </si>
  <si>
    <t>Si el hecho llegara a presentarse, tendría medianas consecuencias o efectos sobre la entidad</t>
  </si>
  <si>
    <t xml:space="preserve">
Divulgación de programas, guías y procedimientos del Plan de Gestión Ambiental, además del  acompañamiento y/o seguimiento a implementación del Acuerdo PSAA14-10160
</t>
  </si>
  <si>
    <t>Listas de asistencia de las actividades de formación virtual y Autodiagnóstico inicial de estado de la Gestión Ambiental en las diferentes sedes</t>
  </si>
  <si>
    <t>Listas de asistencia de las sensibilización y capacitaciones charlas del Sistema de Gestión Ambiental y "Formación de Auditores en la Norma NTC ISO 14001:2015 y en la Norma Técnica de la Rama Judicial NTC 6256 :2018" por parte del  SIGCMA</t>
  </si>
  <si>
    <t xml:space="preserve">Actas de reunión donde se ratifica el compromiso de la Alta Dirección, para la implementación, mantenimiento y fortalecimiento del Sistema de Gestión Ambiental y del Plan de Gestión Ambiental de la Rama Judicial por medio de revisiones y seguimiento periódico por medio de los Comites del SIGCMA y reuniones de la Alta Dirección  </t>
  </si>
  <si>
    <t>DAÑOS ACTIVOS FIJOS/ EVENTOS EXTERNOS</t>
  </si>
  <si>
    <t>EJECUCIÓN Y ADMINISTRACIÓN DE PROCESOS</t>
  </si>
  <si>
    <t>FALLAS TECNÓLOGICAS</t>
  </si>
  <si>
    <t>FRAUDE EXTERNO</t>
  </si>
  <si>
    <t>FRAUDE INTERNO</t>
  </si>
  <si>
    <t>RELACIONES LABORALES</t>
  </si>
  <si>
    <t>USUARIOS, PRODUCTOS Y PRÁCTICAS ORGANIZACIONALES</t>
  </si>
  <si>
    <t>EVENTOS INTERNOS AMBIENTALES</t>
  </si>
  <si>
    <t>Pérdida por daños o extravíos de los activos fijos por desastres naturales u otros riesgos/eventos externos como atentados, vandalismo, orden público.</t>
  </si>
  <si>
    <t>Pérdidas derivadas de errores en la ejecución y administración de procesos.</t>
  </si>
  <si>
    <t>Errores en hardware, software, telecomunicaciones, interrupción de servicios básicos.</t>
  </si>
  <si>
    <t>Pérdida derivada de actos de fraude por personas ajenas a la organización (no participa personal de la entidad).</t>
  </si>
  <si>
    <t>Pérdida debido a actos de fraude, actuaciones irregulares, comisión de hechos delictivos abuso de confianza, apropiación indebida, incumplimiento d e regulaciones legales o internas de la entidad en las cuales está involucrado por lo menos 1 participante interno de la organización, son realizadas de forma intencional y/o con ánimo de lucro para sí mismo o para terceros.</t>
  </si>
  <si>
    <t>Pérdidas que surgen de acciones contrarias a las leyes o acuerdos de empleo, salud o seguridad, del pago de demandas por daños personales o de discriminación.</t>
  </si>
  <si>
    <t>Fallas negligentes o involuntarias de las obligaciones frente a los usuarios y que impiden satisfacer una obligación profesional frente a éstos.</t>
  </si>
  <si>
    <t xml:space="preserve">Efectos ambientales internos que puedan afectar la entidad y por ende causando un impacto al medio ambiente </t>
  </si>
  <si>
    <t>Tabla Criterios para definir el nivel de probabilidad</t>
  </si>
  <si>
    <t>Frecuencia de la Actividad</t>
  </si>
  <si>
    <t>Probabilidad</t>
  </si>
  <si>
    <t>Muy Baja</t>
  </si>
  <si>
    <t>La actividad que conlleva el riesgo se ejecuta como máximo 2 veces por año</t>
  </si>
  <si>
    <t>Baja</t>
  </si>
  <si>
    <t>La actividad que conlleva el riesgo se ejecuta de 3 a 24 veces por año</t>
  </si>
  <si>
    <t>Media</t>
  </si>
  <si>
    <t>La actividad que conlleva el riesgo se ejecuta de 24 a 500 veces por año</t>
  </si>
  <si>
    <t>Alta</t>
  </si>
  <si>
    <t>La actividad que conlleva el riesgo se ejecuta mínimo 500 veces al año y máximo 5000 veces por año</t>
  </si>
  <si>
    <t>Muy Alta</t>
  </si>
  <si>
    <t>La actividad que conlleva el riesgo se ejecuta más de 5000 veces por año</t>
  </si>
  <si>
    <t>Tabla Criterios para definir el nivel de impacto</t>
  </si>
  <si>
    <t>Afectación Económica (o presupuestal)</t>
  </si>
  <si>
    <t>Pérdida Reputacional</t>
  </si>
  <si>
    <t>Insignificante</t>
  </si>
  <si>
    <t xml:space="preserve">Leve </t>
  </si>
  <si>
    <t xml:space="preserve">Afectación menor a 10 SMLMV </t>
  </si>
  <si>
    <t>El riesgo afecta la imagen de alguna área de la organización</t>
  </si>
  <si>
    <t>Menor</t>
  </si>
  <si>
    <t xml:space="preserve">Entre 10 y 50 SMLMV </t>
  </si>
  <si>
    <t>El riesgo afecta la imagen de la entidad internamente, de conocimiento general, nivel interno, alta dirección, contratista y/o de provedores</t>
  </si>
  <si>
    <t>Moderado</t>
  </si>
  <si>
    <t xml:space="preserve">Moderado </t>
  </si>
  <si>
    <t xml:space="preserve">Entre 50 y 100 SMLMV </t>
  </si>
  <si>
    <t>El riesgo afecta la imagen de la entidad con algunos usuarios de relevancia frente al logro de los objetivos</t>
  </si>
  <si>
    <t>Mayor</t>
  </si>
  <si>
    <t xml:space="preserve">Mayor </t>
  </si>
  <si>
    <t xml:space="preserve">Entre 100 y 500 SMLMV </t>
  </si>
  <si>
    <t>El riesgo afecta la imagen de de la entidad con efecto publicitario sostenido a nivel del sector justicia</t>
  </si>
  <si>
    <t>Catastrófico</t>
  </si>
  <si>
    <t xml:space="preserve">Catastrófico </t>
  </si>
  <si>
    <t xml:space="preserve">Mayor a 500 SMLMV </t>
  </si>
  <si>
    <t>El riesgo afecta la imagen de la entidad a nivel nacional, con efecto publicitarios sostenible a nivel país</t>
  </si>
  <si>
    <t>Afectación Económica</t>
  </si>
  <si>
    <t>Impacto que afecte la ejecución presupuestal en un valor ≥0,5%.</t>
  </si>
  <si>
    <t>Impacto que afecte la ejecución presupuestal en un valor ≥1%.</t>
  </si>
  <si>
    <t>Impacto que afecte la ejecución presupuestal en un valor ≥5%.</t>
  </si>
  <si>
    <t>Impacto que afecte la ejecución presupuestal en un valor ≥20%.</t>
  </si>
  <si>
    <t>Impacto que afecte la ejecución presupuestal en un valor ≥50%.</t>
  </si>
  <si>
    <t>Incumplimiento máximo del 5% de la meta planeada</t>
  </si>
  <si>
    <t>Incumplimiento máximo del 15% de la meta planeada</t>
  </si>
  <si>
    <t>Incumplimiento máximo del 50% de la meta planeada</t>
  </si>
  <si>
    <t>Incumplimiento máximo del 80% de la meta planeada</t>
  </si>
  <si>
    <t>Prestación del Servicio de Justicia</t>
  </si>
  <si>
    <t>Afecta la Prestación del Servicio de Administración de Justicia en 5%</t>
  </si>
  <si>
    <t>Afecta la Prestación del Servicio de Administración Justicia en 10%</t>
  </si>
  <si>
    <t>Afecta la Prestación del Servicio de Justicia en 15%</t>
  </si>
  <si>
    <t>Afecta la Prestación del Servicio de Administración Justicia en 20%</t>
  </si>
  <si>
    <t>Afecta la Prestación del Servicio de Administración Justicia en más del 50%</t>
  </si>
  <si>
    <t xml:space="preserve">     Entre 50 y 100 SMLMV </t>
  </si>
  <si>
    <t xml:space="preserve">     El riesgo afecta la imagen de la entidad con algunos usuarios de relevancia frente al logro de los objetivos</t>
  </si>
  <si>
    <t xml:space="preserve">Si el hecho llegara a presentarse, tendría consecuencias o efectos mínimos sobre la entidad.
</t>
  </si>
  <si>
    <t xml:space="preserve">Si el hecho llegara a presentarse, tendría bajo impacto o efecto sobre la entidad.
</t>
  </si>
  <si>
    <t xml:space="preserve">Si el hecho llegara a presentarse, tendría medianas consecuencias o efectos sobre la entidad.
</t>
  </si>
  <si>
    <t xml:space="preserve">Si el hecho llegara a presentarse, tendría altas consecuencias o efectos sobre la entidad
</t>
  </si>
  <si>
    <t xml:space="preserve">Si el hecho llegara a presentarse, tendría desastrosas consecuencias o efectos sobre la entidad.
</t>
  </si>
  <si>
    <t>Cualquier afectación a la violacion de los derechosn de los cuidadanos se considera con consecuencias altas.</t>
  </si>
  <si>
    <t>Cualquier afectación la violacion de los derechos de los ciudadanos se considera con consecuencias desastrosas.</t>
  </si>
  <si>
    <t>Cualquier acto indebido de los servidores judiciales genera consecuencias desastrosas para la entidad</t>
  </si>
  <si>
    <t>Criterios</t>
  </si>
  <si>
    <t>Subcriterios</t>
  </si>
  <si>
    <t>Afectación Económica o presupuestal</t>
  </si>
  <si>
    <t>Afectación menor a 10 SMLMV .</t>
  </si>
  <si>
    <t>El riesgo afecta la imagen de la entidad internamente, de conocimiento general, nivel interno, de junta dircetiva y accionistas y/o de provedores</t>
  </si>
  <si>
    <t>El riesgo afecta la imagen de de la entidad con efecto publicitario sostenido a nivel de sector administrativo, nivel departamental o municipal</t>
  </si>
  <si>
    <t>Muy BajaLeve</t>
  </si>
  <si>
    <t>Bajo</t>
  </si>
  <si>
    <t>Leve</t>
  </si>
  <si>
    <t>PreventivoAutomático</t>
  </si>
  <si>
    <t>Muy BajaMenor</t>
  </si>
  <si>
    <t>PreventivoManual</t>
  </si>
  <si>
    <t>Muy BajaModerado</t>
  </si>
  <si>
    <t xml:space="preserve">Probabilidad Residual </t>
  </si>
  <si>
    <t>DetectivoAutomático</t>
  </si>
  <si>
    <t>Muy BajaMayor</t>
  </si>
  <si>
    <t xml:space="preserve">Alto </t>
  </si>
  <si>
    <t>DetectivoManual</t>
  </si>
  <si>
    <t>Muy BajaCatastrófico</t>
  </si>
  <si>
    <t>Extremo</t>
  </si>
  <si>
    <t>CorrectivoAutomático</t>
  </si>
  <si>
    <t>BajaLeve</t>
  </si>
  <si>
    <t>CorrectivoManual</t>
  </si>
  <si>
    <t>BajaMenor</t>
  </si>
  <si>
    <t>BajaModerado</t>
  </si>
  <si>
    <t>BajaMayor</t>
  </si>
  <si>
    <t>Impacto Inherente</t>
  </si>
  <si>
    <t>Riesgo Final</t>
  </si>
  <si>
    <t>BajaCatastrófico</t>
  </si>
  <si>
    <t>Automático</t>
  </si>
  <si>
    <t>MediaLeve</t>
  </si>
  <si>
    <t>Alto</t>
  </si>
  <si>
    <t>MediaMenor</t>
  </si>
  <si>
    <t>MediaModerado</t>
  </si>
  <si>
    <t>MediaMayor</t>
  </si>
  <si>
    <t>MediaCatastrófico</t>
  </si>
  <si>
    <t>AltaLeve</t>
  </si>
  <si>
    <t>AltaMenor</t>
  </si>
  <si>
    <t>AltaModerado</t>
  </si>
  <si>
    <t>AltaMayor</t>
  </si>
  <si>
    <t>AltaCatastrófico</t>
  </si>
  <si>
    <t>Muy AltaLeve</t>
  </si>
  <si>
    <t>Muy AltaMenor</t>
  </si>
  <si>
    <t>Muy AltaModerado</t>
  </si>
  <si>
    <t>Muy AltaMayor</t>
  </si>
  <si>
    <t>Muy AltaCatastrófico</t>
  </si>
  <si>
    <t>MuyAltaLeve</t>
  </si>
  <si>
    <t>MuyAltaMenor</t>
  </si>
  <si>
    <t>MuyAltaModerado</t>
  </si>
  <si>
    <t>MuyAltaMayor</t>
  </si>
  <si>
    <t>MuyAltaCatastrófico</t>
  </si>
  <si>
    <t>Muy Baja El riesgo afecta la imagen de alguna área de la organización</t>
  </si>
  <si>
    <t>Muy Baja El riesgo afecta la imagen de la entidad internamente, de conocimiento general, nivel interno, alta dirección, contratista y/o de provedores</t>
  </si>
  <si>
    <t>Muy Baja El riesgo afecta la imagen de la entidad con algunos usuarios de relevancia frente al logro de los objetivos</t>
  </si>
  <si>
    <t>Muy Baja El riesgo afecta la imagen de de la entidad con efecto publicitario sostenido a nivel administrativo</t>
  </si>
  <si>
    <t>Muy Baja El riesgo afecta la imagen de la entidad a nivel nacional, con efecto publicitarios sostenible a nivel país</t>
  </si>
  <si>
    <t>Baja El riesgo afecta la imagen de alguna área de la organización</t>
  </si>
  <si>
    <t>Baja El riesgo afecta la imagen de la entidad internamente, de conocimiento general, nivel interno, alta dirección, contratista y/o de provedores</t>
  </si>
  <si>
    <t>Baja El riesgo afecta la imagen de la entidad con algunos usuarios de relevancia frente al logro de los objetivos</t>
  </si>
  <si>
    <t>Baja El riesgo afecta la imagen de de la entidad con efecto publicitario sostenido a nivel administrativo</t>
  </si>
  <si>
    <t>Baja El riesgo afecta la imagen de la entidad a nivel nacional, con efecto publicitarios sostenible a nivel país</t>
  </si>
  <si>
    <t>Media El riesgo afecta la imagen de alguna área de la organización</t>
  </si>
  <si>
    <t>Media El riesgo afecta la imagen de la entidad internamente, de conocimiento general, nivel interno, alta dirección, contratista y/o de provedores</t>
  </si>
  <si>
    <t>Media El riesgo afecta la imagen de la entidad con algunos usuarios de relevancia frente al logro de los objetivos</t>
  </si>
  <si>
    <t>Media El riesgo afecta la imagen de de la entidad con efecto publicitario sostenido a nivel administrativo</t>
  </si>
  <si>
    <t>Media El riesgo afecta la imagen de la entidad a nivel nacional, con efecto publicitarios sostenible a nivel país</t>
  </si>
  <si>
    <t>Alta El riesgo afecta la imagen de alguna área de la organización</t>
  </si>
  <si>
    <t>Alta El riesgo afecta la imagen de la entidad internamente, de conocimiento general, nivel interno, alta dirección, contratista y/o de provedores</t>
  </si>
  <si>
    <t>Alta El riesgo afecta la imagen de la entidad con algunos usuarios de relevancia frente al logro de los objetivos</t>
  </si>
  <si>
    <t>Alta El riesgo afecta la imagen de de la entidad con efecto publicitario sostenido a nivel administrativo</t>
  </si>
  <si>
    <t>Alta El riesgo afecta la imagen de la entidad a nivel nacional, con efecto publicitarios sostenible a nivel país</t>
  </si>
  <si>
    <t>Muy Alta El riesgo afecta la imagen de alguna área de la organización</t>
  </si>
  <si>
    <t>Muy Alta El riesgo afecta la imagen de la entidad internamente, de conocimiento general, nivel interno, alta dirección, contratista y/o de provedores</t>
  </si>
  <si>
    <t>Muy Alta El riesgo afecta la imagen de la entidad con algunos usuarios de relevancia frente al logro de los objetivos</t>
  </si>
  <si>
    <t>Muy Alta El riesgo afecta la imagen de de la entidad con efecto publicitario sostenido a nivel administrativo</t>
  </si>
  <si>
    <t>Muy Alta El riesgo afecta la imagen de la entidad a nivel nacional, con efecto publicitarios sostenible a nivel país</t>
  </si>
  <si>
    <t>IMPACTO</t>
  </si>
  <si>
    <t>CLASIFICACIÓN DEL RIESGO</t>
  </si>
  <si>
    <t>CRITERIOS DE IMPACTO</t>
  </si>
  <si>
    <t>TIPO</t>
  </si>
  <si>
    <t xml:space="preserve">IMPLEMENTACIÓN </t>
  </si>
  <si>
    <t>DOCUMENTACIÓN</t>
  </si>
  <si>
    <t>FRECUENCIA</t>
  </si>
  <si>
    <t>EVIDENCIA</t>
  </si>
  <si>
    <t>ESTADO</t>
  </si>
  <si>
    <t>TRATAMIENTO</t>
  </si>
  <si>
    <t>Reputacional</t>
  </si>
  <si>
    <t>Finalizado</t>
  </si>
  <si>
    <t>Fraude Externo</t>
  </si>
  <si>
    <t>Sin documentar</t>
  </si>
  <si>
    <t>En Curso</t>
  </si>
  <si>
    <t>Evitar</t>
  </si>
  <si>
    <t>Reducir(compartir)</t>
  </si>
  <si>
    <t>Relaciones Laborales</t>
  </si>
  <si>
    <t>Daños Activos Fijos/Eventos Externos</t>
  </si>
  <si>
    <t>Cualquier afectación a la violacion de los derechos de los ciudadanos se considera con consecuencias desastrosas</t>
  </si>
  <si>
    <t>Afecta la Prestación del Servicio de Administración de Justicia en 10%</t>
  </si>
  <si>
    <t>Afecta la Prestación del Servicio de Administración de Justicia en más del 50%</t>
  </si>
  <si>
    <t>Si el hecho llegara a presentarse, tendría consecuencias o efectos mínimos sobre la entidad</t>
  </si>
  <si>
    <t>Si el hecho llegara a presentarse, tendría bajo impacto o efecto sobre la entidad</t>
  </si>
  <si>
    <t>Si el hecho llegara a presentarse, tendría altas consecuencias o efectos sobre la entidad</t>
  </si>
  <si>
    <t>Si el hecho llegara a presentarse, tendría desastrosas consecuencias o efectos sobre la entidad</t>
  </si>
  <si>
    <t>Tabla Atributos de para el diseño del control</t>
  </si>
  <si>
    <t>Características</t>
  </si>
  <si>
    <t>Descripción</t>
  </si>
  <si>
    <t>Peso</t>
  </si>
  <si>
    <t>Atributos de Eficiencia</t>
  </si>
  <si>
    <t>Va hacia las causas del riesgo, aseguran el resultado final esperado.</t>
  </si>
  <si>
    <t>Detecta que algo ocurre y devuelve el proceso a los controles preventivos.
Se pueden generar reprocesos.</t>
  </si>
  <si>
    <t>Dado que permiten reducir el impacto de la materialización del riesgo, tienen un costo en su implementación.</t>
  </si>
  <si>
    <t>Son actividades de procesamiento o validación de información que se ejecutan por un sistema y/o aplicativo de manera automática sin la intervención de personas para su realización.</t>
  </si>
  <si>
    <t>Controles que son ejecutados por una persona., tiene implícito el error humano.</t>
  </si>
  <si>
    <r>
      <rPr>
        <b/>
        <sz val="12"/>
        <color theme="9" tint="-0.249977111117893"/>
        <rFont val="Arial Narrow"/>
        <family val="2"/>
      </rPr>
      <t>*</t>
    </r>
    <r>
      <rPr>
        <b/>
        <sz val="12"/>
        <rFont val="Arial Narrow"/>
        <family val="2"/>
      </rPr>
      <t>Atributos de</t>
    </r>
    <r>
      <rPr>
        <b/>
        <sz val="12"/>
        <color theme="9" tint="-0.249977111117893"/>
        <rFont val="Arial Narrow"/>
        <family val="2"/>
      </rPr>
      <t xml:space="preserve"> </t>
    </r>
    <r>
      <rPr>
        <b/>
        <sz val="12"/>
        <color rgb="FF000000"/>
        <rFont val="Arial Narrow"/>
        <family val="2"/>
      </rPr>
      <t>Formalización</t>
    </r>
  </si>
  <si>
    <t>Controles que están documentados en el proceso, ya sea en manuales, procedimientos, flujogramas o cualquier otro documento propio del proceso.</t>
  </si>
  <si>
    <t>-</t>
  </si>
  <si>
    <t>Sin Documentar</t>
  </si>
  <si>
    <t>Identifica a los controles que pese a que se ejecutan en el proceso no se encuentran documentados en ningún documento propio del proceso</t>
  </si>
  <si>
    <t>Este atributo identifica a los controles que se ejecutan siempre que se realiza la actividad originadora del riesgo.</t>
  </si>
  <si>
    <t>Este atributo identifica a los controles que no siempre se ejecutan cuando se realiza la actividad originadora del riesgo</t>
  </si>
  <si>
    <t>El control deja un registro que permite evidenciar la ejecución del control</t>
  </si>
  <si>
    <t>El control no deja registro de la ejecución del control</t>
  </si>
  <si>
    <r>
      <rPr>
        <b/>
        <sz val="12"/>
        <color theme="9" tint="-0.249977111117893"/>
        <rFont val="Arial Narrow"/>
        <family val="2"/>
      </rPr>
      <t>*Nota 1:</t>
    </r>
    <r>
      <rPr>
        <sz val="12"/>
        <color theme="1"/>
        <rFont val="Arial Narrow"/>
        <family val="2"/>
      </rPr>
      <t xml:space="preserve"> Los atributos de formalización se recogerán de manera informativa, con el fin de conocer el entorno del control y complementar el análisis con elementos cualitativos; éstos no tienen una incidencia directa en su efectividad. </t>
    </r>
  </si>
  <si>
    <t xml:space="preserve"> Matriz de Calor </t>
  </si>
  <si>
    <t>Muy Alta
100%</t>
  </si>
  <si>
    <t/>
  </si>
  <si>
    <t>Evitar,Reducir (Compartir),Reducir(Mitigar)</t>
  </si>
  <si>
    <t>Alta
80%</t>
  </si>
  <si>
    <t>Reducir (Compartir),Reducir(Mitigar), Evitar</t>
  </si>
  <si>
    <t>Media
60%</t>
  </si>
  <si>
    <t>Aceptar el riesgo, Reducir (Compartir),Reducir(Mitigar)</t>
  </si>
  <si>
    <t>Baja
40%</t>
  </si>
  <si>
    <t>Aceptar el riesgo</t>
  </si>
  <si>
    <t>Muy Baja
20%</t>
  </si>
  <si>
    <t>Leve
20%</t>
  </si>
  <si>
    <t>Menor
40%</t>
  </si>
  <si>
    <t>Moderado
60%</t>
  </si>
  <si>
    <t>Mayor
80%</t>
  </si>
  <si>
    <t>Catastrófico
100%</t>
  </si>
  <si>
    <t>SEGUIMIENTO MATRIZ DE RIESGOS SIGCMA 1 TRIMESTRE</t>
  </si>
  <si>
    <t xml:space="preserve">IDENTIFICACIÓN DEL RIESGO </t>
  </si>
  <si>
    <t>VALORACION RIESGO INHERENTE</t>
  </si>
  <si>
    <t>VALORACION RIESGO RESIDUAL</t>
  </si>
  <si>
    <t>ACTIVIDADES</t>
  </si>
  <si>
    <t>PROCESO LIDER</t>
  </si>
  <si>
    <t>FECHA DE LA ACTIVIDAD</t>
  </si>
  <si>
    <t>ANÁLISIS DEL RESULTADO FINAL 
1 TRIMESTRE</t>
  </si>
  <si>
    <t>Causas Inmediata</t>
  </si>
  <si>
    <t>PROBABILIDAD</t>
  </si>
  <si>
    <t>NIVEL</t>
  </si>
  <si>
    <t xml:space="preserve">IMPACTO </t>
  </si>
  <si>
    <t>CENTRAL</t>
  </si>
  <si>
    <t>SECCIONAL</t>
  </si>
  <si>
    <t>DESPACHO JUDICIAL</t>
  </si>
  <si>
    <t xml:space="preserve"> INICIO
DIA/MES/AÑO</t>
  </si>
  <si>
    <t>FIN 
DIA/MES/AÑO</t>
  </si>
  <si>
    <t>SEGUIMIENTO MATRIZ DE RIESGOS SIGCMA 2 TRIMESTRE</t>
  </si>
  <si>
    <t>ANÁLISIS DEL RESULTADO FINAL 
2 TRIMESTRE</t>
  </si>
  <si>
    <t>g</t>
  </si>
  <si>
    <t>SEGUIMIENTO MATRIZ DE RIESGOS SIGCMA 3 TRIMESTRE</t>
  </si>
  <si>
    <t>ANÁLISIS DEL RESULTADO FINAL 
3 TRIMESTRE</t>
  </si>
  <si>
    <t>SEGUIMIENTO MATRIZ DE RIESGOS SIGCMA 4 TRIMESTRE</t>
  </si>
  <si>
    <t>ANÁLISIS DEL RESULTADO FINAL 
4 TRIMESTRE</t>
  </si>
  <si>
    <t>CSJ</t>
  </si>
  <si>
    <t>13 de mayo 2022</t>
  </si>
  <si>
    <t>DESPACHOS JUDICIALES CERTIFICADOS</t>
  </si>
  <si>
    <t xml:space="preserve">TRIBUNAL ADMINISTRATIVO DEL CESAR - SECRETARÍA GENERAL DEL TRIBUNAL ADMINISTRATIVO -  JUZGADOS ADMINISTRATIVOS DEL CIRCUITO JUDICIAL ADMINISTRATIVO DE VALLEDUPAR </t>
  </si>
  <si>
    <t>Político (cambios de gobierno, políticas públicas, regulación)</t>
  </si>
  <si>
    <t>Cambios de gerentes publicos</t>
  </si>
  <si>
    <t>Económicos y Financieros( disponibilidad de capital, liquidez, mercados financieros, desempleo, competencia.)</t>
  </si>
  <si>
    <t xml:space="preserve">2
</t>
  </si>
  <si>
    <t>Asignación presupuestal no ajustada a las necesidades de los despachos judiciales.</t>
  </si>
  <si>
    <t xml:space="preserve">Incremento del PIB que potencialice el crecimiento economico del pais y viabilice  la asignación suficiente de recursos para la Rama Judicial </t>
  </si>
  <si>
    <t>Sociales  y culturales (cultura, religión, demografía, responsabilidad social, orden público.)</t>
  </si>
  <si>
    <t>No realización de audiencias  por factores atribuibles a las partes interesadas externas (no traslados a las sedes judiciales de manera presencial, desconocimiento de las partes en el usoTics, no asistencia de las partes procesales necesarias en el proceso)</t>
  </si>
  <si>
    <t xml:space="preserve">Incremento de la credibilidad y confianza en la administracion de justicia al implementar y certificar sus Sistemas de Gestión. 
</t>
  </si>
  <si>
    <t>Interrupcion del servicio de Administrar Justicia a causa del Conflicto Armado de la region.</t>
  </si>
  <si>
    <t>Mayor nivel de cumplimiento y realización de las etapas procesales ante el cambio cultural orientado a un mayor uso de las tecnologías de la información y las telecomunicaciones.</t>
  </si>
  <si>
    <t>Interrupcion del servicio de Administrar Justicia a causa del Covid 19 y sus variantes.</t>
  </si>
  <si>
    <t>Acercamiento de la Administracion de Justicia  entre los actores no formales de la justicia (Grupos y minorias Indigenas, género)</t>
  </si>
  <si>
    <t>Interrupcion del servicio de Administrar Justicia a causa de las Huelgas y/o  Marchas.</t>
  </si>
  <si>
    <t xml:space="preserve">Limitaciones en  la movilidad a sociados a factores del orden publico </t>
  </si>
  <si>
    <t>Aumento de la demanda de Justicia a causa de la problemática social</t>
  </si>
  <si>
    <t>Implementar el marco regulatorio del  MINTICS, para la gobernanza, gobernabilidad y transformacion digital</t>
  </si>
  <si>
    <t>Falta de una herramienta tecnólogica que integre  actividades interdependientes entre dos o más entidades (Fiscalía, defensoría del pueblo, policia,  entidades públicas etc.) para agendamientos mas ágiles, eficaces y eficiente de las audiencias y lograr el  cumplimiento óptimo de la audiencia en pro de la descongestión judicial.</t>
  </si>
  <si>
    <t>Generar espacios donde se realicen acuerdo interistitucionales para poder consultar informacion que beneficie a la administración de justicia.</t>
  </si>
  <si>
    <t>Accesibilidad a nuevas herramientas virtuales, que facilitan el acceso a la información, la optimización del tiempo y contribuyen a la disminución de los consumos de papel</t>
  </si>
  <si>
    <t>Inseguridad Informática por ataques ciberneticos</t>
  </si>
  <si>
    <t>Indisponibilidad Mundial de las redes de informacion</t>
  </si>
  <si>
    <t>Cambio de Normatividad y Regulaciones Expedidas por el Congreso de la Republica y/o Gobierno Nacional que afecten la administración de Justicia.</t>
  </si>
  <si>
    <t xml:space="preserve">Actualización del Marco Normativo conforme a la especialidad de los despachos judiciales </t>
  </si>
  <si>
    <t>Cambio de Normatividad y Regulaciones Expedidas por el Congreso de la Republica y/o Gobierno Nacional en materia ambiental que afecte a la Rama Judicial.</t>
  </si>
  <si>
    <t>Fenomenos naturales (Inundación, quema de bosques, sismo, vendavales, epidemias y plagas).</t>
  </si>
  <si>
    <t>Aumento de los Impactos ambientales negativos de la Pandemia por Contagio de la Covid 19 y sus variantes .</t>
  </si>
  <si>
    <t>Emergencias ambientales externas que impacten directamente las instalaciones judiciales.</t>
  </si>
  <si>
    <t>Inadecuada disposición de residuos e inservibles acordes con la legislación ambiental en la materia acorde con las políticas del Gobierno Nacional  y Local</t>
  </si>
  <si>
    <t xml:space="preserve">FORTALEZAS (Factores específicos) ) </t>
  </si>
  <si>
    <t>F:J</t>
  </si>
  <si>
    <t>Estratégicos: (direccionamiento estratégico, planeación institucional,
liderazgo, trabajo en equipo)</t>
  </si>
  <si>
    <t>No realización del plan de acción, matriz de riesgos, informe de revisión de revisión y los demás documentos del SIGCMA conforme a los lineamientos establecidos desde el despacho de la Magistrada Líder del SIGCMA y la Coordinación Nacional del SIGCMA</t>
  </si>
  <si>
    <t>Contar con el Plan Sectorial de Desarrollo de la Rama Judicial</t>
  </si>
  <si>
    <t>Demora en  el envio oportuno del plan de acción, matriz de riesgos, revisión por la dirección y los demás documentos del SIGCMA a la Coordinacion Nacional  para su publicacion</t>
  </si>
  <si>
    <t>Contar con el informe de gestión del SIGCMA 2021</t>
  </si>
  <si>
    <t xml:space="preserve">Falta de seguimiento y evaluación trimestral a los documentos de SIGCMA. </t>
  </si>
  <si>
    <t>Contar con el PETD</t>
  </si>
  <si>
    <t>Falta de liderazgo y trabajo en equipo de algunos líderes de los procesos</t>
  </si>
  <si>
    <t>Elaboración y seguimiento del plan de acción de acuerdo con lo establecido con el Plan Sectorial de Desarrollo  y alineados  con los  objetivos del SIGCMA</t>
  </si>
  <si>
    <t xml:space="preserve">Desconocimiento del SIGCMA  y su  articulación  con el Plan Sectorial de Desarrollo.
</t>
  </si>
  <si>
    <t>Planeador anual del SIGCMA 2022</t>
  </si>
  <si>
    <t>Falta de estandarización de los procesos y procedimientos del SIGCMA, teniendo en cuenta, la jurisdicción y especialidad.</t>
  </si>
  <si>
    <t xml:space="preserve">Agendamiento de las actividades planeadas en el SIGCMA a TRAVES DE LA PLATAFORMA Teams </t>
  </si>
  <si>
    <t>Falta de socializacion de estrategias con las dependencias judiciales para fomentar el trabajo colaborativo para la implementación del Plan Estratégico de Transformación Digital de la Rama Judicial (PETD)</t>
  </si>
  <si>
    <t>Día SIGCMA y día ambiental para socializar lineamientos y estrategias para el fortalecimiento de competencias en modelos de gestión y buenas practicas</t>
  </si>
  <si>
    <t>Un informe de revisión estandarizado a los despachos judiciales</t>
  </si>
  <si>
    <t>Normalización y estandarización de los comités del SIGCMA a nivel nacional por parte de la Coordinación Nacional del SIGCMA.</t>
  </si>
  <si>
    <t>Socialización de buenas prácticas de la gestión judicial en el contexto internacional a traves de la CICAJ.</t>
  </si>
  <si>
    <t>Contar con un acto administrativo estandarizado para la formalización de los comités del SIGCMA</t>
  </si>
  <si>
    <t>Encuentro Nacional de las especialidades.</t>
  </si>
  <si>
    <t>Encuentro nacional e internacional del SIGCMA</t>
  </si>
  <si>
    <t>N/A</t>
  </si>
  <si>
    <t>Insuficiencia del recurso humano para atender la función misional y la atención a las partes interesadas en los despachos judiciales y centro de servicios , debido al aumento de la carga laboral.</t>
  </si>
  <si>
    <t xml:space="preserve">Extensión de los horarios laborales (presencial y  trabajo en casa) por alta carga de trabajo, con afectación del bienestar físico y emocional de los servidores judiciales. </t>
  </si>
  <si>
    <t>Capacitación por parte de la EJRLB a los servidores judiciales.</t>
  </si>
  <si>
    <t>Servidores Judiciales con Comorbilidades o enfermedades laborales que afecta el desempeño laboral.</t>
  </si>
  <si>
    <t>Capacitación y formación del SIGCMA en modelos de Gestión, estructura de alto nivel, gestión de conocimiento para gestión del cambio</t>
  </si>
  <si>
    <t xml:space="preserve">Falta de formación y capacitación de los servidores judiciales en el manejo de las herramientas tecnológicas y temas relacionados con el que hacer judicial. 
</t>
  </si>
  <si>
    <t>Capacitaciones internas líderadas por la Coordinación Nacional del SIGCMA en materia ambiental, gestión de conocimiento para gestión del cambio, transformación digital, Riesgos, entre otros, denominados el dia SIGCMA y día Ambiental</t>
  </si>
  <si>
    <t xml:space="preserve">Carencia  de manual  de funciones y  procedimientos  para los servidores Judiciales. </t>
  </si>
  <si>
    <t>Implementación de los protocolos de bioseguridad definidos por la Rama Judicial para el acceso a las sedes.</t>
  </si>
  <si>
    <t>Inexistencia de procesos de induccion y reinduccion de los servidores Judiciales</t>
  </si>
  <si>
    <t>Capacitación en software y aplicativos disponibles para la realización de los actividades para administrar justicia.</t>
  </si>
  <si>
    <t>Falta de autocuidado en el uso correcto de tapabocas y otras medidas de prevención de contagio de covid-19 por parte de algunos servidores judiciales</t>
  </si>
  <si>
    <t>Disposición para el aprendizaje autodirigido, en la mayoria de los servidores judiciales.</t>
  </si>
  <si>
    <t>Proceso
(capacidad, diseño, ejecución, proveedores, entradas, salidas,
gestión del conocimiento)</t>
  </si>
  <si>
    <t xml:space="preserve">Resistencia por parte de algunos servidores judiciales a implementar la gestion de conocimiento para la gestión del cambio  en lo relativo al SIGCMA, a modelos de gestión, implementación de PETD, ambiental, seguridad informatica, normas antisoborno, normas de bioseguridad etc.  </t>
  </si>
  <si>
    <t xml:space="preserve">Aplicabilidad de la Gestión del conocimiento generada por las experiencias de los servidores documentada en instructivos y guias.
</t>
  </si>
  <si>
    <t>Falta de tiempo para acceder a la formación  en herramientas tecnológicas y a diferentes capacitaciones de alto interes,tales como gestión documental, digitalización, seguridad de  la información, entre otros.</t>
  </si>
  <si>
    <t>No contar con el recurso humano suficiente y necesario para responder a la congestión judicial.</t>
  </si>
  <si>
    <t>No contar con el recurso humano para dar aplicación a las estrategias del protocolo de digitalización.</t>
  </si>
  <si>
    <t>Falta de apropiación y aplicación del conocimiento de los avances tecnológicos.</t>
  </si>
  <si>
    <t>Liderazgo que ejerce la Coordinación Nacional del SIGCMA para lograr la articulacion de todas las plataformas existentes en el SIUGJ</t>
  </si>
  <si>
    <t>Carencia de formacion en tecnologias de la informacion y la comunicación aplicadas al desarrollo de la gestion Judicial estableciendo las diferencias entre transformacion digital,  expediente digital y estrategias para la digitalizacion.</t>
  </si>
  <si>
    <t>Ampliación y divulgación de otros canales de comunicación y suministro de información a los usuarios a través de micrositios, celular, whatsapp, etc.</t>
  </si>
  <si>
    <t>Fallas en la conectividad para la realización de las actividades propias del proceso.</t>
  </si>
  <si>
    <t>Aprovechamiento de las  TIC's y todos los recursos digitales, para la realización de audiencias virtuales tales como  Teams, polycom, Rp1, Skype, teleconferencias WhatsApp, mensaje de texto.</t>
  </si>
  <si>
    <t>Deficiente servicio de internet y baja capacidad en el ancho de banda.</t>
  </si>
  <si>
    <t>Directices y normatividad  impartidas por el Consejo Superior de la Judicatura para la implementación del PETD</t>
  </si>
  <si>
    <t>Deficiencia en el  mantenimiento de la pagina web de la Rama Judicial</t>
  </si>
  <si>
    <t xml:space="preserve">
</t>
  </si>
  <si>
    <t>La falta de articulación de todos los sistemas de información de la Rama Judicial en un sistema unico integrado de gestión judicial</t>
  </si>
  <si>
    <t>Insuficiencia  de  recursos tecnológicos (hardware y software) para los empleados en trabajo remoto.</t>
  </si>
  <si>
    <t xml:space="preserve">Documentación
(Actualización, coherencia, aplicabilidad) </t>
  </si>
  <si>
    <t xml:space="preserve">Creación, actualización y capacitación de las tablas de retención documental articuladas al PETD </t>
  </si>
  <si>
    <t>Formatos estandarizados impartidos  desde la Coordinación Nacional del SIGCMA para la mejor prestación del servicio.</t>
  </si>
  <si>
    <t>Falta de  documentacion de procesos, procedimientos, competencias y funciones  de los servidores judiciales</t>
  </si>
  <si>
    <t>Micrositio de fácil acceso a los documentos propios del Sistema Integrado de Gestión y Control de la Calidad y el Medio Ambiente.</t>
  </si>
  <si>
    <t>Desactualización o no aplicación  de la documentación propia de las actividades del juzgado y/o del centro de servicios a raíz de los nuevos métodos virtuales  implementados.</t>
  </si>
  <si>
    <t>Documentos actuales no alineados al PETD</t>
  </si>
  <si>
    <r>
      <t xml:space="preserve">Falta de salas de audiencia y/o  diseñadas con espacios inadecuados en algunos edificios. </t>
    </r>
    <r>
      <rPr>
        <sz val="10"/>
        <color rgb="FFFF0000"/>
        <rFont val="Arial"/>
        <family val="2"/>
      </rPr>
      <t xml:space="preserve">
</t>
    </r>
  </si>
  <si>
    <t>En respuesta del plan de infraestructura  se ha  venido  trabajando para contar con modernas instalaciones.</t>
  </si>
  <si>
    <t>Falta de espacio en algunos despachos judiciales para la ubicación del personal.</t>
  </si>
  <si>
    <t>Insuficiencia de espacios y muebles (estantes) propios de los archivos de gestión y definitivo en los despachos judiciales</t>
  </si>
  <si>
    <t>Instalaciones, oficinas y mobiliario  para el personal que no cumplen los estándares de salud ocupacional.</t>
  </si>
  <si>
    <t>Falta de vigilancia y seguridad en el desarrollo de las audiencias en  edificios donde funcionan juzgados.</t>
  </si>
  <si>
    <t>Equipos obsoletos para la realizar las actividades propia de la administración de justicia</t>
  </si>
  <si>
    <t>Disminución del uso del papel, toners y demás insumos de oficina a causa de la implementación de medios tecnológicos.</t>
  </si>
  <si>
    <t>Comunicación Interna
(canales utilizados y su efectividad, flujo de la información necesaria para el desarrollo de las actividades)</t>
  </si>
  <si>
    <t>Falta de conocimiento y capacitación de los servidores judiciales sobre los canales dispuestos y adquiridos para optimizar el flujo de información y garantizar la comunicación interna.</t>
  </si>
  <si>
    <t>Adquisición de herramientas tecnológicas tales como office 365 para optimizar el flujo de información al interior de los despachos judiciales y garantizar la comunicación interna.</t>
  </si>
  <si>
    <t>Falta de comunicación asertiva con los usuarios internos.</t>
  </si>
  <si>
    <t>Desaprovechamiento de canales de comunicaciones.</t>
  </si>
  <si>
    <t>Ambiental</t>
  </si>
  <si>
    <t>Ausencia de indicadores ambientales establecidos en los programas de gestión del Acuerdo PSAA14-10160</t>
  </si>
  <si>
    <t>Baja implementación en sistemas ahorradores de agua en baños</t>
  </si>
  <si>
    <t>Participación virtual es los espacios  de sensibilización ambiental, como el Día Ambiental.</t>
  </si>
  <si>
    <t>Falta en la separación adecuada de residuos en la fuente </t>
  </si>
  <si>
    <t>Contar con la certificación operaciones bioseguras: Sellos de bioseguridad huella de confianza</t>
  </si>
  <si>
    <t>Desconocimiento por parte de los brigadistas, Servidores Judiciales y contratistas de las acciones necesarias para actuar ante una emergencia ambiental</t>
  </si>
  <si>
    <t>ESTRATEGIAS  DOFA</t>
  </si>
  <si>
    <t>Seguir los lineamientos establecidos en el Plan Estratégico de Transformación Digital.</t>
  </si>
  <si>
    <t>4, 10, 11, 12, 13</t>
  </si>
  <si>
    <t>3, 4, 6,7, 8</t>
  </si>
  <si>
    <t>7, 15, 19, 20 24, 25, 26, 29, 36</t>
  </si>
  <si>
    <t>1, 3, 4, 24, 25, 30</t>
  </si>
  <si>
    <t>Realizar reuniones de planeación, seguimiento y evaluación de la gestión judicial</t>
  </si>
  <si>
    <t>1, 2, 3, 4, 5, 6, 7</t>
  </si>
  <si>
    <t>1, 2, 3, 4, 9, 10, 11</t>
  </si>
  <si>
    <t>Realizar por parte de los lideres del SIGCMA del juzgado y del centro de servicios capacitación y seguimiento periódico al cumplimiento del sistema de calidad y ambiental, complementado con las capacitaciones realizadas por la Coordinación  Nacional del SIGCMA.</t>
  </si>
  <si>
    <t>11, 13, 15, 16, 26, 28, 37, 40, 43,44, 41</t>
  </si>
  <si>
    <t>4, 7,10, 15, 16, 17, 19, 30, 21, 34</t>
  </si>
  <si>
    <t>Actualizar la documentación del SIGCMA teniendo en cuenta los lineamientos del PETD</t>
  </si>
  <si>
    <t>6, 15,  25, 26</t>
  </si>
  <si>
    <t>3, 25</t>
  </si>
  <si>
    <t>Implementación de la Resolución No. 001 de 2022  para la formalización de los Comités del SIGCMA en las Dependencias Judiciales certificadas</t>
  </si>
  <si>
    <t>1, 2, 3, 5, 6, 37, 40, 44</t>
  </si>
  <si>
    <t>6, 7, 16, 17, 20, 21, 22, 26, 28, 33</t>
  </si>
  <si>
    <t>Realizar la inducción del personal nuevo para realizar de manera idonea las funciones a desarrollar en el puesto de trabajo y reinducción al personal existente que lo requiera</t>
  </si>
  <si>
    <t>13, 15,16</t>
  </si>
  <si>
    <t>Matriz de Riesgos</t>
  </si>
  <si>
    <t>Dar celeridad a los procesos mediante la aplicación de metodos que optimicen los recursos en la realización de audiencias y el trámite de los procesos.</t>
  </si>
  <si>
    <t>21,23,24,31</t>
  </si>
  <si>
    <t xml:space="preserve">plan de acción </t>
  </si>
  <si>
    <t>Divulgar los nuevos canales de comunicación brindar una mejor prestación del servicio a las partes interesadas, internas y  externas (micrositio, whatsapp, celular) que permitan visibilizar la labor del juzgado y del centro de servicios para mejorar la imagen de la administración de justicia</t>
  </si>
  <si>
    <t>23,24,31</t>
  </si>
  <si>
    <t>Utilizar adecuadamente herramientas tecnológicas que permitan garantizar una prestación oportuna de administrar justicia entre los servidores judiciales y las partes interesadas</t>
  </si>
  <si>
    <t>22,23,24,25</t>
  </si>
  <si>
    <t>Sensibilización, implementación y seguimiento del Acuerdo PSSA14-1016</t>
  </si>
  <si>
    <t>40,41,42,43</t>
  </si>
  <si>
    <t>Posibilidad de Afectación en la Prestación del Servicio de Justicia debido a Errores en la información registrada en los aplicativos Justicia XXI, SIERJU-BI y SAMAI.</t>
  </si>
  <si>
    <t>Posibilidad de Afectación en la Prestación del Servicio de Justicia debido a la Falta de vinculaciòn de las partes y terceros que genera nulidades y demoras en el proceso.</t>
  </si>
  <si>
    <t>Posibilidad de Afectación en la Prestación del Servicio de Justicia debido a errores en todas las actividades ligadas al reparto</t>
  </si>
  <si>
    <t>Posibilidad de Afectación en la Prestación del Servicio de Justicia debido a Fallas de seguridad de tipo informática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</si>
</sst>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1" x14ac:knownFonts="1">
    <font>
      <sz val="11"/>
      <color theme="1"/>
      <name val="Calibri"/>
      <family val="2"/>
      <scheme val="minor"/>
    </font>
    <font>
      <sz val="11"/>
      <color theme="1"/>
      <name val="Arial Narrow"/>
      <family val="2"/>
    </font>
    <font>
      <sz val="14"/>
      <color theme="1"/>
      <name val="Arial Narrow"/>
      <family val="2"/>
    </font>
    <font>
      <b/>
      <sz val="11"/>
      <color theme="1"/>
      <name val="Arial Narrow"/>
      <family val="2"/>
    </font>
    <font>
      <b/>
      <sz val="11"/>
      <color theme="0"/>
      <name val="Arial Narrow"/>
      <family val="2"/>
    </font>
    <font>
      <b/>
      <sz val="14"/>
      <color theme="0"/>
      <name val="Arial Narrow"/>
      <family val="2"/>
    </font>
    <font>
      <b/>
      <sz val="16"/>
      <color theme="0"/>
      <name val="Arial Narrow"/>
      <family val="2"/>
    </font>
    <font>
      <b/>
      <sz val="22"/>
      <color theme="1"/>
      <name val="Arial"/>
      <family val="2"/>
    </font>
    <font>
      <sz val="10"/>
      <name val="Arial"/>
      <family val="2"/>
    </font>
    <font>
      <sz val="10"/>
      <name val="Arial Narrow"/>
      <family val="2"/>
    </font>
    <font>
      <b/>
      <u/>
      <sz val="11"/>
      <name val="Arial Narrow"/>
      <family val="2"/>
    </font>
    <font>
      <b/>
      <sz val="11"/>
      <name val="Arial Narrow"/>
      <family val="2"/>
    </font>
    <font>
      <sz val="11"/>
      <name val="Arial Narrow"/>
      <family val="2"/>
    </font>
    <font>
      <b/>
      <sz val="10"/>
      <name val="Arial Narrow"/>
      <family val="2"/>
    </font>
    <font>
      <sz val="12"/>
      <name val="Times New Roman"/>
      <family val="1"/>
    </font>
    <font>
      <b/>
      <sz val="9"/>
      <name val="Arial Narrow"/>
      <family val="2"/>
    </font>
    <font>
      <sz val="9"/>
      <name val="Arial Narrow"/>
      <family val="2"/>
    </font>
    <font>
      <b/>
      <sz val="9"/>
      <color theme="9" tint="-0.249977111117893"/>
      <name val="Arial Narrow"/>
      <family val="2"/>
    </font>
    <font>
      <b/>
      <sz val="9"/>
      <color theme="0"/>
      <name val="Arial Narrow"/>
      <family val="2"/>
    </font>
    <font>
      <sz val="11"/>
      <color rgb="FFFF0000"/>
      <name val="Calibri"/>
      <family val="2"/>
      <scheme val="minor"/>
    </font>
    <font>
      <b/>
      <sz val="11"/>
      <color theme="1"/>
      <name val="Calibri"/>
      <family val="2"/>
      <scheme val="minor"/>
    </font>
    <font>
      <sz val="11"/>
      <color theme="0"/>
      <name val="Calibri"/>
      <family val="2"/>
      <scheme val="minor"/>
    </font>
    <font>
      <b/>
      <sz val="26"/>
      <color theme="1"/>
      <name val="Arial Narrow"/>
      <family val="2"/>
    </font>
    <font>
      <b/>
      <sz val="18"/>
      <color theme="1"/>
      <name val="Arial Narrow"/>
      <family val="2"/>
    </font>
    <font>
      <sz val="16"/>
      <color theme="1"/>
      <name val="Arial Narrow"/>
      <family val="2"/>
    </font>
    <font>
      <sz val="16"/>
      <color rgb="FF000000"/>
      <name val="Arial Narrow"/>
      <family val="2"/>
    </font>
    <font>
      <sz val="18"/>
      <name val="Arial"/>
      <family val="2"/>
    </font>
    <font>
      <sz val="11"/>
      <name val="Calibri"/>
      <family val="2"/>
      <scheme val="minor"/>
    </font>
    <font>
      <sz val="24"/>
      <name val="Arial"/>
      <family val="2"/>
    </font>
    <font>
      <sz val="16"/>
      <color rgb="FFFF0000"/>
      <name val="Arial Narrow"/>
      <family val="2"/>
    </font>
    <font>
      <sz val="16"/>
      <color rgb="FFFF0000"/>
      <name val="Calibri"/>
      <family val="2"/>
      <scheme val="minor"/>
    </font>
    <font>
      <b/>
      <sz val="14"/>
      <color rgb="FF000000"/>
      <name val="Arial Narrow"/>
      <family val="2"/>
    </font>
    <font>
      <sz val="10"/>
      <color theme="1"/>
      <name val="Calibri"/>
      <family val="2"/>
      <scheme val="minor"/>
    </font>
    <font>
      <sz val="12"/>
      <color theme="1"/>
      <name val="Calibri"/>
      <family val="2"/>
      <scheme val="minor"/>
    </font>
    <font>
      <b/>
      <sz val="12"/>
      <color rgb="FF000000"/>
      <name val="Arial Narrow"/>
      <family val="2"/>
    </font>
    <font>
      <sz val="12"/>
      <color rgb="FF000000"/>
      <name val="Arial Narrow"/>
      <family val="2"/>
    </font>
    <font>
      <b/>
      <sz val="12"/>
      <color theme="9" tint="-0.249977111117893"/>
      <name val="Arial Narrow"/>
      <family val="2"/>
    </font>
    <font>
      <b/>
      <sz val="12"/>
      <name val="Arial Narrow"/>
      <family val="2"/>
    </font>
    <font>
      <sz val="12"/>
      <color theme="1"/>
      <name val="Arial Narrow"/>
      <family val="2"/>
    </font>
    <font>
      <b/>
      <sz val="9"/>
      <color theme="1"/>
      <name val="Arial Narrow"/>
      <family val="2"/>
    </font>
    <font>
      <b/>
      <sz val="20"/>
      <color theme="1"/>
      <name val="Calibri"/>
      <family val="2"/>
      <scheme val="minor"/>
    </font>
    <font>
      <b/>
      <sz val="12"/>
      <color rgb="FF000000"/>
      <name val="Calibri"/>
      <family val="2"/>
    </font>
    <font>
      <b/>
      <sz val="18"/>
      <color rgb="FF000000"/>
      <name val="Calibri"/>
      <family val="2"/>
    </font>
    <font>
      <b/>
      <sz val="11"/>
      <color rgb="FF002060"/>
      <name val="Arial Narrow"/>
      <family val="2"/>
    </font>
    <font>
      <b/>
      <i/>
      <sz val="10"/>
      <color theme="1"/>
      <name val="Calibri"/>
      <family val="2"/>
      <scheme val="minor"/>
    </font>
    <font>
      <sz val="11"/>
      <color theme="1"/>
      <name val="Arial"/>
      <family val="2"/>
    </font>
    <font>
      <b/>
      <sz val="10"/>
      <color theme="1"/>
      <name val="Arial"/>
      <family val="2"/>
    </font>
    <font>
      <b/>
      <sz val="10"/>
      <color theme="0"/>
      <name val="Arial"/>
      <family val="2"/>
    </font>
    <font>
      <sz val="11"/>
      <color theme="0"/>
      <name val="Arial"/>
      <family val="2"/>
    </font>
    <font>
      <b/>
      <sz val="26"/>
      <color theme="1"/>
      <name val="Calibri"/>
      <family val="2"/>
      <scheme val="minor"/>
    </font>
    <font>
      <b/>
      <i/>
      <sz val="11"/>
      <name val="Arial"/>
      <family val="2"/>
    </font>
    <font>
      <b/>
      <i/>
      <sz val="14"/>
      <color theme="1"/>
      <name val="Calibri"/>
      <family val="2"/>
      <scheme val="minor"/>
    </font>
    <font>
      <b/>
      <sz val="14"/>
      <color theme="0"/>
      <name val="Calibri"/>
      <family val="2"/>
      <scheme val="minor"/>
    </font>
    <font>
      <b/>
      <sz val="14"/>
      <color theme="1"/>
      <name val="Calibri"/>
      <family val="2"/>
      <scheme val="minor"/>
    </font>
    <font>
      <sz val="14"/>
      <color theme="1"/>
      <name val="Calibri"/>
      <family val="2"/>
      <scheme val="minor"/>
    </font>
    <font>
      <sz val="14"/>
      <name val="Calibri"/>
      <family val="2"/>
      <scheme val="minor"/>
    </font>
    <font>
      <b/>
      <i/>
      <sz val="11"/>
      <color theme="1"/>
      <name val="Arial"/>
      <family val="2"/>
    </font>
    <font>
      <b/>
      <sz val="11"/>
      <color theme="1"/>
      <name val="Arial"/>
      <family val="2"/>
    </font>
    <font>
      <b/>
      <sz val="11"/>
      <color theme="0"/>
      <name val="Arial"/>
      <family val="2"/>
    </font>
    <font>
      <b/>
      <sz val="10"/>
      <color theme="0" tint="-4.9989318521683403E-2"/>
      <name val="Arial"/>
      <family val="2"/>
    </font>
    <font>
      <sz val="10"/>
      <color theme="1"/>
      <name val="Arial"/>
      <family val="2"/>
    </font>
    <font>
      <sz val="10"/>
      <name val="Calibri"/>
      <family val="2"/>
      <scheme val="minor"/>
    </font>
    <font>
      <sz val="10"/>
      <color theme="0"/>
      <name val="Arial"/>
      <family val="2"/>
    </font>
    <font>
      <b/>
      <i/>
      <sz val="16"/>
      <name val="Calibri"/>
      <family val="2"/>
      <scheme val="minor"/>
    </font>
    <font>
      <b/>
      <sz val="26"/>
      <color theme="1"/>
      <name val="Arial"/>
      <family val="2"/>
    </font>
    <font>
      <b/>
      <sz val="24"/>
      <color rgb="FF000000"/>
      <name val="Arial"/>
      <family val="2"/>
    </font>
    <font>
      <sz val="26"/>
      <color rgb="FF000000"/>
      <name val="Arial"/>
      <family val="2"/>
    </font>
    <font>
      <sz val="26"/>
      <color rgb="FFFFFFFF"/>
      <name val="Arial"/>
      <family val="2"/>
    </font>
    <font>
      <b/>
      <sz val="18"/>
      <color theme="1"/>
      <name val="Arial"/>
      <family val="2"/>
    </font>
    <font>
      <b/>
      <sz val="18"/>
      <color rgb="FF000000"/>
      <name val="Arial"/>
      <family val="2"/>
    </font>
    <font>
      <sz val="18"/>
      <color rgb="FF000000"/>
      <name val="Arial"/>
      <family val="2"/>
    </font>
    <font>
      <sz val="18"/>
      <color rgb="FFFFFFFF"/>
      <name val="Arial"/>
      <family val="2"/>
    </font>
    <font>
      <sz val="10"/>
      <color theme="1"/>
      <name val="Roboto"/>
    </font>
    <font>
      <b/>
      <sz val="22"/>
      <color theme="0"/>
      <name val="Arial Narrow"/>
      <family val="2"/>
    </font>
    <font>
      <sz val="26"/>
      <color theme="1"/>
      <name val="Arial"/>
      <family val="2"/>
    </font>
    <font>
      <sz val="11"/>
      <color theme="0"/>
      <name val="Arial Narrow"/>
      <family val="2"/>
    </font>
    <font>
      <b/>
      <sz val="20"/>
      <color rgb="FF000000"/>
      <name val="Calibri"/>
      <family val="2"/>
    </font>
    <font>
      <b/>
      <sz val="16"/>
      <color theme="1"/>
      <name val="Calibri"/>
      <family val="2"/>
      <scheme val="minor"/>
    </font>
    <font>
      <b/>
      <sz val="16"/>
      <color rgb="FF000000"/>
      <name val="Calibri"/>
      <family val="2"/>
    </font>
    <font>
      <b/>
      <sz val="20"/>
      <color theme="0"/>
      <name val="Arial Narrow"/>
      <family val="2"/>
    </font>
    <font>
      <b/>
      <sz val="10"/>
      <color theme="0"/>
      <name val="Arial Narrow"/>
      <family val="2"/>
    </font>
    <font>
      <b/>
      <sz val="10"/>
      <color theme="2"/>
      <name val="Arial Narrow"/>
      <family val="2"/>
    </font>
    <font>
      <b/>
      <sz val="10"/>
      <color theme="1"/>
      <name val="Calibri"/>
      <family val="2"/>
      <scheme val="minor"/>
    </font>
    <font>
      <sz val="11"/>
      <color rgb="FF00B050"/>
      <name val="Calibri"/>
      <family val="2"/>
      <scheme val="minor"/>
    </font>
    <font>
      <sz val="10"/>
      <color theme="4"/>
      <name val="Calibri"/>
      <family val="2"/>
      <scheme val="minor"/>
    </font>
    <font>
      <sz val="9"/>
      <color theme="1"/>
      <name val="Arial Narrow"/>
      <family val="2"/>
    </font>
    <font>
      <b/>
      <sz val="11"/>
      <color theme="0" tint="-4.9989318521683403E-2"/>
      <name val="Arial"/>
      <family val="2"/>
    </font>
    <font>
      <b/>
      <sz val="11"/>
      <name val="Arial"/>
      <family val="2"/>
    </font>
    <font>
      <sz val="10"/>
      <color rgb="FF000000"/>
      <name val="Arial"/>
      <family val="2"/>
    </font>
    <font>
      <sz val="10"/>
      <color rgb="FFFF0000"/>
      <name val="Arial"/>
      <family val="2"/>
    </font>
    <font>
      <sz val="10"/>
      <color rgb="FF000000"/>
      <name val="Calibri"/>
      <family val="2"/>
      <scheme val="minor"/>
    </font>
  </fonts>
  <fills count="27">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rgb="FF002060"/>
        <bgColor indexed="64"/>
      </patternFill>
    </fill>
    <fill>
      <patternFill patternType="solid">
        <fgColor theme="0" tint="-0.14999847407452621"/>
        <bgColor indexed="64"/>
      </patternFill>
    </fill>
    <fill>
      <patternFill patternType="solid">
        <fgColor theme="7" tint="0.59999389629810485"/>
        <bgColor indexed="64"/>
      </patternFill>
    </fill>
    <fill>
      <patternFill patternType="solid">
        <fgColor rgb="FFBFBFBF"/>
        <bgColor indexed="64"/>
      </patternFill>
    </fill>
    <fill>
      <patternFill patternType="solid">
        <fgColor rgb="FF92D050"/>
        <bgColor indexed="64"/>
      </patternFill>
    </fill>
    <fill>
      <patternFill patternType="solid">
        <fgColor rgb="FF00B050"/>
        <bgColor indexed="64"/>
      </patternFill>
    </fill>
    <fill>
      <patternFill patternType="solid">
        <fgColor rgb="FFFFFF66"/>
        <bgColor indexed="64"/>
      </patternFill>
    </fill>
    <fill>
      <patternFill patternType="solid">
        <fgColor rgb="FFFFC000"/>
        <bgColor indexed="64"/>
      </patternFill>
    </fill>
    <fill>
      <patternFill patternType="solid">
        <fgColor rgb="FFFF0000"/>
        <bgColor indexed="64"/>
      </patternFill>
    </fill>
    <fill>
      <patternFill patternType="solid">
        <fgColor theme="9" tint="0.79998168889431442"/>
        <bgColor indexed="64"/>
      </patternFill>
    </fill>
    <fill>
      <patternFill patternType="solid">
        <fgColor rgb="FFD9D9D9"/>
        <bgColor indexed="64"/>
      </patternFill>
    </fill>
    <fill>
      <patternFill patternType="solid">
        <fgColor rgb="FFE26B0A"/>
        <bgColor indexed="64"/>
      </patternFill>
    </fill>
    <fill>
      <patternFill patternType="solid">
        <fgColor rgb="FFC00000"/>
        <bgColor indexed="64"/>
      </patternFill>
    </fill>
    <fill>
      <patternFill patternType="solid">
        <fgColor rgb="FFFFFF00"/>
        <bgColor indexed="64"/>
      </patternFill>
    </fill>
    <fill>
      <patternFill patternType="solid">
        <fgColor theme="4" tint="-0.499984740745262"/>
        <bgColor indexed="64"/>
      </patternFill>
    </fill>
    <fill>
      <patternFill patternType="solid">
        <fgColor theme="0" tint="-0.34998626667073579"/>
        <bgColor indexed="64"/>
      </patternFill>
    </fill>
    <fill>
      <patternFill patternType="solid">
        <fgColor theme="0" tint="-0.499984740745262"/>
        <bgColor indexed="64"/>
      </patternFill>
    </fill>
    <fill>
      <patternFill patternType="solid">
        <fgColor theme="4" tint="0.39997558519241921"/>
        <bgColor indexed="64"/>
      </patternFill>
    </fill>
    <fill>
      <patternFill patternType="solid">
        <fgColor rgb="FF00B0F0"/>
        <bgColor indexed="64"/>
      </patternFill>
    </fill>
    <fill>
      <patternFill patternType="solid">
        <fgColor theme="9" tint="-0.249977111117893"/>
        <bgColor indexed="64"/>
      </patternFill>
    </fill>
    <fill>
      <patternFill patternType="solid">
        <fgColor theme="0" tint="-0.249977111117893"/>
        <bgColor indexed="64"/>
      </patternFill>
    </fill>
    <fill>
      <patternFill patternType="solid">
        <fgColor theme="7" tint="0.39997558519241921"/>
        <bgColor indexed="64"/>
      </patternFill>
    </fill>
    <fill>
      <patternFill patternType="solid">
        <fgColor rgb="FFFFFFFF"/>
        <bgColor indexed="64"/>
      </patternFill>
    </fill>
  </fills>
  <borders count="108">
    <border>
      <left/>
      <right/>
      <top/>
      <bottom/>
      <diagonal/>
    </border>
    <border>
      <left style="dashed">
        <color theme="9" tint="-0.24994659260841701"/>
      </left>
      <right/>
      <top style="dashed">
        <color theme="9" tint="-0.24994659260841701"/>
      </top>
      <bottom/>
      <diagonal/>
    </border>
    <border>
      <left/>
      <right/>
      <top style="dashed">
        <color theme="9" tint="-0.24994659260841701"/>
      </top>
      <bottom/>
      <diagonal/>
    </border>
    <border>
      <left style="dashed">
        <color theme="9" tint="-0.24994659260841701"/>
      </left>
      <right/>
      <top/>
      <bottom style="dashed">
        <color theme="9" tint="-0.24994659260841701"/>
      </bottom>
      <diagonal/>
    </border>
    <border>
      <left/>
      <right/>
      <top/>
      <bottom style="dashed">
        <color theme="9" tint="-0.24994659260841701"/>
      </bottom>
      <diagonal/>
    </border>
    <border>
      <left style="dashed">
        <color theme="9" tint="-0.24994659260841701"/>
      </left>
      <right/>
      <top style="dashed">
        <color theme="9" tint="-0.24994659260841701"/>
      </top>
      <bottom style="dashed">
        <color theme="9" tint="-0.24994659260841701"/>
      </bottom>
      <diagonal/>
    </border>
    <border>
      <left/>
      <right style="dashed">
        <color theme="9" tint="-0.24994659260841701"/>
      </right>
      <top style="dashed">
        <color theme="9" tint="-0.24994659260841701"/>
      </top>
      <bottom style="dashed">
        <color theme="9" tint="-0.24994659260841701"/>
      </bottom>
      <diagonal/>
    </border>
    <border>
      <left/>
      <right/>
      <top style="dashed">
        <color theme="9" tint="-0.24994659260841701"/>
      </top>
      <bottom style="dashed">
        <color theme="9" tint="-0.24994659260841701"/>
      </bottom>
      <diagonal/>
    </border>
    <border>
      <left style="dashed">
        <color theme="9" tint="-0.24994659260841701"/>
      </left>
      <right style="dashed">
        <color theme="9" tint="-0.24994659260841701"/>
      </right>
      <top style="dashed">
        <color theme="9" tint="-0.24994659260841701"/>
      </top>
      <bottom/>
      <diagonal/>
    </border>
    <border>
      <left style="dashed">
        <color theme="9" tint="-0.24994659260841701"/>
      </left>
      <right style="dashed">
        <color theme="9" tint="-0.24994659260841701"/>
      </right>
      <top style="dashed">
        <color theme="9" tint="-0.24994659260841701"/>
      </top>
      <bottom style="dashed">
        <color theme="9" tint="-0.24994659260841701"/>
      </bottom>
      <diagonal/>
    </border>
    <border>
      <left style="dashed">
        <color theme="9" tint="-0.24994659260841701"/>
      </left>
      <right style="dashed">
        <color theme="9" tint="-0.24994659260841701"/>
      </right>
      <top/>
      <bottom style="dashed">
        <color theme="9" tint="-0.24994659260841701"/>
      </bottom>
      <diagonal/>
    </border>
    <border>
      <left style="dashed">
        <color theme="9" tint="-0.24994659260841701"/>
      </left>
      <right style="dashed">
        <color theme="9" tint="-0.24994659260841701"/>
      </right>
      <top/>
      <bottom/>
      <diagonal/>
    </border>
    <border>
      <left style="dashed">
        <color theme="9" tint="-0.24994659260841701"/>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auto="1"/>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double">
        <color indexed="64"/>
      </left>
      <right/>
      <top style="double">
        <color indexed="64"/>
      </top>
      <bottom/>
      <diagonal/>
    </border>
    <border>
      <left/>
      <right style="thin">
        <color theme="0"/>
      </right>
      <top style="double">
        <color indexed="64"/>
      </top>
      <bottom/>
      <diagonal/>
    </border>
    <border>
      <left style="thin">
        <color theme="0"/>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double">
        <color indexed="64"/>
      </right>
      <top style="thin">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auto="1"/>
      </left>
      <right/>
      <top style="hair">
        <color auto="1"/>
      </top>
      <bottom style="hair">
        <color auto="1"/>
      </bottom>
      <diagonal/>
    </border>
    <border>
      <left/>
      <right style="double">
        <color indexed="64"/>
      </right>
      <top style="hair">
        <color indexed="64"/>
      </top>
      <bottom style="hair">
        <color indexed="64"/>
      </bottom>
      <diagonal/>
    </border>
    <border>
      <left style="double">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top style="hair">
        <color indexed="64"/>
      </top>
      <bottom style="double">
        <color indexed="64"/>
      </bottom>
      <diagonal/>
    </border>
    <border>
      <left/>
      <right style="hair">
        <color indexed="64"/>
      </right>
      <top style="hair">
        <color indexed="64"/>
      </top>
      <bottom style="double">
        <color indexed="64"/>
      </bottom>
      <diagonal/>
    </border>
    <border>
      <left style="hair">
        <color indexed="64"/>
      </left>
      <right/>
      <top style="hair">
        <color indexed="64"/>
      </top>
      <bottom style="double">
        <color indexed="64"/>
      </bottom>
      <diagonal/>
    </border>
    <border>
      <left/>
      <right style="double">
        <color indexed="64"/>
      </right>
      <top style="hair">
        <color indexed="64"/>
      </top>
      <bottom style="double">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rgb="FF000000"/>
      </right>
      <top/>
      <bottom style="medium">
        <color rgb="FF000000"/>
      </bottom>
      <diagonal/>
    </border>
    <border>
      <left/>
      <right/>
      <top/>
      <bottom style="medium">
        <color rgb="FF000000"/>
      </bottom>
      <diagonal/>
    </border>
    <border>
      <left style="dotted">
        <color rgb="FFF79646"/>
      </left>
      <right style="dotted">
        <color rgb="FFF79646"/>
      </right>
      <top/>
      <bottom style="dotted">
        <color rgb="FFF79646"/>
      </bottom>
      <diagonal/>
    </border>
    <border>
      <left style="dotted">
        <color rgb="FFF79646"/>
      </left>
      <right style="dotted">
        <color rgb="FFF79646"/>
      </right>
      <top style="dotted">
        <color rgb="FFF79646"/>
      </top>
      <bottom style="dotted">
        <color rgb="FFF79646"/>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theme="0"/>
      </left>
      <right/>
      <top/>
      <bottom/>
      <diagonal/>
    </border>
    <border>
      <left/>
      <right style="medium">
        <color theme="0"/>
      </right>
      <top/>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dashed">
        <color theme="9" tint="-0.24994659260841701"/>
      </left>
      <right style="dashed">
        <color theme="9" tint="-0.24994659260841701"/>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dashed">
        <color theme="9" tint="-0.24994659260841701"/>
      </right>
      <top style="dashed">
        <color theme="9" tint="-0.24994659260841701"/>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style="thin">
        <color indexed="64"/>
      </right>
      <top/>
      <bottom/>
      <diagonal/>
    </border>
    <border>
      <left/>
      <right style="thin">
        <color indexed="64"/>
      </right>
      <top style="dashed">
        <color theme="9" tint="-0.24994659260841701"/>
      </top>
      <bottom/>
      <diagonal/>
    </border>
    <border>
      <left style="thick">
        <color theme="0"/>
      </left>
      <right/>
      <top style="thick">
        <color theme="0"/>
      </top>
      <bottom style="thick">
        <color theme="0"/>
      </bottom>
      <diagonal/>
    </border>
    <border>
      <left/>
      <right/>
      <top style="thick">
        <color theme="0"/>
      </top>
      <bottom style="thick">
        <color theme="0"/>
      </bottom>
      <diagonal/>
    </border>
    <border>
      <left/>
      <right style="thick">
        <color theme="0"/>
      </right>
      <top style="thick">
        <color theme="0"/>
      </top>
      <bottom style="thick">
        <color theme="0"/>
      </bottom>
      <diagonal/>
    </border>
    <border>
      <left style="thick">
        <color theme="0"/>
      </left>
      <right style="thick">
        <color theme="0"/>
      </right>
      <top style="thick">
        <color theme="0"/>
      </top>
      <bottom style="thick">
        <color theme="0"/>
      </bottom>
      <diagonal/>
    </border>
    <border>
      <left style="thick">
        <color theme="0"/>
      </left>
      <right style="thick">
        <color theme="0"/>
      </right>
      <top style="thick">
        <color theme="0"/>
      </top>
      <bottom/>
      <diagonal/>
    </border>
    <border>
      <left style="thick">
        <color theme="0"/>
      </left>
      <right style="thick">
        <color theme="0"/>
      </right>
      <top/>
      <bottom style="thick">
        <color theme="0"/>
      </bottom>
      <diagonal/>
    </border>
    <border>
      <left style="medium">
        <color indexed="64"/>
      </left>
      <right/>
      <top style="thick">
        <color theme="0"/>
      </top>
      <bottom style="medium">
        <color indexed="64"/>
      </bottom>
      <diagonal/>
    </border>
    <border>
      <left/>
      <right/>
      <top style="thick">
        <color theme="0"/>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s>
  <cellStyleXfs count="3">
    <xf numFmtId="0" fontId="0" fillId="0" borderId="0"/>
    <xf numFmtId="0" fontId="8" fillId="0" borderId="0"/>
    <xf numFmtId="0" fontId="14" fillId="0" borderId="0"/>
  </cellStyleXfs>
  <cellXfs count="490">
    <xf numFmtId="0" fontId="0" fillId="0" borderId="0" xfId="0"/>
    <xf numFmtId="0" fontId="1" fillId="3" borderId="0" xfId="0" applyFont="1" applyFill="1"/>
    <xf numFmtId="0" fontId="1" fillId="3" borderId="0" xfId="0" applyFont="1" applyFill="1" applyAlignment="1">
      <alignment horizontal="center" vertical="center"/>
    </xf>
    <xf numFmtId="0" fontId="1" fillId="3" borderId="0" xfId="0" applyFont="1" applyFill="1" applyAlignment="1">
      <alignment horizontal="left" vertical="center"/>
    </xf>
    <xf numFmtId="0" fontId="0" fillId="5" borderId="0" xfId="0" applyFill="1"/>
    <xf numFmtId="0" fontId="0" fillId="0" borderId="0" xfId="0" applyAlignment="1">
      <alignment horizontal="left" wrapText="1"/>
    </xf>
    <xf numFmtId="0" fontId="0" fillId="5" borderId="0" xfId="0" applyFill="1" applyAlignment="1">
      <alignment horizontal="center"/>
    </xf>
    <xf numFmtId="0" fontId="0" fillId="3" borderId="0" xfId="0" applyFill="1"/>
    <xf numFmtId="0" fontId="10" fillId="3" borderId="20" xfId="1" quotePrefix="1" applyFont="1" applyFill="1" applyBorder="1" applyAlignment="1">
      <alignment horizontal="left" vertical="top" wrapText="1"/>
    </xf>
    <xf numFmtId="0" fontId="11" fillId="3" borderId="0" xfId="1" quotePrefix="1" applyFont="1" applyFill="1" applyAlignment="1">
      <alignment horizontal="left" vertical="top" wrapText="1"/>
    </xf>
    <xf numFmtId="0" fontId="11" fillId="3" borderId="21" xfId="1" quotePrefix="1" applyFont="1" applyFill="1" applyBorder="1" applyAlignment="1">
      <alignment horizontal="left" vertical="top" wrapText="1"/>
    </xf>
    <xf numFmtId="0" fontId="9" fillId="3" borderId="20" xfId="1" applyFont="1" applyFill="1" applyBorder="1"/>
    <xf numFmtId="0" fontId="9" fillId="3" borderId="0" xfId="1" applyFont="1" applyFill="1"/>
    <xf numFmtId="0" fontId="13" fillId="3" borderId="0" xfId="1" applyFont="1" applyFill="1" applyAlignment="1">
      <alignment horizontal="left" vertical="center" wrapText="1"/>
    </xf>
    <xf numFmtId="0" fontId="9" fillId="3" borderId="0" xfId="1" applyFont="1" applyFill="1" applyAlignment="1">
      <alignment horizontal="left" vertical="center" wrapText="1"/>
    </xf>
    <xf numFmtId="0" fontId="9" fillId="3" borderId="0" xfId="1" quotePrefix="1" applyFont="1" applyFill="1" applyAlignment="1">
      <alignment horizontal="left" vertical="center" wrapText="1"/>
    </xf>
    <xf numFmtId="0" fontId="9" fillId="3" borderId="21" xfId="1" applyFont="1" applyFill="1" applyBorder="1"/>
    <xf numFmtId="0" fontId="15" fillId="3" borderId="0" xfId="0" applyFont="1" applyFill="1" applyAlignment="1">
      <alignment horizontal="left" vertical="center" wrapText="1"/>
    </xf>
    <xf numFmtId="0" fontId="16" fillId="3" borderId="0" xfId="0" applyFont="1" applyFill="1" applyAlignment="1">
      <alignment horizontal="left" vertical="top" wrapText="1"/>
    </xf>
    <xf numFmtId="0" fontId="22" fillId="3" borderId="0" xfId="0" applyFont="1" applyFill="1" applyAlignment="1">
      <alignment horizontal="center" vertical="center"/>
    </xf>
    <xf numFmtId="0" fontId="24" fillId="3" borderId="49" xfId="0" applyFont="1" applyFill="1" applyBorder="1" applyAlignment="1">
      <alignment vertical="top" wrapText="1"/>
    </xf>
    <xf numFmtId="0" fontId="24" fillId="3" borderId="50" xfId="0" applyFont="1" applyFill="1" applyBorder="1" applyAlignment="1">
      <alignment vertical="top" wrapText="1"/>
    </xf>
    <xf numFmtId="0" fontId="26" fillId="0" borderId="0" xfId="0" applyFont="1" applyAlignment="1">
      <alignment horizontal="center" vertical="center" wrapText="1"/>
    </xf>
    <xf numFmtId="0" fontId="27" fillId="3" borderId="0" xfId="0" applyFont="1" applyFill="1"/>
    <xf numFmtId="0" fontId="3" fillId="3" borderId="0" xfId="0" applyFont="1" applyFill="1" applyAlignment="1">
      <alignment horizontal="left" vertical="center"/>
    </xf>
    <xf numFmtId="0" fontId="28" fillId="3" borderId="0" xfId="0" applyFont="1" applyFill="1" applyAlignment="1">
      <alignment horizontal="center" vertical="center" wrapText="1"/>
    </xf>
    <xf numFmtId="0" fontId="21" fillId="3" borderId="0" xfId="0" applyFont="1" applyFill="1"/>
    <xf numFmtId="0" fontId="25" fillId="3" borderId="0" xfId="0" applyFont="1" applyFill="1" applyAlignment="1">
      <alignment horizontal="justify" vertical="center" wrapText="1" readingOrder="1"/>
    </xf>
    <xf numFmtId="0" fontId="3" fillId="3" borderId="0" xfId="0" applyFont="1" applyFill="1" applyAlignment="1">
      <alignment vertical="center"/>
    </xf>
    <xf numFmtId="0" fontId="21" fillId="0" borderId="0" xfId="0" applyFont="1"/>
    <xf numFmtId="0" fontId="25" fillId="0" borderId="0" xfId="0" applyFont="1" applyAlignment="1">
      <alignment horizontal="justify" vertical="center" wrapText="1" readingOrder="1"/>
    </xf>
    <xf numFmtId="0" fontId="29" fillId="0" borderId="0" xfId="0" applyFont="1" applyAlignment="1">
      <alignment vertical="center"/>
    </xf>
    <xf numFmtId="0" fontId="30" fillId="0" borderId="0" xfId="0" applyFont="1"/>
    <xf numFmtId="0" fontId="19" fillId="0" borderId="0" xfId="0" applyFont="1"/>
    <xf numFmtId="0" fontId="27" fillId="0" borderId="0" xfId="0" applyFont="1"/>
    <xf numFmtId="0" fontId="32" fillId="3" borderId="0" xfId="0" applyFont="1" applyFill="1"/>
    <xf numFmtId="0" fontId="33" fillId="3" borderId="0" xfId="0" applyFont="1" applyFill="1"/>
    <xf numFmtId="0" fontId="34" fillId="13" borderId="57" xfId="0" applyFont="1" applyFill="1" applyBorder="1" applyAlignment="1">
      <alignment horizontal="center" vertical="center" wrapText="1" readingOrder="1"/>
    </xf>
    <xf numFmtId="0" fontId="34" fillId="13" borderId="58" xfId="0" applyFont="1" applyFill="1" applyBorder="1" applyAlignment="1">
      <alignment horizontal="center" vertical="center" wrapText="1" readingOrder="1"/>
    </xf>
    <xf numFmtId="0" fontId="34" fillId="3" borderId="60" xfId="0" applyFont="1" applyFill="1" applyBorder="1" applyAlignment="1">
      <alignment horizontal="center" vertical="center" wrapText="1" readingOrder="1"/>
    </xf>
    <xf numFmtId="0" fontId="35" fillId="3" borderId="60" xfId="0" applyFont="1" applyFill="1" applyBorder="1" applyAlignment="1">
      <alignment horizontal="justify" vertical="center" wrapText="1" readingOrder="1"/>
    </xf>
    <xf numFmtId="9" fontId="34" fillId="3" borderId="61" xfId="0" applyNumberFormat="1" applyFont="1" applyFill="1" applyBorder="1" applyAlignment="1">
      <alignment horizontal="center" vertical="center" wrapText="1" readingOrder="1"/>
    </xf>
    <xf numFmtId="0" fontId="34" fillId="3" borderId="13" xfId="0" applyFont="1" applyFill="1" applyBorder="1" applyAlignment="1">
      <alignment horizontal="center" vertical="center" wrapText="1" readingOrder="1"/>
    </xf>
    <xf numFmtId="0" fontId="35" fillId="3" borderId="13" xfId="0" applyFont="1" applyFill="1" applyBorder="1" applyAlignment="1">
      <alignment horizontal="justify" vertical="center" wrapText="1" readingOrder="1"/>
    </xf>
    <xf numFmtId="9" fontId="34" fillId="3" borderId="63" xfId="0" applyNumberFormat="1" applyFont="1" applyFill="1" applyBorder="1" applyAlignment="1">
      <alignment horizontal="center" vertical="center" wrapText="1" readingOrder="1"/>
    </xf>
    <xf numFmtId="0" fontId="35" fillId="3" borderId="63" xfId="0" applyFont="1" applyFill="1" applyBorder="1" applyAlignment="1">
      <alignment horizontal="center" vertical="center" wrapText="1" readingOrder="1"/>
    </xf>
    <xf numFmtId="0" fontId="34" fillId="3" borderId="65" xfId="0" applyFont="1" applyFill="1" applyBorder="1" applyAlignment="1">
      <alignment horizontal="center" vertical="center" wrapText="1" readingOrder="1"/>
    </xf>
    <xf numFmtId="0" fontId="35" fillId="3" borderId="65" xfId="0" applyFont="1" applyFill="1" applyBorder="1" applyAlignment="1">
      <alignment horizontal="justify" vertical="center" wrapText="1" readingOrder="1"/>
    </xf>
    <xf numFmtId="0" fontId="35" fillId="3" borderId="66" xfId="0" applyFont="1" applyFill="1" applyBorder="1" applyAlignment="1">
      <alignment horizontal="center" vertical="center" wrapText="1" readingOrder="1"/>
    </xf>
    <xf numFmtId="0" fontId="39" fillId="3" borderId="0" xfId="0" applyFont="1" applyFill="1"/>
    <xf numFmtId="0" fontId="41" fillId="15" borderId="67" xfId="0" applyFont="1" applyFill="1" applyBorder="1" applyAlignment="1" applyProtection="1">
      <alignment horizontal="center" vertical="center" wrapText="1" readingOrder="1"/>
      <protection hidden="1"/>
    </xf>
    <xf numFmtId="0" fontId="41" fillId="15" borderId="68" xfId="0" applyFont="1" applyFill="1" applyBorder="1" applyAlignment="1" applyProtection="1">
      <alignment horizontal="center" vertical="center" wrapText="1" readingOrder="1"/>
      <protection hidden="1"/>
    </xf>
    <xf numFmtId="0" fontId="41" fillId="15" borderId="69" xfId="0" applyFont="1" applyFill="1" applyBorder="1" applyAlignment="1" applyProtection="1">
      <alignment horizontal="center" vertical="center" wrapText="1" readingOrder="1"/>
      <protection hidden="1"/>
    </xf>
    <xf numFmtId="0" fontId="41" fillId="16" borderId="67" xfId="0" applyFont="1" applyFill="1" applyBorder="1" applyAlignment="1" applyProtection="1">
      <alignment horizontal="center" wrapText="1" readingOrder="1"/>
      <protection hidden="1"/>
    </xf>
    <xf numFmtId="0" fontId="41" fillId="16" borderId="68" xfId="0" applyFont="1" applyFill="1" applyBorder="1" applyAlignment="1" applyProtection="1">
      <alignment horizontal="center" wrapText="1" readingOrder="1"/>
      <protection hidden="1"/>
    </xf>
    <xf numFmtId="0" fontId="41" fillId="15" borderId="20" xfId="0" applyFont="1" applyFill="1" applyBorder="1" applyAlignment="1" applyProtection="1">
      <alignment horizontal="center" vertical="center" wrapText="1" readingOrder="1"/>
      <protection hidden="1"/>
    </xf>
    <xf numFmtId="0" fontId="41" fillId="15" borderId="0" xfId="0" applyFont="1" applyFill="1" applyAlignment="1" applyProtection="1">
      <alignment horizontal="center" vertical="center" wrapText="1" readingOrder="1"/>
      <protection hidden="1"/>
    </xf>
    <xf numFmtId="0" fontId="41" fillId="15" borderId="21" xfId="0" applyFont="1" applyFill="1" applyBorder="1" applyAlignment="1" applyProtection="1">
      <alignment horizontal="center" vertical="center" wrapText="1" readingOrder="1"/>
      <protection hidden="1"/>
    </xf>
    <xf numFmtId="0" fontId="41" fillId="16" borderId="20" xfId="0" applyFont="1" applyFill="1" applyBorder="1" applyAlignment="1" applyProtection="1">
      <alignment horizontal="center" wrapText="1" readingOrder="1"/>
      <protection hidden="1"/>
    </xf>
    <xf numFmtId="0" fontId="41" fillId="16" borderId="0" xfId="0" applyFont="1" applyFill="1" applyAlignment="1" applyProtection="1">
      <alignment horizontal="center" wrapText="1" readingOrder="1"/>
      <protection hidden="1"/>
    </xf>
    <xf numFmtId="0" fontId="41" fillId="15" borderId="43" xfId="0" applyFont="1" applyFill="1" applyBorder="1" applyAlignment="1" applyProtection="1">
      <alignment horizontal="center" vertical="center" wrapText="1" readingOrder="1"/>
      <protection hidden="1"/>
    </xf>
    <xf numFmtId="0" fontId="41" fillId="15" borderId="44" xfId="0" applyFont="1" applyFill="1" applyBorder="1" applyAlignment="1" applyProtection="1">
      <alignment horizontal="center" vertical="center" wrapText="1" readingOrder="1"/>
      <protection hidden="1"/>
    </xf>
    <xf numFmtId="0" fontId="41" fillId="15" borderId="45" xfId="0" applyFont="1" applyFill="1" applyBorder="1" applyAlignment="1" applyProtection="1">
      <alignment horizontal="center" vertical="center" wrapText="1" readingOrder="1"/>
      <protection hidden="1"/>
    </xf>
    <xf numFmtId="0" fontId="41" fillId="16" borderId="43" xfId="0" applyFont="1" applyFill="1" applyBorder="1" applyAlignment="1" applyProtection="1">
      <alignment horizontal="center" wrapText="1" readingOrder="1"/>
      <protection hidden="1"/>
    </xf>
    <xf numFmtId="0" fontId="41" fillId="16" borderId="44" xfId="0" applyFont="1" applyFill="1" applyBorder="1" applyAlignment="1" applyProtection="1">
      <alignment horizontal="center" wrapText="1" readingOrder="1"/>
      <protection hidden="1"/>
    </xf>
    <xf numFmtId="0" fontId="41" fillId="17" borderId="68" xfId="0" applyFont="1" applyFill="1" applyBorder="1" applyAlignment="1" applyProtection="1">
      <alignment horizontal="center" wrapText="1" readingOrder="1"/>
      <protection hidden="1"/>
    </xf>
    <xf numFmtId="0" fontId="41" fillId="17" borderId="69" xfId="0" applyFont="1" applyFill="1" applyBorder="1" applyAlignment="1" applyProtection="1">
      <alignment horizontal="center" wrapText="1" readingOrder="1"/>
      <protection hidden="1"/>
    </xf>
    <xf numFmtId="0" fontId="41" fillId="17" borderId="20" xfId="0" applyFont="1" applyFill="1" applyBorder="1" applyAlignment="1" applyProtection="1">
      <alignment horizontal="center" wrapText="1" readingOrder="1"/>
      <protection hidden="1"/>
    </xf>
    <xf numFmtId="0" fontId="41" fillId="17" borderId="0" xfId="0" applyFont="1" applyFill="1" applyAlignment="1" applyProtection="1">
      <alignment horizontal="center" wrapText="1" readingOrder="1"/>
      <protection hidden="1"/>
    </xf>
    <xf numFmtId="0" fontId="41" fillId="17" borderId="21" xfId="0" applyFont="1" applyFill="1" applyBorder="1" applyAlignment="1" applyProtection="1">
      <alignment horizontal="center" wrapText="1" readingOrder="1"/>
      <protection hidden="1"/>
    </xf>
    <xf numFmtId="0" fontId="41" fillId="17" borderId="43" xfId="0" applyFont="1" applyFill="1" applyBorder="1" applyAlignment="1" applyProtection="1">
      <alignment horizontal="center" wrapText="1" readingOrder="1"/>
      <protection hidden="1"/>
    </xf>
    <xf numFmtId="0" fontId="41" fillId="17" borderId="44" xfId="0" applyFont="1" applyFill="1" applyBorder="1" applyAlignment="1" applyProtection="1">
      <alignment horizontal="center" wrapText="1" readingOrder="1"/>
      <protection hidden="1"/>
    </xf>
    <xf numFmtId="0" fontId="41" fillId="17" borderId="45" xfId="0" applyFont="1" applyFill="1" applyBorder="1" applyAlignment="1" applyProtection="1">
      <alignment horizontal="center" wrapText="1" readingOrder="1"/>
      <protection hidden="1"/>
    </xf>
    <xf numFmtId="0" fontId="41" fillId="8" borderId="67" xfId="0" applyFont="1" applyFill="1" applyBorder="1" applyAlignment="1" applyProtection="1">
      <alignment horizontal="center" wrapText="1" readingOrder="1"/>
      <protection hidden="1"/>
    </xf>
    <xf numFmtId="0" fontId="41" fillId="8" borderId="68" xfId="0" applyFont="1" applyFill="1" applyBorder="1" applyAlignment="1" applyProtection="1">
      <alignment horizontal="center" wrapText="1" readingOrder="1"/>
      <protection hidden="1"/>
    </xf>
    <xf numFmtId="0" fontId="41" fillId="8" borderId="69" xfId="0" applyFont="1" applyFill="1" applyBorder="1" applyAlignment="1" applyProtection="1">
      <alignment horizontal="center" wrapText="1" readingOrder="1"/>
      <protection hidden="1"/>
    </xf>
    <xf numFmtId="0" fontId="41" fillId="8" borderId="20" xfId="0" applyFont="1" applyFill="1" applyBorder="1" applyAlignment="1" applyProtection="1">
      <alignment horizontal="center" wrapText="1" readingOrder="1"/>
      <protection hidden="1"/>
    </xf>
    <xf numFmtId="0" fontId="41" fillId="8" borderId="0" xfId="0" applyFont="1" applyFill="1" applyAlignment="1" applyProtection="1">
      <alignment horizontal="center" wrapText="1" readingOrder="1"/>
      <protection hidden="1"/>
    </xf>
    <xf numFmtId="0" fontId="41" fillId="8" borderId="21" xfId="0" applyFont="1" applyFill="1" applyBorder="1" applyAlignment="1" applyProtection="1">
      <alignment horizontal="center" wrapText="1" readingOrder="1"/>
      <protection hidden="1"/>
    </xf>
    <xf numFmtId="0" fontId="41" fillId="8" borderId="43" xfId="0" applyFont="1" applyFill="1" applyBorder="1" applyAlignment="1" applyProtection="1">
      <alignment horizontal="center" wrapText="1" readingOrder="1"/>
      <protection hidden="1"/>
    </xf>
    <xf numFmtId="0" fontId="41" fillId="8" borderId="44" xfId="0" applyFont="1" applyFill="1" applyBorder="1" applyAlignment="1" applyProtection="1">
      <alignment horizontal="center" wrapText="1" readingOrder="1"/>
      <protection hidden="1"/>
    </xf>
    <xf numFmtId="0" fontId="41" fillId="8" borderId="45" xfId="0" applyFont="1" applyFill="1" applyBorder="1" applyAlignment="1" applyProtection="1">
      <alignment horizontal="center" wrapText="1" readingOrder="1"/>
      <protection hidden="1"/>
    </xf>
    <xf numFmtId="0" fontId="0" fillId="0" borderId="0" xfId="0" applyAlignment="1">
      <alignment wrapText="1"/>
    </xf>
    <xf numFmtId="0" fontId="0" fillId="0" borderId="0" xfId="0" applyAlignment="1">
      <alignment vertical="top" wrapText="1"/>
    </xf>
    <xf numFmtId="0" fontId="6" fillId="18" borderId="47" xfId="0" applyFont="1" applyFill="1" applyBorder="1" applyAlignment="1">
      <alignment horizontal="center" vertical="center" wrapText="1"/>
    </xf>
    <xf numFmtId="0" fontId="6" fillId="18" borderId="47" xfId="0" applyFont="1" applyFill="1" applyBorder="1" applyAlignment="1">
      <alignment horizontal="center" vertical="center"/>
    </xf>
    <xf numFmtId="0" fontId="44" fillId="0" borderId="0" xfId="0" applyFont="1" applyAlignment="1">
      <alignment horizontal="center"/>
    </xf>
    <xf numFmtId="0" fontId="45" fillId="0" borderId="0" xfId="0" applyFont="1"/>
    <xf numFmtId="0" fontId="47" fillId="4" borderId="0" xfId="0" applyFont="1" applyFill="1" applyAlignment="1" applyProtection="1">
      <alignment horizontal="left" vertical="center" wrapText="1"/>
      <protection locked="0"/>
    </xf>
    <xf numFmtId="0" fontId="46" fillId="19" borderId="0" xfId="0" applyFont="1" applyFill="1" applyAlignment="1" applyProtection="1">
      <alignment vertical="center" wrapText="1"/>
      <protection locked="0"/>
    </xf>
    <xf numFmtId="0" fontId="47" fillId="4" borderId="0" xfId="0" applyFont="1" applyFill="1" applyAlignment="1" applyProtection="1">
      <alignment vertical="center" wrapText="1"/>
      <protection locked="0"/>
    </xf>
    <xf numFmtId="0" fontId="0" fillId="0" borderId="0" xfId="0" applyAlignment="1">
      <alignment horizontal="left"/>
    </xf>
    <xf numFmtId="0" fontId="48" fillId="0" borderId="0" xfId="0" applyFont="1" applyAlignment="1" applyProtection="1">
      <alignment horizontal="center" vertical="center"/>
      <protection locked="0"/>
    </xf>
    <xf numFmtId="0" fontId="46" fillId="0" borderId="0" xfId="0" applyFont="1" applyAlignment="1" applyProtection="1">
      <alignment horizontal="left" vertical="center"/>
      <protection locked="0"/>
    </xf>
    <xf numFmtId="0" fontId="47" fillId="0" borderId="0" xfId="0" applyFont="1" applyAlignment="1" applyProtection="1">
      <alignment horizontal="center" vertical="center"/>
      <protection locked="0"/>
    </xf>
    <xf numFmtId="0" fontId="20" fillId="0" borderId="0" xfId="0" applyFont="1" applyAlignment="1">
      <alignment horizontal="center"/>
    </xf>
    <xf numFmtId="0" fontId="20" fillId="0" borderId="0" xfId="0" applyFont="1"/>
    <xf numFmtId="0" fontId="54" fillId="0" borderId="0" xfId="0" applyFont="1" applyAlignment="1">
      <alignment horizontal="center"/>
    </xf>
    <xf numFmtId="0" fontId="54" fillId="0" borderId="0" xfId="0" applyFont="1" applyAlignment="1">
      <alignment horizontal="left"/>
    </xf>
    <xf numFmtId="0" fontId="55" fillId="0" borderId="0" xfId="0" applyFont="1" applyAlignment="1">
      <alignment horizontal="center"/>
    </xf>
    <xf numFmtId="0" fontId="45" fillId="0" borderId="0" xfId="0" applyFont="1" applyProtection="1">
      <protection locked="0"/>
    </xf>
    <xf numFmtId="0" fontId="57" fillId="0" borderId="0" xfId="0" applyFont="1" applyAlignment="1" applyProtection="1">
      <alignment vertical="center"/>
      <protection locked="0"/>
    </xf>
    <xf numFmtId="0" fontId="45" fillId="0" borderId="0" xfId="0" applyFont="1" applyAlignment="1">
      <alignment vertical="top"/>
    </xf>
    <xf numFmtId="0" fontId="46" fillId="21" borderId="0" xfId="0" applyFont="1" applyFill="1" applyAlignment="1" applyProtection="1">
      <alignment horizontal="left" vertical="center"/>
      <protection locked="0"/>
    </xf>
    <xf numFmtId="0" fontId="58" fillId="20" borderId="0" xfId="0" applyFont="1" applyFill="1" applyAlignment="1" applyProtection="1">
      <alignment horizontal="center" vertical="center" wrapText="1"/>
      <protection locked="0"/>
    </xf>
    <xf numFmtId="0" fontId="45" fillId="0" borderId="0" xfId="0" applyFont="1" applyAlignment="1">
      <alignment vertical="top" wrapText="1"/>
    </xf>
    <xf numFmtId="0" fontId="46" fillId="21" borderId="0" xfId="0" applyFont="1" applyFill="1" applyAlignment="1" applyProtection="1">
      <alignment horizontal="left" vertical="center" wrapText="1"/>
      <protection locked="0"/>
    </xf>
    <xf numFmtId="0" fontId="46" fillId="0" borderId="0" xfId="0" applyFont="1" applyAlignment="1" applyProtection="1">
      <alignment horizontal="left"/>
      <protection locked="0"/>
    </xf>
    <xf numFmtId="0" fontId="45" fillId="0" borderId="0" xfId="0" applyFont="1" applyAlignment="1" applyProtection="1">
      <alignment horizontal="center" vertical="center"/>
      <protection locked="0"/>
    </xf>
    <xf numFmtId="0" fontId="46" fillId="0" borderId="0" xfId="0" applyFont="1" applyAlignment="1" applyProtection="1">
      <alignment vertical="center"/>
      <protection locked="0"/>
    </xf>
    <xf numFmtId="0" fontId="60" fillId="0" borderId="0" xfId="0" applyFont="1"/>
    <xf numFmtId="0" fontId="46" fillId="21" borderId="13" xfId="0" applyFont="1" applyFill="1" applyBorder="1" applyAlignment="1">
      <alignment horizontal="center" vertical="top" wrapText="1" readingOrder="1"/>
    </xf>
    <xf numFmtId="0" fontId="46" fillId="21" borderId="13" xfId="0" applyFont="1" applyFill="1" applyBorder="1" applyAlignment="1">
      <alignment horizontal="center" vertical="center" wrapText="1" readingOrder="1"/>
    </xf>
    <xf numFmtId="0" fontId="45" fillId="0" borderId="0" xfId="0" applyFont="1" applyAlignment="1">
      <alignment horizontal="left"/>
    </xf>
    <xf numFmtId="0" fontId="45" fillId="0" borderId="0" xfId="0" applyFont="1" applyAlignment="1">
      <alignment horizontal="center"/>
    </xf>
    <xf numFmtId="0" fontId="45" fillId="3" borderId="0" xfId="0" applyFont="1" applyFill="1"/>
    <xf numFmtId="0" fontId="65" fillId="7" borderId="0" xfId="0" applyFont="1" applyFill="1" applyAlignment="1">
      <alignment horizontal="center" vertical="center" wrapText="1" readingOrder="1"/>
    </xf>
    <xf numFmtId="0" fontId="66" fillId="8" borderId="51" xfId="0" applyFont="1" applyFill="1" applyBorder="1" applyAlignment="1">
      <alignment horizontal="center" vertical="center" wrapText="1" readingOrder="1"/>
    </xf>
    <xf numFmtId="0" fontId="66" fillId="0" borderId="51" xfId="0" applyFont="1" applyBorder="1" applyAlignment="1">
      <alignment horizontal="center" vertical="center" wrapText="1" readingOrder="1"/>
    </xf>
    <xf numFmtId="0" fontId="66" fillId="0" borderId="51" xfId="0" applyFont="1" applyBorder="1" applyAlignment="1">
      <alignment horizontal="justify" vertical="center" wrapText="1" readingOrder="1"/>
    </xf>
    <xf numFmtId="0" fontId="66" fillId="9" borderId="52" xfId="0" applyFont="1" applyFill="1" applyBorder="1" applyAlignment="1">
      <alignment horizontal="center" vertical="center" wrapText="1" readingOrder="1"/>
    </xf>
    <xf numFmtId="0" fontId="66" fillId="0" borderId="52" xfId="0" applyFont="1" applyBorder="1" applyAlignment="1">
      <alignment horizontal="center" vertical="center" wrapText="1" readingOrder="1"/>
    </xf>
    <xf numFmtId="0" fontId="66" fillId="0" borderId="52" xfId="0" applyFont="1" applyBorder="1" applyAlignment="1">
      <alignment horizontal="justify" vertical="center" wrapText="1" readingOrder="1"/>
    </xf>
    <xf numFmtId="0" fontId="66" fillId="10" borderId="52" xfId="0" applyFont="1" applyFill="1" applyBorder="1" applyAlignment="1">
      <alignment horizontal="center" vertical="center" wrapText="1" readingOrder="1"/>
    </xf>
    <xf numFmtId="0" fontId="66" fillId="11" borderId="52" xfId="0" applyFont="1" applyFill="1" applyBorder="1" applyAlignment="1">
      <alignment horizontal="center" vertical="center" wrapText="1" readingOrder="1"/>
    </xf>
    <xf numFmtId="0" fontId="67" fillId="12" borderId="52" xfId="0" applyFont="1" applyFill="1" applyBorder="1" applyAlignment="1">
      <alignment horizontal="center" vertical="center" wrapText="1" readingOrder="1"/>
    </xf>
    <xf numFmtId="0" fontId="69" fillId="7" borderId="0" xfId="0" applyFont="1" applyFill="1" applyAlignment="1">
      <alignment horizontal="center" vertical="center" wrapText="1" readingOrder="1"/>
    </xf>
    <xf numFmtId="0" fontId="70" fillId="8" borderId="51" xfId="0" applyFont="1" applyFill="1" applyBorder="1" applyAlignment="1">
      <alignment horizontal="center" vertical="center" wrapText="1" readingOrder="1"/>
    </xf>
    <xf numFmtId="0" fontId="70" fillId="0" borderId="51" xfId="0" applyFont="1" applyBorder="1" applyAlignment="1">
      <alignment horizontal="justify" vertical="center" wrapText="1" readingOrder="1"/>
    </xf>
    <xf numFmtId="9" fontId="70" fillId="0" borderId="51" xfId="0" applyNumberFormat="1" applyFont="1" applyBorder="1" applyAlignment="1">
      <alignment horizontal="center" vertical="center" wrapText="1" readingOrder="1"/>
    </xf>
    <xf numFmtId="0" fontId="70" fillId="9" borderId="52" xfId="0" applyFont="1" applyFill="1" applyBorder="1" applyAlignment="1">
      <alignment horizontal="center" vertical="center" wrapText="1" readingOrder="1"/>
    </xf>
    <xf numFmtId="0" fontId="70" fillId="0" borderId="52" xfId="0" applyFont="1" applyBorder="1" applyAlignment="1">
      <alignment horizontal="justify" vertical="center" wrapText="1" readingOrder="1"/>
    </xf>
    <xf numFmtId="9" fontId="70" fillId="0" borderId="52" xfId="0" applyNumberFormat="1" applyFont="1" applyBorder="1" applyAlignment="1">
      <alignment horizontal="center" vertical="center" wrapText="1" readingOrder="1"/>
    </xf>
    <xf numFmtId="0" fontId="70" fillId="10" borderId="52" xfId="0" applyFont="1" applyFill="1" applyBorder="1" applyAlignment="1">
      <alignment horizontal="center" vertical="center" wrapText="1" readingOrder="1"/>
    </xf>
    <xf numFmtId="0" fontId="70" fillId="11" borderId="52" xfId="0" applyFont="1" applyFill="1" applyBorder="1" applyAlignment="1">
      <alignment horizontal="center" vertical="center" wrapText="1" readingOrder="1"/>
    </xf>
    <xf numFmtId="0" fontId="71" fillId="12" borderId="52" xfId="0" applyFont="1" applyFill="1" applyBorder="1" applyAlignment="1">
      <alignment horizontal="center" vertical="center" wrapText="1" readingOrder="1"/>
    </xf>
    <xf numFmtId="9" fontId="0" fillId="0" borderId="0" xfId="0" applyNumberFormat="1"/>
    <xf numFmtId="9" fontId="0" fillId="0" borderId="0" xfId="0" applyNumberFormat="1" applyAlignment="1">
      <alignment horizontal="center"/>
    </xf>
    <xf numFmtId="0" fontId="0" fillId="0" borderId="0" xfId="0" applyAlignment="1">
      <alignment horizontal="center"/>
    </xf>
    <xf numFmtId="0" fontId="0" fillId="0" borderId="0" xfId="0" applyAlignment="1">
      <alignment horizontal="left" vertical="center" wrapText="1"/>
    </xf>
    <xf numFmtId="0" fontId="4" fillId="4" borderId="8" xfId="0" applyFont="1" applyFill="1" applyBorder="1" applyAlignment="1">
      <alignment horizontal="center" vertical="center" textRotation="90"/>
    </xf>
    <xf numFmtId="0" fontId="0" fillId="0" borderId="13" xfId="0" applyBorder="1" applyAlignment="1">
      <alignment horizontal="center" vertical="center" wrapText="1"/>
    </xf>
    <xf numFmtId="9" fontId="0" fillId="0" borderId="13" xfId="0" applyNumberFormat="1" applyBorder="1" applyAlignment="1">
      <alignment horizontal="center" vertical="center" wrapText="1"/>
    </xf>
    <xf numFmtId="9" fontId="0" fillId="3" borderId="0" xfId="0" applyNumberFormat="1" applyFill="1"/>
    <xf numFmtId="9" fontId="66" fillId="0" borderId="52" xfId="0" applyNumberFormat="1" applyFont="1" applyBorder="1" applyAlignment="1">
      <alignment horizontal="justify" vertical="center" wrapText="1" readingOrder="1"/>
    </xf>
    <xf numFmtId="0" fontId="0" fillId="0" borderId="13" xfId="0" applyBorder="1" applyAlignment="1">
      <alignment horizontal="left" vertical="center" wrapText="1"/>
    </xf>
    <xf numFmtId="0" fontId="32" fillId="3" borderId="13" xfId="0" applyFont="1" applyFill="1" applyBorder="1"/>
    <xf numFmtId="9" fontId="32" fillId="3" borderId="0" xfId="0" applyNumberFormat="1" applyFont="1" applyFill="1"/>
    <xf numFmtId="0" fontId="4" fillId="4" borderId="8" xfId="0" applyFont="1" applyFill="1" applyBorder="1" applyAlignment="1">
      <alignment horizontal="center" vertical="center" textRotation="90" wrapText="1"/>
    </xf>
    <xf numFmtId="0" fontId="4" fillId="4" borderId="11" xfId="0" applyFont="1" applyFill="1" applyBorder="1" applyAlignment="1">
      <alignment horizontal="center" vertical="center" textRotation="90" wrapText="1"/>
    </xf>
    <xf numFmtId="9" fontId="32" fillId="3" borderId="13" xfId="0" applyNumberFormat="1" applyFont="1" applyFill="1" applyBorder="1"/>
    <xf numFmtId="0" fontId="4" fillId="4" borderId="85" xfId="0" applyFont="1" applyFill="1" applyBorder="1" applyAlignment="1">
      <alignment horizontal="center" vertical="center" textRotation="90" wrapText="1"/>
    </xf>
    <xf numFmtId="0" fontId="74" fillId="0" borderId="13" xfId="0" applyFont="1" applyBorder="1" applyAlignment="1">
      <alignment horizontal="left" vertical="center" wrapText="1"/>
    </xf>
    <xf numFmtId="0" fontId="74" fillId="0" borderId="0" xfId="0" applyFont="1" applyAlignment="1">
      <alignment horizontal="left" vertical="center" wrapText="1"/>
    </xf>
    <xf numFmtId="0" fontId="0" fillId="0" borderId="0" xfId="0" applyAlignment="1">
      <alignment vertical="center" wrapText="1"/>
    </xf>
    <xf numFmtId="0" fontId="75" fillId="3" borderId="0" xfId="0" applyFont="1" applyFill="1"/>
    <xf numFmtId="0" fontId="75" fillId="0" borderId="0" xfId="0" applyFont="1"/>
    <xf numFmtId="0" fontId="4" fillId="3" borderId="0" xfId="0" applyFont="1" applyFill="1" applyAlignment="1">
      <alignment horizontal="center" vertical="center"/>
    </xf>
    <xf numFmtId="0" fontId="4" fillId="2" borderId="0" xfId="0" applyFont="1" applyFill="1" applyAlignment="1">
      <alignment horizontal="center" vertical="center"/>
    </xf>
    <xf numFmtId="0" fontId="0" fillId="0" borderId="13" xfId="0" applyBorder="1" applyAlignment="1">
      <alignment vertical="center" wrapText="1"/>
    </xf>
    <xf numFmtId="0" fontId="34" fillId="5" borderId="60" xfId="0" applyFont="1" applyFill="1" applyBorder="1" applyAlignment="1">
      <alignment horizontal="center" vertical="center" wrapText="1" readingOrder="1"/>
    </xf>
    <xf numFmtId="0" fontId="34" fillId="5" borderId="13" xfId="0" applyFont="1" applyFill="1" applyBorder="1" applyAlignment="1">
      <alignment horizontal="center" vertical="center" wrapText="1" readingOrder="1"/>
    </xf>
    <xf numFmtId="0" fontId="6" fillId="18" borderId="53" xfId="0" applyFont="1" applyFill="1" applyBorder="1" applyAlignment="1">
      <alignment horizontal="center" vertical="center"/>
    </xf>
    <xf numFmtId="0" fontId="6" fillId="18" borderId="90" xfId="0" applyFont="1" applyFill="1" applyBorder="1" applyAlignment="1">
      <alignment horizontal="center" vertical="center" wrapText="1"/>
    </xf>
    <xf numFmtId="0" fontId="24" fillId="3" borderId="91" xfId="0" applyFont="1" applyFill="1" applyBorder="1" applyAlignment="1">
      <alignment vertical="top" wrapText="1"/>
    </xf>
    <xf numFmtId="0" fontId="0" fillId="0" borderId="82" xfId="0" applyBorder="1" applyAlignment="1">
      <alignment horizontal="center" vertical="center" wrapText="1"/>
    </xf>
    <xf numFmtId="9" fontId="0" fillId="0" borderId="82" xfId="0" applyNumberFormat="1" applyBorder="1" applyAlignment="1">
      <alignment horizontal="center" vertical="center" wrapText="1"/>
    </xf>
    <xf numFmtId="0" fontId="61" fillId="0" borderId="13" xfId="0" applyFont="1" applyBorder="1" applyAlignment="1" applyProtection="1">
      <alignment vertical="center" wrapText="1"/>
      <protection locked="0"/>
    </xf>
    <xf numFmtId="0" fontId="24" fillId="3" borderId="48" xfId="0" applyFont="1" applyFill="1" applyBorder="1" applyAlignment="1">
      <alignment vertical="top" wrapText="1"/>
    </xf>
    <xf numFmtId="0" fontId="80" fillId="4" borderId="98" xfId="0" applyFont="1" applyFill="1" applyBorder="1" applyAlignment="1">
      <alignment horizontal="center" vertical="center"/>
    </xf>
    <xf numFmtId="0" fontId="32" fillId="3" borderId="0" xfId="0" applyFont="1" applyFill="1" applyAlignment="1" applyProtection="1">
      <alignment vertical="center"/>
      <protection locked="0"/>
    </xf>
    <xf numFmtId="0" fontId="32" fillId="0" borderId="0" xfId="0" applyFont="1" applyAlignment="1" applyProtection="1">
      <alignment vertical="center"/>
      <protection locked="0"/>
    </xf>
    <xf numFmtId="0" fontId="80" fillId="4" borderId="98" xfId="0" applyFont="1" applyFill="1" applyBorder="1" applyAlignment="1" applyProtection="1">
      <alignment vertical="center" wrapText="1"/>
      <protection locked="0"/>
    </xf>
    <xf numFmtId="0" fontId="80" fillId="4" borderId="98" xfId="0" applyFont="1" applyFill="1" applyBorder="1" applyAlignment="1" applyProtection="1">
      <alignment vertical="center"/>
      <protection locked="0"/>
    </xf>
    <xf numFmtId="0" fontId="80" fillId="4" borderId="98" xfId="0" applyFont="1" applyFill="1" applyBorder="1" applyAlignment="1">
      <alignment horizontal="center" vertical="center" wrapText="1"/>
    </xf>
    <xf numFmtId="0" fontId="80" fillId="4" borderId="98" xfId="0" applyFont="1" applyFill="1" applyBorder="1" applyAlignment="1" applyProtection="1">
      <alignment horizontal="center" vertical="center" wrapText="1"/>
      <protection locked="0"/>
    </xf>
    <xf numFmtId="0" fontId="80" fillId="23" borderId="98" xfId="0" applyFont="1" applyFill="1" applyBorder="1" applyAlignment="1" applyProtection="1">
      <alignment horizontal="center" vertical="center" textRotation="90"/>
      <protection locked="0"/>
    </xf>
    <xf numFmtId="0" fontId="81" fillId="4" borderId="98" xfId="0" applyFont="1" applyFill="1" applyBorder="1" applyAlignment="1">
      <alignment horizontal="center" vertical="center" wrapText="1"/>
    </xf>
    <xf numFmtId="0" fontId="82" fillId="3" borderId="0" xfId="0" applyFont="1" applyFill="1" applyAlignment="1" applyProtection="1">
      <alignment horizontal="center" vertical="center"/>
      <protection locked="0"/>
    </xf>
    <xf numFmtId="0" fontId="82" fillId="0" borderId="0" xfId="0" applyFont="1" applyAlignment="1" applyProtection="1">
      <alignment horizontal="center" vertical="center"/>
      <protection locked="0"/>
    </xf>
    <xf numFmtId="0" fontId="83" fillId="0" borderId="0" xfId="0" applyFont="1"/>
    <xf numFmtId="0" fontId="83" fillId="24" borderId="0" xfId="0" applyFont="1" applyFill="1"/>
    <xf numFmtId="0" fontId="83" fillId="3" borderId="0" xfId="0" applyFont="1" applyFill="1"/>
    <xf numFmtId="0" fontId="32" fillId="0" borderId="0" xfId="0" applyFont="1"/>
    <xf numFmtId="0" fontId="0" fillId="0" borderId="0" xfId="0" applyAlignment="1">
      <alignment horizontal="center" wrapText="1"/>
    </xf>
    <xf numFmtId="0" fontId="0" fillId="0" borderId="0" xfId="0" applyProtection="1">
      <protection locked="0"/>
    </xf>
    <xf numFmtId="0" fontId="0" fillId="0" borderId="0" xfId="0" applyAlignment="1" applyProtection="1">
      <alignment vertical="top"/>
      <protection locked="0"/>
    </xf>
    <xf numFmtId="0" fontId="79" fillId="4" borderId="93" xfId="0" applyFont="1" applyFill="1" applyBorder="1" applyAlignment="1">
      <alignment horizontal="center" vertical="center" wrapText="1"/>
    </xf>
    <xf numFmtId="0" fontId="41" fillId="25" borderId="67" xfId="0" applyFont="1" applyFill="1" applyBorder="1" applyAlignment="1" applyProtection="1">
      <alignment horizontal="center" wrapText="1" readingOrder="1"/>
      <protection hidden="1"/>
    </xf>
    <xf numFmtId="0" fontId="41" fillId="25" borderId="68" xfId="0" applyFont="1" applyFill="1" applyBorder="1" applyAlignment="1" applyProtection="1">
      <alignment horizontal="center" wrapText="1" readingOrder="1"/>
      <protection hidden="1"/>
    </xf>
    <xf numFmtId="0" fontId="41" fillId="25" borderId="69" xfId="0" applyFont="1" applyFill="1" applyBorder="1" applyAlignment="1" applyProtection="1">
      <alignment horizontal="center" wrapText="1" readingOrder="1"/>
      <protection hidden="1"/>
    </xf>
    <xf numFmtId="0" fontId="41" fillId="25" borderId="20" xfId="0" applyFont="1" applyFill="1" applyBorder="1" applyAlignment="1" applyProtection="1">
      <alignment horizontal="center" wrapText="1" readingOrder="1"/>
      <protection hidden="1"/>
    </xf>
    <xf numFmtId="0" fontId="41" fillId="25" borderId="0" xfId="0" applyFont="1" applyFill="1" applyAlignment="1" applyProtection="1">
      <alignment horizontal="center" wrapText="1" readingOrder="1"/>
      <protection hidden="1"/>
    </xf>
    <xf numFmtId="0" fontId="41" fillId="25" borderId="21" xfId="0" applyFont="1" applyFill="1" applyBorder="1" applyAlignment="1" applyProtection="1">
      <alignment horizontal="center" wrapText="1" readingOrder="1"/>
      <protection hidden="1"/>
    </xf>
    <xf numFmtId="0" fontId="41" fillId="25" borderId="43" xfId="0" applyFont="1" applyFill="1" applyBorder="1" applyAlignment="1" applyProtection="1">
      <alignment horizontal="center" wrapText="1" readingOrder="1"/>
      <protection hidden="1"/>
    </xf>
    <xf numFmtId="0" fontId="41" fillId="25" borderId="44" xfId="0" applyFont="1" applyFill="1" applyBorder="1" applyAlignment="1" applyProtection="1">
      <alignment horizontal="center" wrapText="1" readingOrder="1"/>
      <protection hidden="1"/>
    </xf>
    <xf numFmtId="0" fontId="41" fillId="25" borderId="45" xfId="0" applyFont="1" applyFill="1" applyBorder="1" applyAlignment="1" applyProtection="1">
      <alignment horizontal="center" wrapText="1" readingOrder="1"/>
      <protection hidden="1"/>
    </xf>
    <xf numFmtId="0" fontId="42" fillId="25" borderId="68" xfId="0" applyFont="1" applyFill="1" applyBorder="1" applyAlignment="1" applyProtection="1">
      <alignment horizontal="center" wrapText="1" readingOrder="1"/>
      <protection hidden="1"/>
    </xf>
    <xf numFmtId="0" fontId="57" fillId="22" borderId="13" xfId="0" applyFont="1" applyFill="1" applyBorder="1" applyAlignment="1">
      <alignment horizontal="center" vertical="center" wrapText="1" readingOrder="1"/>
    </xf>
    <xf numFmtId="0" fontId="3" fillId="3" borderId="0" xfId="0" applyFont="1" applyFill="1" applyAlignment="1">
      <alignment horizontal="center" vertical="center"/>
    </xf>
    <xf numFmtId="0" fontId="1" fillId="3" borderId="0" xfId="0" applyFont="1" applyFill="1" applyAlignment="1">
      <alignment vertical="center"/>
    </xf>
    <xf numFmtId="0" fontId="27" fillId="0" borderId="13" xfId="0" applyFont="1" applyBorder="1" applyAlignment="1" applyProtection="1">
      <alignment horizontal="left" vertical="center" wrapText="1"/>
      <protection locked="0"/>
    </xf>
    <xf numFmtId="0" fontId="27" fillId="0" borderId="82" xfId="0" applyFont="1" applyBorder="1" applyAlignment="1" applyProtection="1">
      <alignment horizontal="left" vertical="center" wrapText="1"/>
      <protection locked="0"/>
    </xf>
    <xf numFmtId="0" fontId="27" fillId="0" borderId="78" xfId="0" applyFont="1" applyBorder="1" applyAlignment="1" applyProtection="1">
      <alignment horizontal="left" vertical="center" wrapText="1"/>
      <protection locked="0"/>
    </xf>
    <xf numFmtId="0" fontId="61" fillId="0" borderId="92" xfId="0" applyFont="1" applyBorder="1" applyAlignment="1" applyProtection="1">
      <alignment horizontal="left" vertical="center" wrapText="1"/>
      <protection locked="0"/>
    </xf>
    <xf numFmtId="0" fontId="0" fillId="0" borderId="82" xfId="0" applyBorder="1" applyAlignment="1" applyProtection="1">
      <alignment horizontal="left" vertical="center" wrapText="1"/>
      <protection locked="0"/>
    </xf>
    <xf numFmtId="0" fontId="61" fillId="0" borderId="13" xfId="0" applyFont="1" applyBorder="1" applyAlignment="1" applyProtection="1">
      <alignment horizontal="left" vertical="center" wrapText="1"/>
      <protection locked="0"/>
    </xf>
    <xf numFmtId="0" fontId="61" fillId="0" borderId="65" xfId="0" applyFont="1" applyBorder="1" applyAlignment="1" applyProtection="1">
      <alignment horizontal="left" vertical="center" wrapText="1"/>
      <protection locked="0"/>
    </xf>
    <xf numFmtId="0" fontId="27" fillId="0" borderId="65" xfId="0" applyFont="1" applyBorder="1" applyAlignment="1" applyProtection="1">
      <alignment horizontal="left" vertical="center" wrapText="1"/>
      <protection locked="0"/>
    </xf>
    <xf numFmtId="0" fontId="0" fillId="0" borderId="0" xfId="0" applyAlignment="1">
      <alignment vertical="center"/>
    </xf>
    <xf numFmtId="0" fontId="61" fillId="21" borderId="65" xfId="0" applyFont="1" applyFill="1" applyBorder="1" applyAlignment="1" applyProtection="1">
      <alignment horizontal="left" vertical="center" wrapText="1"/>
      <protection locked="0"/>
    </xf>
    <xf numFmtId="0" fontId="0" fillId="21" borderId="13" xfId="0" applyFill="1" applyBorder="1" applyAlignment="1">
      <alignment vertical="center" wrapText="1"/>
    </xf>
    <xf numFmtId="0" fontId="27" fillId="0" borderId="13" xfId="0" applyFont="1" applyBorder="1" applyAlignment="1" applyProtection="1">
      <alignment horizontal="left" vertical="top" wrapText="1"/>
      <protection locked="0"/>
    </xf>
    <xf numFmtId="0" fontId="27" fillId="0" borderId="82" xfId="0" applyFont="1" applyBorder="1" applyAlignment="1" applyProtection="1">
      <alignment horizontal="left" vertical="top" wrapText="1"/>
      <protection locked="0"/>
    </xf>
    <xf numFmtId="0" fontId="56" fillId="0" borderId="0" xfId="0" applyFont="1" applyAlignment="1" applyProtection="1">
      <alignment horizontal="center" vertical="center"/>
      <protection locked="0"/>
    </xf>
    <xf numFmtId="0" fontId="46" fillId="21" borderId="79" xfId="0" applyFont="1" applyFill="1" applyBorder="1" applyAlignment="1">
      <alignment horizontal="center" vertical="center" wrapText="1" readingOrder="1"/>
    </xf>
    <xf numFmtId="0" fontId="46" fillId="3" borderId="0" xfId="0" applyFont="1" applyFill="1" applyAlignment="1">
      <alignment horizontal="center" vertical="top" wrapText="1" readingOrder="1"/>
    </xf>
    <xf numFmtId="0" fontId="46" fillId="3" borderId="0" xfId="0" applyFont="1" applyFill="1" applyAlignment="1">
      <alignment horizontal="center" vertical="center" wrapText="1" readingOrder="1"/>
    </xf>
    <xf numFmtId="0" fontId="60" fillId="3" borderId="0" xfId="0" applyFont="1" applyFill="1"/>
    <xf numFmtId="0" fontId="88" fillId="26" borderId="13" xfId="0" applyFont="1" applyFill="1" applyBorder="1" applyAlignment="1">
      <alignment horizontal="center" vertical="center" wrapText="1" readingOrder="1"/>
    </xf>
    <xf numFmtId="0" fontId="60" fillId="26" borderId="13" xfId="0" applyFont="1" applyFill="1" applyBorder="1" applyAlignment="1">
      <alignment horizontal="left" vertical="center" wrapText="1"/>
    </xf>
    <xf numFmtId="0" fontId="88" fillId="26" borderId="13" xfId="0" applyFont="1" applyFill="1" applyBorder="1" applyAlignment="1">
      <alignment horizontal="left" vertical="center" wrapText="1" readingOrder="1"/>
    </xf>
    <xf numFmtId="0" fontId="8" fillId="26" borderId="13" xfId="0" applyFont="1" applyFill="1" applyBorder="1" applyAlignment="1">
      <alignment horizontal="center" vertical="center" wrapText="1" readingOrder="1"/>
    </xf>
    <xf numFmtId="0" fontId="8" fillId="26" borderId="13" xfId="0" applyFont="1" applyFill="1" applyBorder="1" applyAlignment="1">
      <alignment horizontal="center" vertical="center" wrapText="1"/>
    </xf>
    <xf numFmtId="0" fontId="8" fillId="26" borderId="13" xfId="0" applyFont="1" applyFill="1" applyBorder="1" applyAlignment="1">
      <alignment horizontal="left" vertical="center" wrapText="1"/>
    </xf>
    <xf numFmtId="0" fontId="88" fillId="26" borderId="13" xfId="0" applyFont="1" applyFill="1" applyBorder="1" applyAlignment="1">
      <alignment horizontal="left" vertical="center" wrapText="1"/>
    </xf>
    <xf numFmtId="0" fontId="60" fillId="26" borderId="13" xfId="0" applyFont="1" applyFill="1" applyBorder="1" applyAlignment="1">
      <alignment horizontal="center" vertical="center" wrapText="1"/>
    </xf>
    <xf numFmtId="0" fontId="60" fillId="26" borderId="13" xfId="0" applyFont="1" applyFill="1" applyBorder="1" applyAlignment="1">
      <alignment horizontal="center" vertical="center"/>
    </xf>
    <xf numFmtId="0" fontId="89" fillId="26" borderId="13" xfId="0" applyFont="1" applyFill="1" applyBorder="1" applyAlignment="1">
      <alignment horizontal="center" vertical="center"/>
    </xf>
    <xf numFmtId="0" fontId="89" fillId="26" borderId="13" xfId="0" applyFont="1" applyFill="1" applyBorder="1" applyAlignment="1">
      <alignment horizontal="left" vertical="center" wrapText="1"/>
    </xf>
    <xf numFmtId="0" fontId="60" fillId="26" borderId="13" xfId="0" applyFont="1" applyFill="1" applyBorder="1" applyAlignment="1">
      <alignment horizontal="left" vertical="center"/>
    </xf>
    <xf numFmtId="0" fontId="61" fillId="26" borderId="13" xfId="0" applyFont="1" applyFill="1" applyBorder="1" applyAlignment="1">
      <alignment horizontal="center" vertical="center" wrapText="1"/>
    </xf>
    <xf numFmtId="0" fontId="62" fillId="3" borderId="0" xfId="0" applyFont="1" applyFill="1"/>
    <xf numFmtId="0" fontId="87" fillId="22" borderId="13" xfId="0" applyFont="1" applyFill="1" applyBorder="1" applyAlignment="1">
      <alignment horizontal="center" vertical="center" wrapText="1" readingOrder="1"/>
    </xf>
    <xf numFmtId="0" fontId="62" fillId="3" borderId="0" xfId="0" applyFont="1" applyFill="1" applyAlignment="1">
      <alignment vertical="center"/>
    </xf>
    <xf numFmtId="0" fontId="61" fillId="26" borderId="0" xfId="0" applyFont="1" applyFill="1" applyAlignment="1">
      <alignment horizontal="left" vertical="center" wrapText="1"/>
    </xf>
    <xf numFmtId="0" fontId="8" fillId="26" borderId="13" xfId="0" applyFont="1" applyFill="1" applyBorder="1" applyAlignment="1">
      <alignment vertical="center" wrapText="1"/>
    </xf>
    <xf numFmtId="0" fontId="61" fillId="26" borderId="13" xfId="0" applyFont="1" applyFill="1" applyBorder="1" applyAlignment="1">
      <alignment horizontal="left" vertical="center" wrapText="1"/>
    </xf>
    <xf numFmtId="0" fontId="45" fillId="26" borderId="0" xfId="0" applyFont="1" applyFill="1"/>
    <xf numFmtId="0" fontId="53" fillId="5" borderId="13" xfId="0" applyFont="1" applyFill="1" applyBorder="1" applyAlignment="1">
      <alignment horizontal="center" vertical="center"/>
    </xf>
    <xf numFmtId="0" fontId="52" fillId="20" borderId="13" xfId="0" applyFont="1" applyFill="1" applyBorder="1" applyAlignment="1">
      <alignment horizontal="center"/>
    </xf>
    <xf numFmtId="0" fontId="52" fillId="20" borderId="13" xfId="0" applyFont="1" applyFill="1" applyBorder="1" applyAlignment="1">
      <alignment horizontal="center" vertical="center" wrapText="1"/>
    </xf>
    <xf numFmtId="0" fontId="61" fillId="0" borderId="13" xfId="0" applyFont="1" applyBorder="1" applyAlignment="1">
      <alignment horizontal="center" vertical="center" wrapText="1"/>
    </xf>
    <xf numFmtId="0" fontId="32" fillId="0" borderId="13" xfId="0" applyFont="1" applyBorder="1" applyAlignment="1">
      <alignment horizontal="center" vertical="center" wrapText="1"/>
    </xf>
    <xf numFmtId="0" fontId="8" fillId="26" borderId="81" xfId="0" applyFont="1" applyFill="1" applyBorder="1" applyAlignment="1">
      <alignment vertical="center" wrapText="1"/>
    </xf>
    <xf numFmtId="0" fontId="60" fillId="26" borderId="13" xfId="0" applyFont="1" applyFill="1" applyBorder="1" applyAlignment="1">
      <alignment vertical="center" wrapText="1"/>
    </xf>
    <xf numFmtId="0" fontId="90" fillId="0" borderId="13" xfId="0" applyFont="1" applyBorder="1" applyAlignment="1">
      <alignment horizontal="center" vertical="center" wrapText="1"/>
    </xf>
    <xf numFmtId="0" fontId="90" fillId="0" borderId="13" xfId="0" applyFont="1" applyBorder="1" applyAlignment="1">
      <alignment horizontal="center" vertical="center"/>
    </xf>
    <xf numFmtId="0" fontId="60" fillId="17" borderId="13" xfId="0" applyFont="1" applyFill="1" applyBorder="1" applyAlignment="1">
      <alignment vertical="top" wrapText="1"/>
    </xf>
    <xf numFmtId="0" fontId="60" fillId="26" borderId="13" xfId="0" applyFont="1" applyFill="1" applyBorder="1" applyAlignment="1">
      <alignment vertical="top" wrapText="1"/>
    </xf>
    <xf numFmtId="2" fontId="90" fillId="0" borderId="13" xfId="0" applyNumberFormat="1" applyFont="1" applyBorder="1" applyAlignment="1">
      <alignment horizontal="center" vertical="center" wrapText="1"/>
    </xf>
    <xf numFmtId="0" fontId="0" fillId="0" borderId="0" xfId="0" applyAlignment="1">
      <alignment horizontal="center" vertical="center"/>
    </xf>
    <xf numFmtId="0" fontId="35" fillId="0" borderId="13" xfId="0" applyFont="1" applyFill="1" applyBorder="1" applyAlignment="1">
      <alignment horizontal="justify" vertical="center" wrapText="1" readingOrder="1"/>
    </xf>
    <xf numFmtId="0" fontId="46" fillId="19" borderId="0" xfId="0" applyFont="1" applyFill="1" applyAlignment="1" applyProtection="1">
      <alignment horizontal="center" vertical="center" wrapText="1"/>
      <protection locked="0"/>
    </xf>
    <xf numFmtId="14" fontId="46" fillId="19" borderId="0" xfId="0" applyNumberFormat="1" applyFont="1" applyFill="1" applyAlignment="1" applyProtection="1">
      <alignment horizontal="center" vertical="center" wrapText="1"/>
      <protection locked="0"/>
    </xf>
    <xf numFmtId="0" fontId="63" fillId="0" borderId="0" xfId="0" applyFont="1" applyAlignment="1">
      <alignment horizontal="center" wrapText="1"/>
    </xf>
    <xf numFmtId="0" fontId="49" fillId="0" borderId="0" xfId="0" applyFont="1" applyAlignment="1">
      <alignment horizontal="center"/>
    </xf>
    <xf numFmtId="0" fontId="46" fillId="19" borderId="0" xfId="0" applyFont="1" applyFill="1" applyAlignment="1" applyProtection="1">
      <alignment horizontal="center" vertical="center"/>
      <protection locked="0"/>
    </xf>
    <xf numFmtId="0" fontId="86" fillId="26" borderId="13" xfId="0" applyFont="1" applyFill="1" applyBorder="1" applyAlignment="1">
      <alignment horizontal="center" vertical="center" wrapText="1" readingOrder="1"/>
    </xf>
    <xf numFmtId="0" fontId="56" fillId="0" borderId="0" xfId="0" applyFont="1" applyAlignment="1" applyProtection="1">
      <alignment horizontal="center" vertical="center"/>
      <protection locked="0"/>
    </xf>
    <xf numFmtId="0" fontId="47" fillId="20" borderId="0" xfId="0" applyFont="1" applyFill="1" applyAlignment="1" applyProtection="1">
      <alignment horizontal="center" vertical="center"/>
      <protection locked="0"/>
    </xf>
    <xf numFmtId="0" fontId="47" fillId="20" borderId="0" xfId="0" applyFont="1" applyFill="1" applyAlignment="1" applyProtection="1">
      <alignment horizontal="left" vertical="center" wrapText="1"/>
      <protection locked="0"/>
    </xf>
    <xf numFmtId="0" fontId="47" fillId="20" borderId="0" xfId="0" applyFont="1" applyFill="1" applyAlignment="1" applyProtection="1">
      <alignment vertical="center" wrapText="1"/>
      <protection locked="0"/>
    </xf>
    <xf numFmtId="0" fontId="59" fillId="4" borderId="13" xfId="0" applyFont="1" applyFill="1" applyBorder="1" applyAlignment="1">
      <alignment horizontal="center" vertical="top" wrapText="1" readingOrder="1"/>
    </xf>
    <xf numFmtId="0" fontId="59" fillId="0" borderId="0" xfId="0" applyFont="1" applyAlignment="1">
      <alignment horizontal="center" vertical="top" wrapText="1" readingOrder="1"/>
    </xf>
    <xf numFmtId="0" fontId="88" fillId="26" borderId="13" xfId="0" applyFont="1" applyFill="1" applyBorder="1" applyAlignment="1">
      <alignment horizontal="center" vertical="center" wrapText="1" readingOrder="1"/>
    </xf>
    <xf numFmtId="0" fontId="8" fillId="26" borderId="13" xfId="0" applyFont="1" applyFill="1" applyBorder="1" applyAlignment="1">
      <alignment horizontal="center" vertical="center" wrapText="1"/>
    </xf>
    <xf numFmtId="0" fontId="50" fillId="0" borderId="0" xfId="0" applyFont="1" applyAlignment="1">
      <alignment horizontal="center" wrapText="1"/>
    </xf>
    <xf numFmtId="0" fontId="51" fillId="0" borderId="0" xfId="0" applyFont="1" applyAlignment="1">
      <alignment horizontal="center"/>
    </xf>
    <xf numFmtId="0" fontId="52" fillId="4" borderId="79" xfId="0" applyFont="1" applyFill="1" applyBorder="1" applyAlignment="1">
      <alignment horizontal="center"/>
    </xf>
    <xf numFmtId="0" fontId="52" fillId="4" borderId="80" xfId="0" applyFont="1" applyFill="1" applyBorder="1" applyAlignment="1">
      <alignment horizontal="center"/>
    </xf>
    <xf numFmtId="0" fontId="52" fillId="4" borderId="81" xfId="0" applyFont="1" applyFill="1" applyBorder="1" applyAlignment="1">
      <alignment horizontal="center"/>
    </xf>
    <xf numFmtId="0" fontId="53" fillId="5" borderId="82" xfId="0" applyFont="1" applyFill="1" applyBorder="1" applyAlignment="1">
      <alignment horizontal="center" vertical="center" wrapText="1"/>
    </xf>
    <xf numFmtId="0" fontId="53" fillId="5" borderId="60" xfId="0" applyFont="1" applyFill="1" applyBorder="1" applyAlignment="1">
      <alignment horizontal="center" vertical="center" wrapText="1"/>
    </xf>
    <xf numFmtId="0" fontId="53" fillId="5" borderId="79" xfId="0" applyFont="1" applyFill="1" applyBorder="1" applyAlignment="1">
      <alignment horizontal="center" vertical="center"/>
    </xf>
    <xf numFmtId="0" fontId="53" fillId="5" borderId="80" xfId="0" applyFont="1" applyFill="1" applyBorder="1" applyAlignment="1">
      <alignment horizontal="center" vertical="center"/>
    </xf>
    <xf numFmtId="0" fontId="53" fillId="5" borderId="81" xfId="0" applyFont="1" applyFill="1" applyBorder="1" applyAlignment="1">
      <alignment horizontal="center" vertical="center"/>
    </xf>
    <xf numFmtId="0" fontId="5" fillId="4" borderId="14" xfId="1" applyFont="1" applyFill="1" applyBorder="1" applyAlignment="1">
      <alignment horizontal="center" vertical="center" wrapText="1"/>
    </xf>
    <xf numFmtId="0" fontId="5" fillId="4" borderId="15" xfId="1" applyFont="1" applyFill="1" applyBorder="1" applyAlignment="1">
      <alignment horizontal="center" vertical="center" wrapText="1"/>
    </xf>
    <xf numFmtId="0" fontId="5" fillId="4" borderId="16" xfId="1" applyFont="1" applyFill="1" applyBorder="1" applyAlignment="1">
      <alignment horizontal="center" vertical="center" wrapText="1"/>
    </xf>
    <xf numFmtId="0" fontId="10" fillId="3" borderId="17" xfId="1" quotePrefix="1" applyFont="1" applyFill="1" applyBorder="1" applyAlignment="1">
      <alignment horizontal="left" vertical="top" wrapText="1"/>
    </xf>
    <xf numFmtId="0" fontId="11" fillId="3" borderId="18" xfId="1" quotePrefix="1" applyFont="1" applyFill="1" applyBorder="1" applyAlignment="1">
      <alignment horizontal="left" vertical="top" wrapText="1"/>
    </xf>
    <xf numFmtId="0" fontId="11" fillId="3" borderId="19" xfId="1" quotePrefix="1" applyFont="1" applyFill="1" applyBorder="1" applyAlignment="1">
      <alignment horizontal="left" vertical="top" wrapText="1"/>
    </xf>
    <xf numFmtId="0" fontId="12" fillId="3" borderId="22" xfId="1" quotePrefix="1" applyFont="1" applyFill="1" applyBorder="1" applyAlignment="1">
      <alignment horizontal="justify" vertical="center" wrapText="1"/>
    </xf>
    <xf numFmtId="0" fontId="12" fillId="3" borderId="23" xfId="1" quotePrefix="1" applyFont="1" applyFill="1" applyBorder="1" applyAlignment="1">
      <alignment horizontal="justify" vertical="center" wrapText="1"/>
    </xf>
    <xf numFmtId="0" fontId="12" fillId="3" borderId="24" xfId="1" quotePrefix="1" applyFont="1" applyFill="1" applyBorder="1" applyAlignment="1">
      <alignment horizontal="justify" vertical="center" wrapText="1"/>
    </xf>
    <xf numFmtId="0" fontId="9" fillId="0" borderId="20" xfId="1" quotePrefix="1" applyFont="1" applyBorder="1" applyAlignment="1">
      <alignment horizontal="left" vertical="top" wrapText="1"/>
    </xf>
    <xf numFmtId="0" fontId="9" fillId="0" borderId="0" xfId="1" quotePrefix="1" applyFont="1" applyAlignment="1">
      <alignment horizontal="left" vertical="top" wrapText="1"/>
    </xf>
    <xf numFmtId="0" fontId="9" fillId="0" borderId="21" xfId="1" quotePrefix="1" applyFont="1" applyBorder="1" applyAlignment="1">
      <alignment horizontal="left" vertical="top" wrapText="1"/>
    </xf>
    <xf numFmtId="0" fontId="18" fillId="4" borderId="25" xfId="2" applyFont="1" applyFill="1" applyBorder="1" applyAlignment="1">
      <alignment horizontal="center" vertical="center" wrapText="1"/>
    </xf>
    <xf numFmtId="0" fontId="18" fillId="4" borderId="26" xfId="2" applyFont="1" applyFill="1" applyBorder="1" applyAlignment="1">
      <alignment horizontal="center" vertical="center" wrapText="1"/>
    </xf>
    <xf numFmtId="0" fontId="18" fillId="4" borderId="27" xfId="1" applyFont="1" applyFill="1" applyBorder="1" applyAlignment="1">
      <alignment horizontal="center" vertical="center"/>
    </xf>
    <xf numFmtId="0" fontId="18" fillId="4" borderId="28" xfId="1" applyFont="1" applyFill="1" applyBorder="1" applyAlignment="1">
      <alignment horizontal="center" vertical="center"/>
    </xf>
    <xf numFmtId="0" fontId="15" fillId="3" borderId="29" xfId="2" applyFont="1" applyFill="1" applyBorder="1" applyAlignment="1">
      <alignment horizontal="left" vertical="top" wrapText="1" readingOrder="1"/>
    </xf>
    <xf numFmtId="0" fontId="15" fillId="3" borderId="30" xfId="2" applyFont="1" applyFill="1" applyBorder="1" applyAlignment="1">
      <alignment horizontal="left" vertical="top" wrapText="1" readingOrder="1"/>
    </xf>
    <xf numFmtId="0" fontId="16" fillId="3" borderId="31" xfId="1" applyFont="1" applyFill="1" applyBorder="1" applyAlignment="1">
      <alignment horizontal="justify" vertical="center" wrapText="1"/>
    </xf>
    <xf numFmtId="0" fontId="16" fillId="3" borderId="32" xfId="1" applyFont="1" applyFill="1" applyBorder="1" applyAlignment="1">
      <alignment horizontal="justify" vertical="center" wrapText="1"/>
    </xf>
    <xf numFmtId="0" fontId="15" fillId="3" borderId="33" xfId="0" applyFont="1" applyFill="1" applyBorder="1" applyAlignment="1">
      <alignment horizontal="left" vertical="center" wrapText="1"/>
    </xf>
    <xf numFmtId="0" fontId="15" fillId="3" borderId="34" xfId="0" applyFont="1" applyFill="1" applyBorder="1" applyAlignment="1">
      <alignment horizontal="left" vertical="center" wrapText="1"/>
    </xf>
    <xf numFmtId="0" fontId="16" fillId="3" borderId="35" xfId="1" applyFont="1" applyFill="1" applyBorder="1" applyAlignment="1">
      <alignment horizontal="justify" vertical="center" wrapText="1"/>
    </xf>
    <xf numFmtId="0" fontId="16" fillId="3" borderId="36" xfId="1" applyFont="1" applyFill="1" applyBorder="1" applyAlignment="1">
      <alignment horizontal="justify" vertical="center" wrapText="1"/>
    </xf>
    <xf numFmtId="0" fontId="15" fillId="3" borderId="37" xfId="0" applyFont="1" applyFill="1" applyBorder="1" applyAlignment="1">
      <alignment horizontal="left" vertical="center" wrapText="1"/>
    </xf>
    <xf numFmtId="0" fontId="15" fillId="3" borderId="38" xfId="0" applyFont="1" applyFill="1" applyBorder="1" applyAlignment="1">
      <alignment horizontal="left" vertical="center" wrapText="1"/>
    </xf>
    <xf numFmtId="0" fontId="9" fillId="3" borderId="20" xfId="1" applyFont="1" applyFill="1" applyBorder="1" applyAlignment="1">
      <alignment horizontal="left" vertical="top" wrapText="1"/>
    </xf>
    <xf numFmtId="0" fontId="9" fillId="3" borderId="0" xfId="1" applyFont="1" applyFill="1" applyAlignment="1">
      <alignment horizontal="left" vertical="top" wrapText="1"/>
    </xf>
    <xf numFmtId="0" fontId="9" fillId="3" borderId="21" xfId="1" applyFont="1" applyFill="1" applyBorder="1" applyAlignment="1">
      <alignment horizontal="left" vertical="top" wrapText="1"/>
    </xf>
    <xf numFmtId="0" fontId="9" fillId="3" borderId="43" xfId="1" applyFont="1" applyFill="1" applyBorder="1" applyAlignment="1">
      <alignment horizontal="left" vertical="top" wrapText="1"/>
    </xf>
    <xf numFmtId="0" fontId="9" fillId="3" borderId="44" xfId="1" applyFont="1" applyFill="1" applyBorder="1" applyAlignment="1">
      <alignment horizontal="left" vertical="top" wrapText="1"/>
    </xf>
    <xf numFmtId="0" fontId="9" fillId="3" borderId="45" xfId="1" applyFont="1" applyFill="1" applyBorder="1" applyAlignment="1">
      <alignment horizontal="left" vertical="top" wrapText="1"/>
    </xf>
    <xf numFmtId="0" fontId="15" fillId="3" borderId="39" xfId="0" applyFont="1" applyFill="1" applyBorder="1" applyAlignment="1">
      <alignment horizontal="left" vertical="center" wrapText="1"/>
    </xf>
    <xf numFmtId="0" fontId="15" fillId="3" borderId="40" xfId="0" applyFont="1" applyFill="1" applyBorder="1" applyAlignment="1">
      <alignment horizontal="left" vertical="center" wrapText="1"/>
    </xf>
    <xf numFmtId="0" fontId="16" fillId="3" borderId="41" xfId="0" applyFont="1" applyFill="1" applyBorder="1" applyAlignment="1">
      <alignment horizontal="justify" vertical="center" wrapText="1"/>
    </xf>
    <xf numFmtId="0" fontId="16" fillId="3" borderId="42" xfId="0" applyFont="1" applyFill="1" applyBorder="1" applyAlignment="1">
      <alignment horizontal="justify" vertical="center" wrapText="1"/>
    </xf>
    <xf numFmtId="0" fontId="0" fillId="0" borderId="13" xfId="0" applyBorder="1" applyAlignment="1">
      <alignment horizontal="center" vertical="center" wrapText="1"/>
    </xf>
    <xf numFmtId="0" fontId="0" fillId="0" borderId="13" xfId="0" applyBorder="1" applyAlignment="1">
      <alignment horizontal="center" vertical="center"/>
    </xf>
    <xf numFmtId="9" fontId="0" fillId="0" borderId="82" xfId="0" applyNumberFormat="1" applyBorder="1" applyAlignment="1">
      <alignment horizontal="center" vertical="center" wrapText="1"/>
    </xf>
    <xf numFmtId="9" fontId="0" fillId="0" borderId="78" xfId="0" applyNumberFormat="1" applyBorder="1" applyAlignment="1">
      <alignment horizontal="center" vertical="center" wrapText="1"/>
    </xf>
    <xf numFmtId="9" fontId="0" fillId="0" borderId="60" xfId="0" applyNumberFormat="1" applyBorder="1" applyAlignment="1">
      <alignment horizontal="center" vertical="center" wrapText="1"/>
    </xf>
    <xf numFmtId="0" fontId="0" fillId="0" borderId="82" xfId="0" applyBorder="1" applyAlignment="1">
      <alignment horizontal="center" vertical="center" wrapText="1"/>
    </xf>
    <xf numFmtId="0" fontId="0" fillId="0" borderId="78" xfId="0" applyBorder="1" applyAlignment="1">
      <alignment horizontal="center" vertical="center" wrapText="1"/>
    </xf>
    <xf numFmtId="0" fontId="0" fillId="0" borderId="60" xfId="0" applyBorder="1" applyAlignment="1">
      <alignment horizontal="center" vertical="center" wrapText="1"/>
    </xf>
    <xf numFmtId="0" fontId="20" fillId="0" borderId="82" xfId="0" applyFont="1" applyBorder="1" applyAlignment="1">
      <alignment horizontal="center" vertical="center" wrapText="1"/>
    </xf>
    <xf numFmtId="0" fontId="20" fillId="0" borderId="78" xfId="0" applyFont="1" applyBorder="1" applyAlignment="1">
      <alignment horizontal="center" vertical="center" wrapText="1"/>
    </xf>
    <xf numFmtId="0" fontId="20" fillId="0" borderId="60" xfId="0" applyFont="1" applyBorder="1" applyAlignment="1">
      <alignment horizontal="center" vertical="center" wrapText="1"/>
    </xf>
    <xf numFmtId="0" fontId="0" fillId="0" borderId="82" xfId="0" applyBorder="1" applyAlignment="1">
      <alignment horizontal="left" vertical="center" wrapText="1"/>
    </xf>
    <xf numFmtId="0" fontId="0" fillId="0" borderId="78" xfId="0" applyBorder="1" applyAlignment="1">
      <alignment horizontal="left" vertical="center" wrapText="1"/>
    </xf>
    <xf numFmtId="0" fontId="0" fillId="0" borderId="60" xfId="0" applyBorder="1" applyAlignment="1">
      <alignment horizontal="left" vertical="center" wrapText="1"/>
    </xf>
    <xf numFmtId="0" fontId="72" fillId="0" borderId="13" xfId="0" applyFont="1" applyBorder="1" applyAlignment="1">
      <alignment horizontal="center" vertical="center" wrapText="1"/>
    </xf>
    <xf numFmtId="9" fontId="0" fillId="0" borderId="13" xfId="0" applyNumberFormat="1" applyBorder="1" applyAlignment="1">
      <alignment horizontal="center" vertical="center" wrapText="1"/>
    </xf>
    <xf numFmtId="0" fontId="4" fillId="4" borderId="5" xfId="0" applyFont="1" applyFill="1" applyBorder="1" applyAlignment="1">
      <alignment horizontal="center" vertical="center"/>
    </xf>
    <xf numFmtId="0" fontId="4" fillId="4" borderId="7" xfId="0" applyFont="1" applyFill="1" applyBorder="1" applyAlignment="1">
      <alignment horizontal="center" vertical="center"/>
    </xf>
    <xf numFmtId="0" fontId="4" fillId="4" borderId="6" xfId="0" applyFont="1" applyFill="1" applyBorder="1" applyAlignment="1">
      <alignment horizontal="center" vertical="center"/>
    </xf>
    <xf numFmtId="0" fontId="73" fillId="4" borderId="2" xfId="0" applyFont="1" applyFill="1" applyBorder="1" applyAlignment="1">
      <alignment horizontal="center" vertical="center"/>
    </xf>
    <xf numFmtId="0" fontId="73" fillId="4" borderId="0" xfId="0" applyFont="1" applyFill="1" applyAlignment="1">
      <alignment horizontal="center" vertical="center"/>
    </xf>
    <xf numFmtId="0" fontId="7" fillId="3" borderId="13" xfId="0" applyFont="1" applyFill="1" applyBorder="1" applyAlignment="1">
      <alignment horizontal="center" vertical="center"/>
    </xf>
    <xf numFmtId="0" fontId="5" fillId="4" borderId="5" xfId="0" applyFont="1" applyFill="1" applyBorder="1" applyAlignment="1">
      <alignment horizontal="left" vertical="center"/>
    </xf>
    <xf numFmtId="0" fontId="5" fillId="4" borderId="7" xfId="0" applyFont="1" applyFill="1" applyBorder="1" applyAlignment="1">
      <alignment horizontal="left" vertical="center"/>
    </xf>
    <xf numFmtId="0" fontId="5" fillId="4" borderId="6" xfId="0" applyFont="1" applyFill="1" applyBorder="1" applyAlignment="1">
      <alignment horizontal="left" vertical="center"/>
    </xf>
    <xf numFmtId="0" fontId="2" fillId="3" borderId="5" xfId="0" applyFont="1" applyFill="1" applyBorder="1" applyAlignment="1" applyProtection="1">
      <alignment horizontal="left" vertical="center"/>
      <protection locked="0"/>
    </xf>
    <xf numFmtId="0" fontId="2" fillId="3" borderId="7" xfId="0" applyFont="1" applyFill="1" applyBorder="1" applyAlignment="1" applyProtection="1">
      <alignment horizontal="left" vertical="center"/>
      <protection locked="0"/>
    </xf>
    <xf numFmtId="0" fontId="2" fillId="3" borderId="6" xfId="0" applyFont="1" applyFill="1" applyBorder="1" applyAlignment="1" applyProtection="1">
      <alignment horizontal="left" vertical="center"/>
      <protection locked="0"/>
    </xf>
    <xf numFmtId="0" fontId="1" fillId="3" borderId="0" xfId="0" applyFont="1" applyFill="1" applyAlignment="1">
      <alignment horizontal="left" vertical="center"/>
    </xf>
    <xf numFmtId="0" fontId="6" fillId="3" borderId="1" xfId="0" applyFont="1" applyFill="1" applyBorder="1" applyAlignment="1">
      <alignment horizontal="center" vertical="center"/>
    </xf>
    <xf numFmtId="0" fontId="6" fillId="3" borderId="2" xfId="0" applyFont="1" applyFill="1" applyBorder="1" applyAlignment="1">
      <alignment horizontal="center" vertical="center"/>
    </xf>
    <xf numFmtId="0" fontId="6" fillId="3" borderId="3" xfId="0" applyFont="1" applyFill="1" applyBorder="1" applyAlignment="1">
      <alignment horizontal="center" vertical="center"/>
    </xf>
    <xf numFmtId="0" fontId="6" fillId="3" borderId="4" xfId="0" applyFont="1" applyFill="1" applyBorder="1" applyAlignment="1">
      <alignment horizontal="center" vertical="center"/>
    </xf>
    <xf numFmtId="0" fontId="2" fillId="3" borderId="5" xfId="0" applyFont="1" applyFill="1" applyBorder="1" applyAlignment="1" applyProtection="1">
      <alignment horizontal="left" vertical="center" wrapText="1"/>
      <protection locked="0"/>
    </xf>
    <xf numFmtId="0" fontId="2" fillId="3" borderId="7" xfId="0" applyFont="1" applyFill="1" applyBorder="1" applyAlignment="1" applyProtection="1">
      <alignment horizontal="left" vertical="center" wrapText="1"/>
      <protection locked="0"/>
    </xf>
    <xf numFmtId="0" fontId="2" fillId="3" borderId="6" xfId="0" applyFont="1" applyFill="1" applyBorder="1" applyAlignment="1" applyProtection="1">
      <alignment horizontal="left" vertical="center" wrapText="1"/>
      <protection locked="0"/>
    </xf>
    <xf numFmtId="0" fontId="4" fillId="4" borderId="89" xfId="0" applyFont="1" applyFill="1" applyBorder="1" applyAlignment="1">
      <alignment horizontal="center" vertical="center"/>
    </xf>
    <xf numFmtId="0" fontId="4" fillId="4" borderId="8" xfId="0" applyFont="1" applyFill="1" applyBorder="1" applyAlignment="1">
      <alignment horizontal="center" vertical="center" wrapText="1"/>
    </xf>
    <xf numFmtId="0" fontId="4" fillId="4" borderId="11" xfId="0" applyFont="1" applyFill="1" applyBorder="1" applyAlignment="1">
      <alignment horizontal="center" vertical="center" wrapText="1"/>
    </xf>
    <xf numFmtId="0" fontId="4" fillId="4" borderId="12" xfId="0" applyFont="1" applyFill="1" applyBorder="1" applyAlignment="1">
      <alignment horizontal="center" vertical="center"/>
    </xf>
    <xf numFmtId="0" fontId="4" fillId="4" borderId="8" xfId="0" applyFont="1" applyFill="1" applyBorder="1" applyAlignment="1">
      <alignment horizontal="center" vertical="center" textRotation="1"/>
    </xf>
    <xf numFmtId="0" fontId="4" fillId="4" borderId="11" xfId="0" applyFont="1" applyFill="1" applyBorder="1" applyAlignment="1">
      <alignment horizontal="center" vertical="center" textRotation="1"/>
    </xf>
    <xf numFmtId="0" fontId="4" fillId="4" borderId="9" xfId="0" applyFont="1" applyFill="1" applyBorder="1" applyAlignment="1">
      <alignment horizontal="center" vertical="center"/>
    </xf>
    <xf numFmtId="0" fontId="4" fillId="4" borderId="8" xfId="0" applyFont="1" applyFill="1" applyBorder="1" applyAlignment="1">
      <alignment horizontal="center" vertical="center"/>
    </xf>
    <xf numFmtId="0" fontId="4" fillId="4" borderId="10" xfId="0" applyFont="1" applyFill="1" applyBorder="1" applyAlignment="1">
      <alignment horizontal="center" vertical="center" wrapText="1"/>
    </xf>
    <xf numFmtId="0" fontId="4" fillId="4" borderId="10" xfId="0" applyFont="1" applyFill="1" applyBorder="1" applyAlignment="1">
      <alignment horizontal="center" vertical="center"/>
    </xf>
    <xf numFmtId="0" fontId="4" fillId="4" borderId="9" xfId="0" applyFont="1" applyFill="1" applyBorder="1" applyAlignment="1">
      <alignment horizontal="center" vertical="center" wrapText="1"/>
    </xf>
    <xf numFmtId="0" fontId="4" fillId="4" borderId="8" xfId="0" applyFont="1" applyFill="1" applyBorder="1" applyAlignment="1">
      <alignment horizontal="center" vertical="center" textRotation="90" wrapText="1"/>
    </xf>
    <xf numFmtId="0" fontId="4" fillId="4" borderId="11" xfId="0" applyFont="1" applyFill="1" applyBorder="1" applyAlignment="1">
      <alignment horizontal="center" vertical="center" textRotation="90" wrapText="1"/>
    </xf>
    <xf numFmtId="0" fontId="4" fillId="4" borderId="85" xfId="0" applyFont="1" applyFill="1" applyBorder="1" applyAlignment="1">
      <alignment horizontal="center" vertical="center" textRotation="1"/>
    </xf>
    <xf numFmtId="0" fontId="4" fillId="4" borderId="5"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4" fillId="4" borderId="9" xfId="0" applyFont="1" applyFill="1" applyBorder="1" applyAlignment="1">
      <alignment horizontal="center" vertical="center" textRotation="90" wrapText="1"/>
    </xf>
    <xf numFmtId="0" fontId="4" fillId="4" borderId="85" xfId="0" applyFont="1" applyFill="1" applyBorder="1" applyAlignment="1">
      <alignment horizontal="center" vertical="center" textRotation="90" wrapText="1"/>
    </xf>
    <xf numFmtId="0" fontId="0" fillId="0" borderId="13" xfId="0" applyBorder="1" applyAlignment="1">
      <alignment horizontal="left" vertical="center" wrapText="1"/>
    </xf>
    <xf numFmtId="0" fontId="27" fillId="0" borderId="13" xfId="0" applyFont="1" applyBorder="1" applyAlignment="1">
      <alignment horizontal="left" vertical="center" wrapText="1"/>
    </xf>
    <xf numFmtId="0" fontId="0" fillId="0" borderId="13" xfId="0" applyBorder="1" applyAlignment="1">
      <alignment vertical="center" wrapText="1"/>
    </xf>
    <xf numFmtId="0" fontId="72" fillId="0" borderId="82" xfId="0" applyFont="1" applyBorder="1" applyAlignment="1">
      <alignment horizontal="center" vertical="center" wrapText="1"/>
    </xf>
    <xf numFmtId="0" fontId="22" fillId="0" borderId="0" xfId="0" applyFont="1" applyAlignment="1">
      <alignment horizontal="center" vertical="center"/>
    </xf>
    <xf numFmtId="0" fontId="23" fillId="6" borderId="46" xfId="0" applyFont="1" applyFill="1" applyBorder="1" applyAlignment="1">
      <alignment horizontal="center" vertical="center" wrapText="1"/>
    </xf>
    <xf numFmtId="0" fontId="23" fillId="6" borderId="48" xfId="0" applyFont="1" applyFill="1" applyBorder="1" applyAlignment="1">
      <alignment horizontal="center" vertical="center" wrapText="1"/>
    </xf>
    <xf numFmtId="0" fontId="68" fillId="0" borderId="0" xfId="0" applyFont="1" applyAlignment="1">
      <alignment horizontal="center" vertical="center"/>
    </xf>
    <xf numFmtId="0" fontId="64" fillId="0" borderId="0" xfId="0" applyFont="1" applyAlignment="1">
      <alignment horizontal="center" vertical="center"/>
    </xf>
    <xf numFmtId="0" fontId="38" fillId="3" borderId="0" xfId="0" applyFont="1" applyFill="1" applyAlignment="1">
      <alignment horizontal="justify" vertical="center" wrapText="1"/>
    </xf>
    <xf numFmtId="0" fontId="31" fillId="13" borderId="53" xfId="0" applyFont="1" applyFill="1" applyBorder="1" applyAlignment="1">
      <alignment horizontal="center" vertical="center" wrapText="1" readingOrder="1"/>
    </xf>
    <xf numFmtId="0" fontId="31" fillId="13" borderId="54" xfId="0" applyFont="1" applyFill="1" applyBorder="1" applyAlignment="1">
      <alignment horizontal="center" vertical="center" wrapText="1" readingOrder="1"/>
    </xf>
    <xf numFmtId="0" fontId="31" fillId="13" borderId="55" xfId="0" applyFont="1" applyFill="1" applyBorder="1" applyAlignment="1">
      <alignment horizontal="center" vertical="center" wrapText="1" readingOrder="1"/>
    </xf>
    <xf numFmtId="0" fontId="34" fillId="13" borderId="56" xfId="0" applyFont="1" applyFill="1" applyBorder="1" applyAlignment="1">
      <alignment horizontal="center" vertical="center" wrapText="1" readingOrder="1"/>
    </xf>
    <xf numFmtId="0" fontId="34" fillId="13" borderId="57" xfId="0" applyFont="1" applyFill="1" applyBorder="1" applyAlignment="1">
      <alignment horizontal="center" vertical="center" wrapText="1" readingOrder="1"/>
    </xf>
    <xf numFmtId="0" fontId="34" fillId="3" borderId="59" xfId="0" applyFont="1" applyFill="1" applyBorder="1" applyAlignment="1">
      <alignment horizontal="center" vertical="center" wrapText="1" readingOrder="1"/>
    </xf>
    <xf numFmtId="0" fontId="34" fillId="3" borderId="62" xfId="0" applyFont="1" applyFill="1" applyBorder="1" applyAlignment="1">
      <alignment horizontal="center" vertical="center" wrapText="1" readingOrder="1"/>
    </xf>
    <xf numFmtId="0" fontId="34" fillId="3" borderId="60" xfId="0" applyFont="1" applyFill="1" applyBorder="1" applyAlignment="1">
      <alignment horizontal="center" vertical="center" wrapText="1" readingOrder="1"/>
    </xf>
    <xf numFmtId="0" fontId="34" fillId="3" borderId="13" xfId="0" applyFont="1" applyFill="1" applyBorder="1" applyAlignment="1">
      <alignment horizontal="center" vertical="center" wrapText="1" readingOrder="1"/>
    </xf>
    <xf numFmtId="0" fontId="34" fillId="3" borderId="64" xfId="0" applyFont="1" applyFill="1" applyBorder="1" applyAlignment="1">
      <alignment horizontal="center" vertical="center" wrapText="1" readingOrder="1"/>
    </xf>
    <xf numFmtId="0" fontId="34" fillId="3" borderId="65" xfId="0" applyFont="1" applyFill="1" applyBorder="1" applyAlignment="1">
      <alignment horizontal="center" vertical="center" wrapText="1" readingOrder="1"/>
    </xf>
    <xf numFmtId="0" fontId="77" fillId="0" borderId="67" xfId="0" applyFont="1" applyBorder="1" applyAlignment="1">
      <alignment horizontal="center" vertical="center" wrapText="1"/>
    </xf>
    <xf numFmtId="0" fontId="77" fillId="0" borderId="68" xfId="0" applyFont="1" applyBorder="1" applyAlignment="1">
      <alignment horizontal="center" vertical="center"/>
    </xf>
    <xf numFmtId="0" fontId="77" fillId="0" borderId="69" xfId="0" applyFont="1" applyBorder="1" applyAlignment="1">
      <alignment horizontal="center" vertical="center"/>
    </xf>
    <xf numFmtId="0" fontId="77" fillId="0" borderId="20" xfId="0" applyFont="1" applyBorder="1" applyAlignment="1">
      <alignment horizontal="center" vertical="center" wrapText="1"/>
    </xf>
    <xf numFmtId="0" fontId="77" fillId="0" borderId="0" xfId="0" applyFont="1" applyAlignment="1">
      <alignment horizontal="center" vertical="center"/>
    </xf>
    <xf numFmtId="0" fontId="77" fillId="0" borderId="21" xfId="0" applyFont="1" applyBorder="1" applyAlignment="1">
      <alignment horizontal="center" vertical="center"/>
    </xf>
    <xf numFmtId="0" fontId="77" fillId="0" borderId="20" xfId="0" applyFont="1" applyBorder="1" applyAlignment="1">
      <alignment horizontal="center" vertical="center"/>
    </xf>
    <xf numFmtId="0" fontId="77" fillId="0" borderId="43" xfId="0" applyFont="1" applyBorder="1" applyAlignment="1">
      <alignment horizontal="center" vertical="center"/>
    </xf>
    <xf numFmtId="0" fontId="77" fillId="0" borderId="44" xfId="0" applyFont="1" applyBorder="1" applyAlignment="1">
      <alignment horizontal="center" vertical="center"/>
    </xf>
    <xf numFmtId="0" fontId="77" fillId="0" borderId="45" xfId="0" applyFont="1" applyBorder="1" applyAlignment="1">
      <alignment horizontal="center" vertical="center"/>
    </xf>
    <xf numFmtId="0" fontId="78" fillId="25" borderId="70" xfId="0" applyFont="1" applyFill="1" applyBorder="1" applyAlignment="1">
      <alignment horizontal="center" vertical="center" wrapText="1" readingOrder="1"/>
    </xf>
    <xf numFmtId="0" fontId="78" fillId="25" borderId="71" xfId="0" applyFont="1" applyFill="1" applyBorder="1" applyAlignment="1">
      <alignment horizontal="center" vertical="center" wrapText="1" readingOrder="1"/>
    </xf>
    <xf numFmtId="0" fontId="78" fillId="25" borderId="73" xfId="0" applyFont="1" applyFill="1" applyBorder="1" applyAlignment="1">
      <alignment horizontal="center" vertical="center" wrapText="1" readingOrder="1"/>
    </xf>
    <xf numFmtId="0" fontId="78" fillId="25" borderId="0" xfId="0" applyFont="1" applyFill="1" applyAlignment="1">
      <alignment horizontal="center" vertical="center" wrapText="1" readingOrder="1"/>
    </xf>
    <xf numFmtId="0" fontId="78" fillId="25" borderId="74" xfId="0" applyFont="1" applyFill="1" applyBorder="1" applyAlignment="1">
      <alignment horizontal="center" vertical="center" wrapText="1" readingOrder="1"/>
    </xf>
    <xf numFmtId="0" fontId="78" fillId="25" borderId="75" xfId="0" applyFont="1" applyFill="1" applyBorder="1" applyAlignment="1">
      <alignment horizontal="center" vertical="center" wrapText="1" readingOrder="1"/>
    </xf>
    <xf numFmtId="0" fontId="78" fillId="25" borderId="76" xfId="0" applyFont="1" applyFill="1" applyBorder="1" applyAlignment="1">
      <alignment horizontal="center" vertical="center" wrapText="1" readingOrder="1"/>
    </xf>
    <xf numFmtId="0" fontId="78" fillId="25" borderId="77" xfId="0" applyFont="1" applyFill="1" applyBorder="1" applyAlignment="1">
      <alignment horizontal="center" vertical="center" wrapText="1" readingOrder="1"/>
    </xf>
    <xf numFmtId="0" fontId="33" fillId="3" borderId="13" xfId="0" applyFont="1" applyFill="1" applyBorder="1" applyAlignment="1">
      <alignment horizontal="center" vertical="center" wrapText="1"/>
    </xf>
    <xf numFmtId="0" fontId="78" fillId="8" borderId="70" xfId="0" applyFont="1" applyFill="1" applyBorder="1" applyAlignment="1">
      <alignment horizontal="center" vertical="center" wrapText="1" readingOrder="1"/>
    </xf>
    <xf numFmtId="0" fontId="78" fillId="8" borderId="71" xfId="0" applyFont="1" applyFill="1" applyBorder="1" applyAlignment="1">
      <alignment horizontal="center" vertical="center" wrapText="1" readingOrder="1"/>
    </xf>
    <xf numFmtId="0" fontId="78" fillId="8" borderId="73" xfId="0" applyFont="1" applyFill="1" applyBorder="1" applyAlignment="1">
      <alignment horizontal="center" vertical="center" wrapText="1" readingOrder="1"/>
    </xf>
    <xf numFmtId="0" fontId="78" fillId="8" borderId="0" xfId="0" applyFont="1" applyFill="1" applyAlignment="1">
      <alignment horizontal="center" vertical="center" wrapText="1" readingOrder="1"/>
    </xf>
    <xf numFmtId="0" fontId="78" fillId="8" borderId="74" xfId="0" applyFont="1" applyFill="1" applyBorder="1" applyAlignment="1">
      <alignment horizontal="center" vertical="center" wrapText="1" readingOrder="1"/>
    </xf>
    <xf numFmtId="0" fontId="78" fillId="8" borderId="75" xfId="0" applyFont="1" applyFill="1" applyBorder="1" applyAlignment="1">
      <alignment horizontal="center" vertical="center" wrapText="1" readingOrder="1"/>
    </xf>
    <xf numFmtId="0" fontId="78" fillId="8" borderId="76" xfId="0" applyFont="1" applyFill="1" applyBorder="1" applyAlignment="1">
      <alignment horizontal="center" vertical="center" wrapText="1" readingOrder="1"/>
    </xf>
    <xf numFmtId="0" fontId="78" fillId="8" borderId="77" xfId="0" applyFont="1" applyFill="1" applyBorder="1" applyAlignment="1">
      <alignment horizontal="center" vertical="center" wrapText="1" readingOrder="1"/>
    </xf>
    <xf numFmtId="0" fontId="33" fillId="0" borderId="13" xfId="0" applyFont="1" applyBorder="1" applyAlignment="1">
      <alignment horizontal="center" vertical="center" wrapText="1"/>
    </xf>
    <xf numFmtId="0" fontId="77" fillId="0" borderId="68" xfId="0" applyFont="1" applyBorder="1" applyAlignment="1">
      <alignment horizontal="center" vertical="center" wrapText="1"/>
    </xf>
    <xf numFmtId="0" fontId="2" fillId="0" borderId="0" xfId="0" applyFont="1" applyAlignment="1">
      <alignment horizontal="center" vertical="center" wrapText="1"/>
    </xf>
    <xf numFmtId="0" fontId="76" fillId="14" borderId="0" xfId="0" applyFont="1" applyFill="1" applyAlignment="1">
      <alignment horizontal="center" vertical="center" wrapText="1" readingOrder="1"/>
    </xf>
    <xf numFmtId="0" fontId="40" fillId="5" borderId="0" xfId="0" applyFont="1" applyFill="1" applyAlignment="1">
      <alignment horizontal="center" vertical="center" wrapText="1"/>
    </xf>
    <xf numFmtId="0" fontId="76" fillId="14" borderId="0" xfId="0" applyFont="1" applyFill="1" applyAlignment="1">
      <alignment horizontal="center" vertical="center" textRotation="90" wrapText="1" readingOrder="1"/>
    </xf>
    <xf numFmtId="0" fontId="76" fillId="14" borderId="21" xfId="0" applyFont="1" applyFill="1" applyBorder="1" applyAlignment="1">
      <alignment horizontal="center" vertical="center" textRotation="90" wrapText="1" readingOrder="1"/>
    </xf>
    <xf numFmtId="0" fontId="78" fillId="16" borderId="70" xfId="0" applyFont="1" applyFill="1" applyBorder="1" applyAlignment="1">
      <alignment horizontal="center" vertical="center" wrapText="1" readingOrder="1"/>
    </xf>
    <xf numFmtId="0" fontId="78" fillId="16" borderId="71" xfId="0" applyFont="1" applyFill="1" applyBorder="1" applyAlignment="1">
      <alignment horizontal="center" vertical="center" wrapText="1" readingOrder="1"/>
    </xf>
    <xf numFmtId="0" fontId="78" fillId="16" borderId="72" xfId="0" applyFont="1" applyFill="1" applyBorder="1" applyAlignment="1">
      <alignment horizontal="center" vertical="center" wrapText="1" readingOrder="1"/>
    </xf>
    <xf numFmtId="0" fontId="78" fillId="16" borderId="73" xfId="0" applyFont="1" applyFill="1" applyBorder="1" applyAlignment="1">
      <alignment horizontal="center" vertical="center" wrapText="1" readingOrder="1"/>
    </xf>
    <xf numFmtId="0" fontId="78" fillId="16" borderId="0" xfId="0" applyFont="1" applyFill="1" applyAlignment="1">
      <alignment horizontal="center" vertical="center" wrapText="1" readingOrder="1"/>
    </xf>
    <xf numFmtId="0" fontId="78" fillId="16" borderId="74" xfId="0" applyFont="1" applyFill="1" applyBorder="1" applyAlignment="1">
      <alignment horizontal="center" vertical="center" wrapText="1" readingOrder="1"/>
    </xf>
    <xf numFmtId="0" fontId="78" fillId="16" borderId="75" xfId="0" applyFont="1" applyFill="1" applyBorder="1" applyAlignment="1">
      <alignment horizontal="center" vertical="center" wrapText="1" readingOrder="1"/>
    </xf>
    <xf numFmtId="0" fontId="78" fillId="16" borderId="76" xfId="0" applyFont="1" applyFill="1" applyBorder="1" applyAlignment="1">
      <alignment horizontal="center" vertical="center" wrapText="1" readingOrder="1"/>
    </xf>
    <xf numFmtId="0" fontId="78" fillId="16" borderId="77" xfId="0" applyFont="1" applyFill="1" applyBorder="1" applyAlignment="1">
      <alignment horizontal="center" vertical="center" wrapText="1" readingOrder="1"/>
    </xf>
    <xf numFmtId="0" fontId="78" fillId="15" borderId="70" xfId="0" applyFont="1" applyFill="1" applyBorder="1" applyAlignment="1">
      <alignment horizontal="center" vertical="center" wrapText="1" readingOrder="1"/>
    </xf>
    <xf numFmtId="0" fontId="78" fillId="15" borderId="71" xfId="0" applyFont="1" applyFill="1" applyBorder="1" applyAlignment="1">
      <alignment horizontal="center" vertical="center" wrapText="1" readingOrder="1"/>
    </xf>
    <xf numFmtId="0" fontId="78" fillId="15" borderId="73" xfId="0" applyFont="1" applyFill="1" applyBorder="1" applyAlignment="1">
      <alignment horizontal="center" vertical="center" wrapText="1" readingOrder="1"/>
    </xf>
    <xf numFmtId="0" fontId="78" fillId="15" borderId="0" xfId="0" applyFont="1" applyFill="1" applyAlignment="1">
      <alignment horizontal="center" vertical="center" wrapText="1" readingOrder="1"/>
    </xf>
    <xf numFmtId="0" fontId="78" fillId="15" borderId="75" xfId="0" applyFont="1" applyFill="1" applyBorder="1" applyAlignment="1">
      <alignment horizontal="center" vertical="center" wrapText="1" readingOrder="1"/>
    </xf>
    <xf numFmtId="0" fontId="78" fillId="15" borderId="76" xfId="0" applyFont="1" applyFill="1" applyBorder="1" applyAlignment="1">
      <alignment horizontal="center" vertical="center" wrapText="1" readingOrder="1"/>
    </xf>
    <xf numFmtId="0" fontId="33" fillId="3" borderId="86" xfId="0" applyFont="1" applyFill="1" applyBorder="1" applyAlignment="1">
      <alignment horizontal="center" vertical="center" wrapText="1"/>
    </xf>
    <xf numFmtId="0" fontId="33" fillId="3" borderId="83" xfId="0" applyFont="1" applyFill="1" applyBorder="1" applyAlignment="1">
      <alignment horizontal="center" vertical="center" wrapText="1"/>
    </xf>
    <xf numFmtId="0" fontId="33" fillId="3" borderId="87" xfId="0" applyFont="1" applyFill="1" applyBorder="1" applyAlignment="1">
      <alignment horizontal="center" vertical="center" wrapText="1"/>
    </xf>
    <xf numFmtId="0" fontId="33" fillId="3" borderId="93" xfId="0" applyFont="1" applyFill="1" applyBorder="1" applyAlignment="1">
      <alignment horizontal="center" vertical="center" wrapText="1"/>
    </xf>
    <xf numFmtId="0" fontId="33" fillId="3" borderId="88" xfId="0" applyFont="1" applyFill="1" applyBorder="1" applyAlignment="1">
      <alignment horizontal="center" vertical="center" wrapText="1"/>
    </xf>
    <xf numFmtId="0" fontId="33" fillId="3" borderId="84" xfId="0" applyFont="1" applyFill="1" applyBorder="1" applyAlignment="1">
      <alignment horizontal="center" vertical="center" wrapText="1"/>
    </xf>
    <xf numFmtId="0" fontId="32" fillId="0" borderId="104" xfId="0" applyFont="1" applyBorder="1" applyAlignment="1">
      <alignment horizontal="center"/>
    </xf>
    <xf numFmtId="0" fontId="32" fillId="0" borderId="78" xfId="0" applyFont="1" applyBorder="1" applyAlignment="1">
      <alignment horizontal="center"/>
    </xf>
    <xf numFmtId="0" fontId="32" fillId="0" borderId="107" xfId="0" applyFont="1" applyBorder="1" applyAlignment="1">
      <alignment horizontal="center"/>
    </xf>
    <xf numFmtId="0" fontId="84" fillId="0" borderId="104" xfId="0" applyFont="1" applyBorder="1" applyAlignment="1" applyProtection="1">
      <alignment horizontal="left" vertical="center" wrapText="1"/>
      <protection locked="0"/>
    </xf>
    <xf numFmtId="0" fontId="84" fillId="0" borderId="78" xfId="0" applyFont="1" applyBorder="1" applyAlignment="1" applyProtection="1">
      <alignment horizontal="left" vertical="center" wrapText="1"/>
      <protection locked="0"/>
    </xf>
    <xf numFmtId="0" fontId="84" fillId="0" borderId="107" xfId="0" applyFont="1" applyBorder="1" applyAlignment="1" applyProtection="1">
      <alignment horizontal="left" vertical="center" wrapText="1"/>
      <protection locked="0"/>
    </xf>
    <xf numFmtId="0" fontId="84" fillId="0" borderId="104" xfId="0" applyFont="1" applyBorder="1" applyAlignment="1" applyProtection="1">
      <alignment horizontal="center" vertical="center" wrapText="1"/>
      <protection locked="0"/>
    </xf>
    <xf numFmtId="0" fontId="84" fillId="0" borderId="78" xfId="0" applyFont="1" applyBorder="1" applyAlignment="1" applyProtection="1">
      <alignment horizontal="center" vertical="center" wrapText="1"/>
      <protection locked="0"/>
    </xf>
    <xf numFmtId="0" fontId="84" fillId="0" borderId="107" xfId="0" applyFont="1" applyBorder="1" applyAlignment="1" applyProtection="1">
      <alignment horizontal="center" vertical="center" wrapText="1"/>
      <protection locked="0"/>
    </xf>
    <xf numFmtId="0" fontId="32" fillId="0" borderId="104" xfId="0" applyFont="1" applyBorder="1" applyAlignment="1">
      <alignment horizontal="center" vertical="center" wrapText="1"/>
    </xf>
    <xf numFmtId="0" fontId="32" fillId="0" borderId="78" xfId="0" applyFont="1" applyBorder="1" applyAlignment="1">
      <alignment horizontal="center" vertical="center" wrapText="1"/>
    </xf>
    <xf numFmtId="0" fontId="32" fillId="0" borderId="107" xfId="0" applyFont="1" applyBorder="1" applyAlignment="1">
      <alignment horizontal="center" vertical="center" wrapText="1"/>
    </xf>
    <xf numFmtId="0" fontId="32" fillId="0" borderId="92" xfId="0" applyFont="1" applyBorder="1" applyAlignment="1" applyProtection="1">
      <alignment horizontal="center" vertical="center"/>
      <protection locked="0"/>
    </xf>
    <xf numFmtId="0" fontId="32" fillId="0" borderId="13" xfId="0" applyFont="1" applyBorder="1" applyAlignment="1" applyProtection="1">
      <alignment horizontal="center" vertical="center"/>
      <protection locked="0"/>
    </xf>
    <xf numFmtId="0" fontId="32" fillId="0" borderId="65" xfId="0" applyFont="1" applyBorder="1" applyAlignment="1" applyProtection="1">
      <alignment horizontal="center" vertical="center"/>
      <protection locked="0"/>
    </xf>
    <xf numFmtId="1" fontId="84" fillId="0" borderId="92" xfId="0" applyNumberFormat="1" applyFont="1" applyBorder="1" applyAlignment="1">
      <alignment horizontal="center" vertical="center"/>
    </xf>
    <xf numFmtId="0" fontId="84" fillId="0" borderId="13" xfId="0" applyFont="1" applyBorder="1" applyAlignment="1">
      <alignment horizontal="center" vertical="center"/>
    </xf>
    <xf numFmtId="0" fontId="84" fillId="0" borderId="65" xfId="0" applyFont="1" applyBorder="1" applyAlignment="1">
      <alignment horizontal="center" vertical="center"/>
    </xf>
    <xf numFmtId="0" fontId="32" fillId="0" borderId="104" xfId="0" applyFont="1" applyBorder="1" applyAlignment="1" applyProtection="1">
      <alignment horizontal="center" vertical="center"/>
      <protection locked="0"/>
    </xf>
    <xf numFmtId="0" fontId="32" fillId="0" borderId="78" xfId="0" applyFont="1" applyBorder="1" applyAlignment="1" applyProtection="1">
      <alignment horizontal="center" vertical="center"/>
      <protection locked="0"/>
    </xf>
    <xf numFmtId="0" fontId="32" fillId="0" borderId="107" xfId="0" applyFont="1" applyBorder="1" applyAlignment="1" applyProtection="1">
      <alignment horizontal="center" vertical="center"/>
      <protection locked="0"/>
    </xf>
    <xf numFmtId="1" fontId="84" fillId="0" borderId="103" xfId="0" applyNumberFormat="1" applyFont="1" applyBorder="1" applyAlignment="1" applyProtection="1">
      <alignment horizontal="center" vertical="center" wrapText="1"/>
      <protection locked="0"/>
    </xf>
    <xf numFmtId="1" fontId="84" fillId="0" borderId="105" xfId="0" applyNumberFormat="1" applyFont="1" applyBorder="1" applyAlignment="1" applyProtection="1">
      <alignment horizontal="center" vertical="center" wrapText="1"/>
      <protection locked="0"/>
    </xf>
    <xf numFmtId="1" fontId="84" fillId="0" borderId="106" xfId="0" applyNumberFormat="1" applyFont="1" applyBorder="1" applyAlignment="1" applyProtection="1">
      <alignment horizontal="center" vertical="center" wrapText="1"/>
      <protection locked="0"/>
    </xf>
    <xf numFmtId="0" fontId="84" fillId="0" borderId="104" xfId="0" applyFont="1" applyBorder="1" applyAlignment="1" applyProtection="1">
      <alignment horizontal="center" vertical="center"/>
      <protection locked="0"/>
    </xf>
    <xf numFmtId="0" fontId="84" fillId="0" borderId="78" xfId="0" applyFont="1" applyBorder="1" applyAlignment="1" applyProtection="1">
      <alignment horizontal="center" vertical="center"/>
      <protection locked="0"/>
    </xf>
    <xf numFmtId="0" fontId="84" fillId="0" borderId="107" xfId="0" applyFont="1" applyBorder="1" applyAlignment="1" applyProtection="1">
      <alignment horizontal="center" vertical="center"/>
      <protection locked="0"/>
    </xf>
    <xf numFmtId="0" fontId="84" fillId="0" borderId="92" xfId="0" applyFont="1" applyBorder="1" applyAlignment="1" applyProtection="1">
      <alignment horizontal="center" vertical="center"/>
      <protection locked="0"/>
    </xf>
    <xf numFmtId="0" fontId="84" fillId="0" borderId="13" xfId="0" applyFont="1" applyBorder="1" applyAlignment="1" applyProtection="1">
      <alignment horizontal="center" vertical="center"/>
      <protection locked="0"/>
    </xf>
    <xf numFmtId="0" fontId="84" fillId="0" borderId="65" xfId="0" applyFont="1" applyBorder="1" applyAlignment="1" applyProtection="1">
      <alignment horizontal="center" vertical="center"/>
      <protection locked="0"/>
    </xf>
    <xf numFmtId="0" fontId="83" fillId="24" borderId="101" xfId="0" applyFont="1" applyFill="1" applyBorder="1" applyAlignment="1">
      <alignment horizontal="center"/>
    </xf>
    <xf numFmtId="0" fontId="83" fillId="24" borderId="102" xfId="0" applyFont="1" applyFill="1" applyBorder="1" applyAlignment="1">
      <alignment horizontal="center"/>
    </xf>
    <xf numFmtId="0" fontId="80" fillId="4" borderId="95" xfId="0" applyFont="1" applyFill="1" applyBorder="1" applyAlignment="1">
      <alignment horizontal="center" vertical="center"/>
    </xf>
    <xf numFmtId="0" fontId="80" fillId="4" borderId="96" xfId="0" applyFont="1" applyFill="1" applyBorder="1" applyAlignment="1">
      <alignment horizontal="center" vertical="center"/>
    </xf>
    <xf numFmtId="0" fontId="80" fillId="4" borderId="97" xfId="0" applyFont="1" applyFill="1" applyBorder="1" applyAlignment="1">
      <alignment horizontal="center" vertical="center"/>
    </xf>
    <xf numFmtId="0" fontId="80" fillId="23" borderId="98" xfId="0" applyFont="1" applyFill="1" applyBorder="1" applyAlignment="1" applyProtection="1">
      <alignment horizontal="center" vertical="center" wrapText="1"/>
      <protection locked="0"/>
    </xf>
    <xf numFmtId="0" fontId="80" fillId="4" borderId="98" xfId="0" applyFont="1" applyFill="1" applyBorder="1" applyAlignment="1" applyProtection="1">
      <alignment horizontal="center" vertical="center" wrapText="1"/>
      <protection locked="0"/>
    </xf>
    <xf numFmtId="0" fontId="79" fillId="4" borderId="2" xfId="0" applyFont="1" applyFill="1" applyBorder="1" applyAlignment="1">
      <alignment horizontal="center" vertical="center" wrapText="1"/>
    </xf>
    <xf numFmtId="0" fontId="79" fillId="4" borderId="94" xfId="0" applyFont="1" applyFill="1" applyBorder="1" applyAlignment="1">
      <alignment horizontal="center" vertical="center" wrapText="1"/>
    </xf>
    <xf numFmtId="0" fontId="79" fillId="4" borderId="0" xfId="0" applyFont="1" applyFill="1" applyAlignment="1">
      <alignment horizontal="center" vertical="center" wrapText="1"/>
    </xf>
    <xf numFmtId="0" fontId="79" fillId="4" borderId="93" xfId="0" applyFont="1" applyFill="1" applyBorder="1" applyAlignment="1">
      <alignment horizontal="center" vertical="center" wrapText="1"/>
    </xf>
    <xf numFmtId="0" fontId="81" fillId="4" borderId="99" xfId="0" applyFont="1" applyFill="1" applyBorder="1" applyAlignment="1">
      <alignment horizontal="center" vertical="center" wrapText="1"/>
    </xf>
    <xf numFmtId="0" fontId="81" fillId="4" borderId="100" xfId="0" applyFont="1" applyFill="1" applyBorder="1" applyAlignment="1">
      <alignment horizontal="center" vertical="center" wrapText="1"/>
    </xf>
    <xf numFmtId="0" fontId="81" fillId="4" borderId="95" xfId="0" applyFont="1" applyFill="1" applyBorder="1" applyAlignment="1">
      <alignment horizontal="center" vertical="center" wrapText="1"/>
    </xf>
    <xf numFmtId="0" fontId="81" fillId="4" borderId="97" xfId="0" applyFont="1" applyFill="1" applyBorder="1" applyAlignment="1">
      <alignment horizontal="center" vertical="center" wrapText="1"/>
    </xf>
    <xf numFmtId="0" fontId="80" fillId="4" borderId="95" xfId="0" applyFont="1" applyFill="1" applyBorder="1" applyAlignment="1" applyProtection="1">
      <alignment horizontal="center" vertical="center" wrapText="1"/>
      <protection locked="0"/>
    </xf>
    <xf numFmtId="0" fontId="81" fillId="4" borderId="96" xfId="0" applyFont="1" applyFill="1" applyBorder="1" applyAlignment="1">
      <alignment horizontal="center" vertical="center" wrapText="1"/>
    </xf>
  </cellXfs>
  <cellStyles count="3">
    <cellStyle name="Normal" xfId="0" builtinId="0"/>
    <cellStyle name="Normal - Style1 2" xfId="1" xr:uid="{35D94056-BF35-4158-BB16-A1EB5C865F0B}"/>
    <cellStyle name="Normal 2 2" xfId="2" xr:uid="{FE1153A4-41A7-40DC-9196-9B2002F1B165}"/>
  </cellStyles>
  <dxfs count="3326">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Arial Narrow"/>
        <scheme val="none"/>
      </font>
      <fill>
        <patternFill patternType="none">
          <fgColor indexed="64"/>
          <bgColor indexed="65"/>
        </patternFill>
      </fill>
      <alignment horizontal="general" vertical="center" textRotation="0" wrapText="0" indent="0" justifyLastLine="0" shrinkToFit="0" readingOrder="0"/>
    </dxf>
    <dxf>
      <numFmt numFmtId="13" formatCode="0%"/>
    </dxf>
    <dxf>
      <numFmt numFmtId="13" formatCode="0%"/>
    </dxf>
    <dxf>
      <numFmt numFmtId="13" formatCode="0%"/>
    </dxf>
    <dxf>
      <numFmt numFmtId="13" formatCode="0%"/>
    </dxf>
    <dxf>
      <numFmt numFmtId="13" formatCode="0%"/>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ill>
        <patternFill>
          <bgColor rgb="FFFFC7CE"/>
        </patternFill>
      </fill>
    </dxf>
    <dxf>
      <fill>
        <patternFill>
          <bgColor theme="9"/>
        </patternFill>
      </fill>
    </dxf>
    <dxf>
      <fill>
        <patternFill>
          <bgColor theme="9"/>
        </patternFill>
      </fill>
    </dxf>
    <dxf>
      <fill>
        <patternFill>
          <bgColor theme="9"/>
        </patternFill>
      </fill>
    </dxf>
    <dxf>
      <font>
        <color theme="1"/>
      </font>
    </dxf>
    <dxf>
      <fill>
        <patternFill>
          <bgColor rgb="FF92D050"/>
        </patternFill>
      </fill>
    </dxf>
    <dxf>
      <fill>
        <patternFill>
          <bgColor rgb="FF00B050"/>
        </patternFill>
      </fill>
    </dxf>
    <dxf>
      <fill>
        <patternFill>
          <bgColor rgb="FF92D050"/>
        </patternFill>
      </fill>
    </dxf>
    <dxf>
      <fill>
        <patternFill>
          <bgColor theme="7" tint="0.59996337778862885"/>
        </patternFill>
      </fill>
    </dxf>
    <dxf>
      <font>
        <color auto="1"/>
      </font>
    </dxf>
    <dxf>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ill>
        <patternFill>
          <bgColor rgb="FFFFC7CE"/>
        </patternFill>
      </fill>
    </dxf>
    <dxf>
      <fill>
        <patternFill>
          <bgColor theme="9"/>
        </patternFill>
      </fill>
    </dxf>
    <dxf>
      <fill>
        <patternFill>
          <bgColor theme="9"/>
        </patternFill>
      </fill>
    </dxf>
    <dxf>
      <fill>
        <patternFill>
          <bgColor theme="9"/>
        </patternFill>
      </fill>
    </dxf>
    <dxf>
      <font>
        <color theme="1"/>
      </font>
    </dxf>
    <dxf>
      <fill>
        <patternFill>
          <bgColor rgb="FF92D050"/>
        </patternFill>
      </fill>
    </dxf>
    <dxf>
      <fill>
        <patternFill>
          <bgColor rgb="FF00B050"/>
        </patternFill>
      </fill>
    </dxf>
    <dxf>
      <fill>
        <patternFill>
          <bgColor rgb="FF92D050"/>
        </patternFill>
      </fill>
    </dxf>
    <dxf>
      <fill>
        <patternFill>
          <bgColor theme="7" tint="0.59996337778862885"/>
        </patternFill>
      </fill>
    </dxf>
    <dxf>
      <font>
        <color auto="1"/>
      </font>
    </dxf>
    <dxf>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ill>
        <patternFill>
          <bgColor rgb="FFFFC7CE"/>
        </patternFill>
      </fill>
    </dxf>
    <dxf>
      <fill>
        <patternFill>
          <bgColor theme="9"/>
        </patternFill>
      </fill>
    </dxf>
    <dxf>
      <fill>
        <patternFill>
          <bgColor theme="9"/>
        </patternFill>
      </fill>
    </dxf>
    <dxf>
      <fill>
        <patternFill>
          <bgColor theme="9"/>
        </patternFill>
      </fill>
    </dxf>
    <dxf>
      <font>
        <color theme="1"/>
      </font>
    </dxf>
    <dxf>
      <fill>
        <patternFill>
          <bgColor rgb="FF92D050"/>
        </patternFill>
      </fill>
    </dxf>
    <dxf>
      <fill>
        <patternFill>
          <bgColor rgb="FF00B050"/>
        </patternFill>
      </fill>
    </dxf>
    <dxf>
      <fill>
        <patternFill>
          <bgColor rgb="FF92D050"/>
        </patternFill>
      </fill>
    </dxf>
    <dxf>
      <fill>
        <patternFill>
          <bgColor theme="7" tint="0.59996337778862885"/>
        </patternFill>
      </fill>
    </dxf>
    <dxf>
      <font>
        <color auto="1"/>
      </font>
    </dxf>
    <dxf>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ill>
        <patternFill>
          <bgColor rgb="FFFFC7CE"/>
        </patternFill>
      </fill>
    </dxf>
    <dxf>
      <fill>
        <patternFill>
          <bgColor theme="9"/>
        </patternFill>
      </fill>
    </dxf>
    <dxf>
      <fill>
        <patternFill>
          <bgColor theme="9"/>
        </patternFill>
      </fill>
    </dxf>
    <dxf>
      <fill>
        <patternFill>
          <bgColor theme="9"/>
        </patternFill>
      </fill>
    </dxf>
    <dxf>
      <font>
        <color theme="1"/>
      </font>
    </dxf>
    <dxf>
      <fill>
        <patternFill>
          <bgColor rgb="FF92D050"/>
        </patternFill>
      </fill>
    </dxf>
    <dxf>
      <fill>
        <patternFill>
          <bgColor rgb="FF00B050"/>
        </patternFill>
      </fill>
    </dxf>
    <dxf>
      <fill>
        <patternFill>
          <bgColor rgb="FF92D050"/>
        </patternFill>
      </fill>
    </dxf>
    <dxf>
      <fill>
        <patternFill>
          <bgColor theme="7" tint="0.59996337778862885"/>
        </patternFill>
      </fill>
    </dxf>
    <dxf>
      <font>
        <color auto="1"/>
      </font>
    </dxf>
    <dxf>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00B050"/>
        </patternFill>
      </fill>
    </dxf>
    <dxf>
      <font>
        <color theme="1"/>
      </font>
      <fill>
        <patternFill>
          <bgColor rgb="FF92D05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FF000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ill>
        <patternFill>
          <bgColor rgb="FFFFC7CE"/>
        </patternFill>
      </fill>
    </dxf>
    <dxf>
      <fill>
        <patternFill>
          <bgColor theme="9"/>
        </patternFill>
      </fill>
    </dxf>
    <dxf>
      <fill>
        <patternFill>
          <bgColor theme="9"/>
        </patternFill>
      </fill>
    </dxf>
    <dxf>
      <fill>
        <patternFill>
          <bgColor theme="9"/>
        </patternFill>
      </fill>
    </dxf>
    <dxf>
      <font>
        <color theme="1"/>
      </font>
    </dxf>
    <dxf>
      <fill>
        <patternFill>
          <bgColor rgb="FF92D050"/>
        </patternFill>
      </fill>
    </dxf>
    <dxf>
      <fill>
        <patternFill>
          <bgColor rgb="FF00B050"/>
        </patternFill>
      </fill>
    </dxf>
    <dxf>
      <fill>
        <patternFill>
          <bgColor rgb="FF92D050"/>
        </patternFill>
      </fill>
    </dxf>
    <dxf>
      <fill>
        <patternFill>
          <bgColor theme="7" tint="0.59996337778862885"/>
        </patternFill>
      </fill>
    </dxf>
    <dxf>
      <font>
        <color auto="1"/>
      </font>
    </dxf>
    <dxf>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00B050"/>
        </patternFill>
      </fill>
    </dxf>
    <dxf>
      <font>
        <color theme="1"/>
      </font>
      <fill>
        <patternFill>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26" Type="http://schemas.microsoft.com/office/2017/06/relationships/rdRichValueTypes" Target="richData/rdRichValueTypes.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5" Type="http://schemas.microsoft.com/office/2017/06/relationships/rdRichValueStructure" Target="richData/rdrichvaluestructure.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microsoft.com/office/2017/06/relationships/rdRichValue" Target="richData/rdrichvalue.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eetMetadata" Target="metadata.xml"/><Relationship Id="rId10" Type="http://schemas.openxmlformats.org/officeDocument/2006/relationships/worksheet" Target="worksheets/sheet10.xml"/><Relationship Id="rId19" Type="http://schemas.openxmlformats.org/officeDocument/2006/relationships/pivotCacheDefinition" Target="pivotCache/pivotCacheDefinition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4.jpeg"/><Relationship Id="rId4" Type="http://schemas.openxmlformats.org/officeDocument/2006/relationships/image" Target="../media/image5.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6.jpeg"/><Relationship Id="rId4" Type="http://schemas.openxmlformats.org/officeDocument/2006/relationships/image" Target="../media/image5.png"/></Relationships>
</file>

<file path=xl/drawings/_rels/drawing4.xml.rels><?xml version="1.0" encoding="UTF-8" standalone="yes"?>
<Relationships xmlns="http://schemas.openxmlformats.org/package/2006/relationships"><Relationship Id="rId1" Type="http://schemas.openxmlformats.org/officeDocument/2006/relationships/image" Target="../media/image7.png"/></Relationships>
</file>

<file path=xl/drawings/_rels/drawing5.xml.rels><?xml version="1.0" encoding="UTF-8" standalone="yes"?>
<Relationships xmlns="http://schemas.openxmlformats.org/package/2006/relationships"><Relationship Id="rId1" Type="http://schemas.openxmlformats.org/officeDocument/2006/relationships/image" Target="../media/image7.png"/></Relationships>
</file>

<file path=xl/drawings/_rels/drawing6.xml.rels><?xml version="1.0" encoding="UTF-8" standalone="yes"?>
<Relationships xmlns="http://schemas.openxmlformats.org/package/2006/relationships"><Relationship Id="rId1" Type="http://schemas.openxmlformats.org/officeDocument/2006/relationships/image" Target="../media/image7.png"/></Relationships>
</file>

<file path=xl/drawings/_rels/drawing7.xml.rels><?xml version="1.0" encoding="UTF-8" standalone="yes"?>
<Relationships xmlns="http://schemas.openxmlformats.org/package/2006/relationships"><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139700</xdr:rowOff>
    </xdr:from>
    <xdr:ext cx="2505074" cy="914400"/>
    <xdr:pic>
      <xdr:nvPicPr>
        <xdr:cNvPr id="2" name="Imagen 1">
          <a:extLst>
            <a:ext uri="{FF2B5EF4-FFF2-40B4-BE49-F238E27FC236}">
              <a16:creationId xmlns:a16="http://schemas.microsoft.com/office/drawing/2014/main" id="{8049A041-1272-4DBF-81BF-17974D646181}"/>
            </a:ext>
          </a:extLst>
        </xdr:cNvPr>
        <xdr:cNvPicPr>
          <a:picLocks noChangeAspect="1"/>
        </xdr:cNvPicPr>
      </xdr:nvPicPr>
      <xdr:blipFill>
        <a:blip xmlns:r="http://schemas.openxmlformats.org/officeDocument/2006/relationships" r:embed="rId1"/>
        <a:stretch>
          <a:fillRect/>
        </a:stretch>
      </xdr:blipFill>
      <xdr:spPr>
        <a:xfrm>
          <a:off x="0" y="139700"/>
          <a:ext cx="2505074" cy="914400"/>
        </a:xfrm>
        <a:prstGeom prst="rect">
          <a:avLst/>
        </a:prstGeom>
      </xdr:spPr>
    </xdr:pic>
    <xdr:clientData/>
  </xdr:oneCellAnchor>
  <xdr:twoCellAnchor>
    <xdr:from>
      <xdr:col>6</xdr:col>
      <xdr:colOff>482600</xdr:colOff>
      <xdr:row>0</xdr:row>
      <xdr:rowOff>260350</xdr:rowOff>
    </xdr:from>
    <xdr:to>
      <xdr:col>7</xdr:col>
      <xdr:colOff>327024</xdr:colOff>
      <xdr:row>2</xdr:row>
      <xdr:rowOff>127000</xdr:rowOff>
    </xdr:to>
    <xdr:grpSp>
      <xdr:nvGrpSpPr>
        <xdr:cNvPr id="3" name="Group 8">
          <a:extLst>
            <a:ext uri="{FF2B5EF4-FFF2-40B4-BE49-F238E27FC236}">
              <a16:creationId xmlns:a16="http://schemas.microsoft.com/office/drawing/2014/main" id="{55AC39D0-F23E-44DA-A1BF-3245BBDE0F36}"/>
            </a:ext>
          </a:extLst>
        </xdr:cNvPr>
        <xdr:cNvGrpSpPr>
          <a:grpSpLocks/>
        </xdr:cNvGrpSpPr>
      </xdr:nvGrpSpPr>
      <xdr:grpSpPr bwMode="auto">
        <a:xfrm>
          <a:off x="7172960" y="260350"/>
          <a:ext cx="697864" cy="582930"/>
          <a:chOff x="2381" y="720"/>
          <a:chExt cx="3154" cy="65"/>
        </a:xfrm>
      </xdr:grpSpPr>
      <xdr:pic>
        <xdr:nvPicPr>
          <xdr:cNvPr id="4" name="6 Imagen">
            <a:extLst>
              <a:ext uri="{FF2B5EF4-FFF2-40B4-BE49-F238E27FC236}">
                <a16:creationId xmlns:a16="http://schemas.microsoft.com/office/drawing/2014/main" id="{1F740E4E-2743-F5F0-1345-D5E12630823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5" name="7 Imagen">
            <a:extLst>
              <a:ext uri="{FF2B5EF4-FFF2-40B4-BE49-F238E27FC236}">
                <a16:creationId xmlns:a16="http://schemas.microsoft.com/office/drawing/2014/main" id="{A97A7B54-572E-1E0A-7CA9-50CE90995D25}"/>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7</xdr:col>
      <xdr:colOff>31750</xdr:colOff>
      <xdr:row>0</xdr:row>
      <xdr:rowOff>273050</xdr:rowOff>
    </xdr:from>
    <xdr:to>
      <xdr:col>9</xdr:col>
      <xdr:colOff>104775</xdr:colOff>
      <xdr:row>3</xdr:row>
      <xdr:rowOff>31749</xdr:rowOff>
    </xdr:to>
    <xdr:sp macro="" textlink="">
      <xdr:nvSpPr>
        <xdr:cNvPr id="6" name="CuadroTexto 4">
          <a:extLst>
            <a:ext uri="{FF2B5EF4-FFF2-40B4-BE49-F238E27FC236}">
              <a16:creationId xmlns:a16="http://schemas.microsoft.com/office/drawing/2014/main" id="{5293BC9D-D8A5-4CB6-8C0E-2B1413377AC8}"/>
            </a:ext>
          </a:extLst>
        </xdr:cNvPr>
        <xdr:cNvSpPr txBox="1"/>
      </xdr:nvSpPr>
      <xdr:spPr>
        <a:xfrm>
          <a:off x="7575550" y="273050"/>
          <a:ext cx="1711325" cy="65785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28575</xdr:colOff>
      <xdr:row>0</xdr:row>
      <xdr:rowOff>19051</xdr:rowOff>
    </xdr:from>
    <xdr:to>
      <xdr:col>0</xdr:col>
      <xdr:colOff>2409824</xdr:colOff>
      <xdr:row>3</xdr:row>
      <xdr:rowOff>0</xdr:rowOff>
    </xdr:to>
    <xdr:pic>
      <xdr:nvPicPr>
        <xdr:cNvPr id="2" name="18 Imagen" descr="Logo CSJ RGB_01">
          <a:extLst>
            <a:ext uri="{FF2B5EF4-FFF2-40B4-BE49-F238E27FC236}">
              <a16:creationId xmlns:a16="http://schemas.microsoft.com/office/drawing/2014/main" id="{F88C7EA7-21C3-4995-85AF-8F730D157E4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 y="19051"/>
          <a:ext cx="2381249" cy="4610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891117</xdr:colOff>
      <xdr:row>0</xdr:row>
      <xdr:rowOff>0</xdr:rowOff>
    </xdr:from>
    <xdr:to>
      <xdr:col>4</xdr:col>
      <xdr:colOff>891117</xdr:colOff>
      <xdr:row>1</xdr:row>
      <xdr:rowOff>84667</xdr:rowOff>
    </xdr:to>
    <xdr:sp macro="" textlink="">
      <xdr:nvSpPr>
        <xdr:cNvPr id="3" name="CuadroTexto 4">
          <a:extLst>
            <a:ext uri="{FF2B5EF4-FFF2-40B4-BE49-F238E27FC236}">
              <a16:creationId xmlns:a16="http://schemas.microsoft.com/office/drawing/2014/main" id="{1DD2AF1D-9A42-4510-BDAD-B93E06717A08}"/>
            </a:ext>
          </a:extLst>
        </xdr:cNvPr>
        <xdr:cNvSpPr txBox="1"/>
      </xdr:nvSpPr>
      <xdr:spPr>
        <a:xfrm>
          <a:off x="8488257" y="0"/>
          <a:ext cx="0" cy="244687"/>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4</xdr:col>
      <xdr:colOff>159809</xdr:colOff>
      <xdr:row>1</xdr:row>
      <xdr:rowOff>7409</xdr:rowOff>
    </xdr:from>
    <xdr:to>
      <xdr:col>5</xdr:col>
      <xdr:colOff>0</xdr:colOff>
      <xdr:row>2</xdr:row>
      <xdr:rowOff>80434</xdr:rowOff>
    </xdr:to>
    <xdr:grpSp>
      <xdr:nvGrpSpPr>
        <xdr:cNvPr id="4" name="Group 8">
          <a:extLst>
            <a:ext uri="{FF2B5EF4-FFF2-40B4-BE49-F238E27FC236}">
              <a16:creationId xmlns:a16="http://schemas.microsoft.com/office/drawing/2014/main" id="{81D7CE7D-9503-43EB-BFC8-D673625FBD1B}"/>
            </a:ext>
          </a:extLst>
        </xdr:cNvPr>
        <xdr:cNvGrpSpPr>
          <a:grpSpLocks/>
        </xdr:cNvGrpSpPr>
      </xdr:nvGrpSpPr>
      <xdr:grpSpPr bwMode="auto">
        <a:xfrm>
          <a:off x="7756949" y="167429"/>
          <a:ext cx="3429211" cy="233045"/>
          <a:chOff x="2381" y="720"/>
          <a:chExt cx="3154" cy="65"/>
        </a:xfrm>
      </xdr:grpSpPr>
      <xdr:pic>
        <xdr:nvPicPr>
          <xdr:cNvPr id="5" name="6 Imagen">
            <a:extLst>
              <a:ext uri="{FF2B5EF4-FFF2-40B4-BE49-F238E27FC236}">
                <a16:creationId xmlns:a16="http://schemas.microsoft.com/office/drawing/2014/main" id="{04E984C8-CB7E-9615-A687-31A01ADC619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a16="http://schemas.microsoft.com/office/drawing/2014/main" id="{A6C67C95-F236-221A-D460-B007431C3FC4}"/>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4</xdr:col>
      <xdr:colOff>887942</xdr:colOff>
      <xdr:row>1</xdr:row>
      <xdr:rowOff>100541</xdr:rowOff>
    </xdr:from>
    <xdr:to>
      <xdr:col>4</xdr:col>
      <xdr:colOff>2421468</xdr:colOff>
      <xdr:row>3</xdr:row>
      <xdr:rowOff>50920</xdr:rowOff>
    </xdr:to>
    <xdr:pic>
      <xdr:nvPicPr>
        <xdr:cNvPr id="7" name="Imagen 6">
          <a:extLst>
            <a:ext uri="{FF2B5EF4-FFF2-40B4-BE49-F238E27FC236}">
              <a16:creationId xmlns:a16="http://schemas.microsoft.com/office/drawing/2014/main" id="{99BDF110-C170-4842-AA78-5AE48870007F}"/>
            </a:ext>
          </a:extLst>
        </xdr:cNvPr>
        <xdr:cNvPicPr>
          <a:picLocks noChangeAspect="1"/>
        </xdr:cNvPicPr>
      </xdr:nvPicPr>
      <xdr:blipFill>
        <a:blip xmlns:r="http://schemas.openxmlformats.org/officeDocument/2006/relationships" r:embed="rId4"/>
        <a:stretch>
          <a:fillRect/>
        </a:stretch>
      </xdr:blipFill>
      <xdr:spPr>
        <a:xfrm>
          <a:off x="8485082" y="260561"/>
          <a:ext cx="1533526" cy="270419"/>
        </a:xfrm>
        <a:prstGeom prst="rect">
          <a:avLst/>
        </a:prstGeom>
      </xdr:spPr>
    </xdr:pic>
    <xdr:clientData/>
  </xdr:twoCellAnchor>
  <xdr:oneCellAnchor>
    <xdr:from>
      <xdr:col>6</xdr:col>
      <xdr:colOff>250031</xdr:colOff>
      <xdr:row>4</xdr:row>
      <xdr:rowOff>308662</xdr:rowOff>
    </xdr:from>
    <xdr:ext cx="1539240" cy="1508760"/>
    <xdr:sp macro="" textlink="">
      <xdr:nvSpPr>
        <xdr:cNvPr id="8" name="CuadroTexto 7">
          <a:extLst>
            <a:ext uri="{FF2B5EF4-FFF2-40B4-BE49-F238E27FC236}">
              <a16:creationId xmlns:a16="http://schemas.microsoft.com/office/drawing/2014/main" id="{7EB63D0F-08B3-4C58-9276-B19FB840735A}"/>
            </a:ext>
          </a:extLst>
        </xdr:cNvPr>
        <xdr:cNvSpPr txBox="1"/>
      </xdr:nvSpPr>
      <xdr:spPr>
        <a:xfrm>
          <a:off x="12167711" y="948742"/>
          <a:ext cx="1539240" cy="1508760"/>
        </a:xfrm>
        <a:prstGeom prst="rect">
          <a:avLst/>
        </a:prstGeom>
        <a:solidFill>
          <a:srgbClr val="FFC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CO" sz="1100"/>
            <a:t>Columnas</a:t>
          </a:r>
          <a:r>
            <a:rPr lang="es-CO" sz="1100" baseline="0"/>
            <a:t> B y D, (No.) enumerar secuencialmente .</a:t>
          </a:r>
        </a:p>
        <a:p>
          <a:r>
            <a:rPr lang="es-CO" sz="1100" baseline="0"/>
            <a:t>Un factor temático puede tener muchos factores específicos, no siempre es una relacion 1 a 1</a:t>
          </a:r>
        </a:p>
        <a:p>
          <a:endParaRPr lang="es-CO" sz="1100" baseline="0"/>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28575</xdr:rowOff>
    </xdr:from>
    <xdr:to>
      <xdr:col>0</xdr:col>
      <xdr:colOff>1666875</xdr:colOff>
      <xdr:row>2</xdr:row>
      <xdr:rowOff>0</xdr:rowOff>
    </xdr:to>
    <xdr:pic>
      <xdr:nvPicPr>
        <xdr:cNvPr id="2" name="18 Imagen" descr="Logo CSJ RGB_01">
          <a:extLst>
            <a:ext uri="{FF2B5EF4-FFF2-40B4-BE49-F238E27FC236}">
              <a16:creationId xmlns:a16="http://schemas.microsoft.com/office/drawing/2014/main" id="{0036545E-0DE6-4552-B88F-C2219C82909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8575"/>
          <a:ext cx="1666875" cy="4819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1162050</xdr:colOff>
      <xdr:row>0</xdr:row>
      <xdr:rowOff>38100</xdr:rowOff>
    </xdr:from>
    <xdr:to>
      <xdr:col>5</xdr:col>
      <xdr:colOff>2905125</xdr:colOff>
      <xdr:row>1</xdr:row>
      <xdr:rowOff>171449</xdr:rowOff>
    </xdr:to>
    <xdr:sp macro="" textlink="">
      <xdr:nvSpPr>
        <xdr:cNvPr id="3" name="CuadroTexto 4">
          <a:extLst>
            <a:ext uri="{FF2B5EF4-FFF2-40B4-BE49-F238E27FC236}">
              <a16:creationId xmlns:a16="http://schemas.microsoft.com/office/drawing/2014/main" id="{85B6AC4B-1023-458C-B40C-C65AC39725F1}"/>
            </a:ext>
          </a:extLst>
        </xdr:cNvPr>
        <xdr:cNvSpPr txBox="1"/>
      </xdr:nvSpPr>
      <xdr:spPr>
        <a:xfrm>
          <a:off x="9368790" y="38100"/>
          <a:ext cx="1110615" cy="41528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5</xdr:col>
      <xdr:colOff>38101</xdr:colOff>
      <xdr:row>1</xdr:row>
      <xdr:rowOff>161925</xdr:rowOff>
    </xdr:from>
    <xdr:to>
      <xdr:col>5</xdr:col>
      <xdr:colOff>2268855</xdr:colOff>
      <xdr:row>2</xdr:row>
      <xdr:rowOff>0</xdr:rowOff>
    </xdr:to>
    <xdr:grpSp>
      <xdr:nvGrpSpPr>
        <xdr:cNvPr id="4" name="Group 8">
          <a:extLst>
            <a:ext uri="{FF2B5EF4-FFF2-40B4-BE49-F238E27FC236}">
              <a16:creationId xmlns:a16="http://schemas.microsoft.com/office/drawing/2014/main" id="{64326C60-1834-4EE2-B173-41CB40B6808E}"/>
            </a:ext>
          </a:extLst>
        </xdr:cNvPr>
        <xdr:cNvGrpSpPr>
          <a:grpSpLocks/>
        </xdr:cNvGrpSpPr>
      </xdr:nvGrpSpPr>
      <xdr:grpSpPr bwMode="auto">
        <a:xfrm>
          <a:off x="8249772" y="439831"/>
          <a:ext cx="2230754" cy="71157"/>
          <a:chOff x="2381" y="720"/>
          <a:chExt cx="3154" cy="65"/>
        </a:xfrm>
      </xdr:grpSpPr>
      <xdr:pic>
        <xdr:nvPicPr>
          <xdr:cNvPr id="5" name="6 Imagen">
            <a:extLst>
              <a:ext uri="{FF2B5EF4-FFF2-40B4-BE49-F238E27FC236}">
                <a16:creationId xmlns:a16="http://schemas.microsoft.com/office/drawing/2014/main" id="{A9D30951-BB3A-6742-E7AD-8FD89CED30F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a16="http://schemas.microsoft.com/office/drawing/2014/main" id="{D7CAC660-EC3B-9803-1FBE-BCA86CF039E3}"/>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5</xdr:col>
      <xdr:colOff>1266824</xdr:colOff>
      <xdr:row>1</xdr:row>
      <xdr:rowOff>57150</xdr:rowOff>
    </xdr:from>
    <xdr:to>
      <xdr:col>6</xdr:col>
      <xdr:colOff>590550</xdr:colOff>
      <xdr:row>2</xdr:row>
      <xdr:rowOff>90079</xdr:rowOff>
    </xdr:to>
    <xdr:pic>
      <xdr:nvPicPr>
        <xdr:cNvPr id="7" name="Imagen 6">
          <a:extLst>
            <a:ext uri="{FF2B5EF4-FFF2-40B4-BE49-F238E27FC236}">
              <a16:creationId xmlns:a16="http://schemas.microsoft.com/office/drawing/2014/main" id="{A9824CE8-1380-4087-B0F6-0C945E3C78AA}"/>
            </a:ext>
          </a:extLst>
        </xdr:cNvPr>
        <xdr:cNvPicPr>
          <a:picLocks noChangeAspect="1"/>
        </xdr:cNvPicPr>
      </xdr:nvPicPr>
      <xdr:blipFill>
        <a:blip xmlns:r="http://schemas.openxmlformats.org/officeDocument/2006/relationships" r:embed="rId4"/>
        <a:stretch>
          <a:fillRect/>
        </a:stretch>
      </xdr:blipFill>
      <xdr:spPr>
        <a:xfrm>
          <a:off x="9473564" y="339090"/>
          <a:ext cx="1594486" cy="261529"/>
        </a:xfrm>
        <a:prstGeom prst="rect">
          <a:avLst/>
        </a:prstGeom>
      </xdr:spPr>
    </xdr:pic>
    <xdr:clientData/>
  </xdr:twoCellAnchor>
  <xdr:oneCellAnchor>
    <xdr:from>
      <xdr:col>6</xdr:col>
      <xdr:colOff>299084</xdr:colOff>
      <xdr:row>5</xdr:row>
      <xdr:rowOff>85726</xdr:rowOff>
    </xdr:from>
    <xdr:ext cx="3920491" cy="3962400"/>
    <xdr:sp macro="" textlink="">
      <xdr:nvSpPr>
        <xdr:cNvPr id="8" name="CuadroTexto 7">
          <a:extLst>
            <a:ext uri="{FF2B5EF4-FFF2-40B4-BE49-F238E27FC236}">
              <a16:creationId xmlns:a16="http://schemas.microsoft.com/office/drawing/2014/main" id="{64B3536E-4E0E-44DD-848E-97D38E36E811}"/>
            </a:ext>
          </a:extLst>
        </xdr:cNvPr>
        <xdr:cNvSpPr txBox="1"/>
      </xdr:nvSpPr>
      <xdr:spPr>
        <a:xfrm>
          <a:off x="10776584" y="1769746"/>
          <a:ext cx="3920491" cy="3962400"/>
        </a:xfrm>
        <a:prstGeom prst="rect">
          <a:avLst/>
        </a:prstGeom>
        <a:solidFill>
          <a:srgbClr val="FFC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CO" sz="1100"/>
            <a:t>Tener en</a:t>
          </a:r>
          <a:r>
            <a:rPr lang="es-CO" sz="1100" baseline="0"/>
            <a:t> cuenta-.</a:t>
          </a:r>
        </a:p>
        <a:p>
          <a:r>
            <a:rPr lang="es-CO" sz="1100" baseline="0"/>
            <a:t>1- La estrategia ( Columna A),  es la forma como se va a gestionar la debilidad o la fortaleza( contexto interno) o la amenaza y la oportunidad ( contexto externo).</a:t>
          </a:r>
        </a:p>
        <a:p>
          <a:endParaRPr lang="es-CO" sz="1100" baseline="0"/>
        </a:p>
        <a:p>
          <a:r>
            <a:rPr lang="es-CO" sz="1100" baseline="0"/>
            <a:t>2. Columnas (B,C;D;E)</a:t>
          </a:r>
        </a:p>
        <a:p>
          <a:r>
            <a:rPr lang="es-CO" sz="1100" baseline="0"/>
            <a:t>Copiar el numero que corresponde, segun la debilidad , oportunidad, fortaleza o amenaza identificada.</a:t>
          </a:r>
        </a:p>
        <a:p>
          <a:r>
            <a:rPr lang="es-CO" sz="1100" baseline="0"/>
            <a:t> </a:t>
          </a:r>
        </a:p>
        <a:p>
          <a:r>
            <a:rPr lang="es-CO" sz="1100"/>
            <a:t>3.</a:t>
          </a:r>
          <a:r>
            <a:rPr lang="es-CO" sz="1100" baseline="0"/>
            <a:t> Las </a:t>
          </a:r>
          <a:r>
            <a:rPr lang="es-CO" sz="1100" u="sng" baseline="0"/>
            <a:t>oportunidades y fortalezas</a:t>
          </a:r>
          <a:r>
            <a:rPr lang="es-CO" sz="1100" baseline="0"/>
            <a:t> se pueden gestionar  a traves de acciónes o proyectos  que se incluyen </a:t>
          </a:r>
          <a:r>
            <a:rPr lang="es-CO" sz="1100" b="1" u="sng" baseline="0"/>
            <a:t>en el plan de accion </a:t>
          </a:r>
          <a:r>
            <a:rPr lang="es-CO" sz="1100" baseline="0"/>
            <a:t>( mejoras), </a:t>
          </a:r>
          <a:r>
            <a:rPr lang="es-CO" sz="1100" b="1" u="sng" baseline="0"/>
            <a:t>si se considera que aportan valor </a:t>
          </a:r>
        </a:p>
        <a:p>
          <a:endParaRPr lang="es-CO" sz="1100" b="1" u="sng" baseline="0"/>
        </a:p>
        <a:p>
          <a:r>
            <a:rPr lang="es-CO" sz="1100" baseline="0">
              <a:solidFill>
                <a:srgbClr val="FF0000"/>
              </a:solidFill>
            </a:rPr>
            <a:t>Las </a:t>
          </a:r>
          <a:r>
            <a:rPr lang="es-CO" sz="1100" b="1" baseline="0">
              <a:solidFill>
                <a:srgbClr val="FF0000"/>
              </a:solidFill>
            </a:rPr>
            <a:t>debilidades y amenazas </a:t>
          </a:r>
          <a:r>
            <a:rPr lang="es-CO" sz="1100" baseline="0">
              <a:solidFill>
                <a:srgbClr val="FF0000"/>
              </a:solidFill>
            </a:rPr>
            <a:t>si  a</a:t>
          </a:r>
          <a:r>
            <a:rPr lang="es-CO" sz="1100" u="sng" baseline="0">
              <a:solidFill>
                <a:srgbClr val="FF0000"/>
              </a:solidFill>
            </a:rPr>
            <a:t>fectan los objetivos estrategicos y requieren recursos </a:t>
          </a:r>
          <a:r>
            <a:rPr lang="es-CO" sz="1100" baseline="0">
              <a:solidFill>
                <a:srgbClr val="FF0000"/>
              </a:solidFill>
            </a:rPr>
            <a:t>se documentan en </a:t>
          </a:r>
          <a:r>
            <a:rPr lang="es-CO" sz="1100" b="1" u="sng" baseline="0">
              <a:solidFill>
                <a:srgbClr val="FF0000"/>
              </a:solidFill>
            </a:rPr>
            <a:t>este plan de acción  .</a:t>
          </a:r>
        </a:p>
        <a:p>
          <a:endParaRPr lang="es-CO" sz="1100" baseline="0"/>
        </a:p>
        <a:p>
          <a:r>
            <a:rPr lang="es-CO" sz="1100" baseline="0">
              <a:solidFill>
                <a:schemeClr val="tx1"/>
              </a:solidFill>
            </a:rPr>
            <a:t>Si la </a:t>
          </a:r>
          <a:r>
            <a:rPr lang="es-CO" sz="1100" b="1" u="sng" baseline="0">
              <a:solidFill>
                <a:srgbClr val="FF0000"/>
              </a:solidFill>
            </a:rPr>
            <a:t>debiidad o amenaza </a:t>
          </a:r>
          <a:r>
            <a:rPr lang="es-CO" sz="1100" baseline="0">
              <a:solidFill>
                <a:schemeClr val="tx1"/>
              </a:solidFill>
            </a:rPr>
            <a:t>afecta la parte </a:t>
          </a:r>
          <a:r>
            <a:rPr lang="es-CO" sz="1100" baseline="0">
              <a:solidFill>
                <a:srgbClr val="FF0000"/>
              </a:solidFill>
            </a:rPr>
            <a:t>operativa</a:t>
          </a:r>
          <a:r>
            <a:rPr lang="es-CO" sz="1100" baseline="0">
              <a:solidFill>
                <a:schemeClr val="tx1"/>
              </a:solidFill>
            </a:rPr>
            <a:t> ( errores, demoras, etc)</a:t>
          </a:r>
          <a:r>
            <a:rPr lang="es-CO" sz="1100" baseline="0">
              <a:solidFill>
                <a:srgbClr val="FF0000"/>
              </a:solidFill>
            </a:rPr>
            <a:t> </a:t>
          </a:r>
          <a:r>
            <a:rPr lang="es-CO" sz="1100" b="1" u="sng" baseline="0">
              <a:solidFill>
                <a:schemeClr val="accent6">
                  <a:lumMod val="50000"/>
                </a:schemeClr>
              </a:solidFill>
            </a:rPr>
            <a:t>se llevan como causa  de los riesgos, en el mapa de riesgos respectivo.</a:t>
          </a:r>
        </a:p>
      </xdr:txBody>
    </xdr:sp>
    <xdr:clientData/>
  </xdr:one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1266128</xdr:colOff>
      <xdr:row>3</xdr:row>
      <xdr:rowOff>0</xdr:rowOff>
    </xdr:to>
    <xdr:pic>
      <xdr:nvPicPr>
        <xdr:cNvPr id="2" name="Imagen 1">
          <a:extLst>
            <a:ext uri="{FF2B5EF4-FFF2-40B4-BE49-F238E27FC236}">
              <a16:creationId xmlns:a16="http://schemas.microsoft.com/office/drawing/2014/main" id="{7AF4E8B7-25BB-4C6F-801A-10714F59FBE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3438293" cy="9176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xdr:col>
      <xdr:colOff>866775</xdr:colOff>
      <xdr:row>2</xdr:row>
      <xdr:rowOff>15875</xdr:rowOff>
    </xdr:to>
    <xdr:pic>
      <xdr:nvPicPr>
        <xdr:cNvPr id="2" name="Imagen 1">
          <a:extLst>
            <a:ext uri="{FF2B5EF4-FFF2-40B4-BE49-F238E27FC236}">
              <a16:creationId xmlns:a16="http://schemas.microsoft.com/office/drawing/2014/main" id="{EE5B3E38-0035-4C9C-9872-38F71F0C4CA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
          <a:ext cx="2095500" cy="7302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xdr:col>
      <xdr:colOff>866775</xdr:colOff>
      <xdr:row>2</xdr:row>
      <xdr:rowOff>15875</xdr:rowOff>
    </xdr:to>
    <xdr:pic>
      <xdr:nvPicPr>
        <xdr:cNvPr id="2" name="Imagen 1">
          <a:extLst>
            <a:ext uri="{FF2B5EF4-FFF2-40B4-BE49-F238E27FC236}">
              <a16:creationId xmlns:a16="http://schemas.microsoft.com/office/drawing/2014/main" id="{A08FF937-0FA9-49EC-9A42-22E8A78435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
          <a:ext cx="2095500" cy="7302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xdr:col>
      <xdr:colOff>866775</xdr:colOff>
      <xdr:row>2</xdr:row>
      <xdr:rowOff>15875</xdr:rowOff>
    </xdr:to>
    <xdr:pic>
      <xdr:nvPicPr>
        <xdr:cNvPr id="2" name="Imagen 1">
          <a:extLst>
            <a:ext uri="{FF2B5EF4-FFF2-40B4-BE49-F238E27FC236}">
              <a16:creationId xmlns:a16="http://schemas.microsoft.com/office/drawing/2014/main" id="{B65EF3E6-862F-4B15-B566-BA3D67C8F3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
          <a:ext cx="2095500" cy="7302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xdr:col>
      <xdr:colOff>866775</xdr:colOff>
      <xdr:row>2</xdr:row>
      <xdr:rowOff>15875</xdr:rowOff>
    </xdr:to>
    <xdr:pic>
      <xdr:nvPicPr>
        <xdr:cNvPr id="2" name="Imagen 1">
          <a:extLst>
            <a:ext uri="{FF2B5EF4-FFF2-40B4-BE49-F238E27FC236}">
              <a16:creationId xmlns:a16="http://schemas.microsoft.com/office/drawing/2014/main" id="{2405E8A5-411E-4884-88ED-7A13691BF0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
          <a:ext cx="2095500" cy="7302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Usuario\Documents\ARCHIVOS%20COMPUTADOR%20SANDRA\CALIDAD\PLAN%20DE%20ACCI&#211;N%20Y%20RIESGOS%20PALOQUEMAO\Documentos%20finales\Formato%20Riesgos%20Despachos%20Judiciales%20Certificados%20Final.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mador\OneDrive\Documentos\Norma%20Icontec\Formato%20ARIESGOS%20EJEMPL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entacion "/>
      <sheetName val="Análisis de Contexto "/>
      <sheetName val="Estrategias"/>
      <sheetName val="3. Identificación de Riesgos "/>
      <sheetName val="4. Valoración Controles"/>
      <sheetName val="5. Mapa de Riesgo"/>
      <sheetName val="Tabla de Valoración"/>
      <sheetName val="Valoración Probabilidad"/>
      <sheetName val="Valoración del Impacto"/>
      <sheetName val="Seguimiento 1 trimestre"/>
      <sheetName val="Seguimiento 2 trimestre"/>
      <sheetName val="Seguimiento 3 trimestre "/>
      <sheetName val="Seguimiento 4 trimestre"/>
      <sheetName val="Seguimiento 1 trimestre (2)"/>
    </sheetNames>
    <sheetDataSet>
      <sheetData sheetId="0"/>
      <sheetData sheetId="1"/>
      <sheetData sheetId="2"/>
      <sheetData sheetId="3"/>
      <sheetData sheetId="4"/>
      <sheetData sheetId="5"/>
      <sheetData sheetId="6">
        <row r="2">
          <cell r="J2" t="str">
            <v>Fuerte (siempre se ejecuta)</v>
          </cell>
          <cell r="K2" t="str">
            <v>Moderado (algunas veces)</v>
          </cell>
          <cell r="L2" t="str">
            <v>Débil (no se ejecuta)</v>
          </cell>
        </row>
        <row r="3">
          <cell r="I3" t="str">
            <v>Fuerte</v>
          </cell>
          <cell r="J3" t="str">
            <v>Fuerte</v>
          </cell>
          <cell r="K3" t="str">
            <v>Moderado</v>
          </cell>
          <cell r="L3" t="str">
            <v>Débil</v>
          </cell>
        </row>
        <row r="4">
          <cell r="I4" t="str">
            <v>Moderado</v>
          </cell>
          <cell r="J4" t="str">
            <v>Moderado</v>
          </cell>
          <cell r="K4" t="str">
            <v>Moderado</v>
          </cell>
          <cell r="L4" t="str">
            <v>Débil</v>
          </cell>
        </row>
        <row r="5">
          <cell r="I5" t="str">
            <v>Débil</v>
          </cell>
          <cell r="J5" t="str">
            <v>Débil</v>
          </cell>
          <cell r="K5" t="str">
            <v>Débil</v>
          </cell>
          <cell r="L5" t="str">
            <v>Débil</v>
          </cell>
        </row>
      </sheetData>
      <sheetData sheetId="7"/>
      <sheetData sheetId="8"/>
      <sheetData sheetId="9"/>
      <sheetData sheetId="10"/>
      <sheetData sheetId="11"/>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álisis de Contexto "/>
      <sheetName val="ESTRATEGIAS "/>
      <sheetName val="Riesgos  "/>
      <sheetName val="Valoracion de la probabilidad "/>
      <sheetName val="Valoración del Impacto "/>
      <sheetName val="Hoja2"/>
    </sheetNames>
    <sheetDataSet>
      <sheetData sheetId="0"/>
      <sheetData sheetId="1"/>
      <sheetData sheetId="2"/>
      <sheetData sheetId="3"/>
      <sheetData sheetId="4"/>
      <sheetData sheetId="5">
        <row r="3">
          <cell r="F3">
            <v>1</v>
          </cell>
          <cell r="H3" t="str">
            <v>1-Rara vez</v>
          </cell>
        </row>
        <row r="4">
          <cell r="H4" t="str">
            <v>2-Improbable</v>
          </cell>
        </row>
        <row r="5">
          <cell r="H5" t="str">
            <v>3-Posible</v>
          </cell>
        </row>
        <row r="6">
          <cell r="H6" t="str">
            <v>4-Probable</v>
          </cell>
        </row>
        <row r="7">
          <cell r="H7" t="str">
            <v>5-Casi seguro</v>
          </cell>
        </row>
      </sheetData>
    </sheetDataSet>
  </externalBook>
</externalLink>
</file>

<file path=xl/pivotCache/_rels/pivotCacheDefinition1.xml.rels><?xml version="1.0" encoding="UTF-8" standalone="yes"?>
<Relationships xmlns="http://schemas.openxmlformats.org/package/2006/relationships"><Relationship Id="rId2" Type="http://schemas.openxmlformats.org/officeDocument/2006/relationships/externalLinkPath" Target="file:///C:\Users\Usuario\Desktop\Nueva%20Metodologia%20Riesgos\Caja%20de%20Herramientas%20Guia%20DAPF\1.%20Matriz_mapa_riesgos.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ndres Marin" refreshedDate="44186.276661689815" createdVersion="6" refreshedVersion="6" minRefreshableVersion="3" recordCount="10" xr:uid="{F3C7BA3E-EFF4-4587-B93E-56A1729C5A69}">
  <cacheSource type="worksheet">
    <worksheetSource name="Tabla1" r:id="rId2"/>
  </cacheSource>
  <cacheFields count="2">
    <cacheField name="Criterios" numFmtId="0">
      <sharedItems count="2">
        <s v="Afectación Económica o presupuestal"/>
        <s v="Pérdida Reputacional"/>
      </sharedItems>
    </cacheField>
    <cacheField name="Subcriterios" numFmtId="0">
      <sharedItems count="10">
        <s v="Afectación menor a 10 SMLMV ."/>
        <s v="Entre 10 y 50 SMLMV "/>
        <s v="Entre 50 y 100 SMLMV "/>
        <s v="Entre 100 y 500 SMLMV "/>
        <s v="Mayor a 500 SMLMV "/>
        <s v="El riesgo afecta la imagen de alguna área de la organización"/>
        <s v="El riesgo afecta la imagen de la entidad internamente, de conocimiento general, nivel interno, de junta dircetiva y accionistas y/o de provedores"/>
        <s v="El riesgo afecta la imagen de la entidad con algunos usuarios de relevancia frente al logro de los objetivos"/>
        <s v="El riesgo afecta la imagen de de la entidad con efecto publicitario sostenido a nivel de sector administrativo, nivel departamental o municipal"/>
        <s v="El riesgo afecta la imagen de la entidad a nivel nacional, con efecto publicitarios sostenible a nivel país"/>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
  <r>
    <x v="0"/>
    <x v="0"/>
  </r>
  <r>
    <x v="0"/>
    <x v="1"/>
  </r>
  <r>
    <x v="0"/>
    <x v="2"/>
  </r>
  <r>
    <x v="0"/>
    <x v="3"/>
  </r>
  <r>
    <x v="0"/>
    <x v="4"/>
  </r>
  <r>
    <x v="1"/>
    <x v="5"/>
  </r>
  <r>
    <x v="1"/>
    <x v="6"/>
  </r>
  <r>
    <x v="1"/>
    <x v="7"/>
  </r>
  <r>
    <x v="1"/>
    <x v="8"/>
  </r>
  <r>
    <x v="1"/>
    <x v="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3943AEE-B047-49B9-97B9-9DED7B0E91D1}" name="TablaDinámica1" cacheId="0" applyNumberFormats="0" applyBorderFormats="0" applyFontFormats="0" applyPatternFormats="0" applyAlignmentFormats="0" applyWidthHeightFormats="1" dataCaption="Valores" updatedVersion="6" minRefreshableVersion="3" useAutoFormatting="1" rowGrandTotals="0" colGrandTotals="0" itemPrintTitles="1" createdVersion="6" indent="0" compact="0" outline="1" outlineData="1" compactData="0" multipleFieldFilters="0">
  <location ref="D237:E249" firstHeaderRow="1" firstDataRow="1" firstDataCol="2"/>
  <pivotFields count="2">
    <pivotField axis="axisRow" compact="0" showAll="0" defaultSubtotal="0">
      <items count="2">
        <item x="0"/>
        <item x="1"/>
      </items>
    </pivotField>
    <pivotField axis="axisRow" compact="0" showAll="0" defaultSubtotal="0">
      <items count="10">
        <item x="0"/>
        <item x="5"/>
        <item x="6"/>
        <item x="7"/>
        <item x="8"/>
        <item x="9"/>
        <item x="1"/>
        <item x="2"/>
        <item x="3"/>
        <item x="4"/>
      </items>
    </pivotField>
  </pivotFields>
  <rowFields count="2">
    <field x="0"/>
    <field x="1"/>
  </rowFields>
  <rowItems count="12">
    <i>
      <x/>
    </i>
    <i r="1">
      <x/>
    </i>
    <i r="1">
      <x v="6"/>
    </i>
    <i r="1">
      <x v="7"/>
    </i>
    <i r="1">
      <x v="8"/>
    </i>
    <i r="1">
      <x v="9"/>
    </i>
    <i>
      <x v="1"/>
    </i>
    <i r="1">
      <x v="1"/>
    </i>
    <i r="1">
      <x v="2"/>
    </i>
    <i r="1">
      <x v="3"/>
    </i>
    <i r="1">
      <x v="4"/>
    </i>
    <i r="1">
      <x v="5"/>
    </i>
  </rowItems>
  <colItems count="1">
    <i/>
  </colItems>
  <formats count="5">
    <format dxfId="2800">
      <pivotArea field="1" type="button" dataOnly="0" labelOnly="1" outline="0" axis="axisRow" fieldPosition="1"/>
    </format>
    <format dxfId="2799">
      <pivotArea dataOnly="0" labelOnly="1" outline="0" fieldPosition="0">
        <references count="1">
          <reference field="0" count="1">
            <x v="0"/>
          </reference>
        </references>
      </pivotArea>
    </format>
    <format dxfId="2798">
      <pivotArea dataOnly="0" labelOnly="1" outline="0" fieldPosition="0">
        <references count="1">
          <reference field="0" count="1">
            <x v="1"/>
          </reference>
        </references>
      </pivotArea>
    </format>
    <format dxfId="2797">
      <pivotArea dataOnly="0" labelOnly="1" outline="0" fieldPosition="0">
        <references count="2">
          <reference field="0" count="1" selected="0">
            <x v="0"/>
          </reference>
          <reference field="1" count="5">
            <x v="0"/>
            <x v="6"/>
            <x v="7"/>
            <x v="8"/>
            <x v="9"/>
          </reference>
        </references>
      </pivotArea>
    </format>
    <format dxfId="2796">
      <pivotArea dataOnly="0" labelOnly="1" outline="0" fieldPosition="0">
        <references count="2">
          <reference field="0" count="1" selected="0">
            <x v="1"/>
          </reference>
          <reference field="1" count="5">
            <x v="1"/>
            <x v="2"/>
            <x v="3"/>
            <x v="4"/>
            <x v="5"/>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richData/rdRichValueTypes.xml><?xml version="1.0" encoding="utf-8"?>
<rvTypesInfo xmlns="http://schemas.microsoft.com/office/spreadsheetml/2017/richdata2">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fb t="e">#NAME?</fb>
    <v>4</v>
    <v>1</v>
  </rv>
</rvData>
</file>

<file path=xl/richData/rdrichvaluestructure.xml><?xml version="1.0" encoding="utf-8"?>
<rvStructures xmlns="http://schemas.microsoft.com/office/spreadsheetml/2017/richdata" count="1">
  <s t="_error">
    <k n="errorType" t="i"/>
    <k n="subType" t="i"/>
  </s>
</rvStructure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5C43402-A552-42C9-B5B0-42F33A7B8850}" name="Tabla13" displayName="Tabla13" ref="B237:C247" totalsRowShown="0" headerRowDxfId="2795" dataDxfId="2794">
  <autoFilter ref="B237:C247" xr:uid="{00000000-0009-0000-0100-000001000000}"/>
  <tableColumns count="2">
    <tableColumn id="1" xr3:uid="{FA5F7027-3A05-4A28-B378-64EE301661C0}" name="Criterios" dataDxfId="2793"/>
    <tableColumn id="2" xr3:uid="{8418069D-C7FA-4DD5-8C96-C39774FB0DE4}" name="Subcriterios" dataDxfId="2792"/>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7.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6592A5-C741-4954-B497-DF5361AC4A01}">
  <sheetPr>
    <tabColor theme="8" tint="-0.249977111117893"/>
  </sheetPr>
  <dimension ref="A1:I18"/>
  <sheetViews>
    <sheetView showGridLines="0" topLeftCell="A7" workbookViewId="0">
      <selection sqref="A1:F1"/>
    </sheetView>
  </sheetViews>
  <sheetFormatPr baseColWidth="10" defaultColWidth="11.44140625" defaultRowHeight="14.4" x14ac:dyDescent="0.3"/>
  <cols>
    <col min="1" max="1" width="28.109375" customWidth="1"/>
    <col min="2" max="2" width="18" customWidth="1"/>
    <col min="3" max="3" width="14.109375" style="86" customWidth="1"/>
    <col min="4" max="8" width="12.44140625" customWidth="1"/>
  </cols>
  <sheetData>
    <row r="1" spans="1:9" ht="42" customHeight="1" x14ac:dyDescent="0.4">
      <c r="A1" s="255" t="s">
        <v>0</v>
      </c>
      <c r="B1" s="255"/>
      <c r="C1" s="255"/>
      <c r="D1" s="255"/>
      <c r="E1" s="255"/>
      <c r="F1" s="255"/>
    </row>
    <row r="5" spans="1:9" x14ac:dyDescent="0.3">
      <c r="D5" s="95"/>
      <c r="E5" s="95"/>
      <c r="F5" s="95"/>
      <c r="G5" s="95"/>
      <c r="H5" s="95"/>
    </row>
    <row r="6" spans="1:9" x14ac:dyDescent="0.3">
      <c r="D6" s="95"/>
      <c r="E6" s="95"/>
      <c r="F6" s="95"/>
      <c r="G6" s="95"/>
      <c r="H6" s="95"/>
    </row>
    <row r="7" spans="1:9" ht="33.6" x14ac:dyDescent="0.65">
      <c r="A7" s="256" t="s">
        <v>1</v>
      </c>
      <c r="B7" s="256"/>
      <c r="C7" s="256"/>
      <c r="D7" s="256"/>
      <c r="E7" s="256"/>
      <c r="F7" s="256"/>
      <c r="G7" s="256"/>
      <c r="H7" s="256"/>
      <c r="I7" s="256"/>
    </row>
    <row r="9" spans="1:9" s="87" customFormat="1" ht="81.75" customHeight="1" x14ac:dyDescent="0.25">
      <c r="A9" s="88" t="s">
        <v>2</v>
      </c>
      <c r="B9" s="257" t="s">
        <v>491</v>
      </c>
      <c r="C9" s="257"/>
      <c r="D9" s="257"/>
      <c r="E9" s="257"/>
      <c r="F9" s="257"/>
      <c r="G9" s="257"/>
      <c r="H9" s="257"/>
      <c r="I9" s="257"/>
    </row>
    <row r="10" spans="1:9" s="87" customFormat="1" ht="16.649999999999999" customHeight="1" x14ac:dyDescent="0.25">
      <c r="A10" s="93"/>
      <c r="B10" s="94"/>
      <c r="C10" s="94"/>
      <c r="D10" s="93"/>
      <c r="E10" s="92"/>
    </row>
    <row r="11" spans="1:9" s="87" customFormat="1" ht="84" customHeight="1" x14ac:dyDescent="0.25">
      <c r="A11" s="88" t="s">
        <v>4</v>
      </c>
      <c r="B11" s="89" t="s">
        <v>5</v>
      </c>
      <c r="C11" s="253" t="s">
        <v>6</v>
      </c>
      <c r="D11" s="253"/>
      <c r="E11" s="253"/>
      <c r="F11" s="253"/>
      <c r="G11" s="253"/>
      <c r="H11" s="253"/>
      <c r="I11" s="253"/>
    </row>
    <row r="12" spans="1:9" ht="32.25" customHeight="1" x14ac:dyDescent="0.3">
      <c r="A12" s="91"/>
    </row>
    <row r="13" spans="1:9" ht="32.25" customHeight="1" x14ac:dyDescent="0.3">
      <c r="A13" s="90" t="s">
        <v>3</v>
      </c>
      <c r="B13" s="253"/>
      <c r="C13" s="253"/>
      <c r="D13" s="253"/>
      <c r="E13" s="253"/>
      <c r="F13" s="253"/>
      <c r="G13" s="253"/>
      <c r="H13" s="253"/>
      <c r="I13" s="253"/>
    </row>
    <row r="14" spans="1:9" s="87" customFormat="1" ht="69" customHeight="1" x14ac:dyDescent="0.25">
      <c r="A14" s="90" t="s">
        <v>7</v>
      </c>
      <c r="B14" s="253"/>
      <c r="C14" s="253"/>
      <c r="D14" s="253"/>
      <c r="E14" s="253"/>
      <c r="F14" s="253"/>
      <c r="G14" s="253"/>
      <c r="H14" s="253"/>
      <c r="I14" s="253"/>
    </row>
    <row r="15" spans="1:9" s="87" customFormat="1" ht="54" customHeight="1" x14ac:dyDescent="0.25">
      <c r="A15" s="90" t="s">
        <v>8</v>
      </c>
      <c r="B15" s="253"/>
      <c r="C15" s="253"/>
      <c r="D15" s="253"/>
      <c r="E15" s="253"/>
      <c r="F15" s="253"/>
      <c r="G15" s="253"/>
      <c r="H15" s="253"/>
      <c r="I15" s="253"/>
    </row>
    <row r="16" spans="1:9" s="87" customFormat="1" ht="54" customHeight="1" x14ac:dyDescent="0.25">
      <c r="A16" s="88" t="s">
        <v>9</v>
      </c>
      <c r="B16" s="253" t="s">
        <v>10</v>
      </c>
      <c r="C16" s="253"/>
      <c r="D16" s="253"/>
      <c r="E16" s="253"/>
      <c r="F16" s="253"/>
      <c r="G16" s="253"/>
      <c r="H16" s="253"/>
      <c r="I16" s="253"/>
    </row>
    <row r="18" spans="1:9" s="87" customFormat="1" ht="54.75" customHeight="1" x14ac:dyDescent="0.25">
      <c r="A18" s="88" t="s">
        <v>11</v>
      </c>
      <c r="B18" s="254" t="s">
        <v>492</v>
      </c>
      <c r="C18" s="254"/>
      <c r="D18" s="254"/>
      <c r="E18" s="254"/>
      <c r="F18" s="254"/>
      <c r="G18" s="254"/>
      <c r="H18" s="254"/>
      <c r="I18" s="254"/>
    </row>
  </sheetData>
  <mergeCells count="9">
    <mergeCell ref="B15:I15"/>
    <mergeCell ref="B16:I16"/>
    <mergeCell ref="B18:I18"/>
    <mergeCell ref="A1:F1"/>
    <mergeCell ref="A7:I7"/>
    <mergeCell ref="B9:I9"/>
    <mergeCell ref="C11:I11"/>
    <mergeCell ref="B13:I13"/>
    <mergeCell ref="B14:I14"/>
  </mergeCells>
  <dataValidations count="2">
    <dataValidation type="list" allowBlank="1" showInputMessage="1" showErrorMessage="1" sqref="B11" xr:uid="{AD2D1B96-451A-4883-AC43-70DB43A17A67}">
      <formula1>"Estrategicos, Misionales, Apoyo, Evaluacion y Mejora"</formula1>
    </dataValidation>
    <dataValidation allowBlank="1" showInputMessage="1" showErrorMessage="1" prompt="Proponer y escribir en una frase la estrategia para gestionar la debilidad, la oportunidad, la amenaza o la fortaleza.Usar verbo de acción en infinitivo._x000a_" sqref="G1" xr:uid="{8D9F28CF-B2E4-4EF2-B618-DCAC425C9117}"/>
  </dataValidations>
  <pageMargins left="0.7" right="0.7" top="0.75" bottom="0.75" header="0.3" footer="0.3"/>
  <pageSetup orientation="portrait"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CE11DC-9CCA-4581-BA3E-60E9533CB3A8}">
  <dimension ref="B2:K31"/>
  <sheetViews>
    <sheetView topLeftCell="A26" workbookViewId="0">
      <selection activeCell="D19" sqref="D19"/>
    </sheetView>
  </sheetViews>
  <sheetFormatPr baseColWidth="10" defaultColWidth="11.44140625" defaultRowHeight="14.4" x14ac:dyDescent="0.3"/>
  <cols>
    <col min="2" max="2" width="30.88671875" customWidth="1"/>
    <col min="3" max="3" width="38.109375" customWidth="1"/>
    <col min="4" max="4" width="32.5546875" customWidth="1"/>
    <col min="5" max="5" width="20.44140625" customWidth="1"/>
    <col min="6" max="6" width="22.33203125" customWidth="1"/>
    <col min="7" max="7" width="21.88671875" customWidth="1"/>
    <col min="11" max="11" width="16.44140625" customWidth="1"/>
  </cols>
  <sheetData>
    <row r="2" spans="2:11" x14ac:dyDescent="0.3">
      <c r="B2" s="4" t="s">
        <v>405</v>
      </c>
      <c r="C2" s="4" t="s">
        <v>406</v>
      </c>
      <c r="D2" s="4" t="s">
        <v>407</v>
      </c>
      <c r="E2" s="6" t="s">
        <v>408</v>
      </c>
      <c r="F2" s="4" t="s">
        <v>409</v>
      </c>
      <c r="G2" s="4" t="s">
        <v>410</v>
      </c>
      <c r="H2" s="4" t="s">
        <v>411</v>
      </c>
      <c r="I2" s="4" t="s">
        <v>412</v>
      </c>
      <c r="J2" s="4" t="s">
        <v>413</v>
      </c>
      <c r="K2" s="4" t="s">
        <v>414</v>
      </c>
    </row>
    <row r="3" spans="2:11" ht="28.8" x14ac:dyDescent="0.3">
      <c r="B3" t="s">
        <v>415</v>
      </c>
      <c r="C3" s="82" t="s">
        <v>159</v>
      </c>
      <c r="D3" s="5" t="s">
        <v>287</v>
      </c>
      <c r="E3" t="s">
        <v>162</v>
      </c>
      <c r="F3" t="s">
        <v>358</v>
      </c>
      <c r="G3" t="s">
        <v>164</v>
      </c>
      <c r="H3" t="s">
        <v>165</v>
      </c>
      <c r="I3" t="s">
        <v>166</v>
      </c>
      <c r="J3" t="s">
        <v>416</v>
      </c>
      <c r="K3" t="s">
        <v>167</v>
      </c>
    </row>
    <row r="4" spans="2:11" ht="72" x14ac:dyDescent="0.3">
      <c r="B4" s="154" t="s">
        <v>303</v>
      </c>
      <c r="C4" t="s">
        <v>417</v>
      </c>
      <c r="D4" s="5" t="s">
        <v>290</v>
      </c>
      <c r="E4" t="s">
        <v>175</v>
      </c>
      <c r="F4" t="s">
        <v>163</v>
      </c>
      <c r="G4" t="s">
        <v>418</v>
      </c>
      <c r="H4" t="s">
        <v>170</v>
      </c>
      <c r="I4" t="s">
        <v>203</v>
      </c>
      <c r="J4" t="s">
        <v>419</v>
      </c>
      <c r="K4" t="s">
        <v>420</v>
      </c>
    </row>
    <row r="5" spans="2:11" ht="57.6" x14ac:dyDescent="0.3">
      <c r="B5" s="154" t="s">
        <v>185</v>
      </c>
      <c r="C5" t="s">
        <v>225</v>
      </c>
      <c r="D5" s="5" t="s">
        <v>294</v>
      </c>
      <c r="E5" t="s">
        <v>183</v>
      </c>
      <c r="K5" t="s">
        <v>421</v>
      </c>
    </row>
    <row r="6" spans="2:11" ht="43.2" x14ac:dyDescent="0.3">
      <c r="B6" s="154" t="s">
        <v>205</v>
      </c>
      <c r="C6" t="s">
        <v>215</v>
      </c>
      <c r="D6" s="5" t="s">
        <v>298</v>
      </c>
      <c r="K6" t="s">
        <v>228</v>
      </c>
    </row>
    <row r="7" spans="2:11" ht="43.2" x14ac:dyDescent="0.3">
      <c r="B7" s="154" t="s">
        <v>156</v>
      </c>
      <c r="C7" t="s">
        <v>422</v>
      </c>
      <c r="D7" s="83" t="s">
        <v>302</v>
      </c>
    </row>
    <row r="8" spans="2:11" ht="28.8" x14ac:dyDescent="0.3">
      <c r="B8" s="154" t="s">
        <v>221</v>
      </c>
      <c r="C8" t="s">
        <v>198</v>
      </c>
      <c r="D8" s="5" t="s">
        <v>304</v>
      </c>
    </row>
    <row r="9" spans="2:11" ht="28.8" x14ac:dyDescent="0.3">
      <c r="B9" t="s">
        <v>242</v>
      </c>
      <c r="C9" t="s">
        <v>423</v>
      </c>
      <c r="D9" s="5" t="s">
        <v>305</v>
      </c>
    </row>
    <row r="10" spans="2:11" ht="28.8" x14ac:dyDescent="0.3">
      <c r="C10" t="s">
        <v>246</v>
      </c>
      <c r="D10" s="5" t="s">
        <v>306</v>
      </c>
    </row>
    <row r="11" spans="2:11" ht="28.8" x14ac:dyDescent="0.3">
      <c r="D11" s="5" t="s">
        <v>307</v>
      </c>
    </row>
    <row r="12" spans="2:11" ht="28.8" x14ac:dyDescent="0.3">
      <c r="D12" s="5" t="s">
        <v>308</v>
      </c>
    </row>
    <row r="13" spans="2:11" ht="28.8" x14ac:dyDescent="0.3">
      <c r="D13" s="145" t="s">
        <v>309</v>
      </c>
    </row>
    <row r="14" spans="2:11" ht="28.8" x14ac:dyDescent="0.3">
      <c r="D14" s="145" t="s">
        <v>310</v>
      </c>
    </row>
    <row r="15" spans="2:11" ht="28.8" x14ac:dyDescent="0.3">
      <c r="D15" s="145" t="s">
        <v>189</v>
      </c>
    </row>
    <row r="16" spans="2:11" ht="28.8" x14ac:dyDescent="0.3">
      <c r="D16" s="145" t="s">
        <v>311</v>
      </c>
    </row>
    <row r="17" spans="4:4" ht="28.8" x14ac:dyDescent="0.3">
      <c r="D17" s="145" t="s">
        <v>312</v>
      </c>
    </row>
    <row r="18" spans="4:4" ht="43.2" x14ac:dyDescent="0.3">
      <c r="D18" s="82" t="s">
        <v>209</v>
      </c>
    </row>
    <row r="19" spans="4:4" ht="57.6" x14ac:dyDescent="0.3">
      <c r="D19" s="82" t="s">
        <v>424</v>
      </c>
    </row>
    <row r="20" spans="4:4" ht="28.8" x14ac:dyDescent="0.3">
      <c r="D20" s="139" t="s">
        <v>314</v>
      </c>
    </row>
    <row r="21" spans="4:4" ht="28.8" x14ac:dyDescent="0.3">
      <c r="D21" s="139" t="s">
        <v>425</v>
      </c>
    </row>
    <row r="22" spans="4:4" ht="28.8" x14ac:dyDescent="0.3">
      <c r="D22" s="139" t="s">
        <v>160</v>
      </c>
    </row>
    <row r="23" spans="4:4" ht="28.8" x14ac:dyDescent="0.3">
      <c r="D23" s="139" t="s">
        <v>179</v>
      </c>
    </row>
    <row r="24" spans="4:4" ht="43.2" x14ac:dyDescent="0.3">
      <c r="D24" s="139" t="s">
        <v>426</v>
      </c>
    </row>
    <row r="25" spans="4:4" ht="43.2" x14ac:dyDescent="0.3">
      <c r="D25" s="139" t="s">
        <v>226</v>
      </c>
    </row>
    <row r="26" spans="4:4" ht="57.6" x14ac:dyDescent="0.3">
      <c r="D26" s="139" t="s">
        <v>328</v>
      </c>
    </row>
    <row r="27" spans="4:4" ht="43.2" x14ac:dyDescent="0.3">
      <c r="D27" s="139" t="s">
        <v>427</v>
      </c>
    </row>
    <row r="28" spans="4:4" ht="43.2" x14ac:dyDescent="0.3">
      <c r="D28" s="139" t="s">
        <v>428</v>
      </c>
    </row>
    <row r="29" spans="4:4" ht="43.2" x14ac:dyDescent="0.3">
      <c r="D29" s="139" t="s">
        <v>247</v>
      </c>
    </row>
    <row r="30" spans="4:4" ht="43.2" x14ac:dyDescent="0.3">
      <c r="D30" s="139" t="s">
        <v>429</v>
      </c>
    </row>
    <row r="31" spans="4:4" ht="43.2" x14ac:dyDescent="0.3">
      <c r="D31" s="139" t="s">
        <v>430</v>
      </c>
    </row>
  </sheetData>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AC85EA-AF03-4714-AB50-BD708A18A97B}">
  <sheetPr>
    <tabColor theme="7" tint="-0.249977111117893"/>
  </sheetPr>
  <dimension ref="B1:K16"/>
  <sheetViews>
    <sheetView topLeftCell="B7" workbookViewId="0">
      <selection activeCell="E6" sqref="E6"/>
    </sheetView>
  </sheetViews>
  <sheetFormatPr baseColWidth="10" defaultColWidth="14.33203125" defaultRowHeight="13.8" x14ac:dyDescent="0.3"/>
  <cols>
    <col min="1" max="2" width="14.33203125" style="35"/>
    <col min="3" max="3" width="17" style="35" customWidth="1"/>
    <col min="4" max="4" width="14.33203125" style="35"/>
    <col min="5" max="5" width="46" style="35" customWidth="1"/>
    <col min="6" max="16384" width="14.33203125" style="35"/>
  </cols>
  <sheetData>
    <row r="1" spans="2:11" ht="24" customHeight="1" thickBot="1" x14ac:dyDescent="0.35">
      <c r="B1" s="377" t="s">
        <v>431</v>
      </c>
      <c r="C1" s="378"/>
      <c r="D1" s="378"/>
      <c r="E1" s="378"/>
      <c r="F1" s="379"/>
    </row>
    <row r="2" spans="2:11" ht="16.2" thickBot="1" x14ac:dyDescent="0.35">
      <c r="B2" s="36"/>
      <c r="C2" s="36"/>
      <c r="D2" s="36"/>
      <c r="E2" s="36"/>
      <c r="F2" s="36"/>
      <c r="I2" s="146"/>
      <c r="J2" s="161" t="s">
        <v>358</v>
      </c>
      <c r="K2" s="161" t="s">
        <v>163</v>
      </c>
    </row>
    <row r="3" spans="2:11" ht="16.2" thickBot="1" x14ac:dyDescent="0.35">
      <c r="B3" s="380" t="s">
        <v>432</v>
      </c>
      <c r="C3" s="381"/>
      <c r="D3" s="381"/>
      <c r="E3" s="37" t="s">
        <v>433</v>
      </c>
      <c r="F3" s="38" t="s">
        <v>434</v>
      </c>
      <c r="I3" s="160" t="s">
        <v>162</v>
      </c>
      <c r="J3" s="150">
        <v>0.5</v>
      </c>
      <c r="K3" s="150">
        <v>0.45</v>
      </c>
    </row>
    <row r="4" spans="2:11" ht="31.2" x14ac:dyDescent="0.3">
      <c r="B4" s="382" t="s">
        <v>435</v>
      </c>
      <c r="C4" s="384" t="s">
        <v>148</v>
      </c>
      <c r="D4" s="39" t="s">
        <v>162</v>
      </c>
      <c r="E4" s="40" t="s">
        <v>436</v>
      </c>
      <c r="F4" s="41">
        <v>0.25</v>
      </c>
      <c r="I4" s="161" t="s">
        <v>175</v>
      </c>
      <c r="J4" s="150">
        <v>0.4</v>
      </c>
      <c r="K4" s="150">
        <v>0.35</v>
      </c>
    </row>
    <row r="5" spans="2:11" ht="46.8" x14ac:dyDescent="0.3">
      <c r="B5" s="383"/>
      <c r="C5" s="385"/>
      <c r="D5" s="42" t="s">
        <v>175</v>
      </c>
      <c r="E5" s="43" t="s">
        <v>437</v>
      </c>
      <c r="F5" s="44">
        <v>0.15</v>
      </c>
      <c r="I5" s="161" t="s">
        <v>183</v>
      </c>
      <c r="J5" s="150">
        <v>0.35</v>
      </c>
      <c r="K5" s="150">
        <v>0.3</v>
      </c>
    </row>
    <row r="6" spans="2:11" ht="46.8" x14ac:dyDescent="0.3">
      <c r="B6" s="383"/>
      <c r="C6" s="385"/>
      <c r="D6" s="42" t="s">
        <v>183</v>
      </c>
      <c r="E6" s="43" t="s">
        <v>438</v>
      </c>
      <c r="F6" s="44">
        <v>0.1</v>
      </c>
    </row>
    <row r="7" spans="2:11" ht="62.4" x14ac:dyDescent="0.3">
      <c r="B7" s="383"/>
      <c r="C7" s="385" t="s">
        <v>149</v>
      </c>
      <c r="D7" s="42" t="s">
        <v>358</v>
      </c>
      <c r="E7" s="43" t="s">
        <v>439</v>
      </c>
      <c r="F7" s="44">
        <v>0.25</v>
      </c>
      <c r="G7" s="147"/>
    </row>
    <row r="8" spans="2:11" ht="31.2" x14ac:dyDescent="0.3">
      <c r="B8" s="383"/>
      <c r="C8" s="385"/>
      <c r="D8" s="42" t="s">
        <v>163</v>
      </c>
      <c r="E8" s="43" t="s">
        <v>440</v>
      </c>
      <c r="F8" s="44">
        <v>0.2</v>
      </c>
      <c r="G8" s="147"/>
    </row>
    <row r="9" spans="2:11" ht="46.8" x14ac:dyDescent="0.3">
      <c r="B9" s="383" t="s">
        <v>441</v>
      </c>
      <c r="C9" s="385" t="s">
        <v>151</v>
      </c>
      <c r="D9" s="42" t="s">
        <v>164</v>
      </c>
      <c r="E9" s="252" t="s">
        <v>442</v>
      </c>
      <c r="F9" s="45" t="s">
        <v>443</v>
      </c>
    </row>
    <row r="10" spans="2:11" ht="46.8" x14ac:dyDescent="0.3">
      <c r="B10" s="383"/>
      <c r="C10" s="385"/>
      <c r="D10" s="42" t="s">
        <v>444</v>
      </c>
      <c r="E10" s="43" t="s">
        <v>445</v>
      </c>
      <c r="F10" s="45" t="s">
        <v>443</v>
      </c>
    </row>
    <row r="11" spans="2:11" ht="46.8" x14ac:dyDescent="0.3">
      <c r="B11" s="383"/>
      <c r="C11" s="385" t="s">
        <v>152</v>
      </c>
      <c r="D11" s="42" t="s">
        <v>165</v>
      </c>
      <c r="E11" s="43" t="s">
        <v>446</v>
      </c>
      <c r="F11" s="45" t="s">
        <v>443</v>
      </c>
    </row>
    <row r="12" spans="2:11" ht="46.8" x14ac:dyDescent="0.3">
      <c r="B12" s="383"/>
      <c r="C12" s="385"/>
      <c r="D12" s="42" t="s">
        <v>170</v>
      </c>
      <c r="E12" s="43" t="s">
        <v>447</v>
      </c>
      <c r="F12" s="45" t="s">
        <v>443</v>
      </c>
    </row>
    <row r="13" spans="2:11" ht="31.2" x14ac:dyDescent="0.3">
      <c r="B13" s="383"/>
      <c r="C13" s="385" t="s">
        <v>153</v>
      </c>
      <c r="D13" s="42" t="s">
        <v>166</v>
      </c>
      <c r="E13" s="43" t="s">
        <v>448</v>
      </c>
      <c r="F13" s="45" t="s">
        <v>443</v>
      </c>
    </row>
    <row r="14" spans="2:11" ht="16.2" thickBot="1" x14ac:dyDescent="0.35">
      <c r="B14" s="386"/>
      <c r="C14" s="387"/>
      <c r="D14" s="46" t="s">
        <v>203</v>
      </c>
      <c r="E14" s="47" t="s">
        <v>449</v>
      </c>
      <c r="F14" s="48" t="s">
        <v>443</v>
      </c>
    </row>
    <row r="15" spans="2:11" ht="49.5" customHeight="1" x14ac:dyDescent="0.3">
      <c r="B15" s="376" t="s">
        <v>450</v>
      </c>
      <c r="C15" s="376"/>
      <c r="D15" s="376"/>
      <c r="E15" s="376"/>
      <c r="F15" s="376"/>
    </row>
    <row r="16" spans="2:11" ht="27" customHeight="1" x14ac:dyDescent="0.3">
      <c r="B16" s="49"/>
    </row>
  </sheetData>
  <mergeCells count="10">
    <mergeCell ref="B15:F15"/>
    <mergeCell ref="B1:F1"/>
    <mergeCell ref="B3:D3"/>
    <mergeCell ref="B4:B8"/>
    <mergeCell ref="C4:C6"/>
    <mergeCell ref="C7:C8"/>
    <mergeCell ref="B9:B14"/>
    <mergeCell ref="C9:C10"/>
    <mergeCell ref="C11:C12"/>
    <mergeCell ref="C13:C14"/>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C9F684-DA20-4DFE-B191-12822E1A82AF}">
  <sheetPr>
    <tabColor rgb="FF7030A0"/>
  </sheetPr>
  <dimension ref="B4:AU63"/>
  <sheetViews>
    <sheetView topLeftCell="A3" zoomScale="60" zoomScaleNormal="60" workbookViewId="0">
      <selection activeCell="AT28" sqref="AT28:AU35"/>
    </sheetView>
  </sheetViews>
  <sheetFormatPr baseColWidth="10" defaultColWidth="11.44140625" defaultRowHeight="14.4" x14ac:dyDescent="0.3"/>
  <cols>
    <col min="1" max="1" width="3.6640625" style="7" customWidth="1"/>
    <col min="2" max="2" width="6.6640625" style="7" customWidth="1"/>
    <col min="3" max="3" width="0.5546875" style="7" hidden="1" customWidth="1"/>
    <col min="4" max="4" width="11.44140625" style="7" hidden="1" customWidth="1"/>
    <col min="5" max="5" width="9.88671875" style="7" customWidth="1"/>
    <col min="6" max="8" width="11.44140625" style="7" hidden="1" customWidth="1"/>
    <col min="9" max="9" width="8.44140625" style="7" customWidth="1"/>
    <col min="10" max="11" width="11.44140625" style="7"/>
    <col min="12" max="12" width="0.109375" style="7" customWidth="1"/>
    <col min="13" max="13" width="0.33203125" style="7" hidden="1" customWidth="1"/>
    <col min="14" max="15" width="11.44140625" style="7" hidden="1" customWidth="1"/>
    <col min="16" max="16" width="11.44140625" style="7"/>
    <col min="17" max="17" width="10.33203125" style="7" customWidth="1"/>
    <col min="18" max="18" width="11.44140625" style="7" hidden="1" customWidth="1"/>
    <col min="19" max="19" width="0.88671875" style="7" hidden="1" customWidth="1"/>
    <col min="20" max="20" width="11.44140625" style="7" hidden="1" customWidth="1"/>
    <col min="21" max="21" width="0.109375" style="7" hidden="1" customWidth="1"/>
    <col min="22" max="22" width="11.44140625" style="7"/>
    <col min="23" max="23" width="10.109375" style="7" customWidth="1"/>
    <col min="24" max="24" width="3.88671875" style="7" hidden="1" customWidth="1"/>
    <col min="25" max="25" width="4.44140625" style="7" hidden="1" customWidth="1"/>
    <col min="26" max="27" width="11.44140625" style="7" hidden="1" customWidth="1"/>
    <col min="28" max="28" width="11.44140625" style="7"/>
    <col min="29" max="29" width="9.6640625" style="7" customWidth="1"/>
    <col min="30" max="30" width="1.5546875" style="7" hidden="1" customWidth="1"/>
    <col min="31" max="32" width="11.44140625" style="7" hidden="1" customWidth="1"/>
    <col min="33" max="33" width="0.88671875" style="7" hidden="1" customWidth="1"/>
    <col min="34" max="34" width="11.44140625" style="7"/>
    <col min="35" max="35" width="13" style="7" customWidth="1"/>
    <col min="36" max="37" width="1.5546875" style="7" hidden="1" customWidth="1"/>
    <col min="38" max="38" width="1" style="7" customWidth="1"/>
    <col min="39" max="40" width="11.44140625" style="7"/>
    <col min="41" max="41" width="4.5546875" style="7" customWidth="1"/>
    <col min="42" max="42" width="2.44140625" style="7" hidden="1" customWidth="1"/>
    <col min="43" max="45" width="11.44140625" style="7" hidden="1" customWidth="1"/>
    <col min="46" max="46" width="11.44140625" style="7"/>
    <col min="47" max="47" width="15.6640625" style="7" customWidth="1"/>
    <col min="48" max="16384" width="11.44140625" style="7"/>
  </cols>
  <sheetData>
    <row r="4" spans="2:47" x14ac:dyDescent="0.3">
      <c r="B4" s="417" t="s">
        <v>451</v>
      </c>
      <c r="C4" s="417"/>
      <c r="D4" s="417"/>
      <c r="E4" s="417"/>
      <c r="F4" s="417"/>
      <c r="G4" s="417"/>
      <c r="H4" s="417"/>
      <c r="I4" s="417"/>
      <c r="J4" s="418" t="s">
        <v>73</v>
      </c>
      <c r="K4" s="418"/>
      <c r="L4" s="418"/>
      <c r="M4" s="418"/>
      <c r="N4" s="418"/>
      <c r="O4" s="418"/>
      <c r="P4" s="418"/>
      <c r="Q4" s="418"/>
      <c r="R4" s="418"/>
      <c r="S4" s="418"/>
      <c r="T4" s="418"/>
      <c r="U4" s="418"/>
      <c r="V4" s="418"/>
      <c r="W4" s="418"/>
      <c r="X4" s="418"/>
      <c r="Y4" s="418"/>
      <c r="Z4" s="418"/>
      <c r="AA4" s="418"/>
      <c r="AB4" s="418"/>
      <c r="AC4" s="418"/>
      <c r="AD4" s="418"/>
      <c r="AE4" s="418"/>
      <c r="AF4" s="418"/>
      <c r="AG4" s="418"/>
      <c r="AH4" s="418"/>
      <c r="AI4" s="418"/>
      <c r="AJ4" s="418"/>
      <c r="AK4" s="418"/>
      <c r="AL4" s="418"/>
      <c r="AT4" s="419" t="s">
        <v>107</v>
      </c>
      <c r="AU4" s="419"/>
    </row>
    <row r="5" spans="2:47" x14ac:dyDescent="0.3">
      <c r="B5" s="417"/>
      <c r="C5" s="417"/>
      <c r="D5" s="417"/>
      <c r="E5" s="417"/>
      <c r="F5" s="417"/>
      <c r="G5" s="417"/>
      <c r="H5" s="417"/>
      <c r="I5" s="417"/>
      <c r="J5" s="418"/>
      <c r="K5" s="418"/>
      <c r="L5" s="418"/>
      <c r="M5" s="418"/>
      <c r="N5" s="418"/>
      <c r="O5" s="418"/>
      <c r="P5" s="418"/>
      <c r="Q5" s="418"/>
      <c r="R5" s="418"/>
      <c r="S5" s="418"/>
      <c r="T5" s="418"/>
      <c r="U5" s="418"/>
      <c r="V5" s="418"/>
      <c r="W5" s="418"/>
      <c r="X5" s="418"/>
      <c r="Y5" s="418"/>
      <c r="Z5" s="418"/>
      <c r="AA5" s="418"/>
      <c r="AB5" s="418"/>
      <c r="AC5" s="418"/>
      <c r="AD5" s="418"/>
      <c r="AE5" s="418"/>
      <c r="AF5" s="418"/>
      <c r="AG5" s="418"/>
      <c r="AH5" s="418"/>
      <c r="AI5" s="418"/>
      <c r="AJ5" s="418"/>
      <c r="AK5" s="418"/>
      <c r="AL5" s="418"/>
      <c r="AT5" s="419"/>
      <c r="AU5" s="419"/>
    </row>
    <row r="6" spans="2:47" x14ac:dyDescent="0.3">
      <c r="B6" s="417"/>
      <c r="C6" s="417"/>
      <c r="D6" s="417"/>
      <c r="E6" s="417"/>
      <c r="F6" s="417"/>
      <c r="G6" s="417"/>
      <c r="H6" s="417"/>
      <c r="I6" s="417"/>
      <c r="J6" s="418"/>
      <c r="K6" s="418"/>
      <c r="L6" s="418"/>
      <c r="M6" s="418"/>
      <c r="N6" s="418"/>
      <c r="O6" s="418"/>
      <c r="P6" s="418"/>
      <c r="Q6" s="418"/>
      <c r="R6" s="418"/>
      <c r="S6" s="418"/>
      <c r="T6" s="418"/>
      <c r="U6" s="418"/>
      <c r="V6" s="418"/>
      <c r="W6" s="418"/>
      <c r="X6" s="418"/>
      <c r="Y6" s="418"/>
      <c r="Z6" s="418"/>
      <c r="AA6" s="418"/>
      <c r="AB6" s="418"/>
      <c r="AC6" s="418"/>
      <c r="AD6" s="418"/>
      <c r="AE6" s="418"/>
      <c r="AF6" s="418"/>
      <c r="AG6" s="418"/>
      <c r="AH6" s="418"/>
      <c r="AI6" s="418"/>
      <c r="AJ6" s="418"/>
      <c r="AK6" s="418"/>
      <c r="AL6" s="418"/>
      <c r="AT6" s="419"/>
      <c r="AU6" s="419"/>
    </row>
    <row r="7" spans="2:47" ht="15" thickBot="1" x14ac:dyDescent="0.35"/>
    <row r="8" spans="2:47" ht="15.6" x14ac:dyDescent="0.3">
      <c r="B8" s="420" t="s">
        <v>270</v>
      </c>
      <c r="C8" s="420"/>
      <c r="D8" s="421"/>
      <c r="E8" s="388" t="s">
        <v>452</v>
      </c>
      <c r="F8" s="389"/>
      <c r="G8" s="389"/>
      <c r="H8" s="389"/>
      <c r="I8" s="390"/>
      <c r="J8" s="50" t="s">
        <v>453</v>
      </c>
      <c r="K8" s="51" t="s">
        <v>453</v>
      </c>
      <c r="L8" s="51" t="s">
        <v>453</v>
      </c>
      <c r="M8" s="51" t="s">
        <v>453</v>
      </c>
      <c r="N8" s="51" t="s">
        <v>453</v>
      </c>
      <c r="O8" s="52" t="s">
        <v>453</v>
      </c>
      <c r="P8" s="50" t="s">
        <v>453</v>
      </c>
      <c r="Q8" s="51" t="s">
        <v>453</v>
      </c>
      <c r="R8" s="51" t="s">
        <v>453</v>
      </c>
      <c r="S8" s="51" t="s">
        <v>453</v>
      </c>
      <c r="T8" s="51" t="s">
        <v>453</v>
      </c>
      <c r="U8" s="52" t="s">
        <v>453</v>
      </c>
      <c r="V8" s="50" t="s">
        <v>453</v>
      </c>
      <c r="W8" s="51" t="s">
        <v>453</v>
      </c>
      <c r="X8" s="51" t="s">
        <v>453</v>
      </c>
      <c r="Y8" s="51" t="s">
        <v>453</v>
      </c>
      <c r="Z8" s="51" t="s">
        <v>453</v>
      </c>
      <c r="AA8" s="52" t="s">
        <v>453</v>
      </c>
      <c r="AB8" s="50" t="s">
        <v>453</v>
      </c>
      <c r="AC8" s="51" t="s">
        <v>453</v>
      </c>
      <c r="AD8" s="51" t="s">
        <v>453</v>
      </c>
      <c r="AE8" s="51" t="s">
        <v>453</v>
      </c>
      <c r="AF8" s="51" t="s">
        <v>453</v>
      </c>
      <c r="AG8" s="52" t="s">
        <v>453</v>
      </c>
      <c r="AH8" s="53" t="s">
        <v>453</v>
      </c>
      <c r="AI8" s="54" t="s">
        <v>453</v>
      </c>
      <c r="AJ8" s="54" t="s">
        <v>453</v>
      </c>
      <c r="AK8" s="54" t="s">
        <v>453</v>
      </c>
      <c r="AL8" s="54" t="s">
        <v>453</v>
      </c>
      <c r="AN8" s="422" t="s">
        <v>348</v>
      </c>
      <c r="AO8" s="423"/>
      <c r="AP8" s="423"/>
      <c r="AQ8" s="423"/>
      <c r="AR8" s="423"/>
      <c r="AS8" s="424"/>
      <c r="AT8" s="406" t="s">
        <v>454</v>
      </c>
      <c r="AU8" s="406"/>
    </row>
    <row r="9" spans="2:47" ht="15.6" x14ac:dyDescent="0.3">
      <c r="B9" s="420"/>
      <c r="C9" s="420"/>
      <c r="D9" s="421"/>
      <c r="E9" s="394"/>
      <c r="F9" s="392"/>
      <c r="G9" s="392"/>
      <c r="H9" s="392"/>
      <c r="I9" s="393"/>
      <c r="J9" s="55" t="s">
        <v>453</v>
      </c>
      <c r="K9" s="56" t="s">
        <v>453</v>
      </c>
      <c r="L9" s="56" t="s">
        <v>453</v>
      </c>
      <c r="M9" s="56" t="s">
        <v>453</v>
      </c>
      <c r="N9" s="56" t="s">
        <v>453</v>
      </c>
      <c r="O9" s="57" t="s">
        <v>453</v>
      </c>
      <c r="P9" s="55" t="s">
        <v>453</v>
      </c>
      <c r="Q9" s="56" t="s">
        <v>453</v>
      </c>
      <c r="R9" s="56" t="s">
        <v>453</v>
      </c>
      <c r="S9" s="56" t="s">
        <v>453</v>
      </c>
      <c r="T9" s="56" t="s">
        <v>453</v>
      </c>
      <c r="U9" s="57" t="s">
        <v>453</v>
      </c>
      <c r="V9" s="55" t="s">
        <v>453</v>
      </c>
      <c r="W9" s="56" t="s">
        <v>453</v>
      </c>
      <c r="X9" s="56" t="s">
        <v>453</v>
      </c>
      <c r="Y9" s="56" t="s">
        <v>453</v>
      </c>
      <c r="Z9" s="56" t="s">
        <v>453</v>
      </c>
      <c r="AA9" s="57" t="s">
        <v>453</v>
      </c>
      <c r="AB9" s="55" t="s">
        <v>453</v>
      </c>
      <c r="AC9" s="56" t="s">
        <v>453</v>
      </c>
      <c r="AD9" s="56" t="s">
        <v>453</v>
      </c>
      <c r="AE9" s="56" t="s">
        <v>453</v>
      </c>
      <c r="AF9" s="56" t="s">
        <v>453</v>
      </c>
      <c r="AG9" s="57" t="s">
        <v>453</v>
      </c>
      <c r="AH9" s="58" t="s">
        <v>453</v>
      </c>
      <c r="AI9" s="59" t="s">
        <v>453</v>
      </c>
      <c r="AJ9" s="59" t="s">
        <v>453</v>
      </c>
      <c r="AK9" s="59" t="s">
        <v>453</v>
      </c>
      <c r="AL9" s="59" t="s">
        <v>453</v>
      </c>
      <c r="AN9" s="425"/>
      <c r="AO9" s="426"/>
      <c r="AP9" s="426"/>
      <c r="AQ9" s="426"/>
      <c r="AR9" s="426"/>
      <c r="AS9" s="427"/>
      <c r="AT9" s="406"/>
      <c r="AU9" s="406"/>
    </row>
    <row r="10" spans="2:47" ht="15.6" x14ac:dyDescent="0.3">
      <c r="B10" s="420"/>
      <c r="C10" s="420"/>
      <c r="D10" s="421"/>
      <c r="E10" s="394"/>
      <c r="F10" s="392"/>
      <c r="G10" s="392"/>
      <c r="H10" s="392"/>
      <c r="I10" s="393"/>
      <c r="J10" s="55" t="s">
        <v>453</v>
      </c>
      <c r="K10" s="56" t="s">
        <v>453</v>
      </c>
      <c r="L10" s="56" t="s">
        <v>453</v>
      </c>
      <c r="M10" s="56" t="s">
        <v>453</v>
      </c>
      <c r="N10" s="56" t="s">
        <v>453</v>
      </c>
      <c r="O10" s="57" t="s">
        <v>453</v>
      </c>
      <c r="P10" s="55" t="s">
        <v>453</v>
      </c>
      <c r="Q10" s="56" t="s">
        <v>453</v>
      </c>
      <c r="R10" s="56" t="s">
        <v>453</v>
      </c>
      <c r="S10" s="56" t="s">
        <v>453</v>
      </c>
      <c r="T10" s="56" t="s">
        <v>453</v>
      </c>
      <c r="U10" s="57" t="s">
        <v>453</v>
      </c>
      <c r="V10" s="55" t="s">
        <v>453</v>
      </c>
      <c r="W10" s="56" t="s">
        <v>453</v>
      </c>
      <c r="X10" s="56" t="s">
        <v>453</v>
      </c>
      <c r="Y10" s="56" t="s">
        <v>453</v>
      </c>
      <c r="Z10" s="56" t="s">
        <v>453</v>
      </c>
      <c r="AA10" s="57" t="s">
        <v>453</v>
      </c>
      <c r="AB10" s="55" t="s">
        <v>453</v>
      </c>
      <c r="AC10" s="56" t="s">
        <v>453</v>
      </c>
      <c r="AD10" s="56" t="s">
        <v>453</v>
      </c>
      <c r="AE10" s="56" t="s">
        <v>453</v>
      </c>
      <c r="AF10" s="56" t="s">
        <v>453</v>
      </c>
      <c r="AG10" s="57" t="s">
        <v>453</v>
      </c>
      <c r="AH10" s="58" t="s">
        <v>453</v>
      </c>
      <c r="AI10" s="59" t="s">
        <v>453</v>
      </c>
      <c r="AJ10" s="59" t="s">
        <v>453</v>
      </c>
      <c r="AK10" s="59" t="s">
        <v>453</v>
      </c>
      <c r="AL10" s="59" t="s">
        <v>453</v>
      </c>
      <c r="AN10" s="425"/>
      <c r="AO10" s="426"/>
      <c r="AP10" s="426"/>
      <c r="AQ10" s="426"/>
      <c r="AR10" s="426"/>
      <c r="AS10" s="427"/>
      <c r="AT10" s="406"/>
      <c r="AU10" s="406"/>
    </row>
    <row r="11" spans="2:47" ht="15.6" x14ac:dyDescent="0.3">
      <c r="B11" s="420"/>
      <c r="C11" s="420"/>
      <c r="D11" s="421"/>
      <c r="E11" s="394"/>
      <c r="F11" s="392"/>
      <c r="G11" s="392"/>
      <c r="H11" s="392"/>
      <c r="I11" s="393"/>
      <c r="J11" s="55" t="s">
        <v>453</v>
      </c>
      <c r="K11" s="56" t="s">
        <v>453</v>
      </c>
      <c r="L11" s="56" t="s">
        <v>453</v>
      </c>
      <c r="M11" s="56" t="s">
        <v>453</v>
      </c>
      <c r="N11" s="56" t="s">
        <v>453</v>
      </c>
      <c r="O11" s="57" t="s">
        <v>453</v>
      </c>
      <c r="P11" s="55" t="s">
        <v>453</v>
      </c>
      <c r="Q11" s="56" t="s">
        <v>453</v>
      </c>
      <c r="R11" s="56" t="s">
        <v>453</v>
      </c>
      <c r="S11" s="56" t="s">
        <v>453</v>
      </c>
      <c r="T11" s="56" t="s">
        <v>453</v>
      </c>
      <c r="U11" s="57" t="s">
        <v>453</v>
      </c>
      <c r="V11" s="55" t="s">
        <v>453</v>
      </c>
      <c r="W11" s="56" t="s">
        <v>453</v>
      </c>
      <c r="X11" s="56" t="s">
        <v>453</v>
      </c>
      <c r="Y11" s="56" t="s">
        <v>453</v>
      </c>
      <c r="Z11" s="56" t="s">
        <v>453</v>
      </c>
      <c r="AA11" s="57" t="s">
        <v>453</v>
      </c>
      <c r="AB11" s="55" t="s">
        <v>453</v>
      </c>
      <c r="AC11" s="56" t="s">
        <v>453</v>
      </c>
      <c r="AD11" s="56" t="s">
        <v>453</v>
      </c>
      <c r="AE11" s="56" t="s">
        <v>453</v>
      </c>
      <c r="AF11" s="56" t="s">
        <v>453</v>
      </c>
      <c r="AG11" s="57" t="s">
        <v>453</v>
      </c>
      <c r="AH11" s="58" t="s">
        <v>453</v>
      </c>
      <c r="AI11" s="59" t="s">
        <v>453</v>
      </c>
      <c r="AJ11" s="59" t="s">
        <v>453</v>
      </c>
      <c r="AK11" s="59" t="s">
        <v>453</v>
      </c>
      <c r="AL11" s="59" t="s">
        <v>453</v>
      </c>
      <c r="AN11" s="425"/>
      <c r="AO11" s="426"/>
      <c r="AP11" s="426"/>
      <c r="AQ11" s="426"/>
      <c r="AR11" s="426"/>
      <c r="AS11" s="427"/>
      <c r="AT11" s="406"/>
      <c r="AU11" s="406"/>
    </row>
    <row r="12" spans="2:47" ht="15.6" x14ac:dyDescent="0.3">
      <c r="B12" s="420"/>
      <c r="C12" s="420"/>
      <c r="D12" s="421"/>
      <c r="E12" s="394"/>
      <c r="F12" s="392"/>
      <c r="G12" s="392"/>
      <c r="H12" s="392"/>
      <c r="I12" s="393"/>
      <c r="J12" s="55" t="s">
        <v>453</v>
      </c>
      <c r="K12" s="56" t="s">
        <v>453</v>
      </c>
      <c r="L12" s="56" t="s">
        <v>453</v>
      </c>
      <c r="M12" s="56" t="s">
        <v>453</v>
      </c>
      <c r="N12" s="56" t="s">
        <v>453</v>
      </c>
      <c r="O12" s="57" t="s">
        <v>453</v>
      </c>
      <c r="P12" s="55" t="s">
        <v>453</v>
      </c>
      <c r="Q12" s="56" t="s">
        <v>453</v>
      </c>
      <c r="R12" s="56" t="s">
        <v>453</v>
      </c>
      <c r="S12" s="56" t="s">
        <v>453</v>
      </c>
      <c r="T12" s="56" t="s">
        <v>453</v>
      </c>
      <c r="U12" s="57" t="s">
        <v>453</v>
      </c>
      <c r="V12" s="55" t="s">
        <v>453</v>
      </c>
      <c r="W12" s="56" t="s">
        <v>453</v>
      </c>
      <c r="X12" s="56" t="s">
        <v>453</v>
      </c>
      <c r="Y12" s="56" t="s">
        <v>453</v>
      </c>
      <c r="Z12" s="56" t="s">
        <v>453</v>
      </c>
      <c r="AA12" s="57" t="s">
        <v>453</v>
      </c>
      <c r="AB12" s="55" t="s">
        <v>453</v>
      </c>
      <c r="AC12" s="56" t="s">
        <v>453</v>
      </c>
      <c r="AD12" s="56" t="s">
        <v>453</v>
      </c>
      <c r="AE12" s="56" t="s">
        <v>453</v>
      </c>
      <c r="AF12" s="56" t="s">
        <v>453</v>
      </c>
      <c r="AG12" s="57" t="s">
        <v>453</v>
      </c>
      <c r="AH12" s="58" t="s">
        <v>453</v>
      </c>
      <c r="AI12" s="59" t="s">
        <v>453</v>
      </c>
      <c r="AJ12" s="59" t="s">
        <v>453</v>
      </c>
      <c r="AK12" s="59" t="s">
        <v>453</v>
      </c>
      <c r="AL12" s="59" t="s">
        <v>453</v>
      </c>
      <c r="AN12" s="425"/>
      <c r="AO12" s="426"/>
      <c r="AP12" s="426"/>
      <c r="AQ12" s="426"/>
      <c r="AR12" s="426"/>
      <c r="AS12" s="427"/>
      <c r="AT12" s="406"/>
      <c r="AU12" s="406"/>
    </row>
    <row r="13" spans="2:47" ht="15.6" x14ac:dyDescent="0.3">
      <c r="B13" s="420"/>
      <c r="C13" s="420"/>
      <c r="D13" s="421"/>
      <c r="E13" s="394"/>
      <c r="F13" s="392"/>
      <c r="G13" s="392"/>
      <c r="H13" s="392"/>
      <c r="I13" s="393"/>
      <c r="J13" s="55" t="s">
        <v>453</v>
      </c>
      <c r="K13" s="56" t="s">
        <v>453</v>
      </c>
      <c r="L13" s="56" t="s">
        <v>453</v>
      </c>
      <c r="M13" s="56" t="s">
        <v>453</v>
      </c>
      <c r="N13" s="56" t="s">
        <v>453</v>
      </c>
      <c r="O13" s="57" t="s">
        <v>453</v>
      </c>
      <c r="P13" s="55" t="s">
        <v>453</v>
      </c>
      <c r="Q13" s="56" t="s">
        <v>453</v>
      </c>
      <c r="R13" s="56" t="s">
        <v>453</v>
      </c>
      <c r="S13" s="56" t="s">
        <v>453</v>
      </c>
      <c r="T13" s="56" t="s">
        <v>453</v>
      </c>
      <c r="U13" s="57" t="s">
        <v>453</v>
      </c>
      <c r="V13" s="55" t="s">
        <v>453</v>
      </c>
      <c r="W13" s="56" t="s">
        <v>453</v>
      </c>
      <c r="X13" s="56" t="s">
        <v>453</v>
      </c>
      <c r="Y13" s="56" t="s">
        <v>453</v>
      </c>
      <c r="Z13" s="56" t="s">
        <v>453</v>
      </c>
      <c r="AA13" s="57" t="s">
        <v>453</v>
      </c>
      <c r="AB13" s="55" t="s">
        <v>453</v>
      </c>
      <c r="AC13" s="56" t="s">
        <v>453</v>
      </c>
      <c r="AD13" s="56" t="s">
        <v>453</v>
      </c>
      <c r="AE13" s="56" t="s">
        <v>453</v>
      </c>
      <c r="AF13" s="56" t="s">
        <v>453</v>
      </c>
      <c r="AG13" s="57" t="s">
        <v>453</v>
      </c>
      <c r="AH13" s="58" t="s">
        <v>453</v>
      </c>
      <c r="AI13" s="59" t="s">
        <v>453</v>
      </c>
      <c r="AJ13" s="59" t="s">
        <v>453</v>
      </c>
      <c r="AK13" s="59" t="s">
        <v>453</v>
      </c>
      <c r="AL13" s="59" t="s">
        <v>453</v>
      </c>
      <c r="AN13" s="425"/>
      <c r="AO13" s="426"/>
      <c r="AP13" s="426"/>
      <c r="AQ13" s="426"/>
      <c r="AR13" s="426"/>
      <c r="AS13" s="427"/>
      <c r="AT13" s="406"/>
      <c r="AU13" s="406"/>
    </row>
    <row r="14" spans="2:47" ht="5.25" customHeight="1" thickBot="1" x14ac:dyDescent="0.35">
      <c r="B14" s="420"/>
      <c r="C14" s="420"/>
      <c r="D14" s="421"/>
      <c r="E14" s="394"/>
      <c r="F14" s="392"/>
      <c r="G14" s="392"/>
      <c r="H14" s="392"/>
      <c r="I14" s="393"/>
      <c r="J14" s="55" t="s">
        <v>453</v>
      </c>
      <c r="K14" s="56" t="s">
        <v>453</v>
      </c>
      <c r="L14" s="56" t="s">
        <v>453</v>
      </c>
      <c r="M14" s="56" t="s">
        <v>453</v>
      </c>
      <c r="N14" s="56" t="s">
        <v>453</v>
      </c>
      <c r="O14" s="57" t="s">
        <v>453</v>
      </c>
      <c r="P14" s="55" t="s">
        <v>453</v>
      </c>
      <c r="Q14" s="56" t="s">
        <v>453</v>
      </c>
      <c r="R14" s="56" t="s">
        <v>453</v>
      </c>
      <c r="S14" s="56" t="s">
        <v>453</v>
      </c>
      <c r="T14" s="56" t="s">
        <v>453</v>
      </c>
      <c r="U14" s="57" t="s">
        <v>453</v>
      </c>
      <c r="V14" s="55" t="s">
        <v>453</v>
      </c>
      <c r="W14" s="56" t="s">
        <v>453</v>
      </c>
      <c r="X14" s="56" t="s">
        <v>453</v>
      </c>
      <c r="Y14" s="56" t="s">
        <v>453</v>
      </c>
      <c r="Z14" s="56" t="s">
        <v>453</v>
      </c>
      <c r="AA14" s="57" t="s">
        <v>453</v>
      </c>
      <c r="AB14" s="55" t="s">
        <v>453</v>
      </c>
      <c r="AC14" s="56" t="s">
        <v>453</v>
      </c>
      <c r="AD14" s="56" t="s">
        <v>453</v>
      </c>
      <c r="AE14" s="56" t="s">
        <v>453</v>
      </c>
      <c r="AF14" s="56" t="s">
        <v>453</v>
      </c>
      <c r="AG14" s="57" t="s">
        <v>453</v>
      </c>
      <c r="AH14" s="58" t="s">
        <v>453</v>
      </c>
      <c r="AI14" s="59" t="s">
        <v>453</v>
      </c>
      <c r="AJ14" s="59" t="s">
        <v>453</v>
      </c>
      <c r="AK14" s="59" t="s">
        <v>453</v>
      </c>
      <c r="AL14" s="59" t="s">
        <v>453</v>
      </c>
      <c r="AN14" s="425"/>
      <c r="AO14" s="426"/>
      <c r="AP14" s="426"/>
      <c r="AQ14" s="426"/>
      <c r="AR14" s="426"/>
      <c r="AS14" s="427"/>
      <c r="AT14" s="406"/>
      <c r="AU14" s="406"/>
    </row>
    <row r="15" spans="2:47" ht="16.2" hidden="1" thickBot="1" x14ac:dyDescent="0.35">
      <c r="B15" s="420"/>
      <c r="C15" s="420"/>
      <c r="D15" s="421"/>
      <c r="E15" s="394"/>
      <c r="F15" s="392"/>
      <c r="G15" s="392"/>
      <c r="H15" s="392"/>
      <c r="I15" s="393"/>
      <c r="J15" s="55" t="s">
        <v>453</v>
      </c>
      <c r="K15" s="56" t="s">
        <v>453</v>
      </c>
      <c r="L15" s="56" t="s">
        <v>453</v>
      </c>
      <c r="M15" s="56" t="s">
        <v>453</v>
      </c>
      <c r="N15" s="56" t="s">
        <v>453</v>
      </c>
      <c r="O15" s="57" t="s">
        <v>453</v>
      </c>
      <c r="P15" s="55" t="s">
        <v>453</v>
      </c>
      <c r="Q15" s="56" t="s">
        <v>453</v>
      </c>
      <c r="R15" s="56" t="s">
        <v>453</v>
      </c>
      <c r="S15" s="56" t="s">
        <v>453</v>
      </c>
      <c r="T15" s="56" t="s">
        <v>453</v>
      </c>
      <c r="U15" s="57" t="s">
        <v>453</v>
      </c>
      <c r="V15" s="55" t="s">
        <v>453</v>
      </c>
      <c r="W15" s="56" t="s">
        <v>453</v>
      </c>
      <c r="X15" s="56" t="s">
        <v>453</v>
      </c>
      <c r="Y15" s="56" t="s">
        <v>453</v>
      </c>
      <c r="Z15" s="56" t="s">
        <v>453</v>
      </c>
      <c r="AA15" s="57" t="s">
        <v>453</v>
      </c>
      <c r="AB15" s="55" t="s">
        <v>453</v>
      </c>
      <c r="AC15" s="56" t="s">
        <v>453</v>
      </c>
      <c r="AD15" s="56" t="s">
        <v>453</v>
      </c>
      <c r="AE15" s="56" t="s">
        <v>453</v>
      </c>
      <c r="AF15" s="56" t="s">
        <v>453</v>
      </c>
      <c r="AG15" s="57" t="s">
        <v>453</v>
      </c>
      <c r="AH15" s="58" t="s">
        <v>453</v>
      </c>
      <c r="AI15" s="59" t="s">
        <v>453</v>
      </c>
      <c r="AJ15" s="59" t="s">
        <v>453</v>
      </c>
      <c r="AK15" s="59" t="s">
        <v>453</v>
      </c>
      <c r="AL15" s="59" t="s">
        <v>453</v>
      </c>
      <c r="AN15" s="425"/>
      <c r="AO15" s="426"/>
      <c r="AP15" s="426"/>
      <c r="AQ15" s="426"/>
      <c r="AR15" s="426"/>
      <c r="AS15" s="427"/>
      <c r="AT15" s="36"/>
      <c r="AU15" s="36"/>
    </row>
    <row r="16" spans="2:47" ht="16.2" hidden="1" thickBot="1" x14ac:dyDescent="0.35">
      <c r="B16" s="420"/>
      <c r="C16" s="420"/>
      <c r="D16" s="421"/>
      <c r="E16" s="394"/>
      <c r="F16" s="392"/>
      <c r="G16" s="392"/>
      <c r="H16" s="392"/>
      <c r="I16" s="393"/>
      <c r="J16" s="55" t="s">
        <v>453</v>
      </c>
      <c r="K16" s="56" t="s">
        <v>453</v>
      </c>
      <c r="L16" s="56" t="s">
        <v>453</v>
      </c>
      <c r="M16" s="56" t="s">
        <v>453</v>
      </c>
      <c r="N16" s="56" t="s">
        <v>453</v>
      </c>
      <c r="O16" s="57" t="s">
        <v>453</v>
      </c>
      <c r="P16" s="55" t="s">
        <v>453</v>
      </c>
      <c r="Q16" s="56" t="s">
        <v>453</v>
      </c>
      <c r="R16" s="56" t="s">
        <v>453</v>
      </c>
      <c r="S16" s="56" t="s">
        <v>453</v>
      </c>
      <c r="T16" s="56" t="s">
        <v>453</v>
      </c>
      <c r="U16" s="57" t="s">
        <v>453</v>
      </c>
      <c r="V16" s="55" t="s">
        <v>453</v>
      </c>
      <c r="W16" s="56" t="s">
        <v>453</v>
      </c>
      <c r="X16" s="56" t="s">
        <v>453</v>
      </c>
      <c r="Y16" s="56" t="s">
        <v>453</v>
      </c>
      <c r="Z16" s="56" t="s">
        <v>453</v>
      </c>
      <c r="AA16" s="57" t="s">
        <v>453</v>
      </c>
      <c r="AB16" s="55" t="s">
        <v>453</v>
      </c>
      <c r="AC16" s="56" t="s">
        <v>453</v>
      </c>
      <c r="AD16" s="56" t="s">
        <v>453</v>
      </c>
      <c r="AE16" s="56" t="s">
        <v>453</v>
      </c>
      <c r="AF16" s="56" t="s">
        <v>453</v>
      </c>
      <c r="AG16" s="57" t="s">
        <v>453</v>
      </c>
      <c r="AH16" s="58" t="s">
        <v>453</v>
      </c>
      <c r="AI16" s="59" t="s">
        <v>453</v>
      </c>
      <c r="AJ16" s="59" t="s">
        <v>453</v>
      </c>
      <c r="AK16" s="59" t="s">
        <v>453</v>
      </c>
      <c r="AL16" s="59" t="s">
        <v>453</v>
      </c>
      <c r="AN16" s="425"/>
      <c r="AO16" s="426"/>
      <c r="AP16" s="426"/>
      <c r="AQ16" s="426"/>
      <c r="AR16" s="426"/>
      <c r="AS16" s="427"/>
      <c r="AT16" s="36"/>
      <c r="AU16" s="36"/>
    </row>
    <row r="17" spans="2:47" ht="16.2" hidden="1" thickBot="1" x14ac:dyDescent="0.35">
      <c r="B17" s="420"/>
      <c r="C17" s="420"/>
      <c r="D17" s="421"/>
      <c r="E17" s="395"/>
      <c r="F17" s="396"/>
      <c r="G17" s="396"/>
      <c r="H17" s="396"/>
      <c r="I17" s="397"/>
      <c r="J17" s="60" t="s">
        <v>453</v>
      </c>
      <c r="K17" s="61" t="s">
        <v>453</v>
      </c>
      <c r="L17" s="61" t="s">
        <v>453</v>
      </c>
      <c r="M17" s="61" t="s">
        <v>453</v>
      </c>
      <c r="N17" s="61" t="s">
        <v>453</v>
      </c>
      <c r="O17" s="62" t="s">
        <v>453</v>
      </c>
      <c r="P17" s="55" t="s">
        <v>453</v>
      </c>
      <c r="Q17" s="56" t="s">
        <v>453</v>
      </c>
      <c r="R17" s="56" t="s">
        <v>453</v>
      </c>
      <c r="S17" s="56" t="s">
        <v>453</v>
      </c>
      <c r="T17" s="56" t="s">
        <v>453</v>
      </c>
      <c r="U17" s="57" t="s">
        <v>453</v>
      </c>
      <c r="V17" s="60" t="s">
        <v>453</v>
      </c>
      <c r="W17" s="61" t="s">
        <v>453</v>
      </c>
      <c r="X17" s="61" t="s">
        <v>453</v>
      </c>
      <c r="Y17" s="61" t="s">
        <v>453</v>
      </c>
      <c r="Z17" s="61" t="s">
        <v>453</v>
      </c>
      <c r="AA17" s="62" t="s">
        <v>453</v>
      </c>
      <c r="AB17" s="55" t="s">
        <v>453</v>
      </c>
      <c r="AC17" s="56" t="s">
        <v>453</v>
      </c>
      <c r="AD17" s="56" t="s">
        <v>453</v>
      </c>
      <c r="AE17" s="56" t="s">
        <v>453</v>
      </c>
      <c r="AF17" s="56" t="s">
        <v>453</v>
      </c>
      <c r="AG17" s="57" t="s">
        <v>453</v>
      </c>
      <c r="AH17" s="63" t="s">
        <v>453</v>
      </c>
      <c r="AI17" s="64" t="s">
        <v>453</v>
      </c>
      <c r="AJ17" s="64" t="s">
        <v>453</v>
      </c>
      <c r="AK17" s="64" t="s">
        <v>453</v>
      </c>
      <c r="AL17" s="64" t="s">
        <v>453</v>
      </c>
      <c r="AN17" s="428"/>
      <c r="AO17" s="429"/>
      <c r="AP17" s="429"/>
      <c r="AQ17" s="429"/>
      <c r="AR17" s="429"/>
      <c r="AS17" s="430"/>
      <c r="AT17" s="36"/>
      <c r="AU17" s="36"/>
    </row>
    <row r="18" spans="2:47" ht="15.75" customHeight="1" x14ac:dyDescent="0.3">
      <c r="B18" s="420"/>
      <c r="C18" s="420"/>
      <c r="D18" s="421"/>
      <c r="E18" s="388" t="s">
        <v>455</v>
      </c>
      <c r="F18" s="389"/>
      <c r="G18" s="389"/>
      <c r="H18" s="389"/>
      <c r="I18" s="389"/>
      <c r="J18" s="188" t="s">
        <v>453</v>
      </c>
      <c r="K18" s="189" t="s">
        <v>453</v>
      </c>
      <c r="L18" s="189" t="s">
        <v>453</v>
      </c>
      <c r="M18" s="189" t="s">
        <v>453</v>
      </c>
      <c r="N18" s="189" t="s">
        <v>453</v>
      </c>
      <c r="O18" s="190" t="s">
        <v>453</v>
      </c>
      <c r="P18" s="188" t="s">
        <v>453</v>
      </c>
      <c r="Q18" s="189" t="s">
        <v>453</v>
      </c>
      <c r="R18" s="65" t="s">
        <v>453</v>
      </c>
      <c r="S18" s="65" t="s">
        <v>453</v>
      </c>
      <c r="T18" s="65" t="s">
        <v>453</v>
      </c>
      <c r="U18" s="66" t="s">
        <v>453</v>
      </c>
      <c r="V18" s="50" t="s">
        <v>453</v>
      </c>
      <c r="W18" s="51" t="s">
        <v>453</v>
      </c>
      <c r="X18" s="51" t="s">
        <v>453</v>
      </c>
      <c r="Y18" s="51" t="s">
        <v>453</v>
      </c>
      <c r="Z18" s="51" t="s">
        <v>453</v>
      </c>
      <c r="AA18" s="52" t="s">
        <v>453</v>
      </c>
      <c r="AB18" s="50" t="s">
        <v>453</v>
      </c>
      <c r="AC18" s="51" t="s">
        <v>453</v>
      </c>
      <c r="AD18" s="51" t="s">
        <v>453</v>
      </c>
      <c r="AE18" s="51" t="s">
        <v>453</v>
      </c>
      <c r="AF18" s="51" t="s">
        <v>453</v>
      </c>
      <c r="AG18" s="52" t="s">
        <v>453</v>
      </c>
      <c r="AH18" s="53" t="s">
        <v>453</v>
      </c>
      <c r="AI18" s="54" t="s">
        <v>453</v>
      </c>
      <c r="AJ18" s="54" t="s">
        <v>453</v>
      </c>
      <c r="AK18" s="54" t="s">
        <v>453</v>
      </c>
      <c r="AL18" s="54" t="s">
        <v>453</v>
      </c>
      <c r="AN18" s="431" t="s">
        <v>360</v>
      </c>
      <c r="AO18" s="432"/>
      <c r="AP18" s="432"/>
      <c r="AQ18" s="432"/>
      <c r="AR18" s="432"/>
      <c r="AS18" s="432"/>
      <c r="AT18" s="437" t="s">
        <v>456</v>
      </c>
      <c r="AU18" s="438"/>
    </row>
    <row r="19" spans="2:47" ht="15.75" customHeight="1" x14ac:dyDescent="0.3">
      <c r="B19" s="420"/>
      <c r="C19" s="420"/>
      <c r="D19" s="421"/>
      <c r="E19" s="391"/>
      <c r="F19" s="392"/>
      <c r="G19" s="392"/>
      <c r="H19" s="392"/>
      <c r="I19" s="392"/>
      <c r="J19" s="191" t="s">
        <v>453</v>
      </c>
      <c r="K19" s="192" t="s">
        <v>453</v>
      </c>
      <c r="L19" s="192" t="s">
        <v>453</v>
      </c>
      <c r="M19" s="192" t="s">
        <v>453</v>
      </c>
      <c r="N19" s="192" t="s">
        <v>453</v>
      </c>
      <c r="O19" s="193" t="s">
        <v>453</v>
      </c>
      <c r="P19" s="191" t="s">
        <v>453</v>
      </c>
      <c r="Q19" s="192" t="s">
        <v>453</v>
      </c>
      <c r="R19" s="68" t="s">
        <v>453</v>
      </c>
      <c r="S19" s="68" t="s">
        <v>453</v>
      </c>
      <c r="T19" s="68" t="s">
        <v>453</v>
      </c>
      <c r="U19" s="69" t="s">
        <v>453</v>
      </c>
      <c r="V19" s="55" t="s">
        <v>453</v>
      </c>
      <c r="W19" s="56" t="s">
        <v>453</v>
      </c>
      <c r="X19" s="56" t="s">
        <v>453</v>
      </c>
      <c r="Y19" s="56" t="s">
        <v>453</v>
      </c>
      <c r="Z19" s="56" t="s">
        <v>453</v>
      </c>
      <c r="AA19" s="57" t="s">
        <v>453</v>
      </c>
      <c r="AB19" s="55" t="s">
        <v>453</v>
      </c>
      <c r="AC19" s="56" t="s">
        <v>453</v>
      </c>
      <c r="AD19" s="56" t="s">
        <v>453</v>
      </c>
      <c r="AE19" s="56" t="s">
        <v>453</v>
      </c>
      <c r="AF19" s="56" t="s">
        <v>453</v>
      </c>
      <c r="AG19" s="57" t="s">
        <v>453</v>
      </c>
      <c r="AH19" s="58" t="s">
        <v>453</v>
      </c>
      <c r="AI19" s="59" t="s">
        <v>453</v>
      </c>
      <c r="AJ19" s="59" t="s">
        <v>453</v>
      </c>
      <c r="AK19" s="59" t="s">
        <v>453</v>
      </c>
      <c r="AL19" s="59" t="s">
        <v>453</v>
      </c>
      <c r="AN19" s="433"/>
      <c r="AO19" s="434"/>
      <c r="AP19" s="434"/>
      <c r="AQ19" s="434"/>
      <c r="AR19" s="434"/>
      <c r="AS19" s="434"/>
      <c r="AT19" s="439"/>
      <c r="AU19" s="440"/>
    </row>
    <row r="20" spans="2:47" ht="15.75" customHeight="1" x14ac:dyDescent="0.3">
      <c r="B20" s="420"/>
      <c r="C20" s="420"/>
      <c r="D20" s="421"/>
      <c r="E20" s="394"/>
      <c r="F20" s="392"/>
      <c r="G20" s="392"/>
      <c r="H20" s="392"/>
      <c r="I20" s="392"/>
      <c r="J20" s="191" t="s">
        <v>453</v>
      </c>
      <c r="K20" s="192" t="s">
        <v>453</v>
      </c>
      <c r="L20" s="192" t="s">
        <v>453</v>
      </c>
      <c r="M20" s="192" t="s">
        <v>453</v>
      </c>
      <c r="N20" s="192" t="s">
        <v>453</v>
      </c>
      <c r="O20" s="193" t="s">
        <v>453</v>
      </c>
      <c r="P20" s="191" t="s">
        <v>453</v>
      </c>
      <c r="Q20" s="192" t="s">
        <v>453</v>
      </c>
      <c r="R20" s="68" t="s">
        <v>453</v>
      </c>
      <c r="S20" s="68" t="s">
        <v>453</v>
      </c>
      <c r="T20" s="68" t="s">
        <v>453</v>
      </c>
      <c r="U20" s="69" t="s">
        <v>453</v>
      </c>
      <c r="V20" s="55" t="s">
        <v>453</v>
      </c>
      <c r="W20" s="56" t="s">
        <v>453</v>
      </c>
      <c r="X20" s="56" t="s">
        <v>453</v>
      </c>
      <c r="Y20" s="56" t="s">
        <v>453</v>
      </c>
      <c r="Z20" s="56" t="s">
        <v>453</v>
      </c>
      <c r="AA20" s="57" t="s">
        <v>453</v>
      </c>
      <c r="AB20" s="55" t="s">
        <v>453</v>
      </c>
      <c r="AC20" s="56" t="s">
        <v>453</v>
      </c>
      <c r="AD20" s="56" t="s">
        <v>453</v>
      </c>
      <c r="AE20" s="56" t="s">
        <v>453</v>
      </c>
      <c r="AF20" s="56" t="s">
        <v>453</v>
      </c>
      <c r="AG20" s="57" t="s">
        <v>453</v>
      </c>
      <c r="AH20" s="58" t="s">
        <v>453</v>
      </c>
      <c r="AI20" s="59" t="s">
        <v>453</v>
      </c>
      <c r="AJ20" s="59" t="s">
        <v>453</v>
      </c>
      <c r="AK20" s="59" t="s">
        <v>453</v>
      </c>
      <c r="AL20" s="59" t="s">
        <v>453</v>
      </c>
      <c r="AN20" s="433"/>
      <c r="AO20" s="434"/>
      <c r="AP20" s="434"/>
      <c r="AQ20" s="434"/>
      <c r="AR20" s="434"/>
      <c r="AS20" s="434"/>
      <c r="AT20" s="439"/>
      <c r="AU20" s="440"/>
    </row>
    <row r="21" spans="2:47" ht="15.75" customHeight="1" x14ac:dyDescent="0.3">
      <c r="B21" s="420"/>
      <c r="C21" s="420"/>
      <c r="D21" s="421"/>
      <c r="E21" s="394"/>
      <c r="F21" s="392"/>
      <c r="G21" s="392"/>
      <c r="H21" s="392"/>
      <c r="I21" s="392"/>
      <c r="J21" s="191" t="s">
        <v>453</v>
      </c>
      <c r="K21" s="192" t="s">
        <v>453</v>
      </c>
      <c r="L21" s="192" t="s">
        <v>453</v>
      </c>
      <c r="M21" s="192" t="s">
        <v>453</v>
      </c>
      <c r="N21" s="192" t="s">
        <v>453</v>
      </c>
      <c r="O21" s="193" t="s">
        <v>453</v>
      </c>
      <c r="P21" s="191" t="s">
        <v>453</v>
      </c>
      <c r="Q21" s="192" t="s">
        <v>453</v>
      </c>
      <c r="R21" s="68" t="s">
        <v>453</v>
      </c>
      <c r="S21" s="68" t="s">
        <v>453</v>
      </c>
      <c r="T21" s="68" t="s">
        <v>453</v>
      </c>
      <c r="U21" s="69" t="s">
        <v>453</v>
      </c>
      <c r="V21" s="55" t="s">
        <v>453</v>
      </c>
      <c r="W21" s="56" t="s">
        <v>453</v>
      </c>
      <c r="X21" s="56" t="s">
        <v>453</v>
      </c>
      <c r="Y21" s="56" t="s">
        <v>453</v>
      </c>
      <c r="Z21" s="56" t="s">
        <v>453</v>
      </c>
      <c r="AA21" s="57" t="s">
        <v>453</v>
      </c>
      <c r="AB21" s="55" t="s">
        <v>453</v>
      </c>
      <c r="AC21" s="56" t="s">
        <v>453</v>
      </c>
      <c r="AD21" s="56" t="s">
        <v>453</v>
      </c>
      <c r="AE21" s="56" t="s">
        <v>453</v>
      </c>
      <c r="AF21" s="56" t="s">
        <v>453</v>
      </c>
      <c r="AG21" s="57" t="s">
        <v>453</v>
      </c>
      <c r="AH21" s="58" t="s">
        <v>453</v>
      </c>
      <c r="AI21" s="59" t="s">
        <v>453</v>
      </c>
      <c r="AJ21" s="59" t="s">
        <v>453</v>
      </c>
      <c r="AK21" s="59" t="s">
        <v>453</v>
      </c>
      <c r="AL21" s="59" t="s">
        <v>453</v>
      </c>
      <c r="AN21" s="433"/>
      <c r="AO21" s="434"/>
      <c r="AP21" s="434"/>
      <c r="AQ21" s="434"/>
      <c r="AR21" s="434"/>
      <c r="AS21" s="434"/>
      <c r="AT21" s="439"/>
      <c r="AU21" s="440"/>
    </row>
    <row r="22" spans="2:47" ht="15.75" customHeight="1" x14ac:dyDescent="0.3">
      <c r="B22" s="420"/>
      <c r="C22" s="420"/>
      <c r="D22" s="421"/>
      <c r="E22" s="394"/>
      <c r="F22" s="392"/>
      <c r="G22" s="392"/>
      <c r="H22" s="392"/>
      <c r="I22" s="392"/>
      <c r="J22" s="191" t="s">
        <v>453</v>
      </c>
      <c r="K22" s="192" t="s">
        <v>453</v>
      </c>
      <c r="L22" s="192" t="s">
        <v>453</v>
      </c>
      <c r="M22" s="192" t="s">
        <v>453</v>
      </c>
      <c r="N22" s="192" t="s">
        <v>453</v>
      </c>
      <c r="O22" s="193" t="s">
        <v>453</v>
      </c>
      <c r="P22" s="191" t="s">
        <v>453</v>
      </c>
      <c r="Q22" s="192" t="s">
        <v>453</v>
      </c>
      <c r="R22" s="68" t="s">
        <v>453</v>
      </c>
      <c r="S22" s="68" t="s">
        <v>453</v>
      </c>
      <c r="T22" s="68" t="s">
        <v>453</v>
      </c>
      <c r="U22" s="69" t="s">
        <v>453</v>
      </c>
      <c r="V22" s="55" t="s">
        <v>453</v>
      </c>
      <c r="W22" s="56" t="s">
        <v>453</v>
      </c>
      <c r="X22" s="56" t="s">
        <v>453</v>
      </c>
      <c r="Y22" s="56" t="s">
        <v>453</v>
      </c>
      <c r="Z22" s="56" t="s">
        <v>453</v>
      </c>
      <c r="AA22" s="57" t="s">
        <v>453</v>
      </c>
      <c r="AB22" s="55" t="s">
        <v>453</v>
      </c>
      <c r="AC22" s="56" t="s">
        <v>453</v>
      </c>
      <c r="AD22" s="56" t="s">
        <v>453</v>
      </c>
      <c r="AE22" s="56" t="s">
        <v>453</v>
      </c>
      <c r="AF22" s="56" t="s">
        <v>453</v>
      </c>
      <c r="AG22" s="57" t="s">
        <v>453</v>
      </c>
      <c r="AH22" s="58" t="s">
        <v>453</v>
      </c>
      <c r="AI22" s="59" t="s">
        <v>453</v>
      </c>
      <c r="AJ22" s="59" t="s">
        <v>453</v>
      </c>
      <c r="AK22" s="59" t="s">
        <v>453</v>
      </c>
      <c r="AL22" s="59" t="s">
        <v>453</v>
      </c>
      <c r="AN22" s="433"/>
      <c r="AO22" s="434"/>
      <c r="AP22" s="434"/>
      <c r="AQ22" s="434"/>
      <c r="AR22" s="434"/>
      <c r="AS22" s="434"/>
      <c r="AT22" s="439"/>
      <c r="AU22" s="440"/>
    </row>
    <row r="23" spans="2:47" ht="0.75" customHeight="1" x14ac:dyDescent="0.3">
      <c r="B23" s="420"/>
      <c r="C23" s="420"/>
      <c r="D23" s="421"/>
      <c r="E23" s="394"/>
      <c r="F23" s="392"/>
      <c r="G23" s="392"/>
      <c r="H23" s="392"/>
      <c r="I23" s="392"/>
      <c r="J23" s="191" t="s">
        <v>453</v>
      </c>
      <c r="K23" s="192" t="s">
        <v>453</v>
      </c>
      <c r="L23" s="192" t="s">
        <v>453</v>
      </c>
      <c r="M23" s="192" t="s">
        <v>453</v>
      </c>
      <c r="N23" s="192" t="s">
        <v>453</v>
      </c>
      <c r="O23" s="193" t="s">
        <v>453</v>
      </c>
      <c r="P23" s="191" t="s">
        <v>453</v>
      </c>
      <c r="Q23" s="192" t="s">
        <v>453</v>
      </c>
      <c r="R23" s="68" t="s">
        <v>453</v>
      </c>
      <c r="S23" s="68" t="s">
        <v>453</v>
      </c>
      <c r="T23" s="68" t="s">
        <v>453</v>
      </c>
      <c r="U23" s="69" t="s">
        <v>453</v>
      </c>
      <c r="V23" s="55" t="s">
        <v>453</v>
      </c>
      <c r="W23" s="56" t="s">
        <v>453</v>
      </c>
      <c r="X23" s="56" t="s">
        <v>453</v>
      </c>
      <c r="Y23" s="56" t="s">
        <v>453</v>
      </c>
      <c r="Z23" s="56" t="s">
        <v>453</v>
      </c>
      <c r="AA23" s="57" t="s">
        <v>453</v>
      </c>
      <c r="AB23" s="55" t="s">
        <v>453</v>
      </c>
      <c r="AC23" s="56" t="s">
        <v>453</v>
      </c>
      <c r="AD23" s="56" t="s">
        <v>453</v>
      </c>
      <c r="AE23" s="56" t="s">
        <v>453</v>
      </c>
      <c r="AF23" s="56" t="s">
        <v>453</v>
      </c>
      <c r="AG23" s="57" t="s">
        <v>453</v>
      </c>
      <c r="AH23" s="58" t="s">
        <v>453</v>
      </c>
      <c r="AI23" s="59" t="s">
        <v>453</v>
      </c>
      <c r="AJ23" s="59" t="s">
        <v>453</v>
      </c>
      <c r="AK23" s="59" t="s">
        <v>453</v>
      </c>
      <c r="AL23" s="59" t="s">
        <v>453</v>
      </c>
      <c r="AN23" s="433"/>
      <c r="AO23" s="434"/>
      <c r="AP23" s="434"/>
      <c r="AQ23" s="434"/>
      <c r="AR23" s="434"/>
      <c r="AS23" s="434"/>
      <c r="AT23" s="439"/>
      <c r="AU23" s="440"/>
    </row>
    <row r="24" spans="2:47" ht="15.75" hidden="1" customHeight="1" x14ac:dyDescent="0.3">
      <c r="B24" s="420"/>
      <c r="C24" s="420"/>
      <c r="D24" s="421"/>
      <c r="E24" s="394"/>
      <c r="F24" s="392"/>
      <c r="G24" s="392"/>
      <c r="H24" s="392"/>
      <c r="I24" s="392"/>
      <c r="J24" s="191" t="s">
        <v>453</v>
      </c>
      <c r="K24" s="192" t="s">
        <v>453</v>
      </c>
      <c r="L24" s="192" t="s">
        <v>453</v>
      </c>
      <c r="M24" s="192" t="s">
        <v>453</v>
      </c>
      <c r="N24" s="192" t="s">
        <v>453</v>
      </c>
      <c r="O24" s="193" t="s">
        <v>453</v>
      </c>
      <c r="P24" s="191" t="s">
        <v>453</v>
      </c>
      <c r="Q24" s="192" t="s">
        <v>453</v>
      </c>
      <c r="R24" s="68" t="s">
        <v>453</v>
      </c>
      <c r="S24" s="68" t="s">
        <v>453</v>
      </c>
      <c r="T24" s="68" t="s">
        <v>453</v>
      </c>
      <c r="U24" s="69" t="s">
        <v>453</v>
      </c>
      <c r="V24" s="55" t="s">
        <v>453</v>
      </c>
      <c r="W24" s="56" t="s">
        <v>453</v>
      </c>
      <c r="X24" s="56" t="s">
        <v>453</v>
      </c>
      <c r="Y24" s="56" t="s">
        <v>453</v>
      </c>
      <c r="Z24" s="56" t="s">
        <v>453</v>
      </c>
      <c r="AA24" s="57" t="s">
        <v>453</v>
      </c>
      <c r="AB24" s="55" t="s">
        <v>453</v>
      </c>
      <c r="AC24" s="56" t="s">
        <v>453</v>
      </c>
      <c r="AD24" s="56" t="s">
        <v>453</v>
      </c>
      <c r="AE24" s="56" t="s">
        <v>453</v>
      </c>
      <c r="AF24" s="56" t="s">
        <v>453</v>
      </c>
      <c r="AG24" s="57" t="s">
        <v>453</v>
      </c>
      <c r="AH24" s="58" t="s">
        <v>453</v>
      </c>
      <c r="AI24" s="59" t="s">
        <v>453</v>
      </c>
      <c r="AJ24" s="59" t="s">
        <v>453</v>
      </c>
      <c r="AK24" s="59" t="s">
        <v>453</v>
      </c>
      <c r="AL24" s="59" t="s">
        <v>453</v>
      </c>
      <c r="AN24" s="433"/>
      <c r="AO24" s="434"/>
      <c r="AP24" s="434"/>
      <c r="AQ24" s="434"/>
      <c r="AR24" s="434"/>
      <c r="AS24" s="434"/>
      <c r="AT24" s="439"/>
      <c r="AU24" s="440"/>
    </row>
    <row r="25" spans="2:47" ht="15.75" hidden="1" customHeight="1" thickBot="1" x14ac:dyDescent="0.35">
      <c r="B25" s="420"/>
      <c r="C25" s="420"/>
      <c r="D25" s="421"/>
      <c r="E25" s="394"/>
      <c r="F25" s="392"/>
      <c r="G25" s="392"/>
      <c r="H25" s="392"/>
      <c r="I25" s="392"/>
      <c r="J25" s="191" t="s">
        <v>453</v>
      </c>
      <c r="K25" s="192" t="s">
        <v>453</v>
      </c>
      <c r="L25" s="192" t="s">
        <v>453</v>
      </c>
      <c r="M25" s="192" t="s">
        <v>453</v>
      </c>
      <c r="N25" s="192" t="s">
        <v>453</v>
      </c>
      <c r="O25" s="193" t="s">
        <v>453</v>
      </c>
      <c r="P25" s="191" t="s">
        <v>453</v>
      </c>
      <c r="Q25" s="192" t="s">
        <v>453</v>
      </c>
      <c r="R25" s="68" t="s">
        <v>453</v>
      </c>
      <c r="S25" s="68" t="s">
        <v>453</v>
      </c>
      <c r="T25" s="68" t="s">
        <v>453</v>
      </c>
      <c r="U25" s="69" t="s">
        <v>453</v>
      </c>
      <c r="V25" s="55" t="s">
        <v>453</v>
      </c>
      <c r="W25" s="56" t="s">
        <v>453</v>
      </c>
      <c r="X25" s="56" t="s">
        <v>453</v>
      </c>
      <c r="Y25" s="56" t="s">
        <v>453</v>
      </c>
      <c r="Z25" s="56" t="s">
        <v>453</v>
      </c>
      <c r="AA25" s="57" t="s">
        <v>453</v>
      </c>
      <c r="AB25" s="55" t="s">
        <v>453</v>
      </c>
      <c r="AC25" s="56" t="s">
        <v>453</v>
      </c>
      <c r="AD25" s="56" t="s">
        <v>453</v>
      </c>
      <c r="AE25" s="56" t="s">
        <v>453</v>
      </c>
      <c r="AF25" s="56" t="s">
        <v>453</v>
      </c>
      <c r="AG25" s="57" t="s">
        <v>453</v>
      </c>
      <c r="AH25" s="58" t="s">
        <v>453</v>
      </c>
      <c r="AI25" s="59" t="s">
        <v>453</v>
      </c>
      <c r="AJ25" s="59" t="s">
        <v>453</v>
      </c>
      <c r="AK25" s="59" t="s">
        <v>453</v>
      </c>
      <c r="AL25" s="59" t="s">
        <v>453</v>
      </c>
      <c r="AN25" s="433"/>
      <c r="AO25" s="434"/>
      <c r="AP25" s="434"/>
      <c r="AQ25" s="434"/>
      <c r="AR25" s="434"/>
      <c r="AS25" s="434"/>
      <c r="AT25" s="439"/>
      <c r="AU25" s="440"/>
    </row>
    <row r="26" spans="2:47" ht="15.75" hidden="1" customHeight="1" thickBot="1" x14ac:dyDescent="0.35">
      <c r="B26" s="420"/>
      <c r="C26" s="420"/>
      <c r="D26" s="421"/>
      <c r="E26" s="394"/>
      <c r="F26" s="392"/>
      <c r="G26" s="392"/>
      <c r="H26" s="392"/>
      <c r="I26" s="392"/>
      <c r="J26" s="191" t="s">
        <v>453</v>
      </c>
      <c r="K26" s="192" t="s">
        <v>453</v>
      </c>
      <c r="L26" s="192" t="s">
        <v>453</v>
      </c>
      <c r="M26" s="192" t="s">
        <v>453</v>
      </c>
      <c r="N26" s="192" t="s">
        <v>453</v>
      </c>
      <c r="O26" s="193" t="s">
        <v>453</v>
      </c>
      <c r="P26" s="191" t="s">
        <v>453</v>
      </c>
      <c r="Q26" s="192" t="s">
        <v>453</v>
      </c>
      <c r="R26" s="68" t="s">
        <v>453</v>
      </c>
      <c r="S26" s="68" t="s">
        <v>453</v>
      </c>
      <c r="T26" s="68" t="s">
        <v>453</v>
      </c>
      <c r="U26" s="69" t="s">
        <v>453</v>
      </c>
      <c r="V26" s="55" t="s">
        <v>453</v>
      </c>
      <c r="W26" s="56" t="s">
        <v>453</v>
      </c>
      <c r="X26" s="56" t="s">
        <v>453</v>
      </c>
      <c r="Y26" s="56" t="s">
        <v>453</v>
      </c>
      <c r="Z26" s="56" t="s">
        <v>453</v>
      </c>
      <c r="AA26" s="57" t="s">
        <v>453</v>
      </c>
      <c r="AB26" s="55" t="s">
        <v>453</v>
      </c>
      <c r="AC26" s="56" t="s">
        <v>453</v>
      </c>
      <c r="AD26" s="56" t="s">
        <v>453</v>
      </c>
      <c r="AE26" s="56" t="s">
        <v>453</v>
      </c>
      <c r="AF26" s="56" t="s">
        <v>453</v>
      </c>
      <c r="AG26" s="57" t="s">
        <v>453</v>
      </c>
      <c r="AH26" s="58" t="s">
        <v>453</v>
      </c>
      <c r="AI26" s="59" t="s">
        <v>453</v>
      </c>
      <c r="AJ26" s="59" t="s">
        <v>453</v>
      </c>
      <c r="AK26" s="59" t="s">
        <v>453</v>
      </c>
      <c r="AL26" s="59" t="s">
        <v>453</v>
      </c>
      <c r="AN26" s="433"/>
      <c r="AO26" s="434"/>
      <c r="AP26" s="434"/>
      <c r="AQ26" s="434"/>
      <c r="AR26" s="434"/>
      <c r="AS26" s="434"/>
      <c r="AT26" s="439"/>
      <c r="AU26" s="440"/>
    </row>
    <row r="27" spans="2:47" ht="21" customHeight="1" thickBot="1" x14ac:dyDescent="0.35">
      <c r="B27" s="420"/>
      <c r="C27" s="420"/>
      <c r="D27" s="421"/>
      <c r="E27" s="395"/>
      <c r="F27" s="396"/>
      <c r="G27" s="396"/>
      <c r="H27" s="396"/>
      <c r="I27" s="396"/>
      <c r="J27" s="194" t="s">
        <v>453</v>
      </c>
      <c r="K27" s="195" t="s">
        <v>453</v>
      </c>
      <c r="L27" s="195" t="s">
        <v>453</v>
      </c>
      <c r="M27" s="195" t="s">
        <v>453</v>
      </c>
      <c r="N27" s="195" t="s">
        <v>453</v>
      </c>
      <c r="O27" s="196" t="s">
        <v>453</v>
      </c>
      <c r="P27" s="194" t="s">
        <v>453</v>
      </c>
      <c r="Q27" s="195" t="s">
        <v>453</v>
      </c>
      <c r="R27" s="71" t="s">
        <v>453</v>
      </c>
      <c r="S27" s="71" t="s">
        <v>453</v>
      </c>
      <c r="T27" s="71" t="s">
        <v>453</v>
      </c>
      <c r="U27" s="72" t="s">
        <v>453</v>
      </c>
      <c r="V27" s="60" t="s">
        <v>453</v>
      </c>
      <c r="W27" s="61" t="s">
        <v>453</v>
      </c>
      <c r="X27" s="61" t="s">
        <v>453</v>
      </c>
      <c r="Y27" s="61" t="s">
        <v>453</v>
      </c>
      <c r="Z27" s="61" t="s">
        <v>453</v>
      </c>
      <c r="AA27" s="62" t="s">
        <v>453</v>
      </c>
      <c r="AB27" s="60" t="s">
        <v>453</v>
      </c>
      <c r="AC27" s="61" t="s">
        <v>453</v>
      </c>
      <c r="AD27" s="61" t="s">
        <v>453</v>
      </c>
      <c r="AE27" s="61" t="s">
        <v>453</v>
      </c>
      <c r="AF27" s="61" t="s">
        <v>453</v>
      </c>
      <c r="AG27" s="62" t="s">
        <v>453</v>
      </c>
      <c r="AH27" s="63" t="s">
        <v>453</v>
      </c>
      <c r="AI27" s="64" t="s">
        <v>453</v>
      </c>
      <c r="AJ27" s="64" t="s">
        <v>453</v>
      </c>
      <c r="AK27" s="64" t="s">
        <v>453</v>
      </c>
      <c r="AL27" s="64" t="s">
        <v>453</v>
      </c>
      <c r="AN27" s="435"/>
      <c r="AO27" s="436"/>
      <c r="AP27" s="436"/>
      <c r="AQ27" s="436"/>
      <c r="AR27" s="436"/>
      <c r="AS27" s="436"/>
      <c r="AT27" s="441"/>
      <c r="AU27" s="442"/>
    </row>
    <row r="28" spans="2:47" ht="15.75" customHeight="1" x14ac:dyDescent="0.3">
      <c r="B28" s="420"/>
      <c r="C28" s="420"/>
      <c r="D28" s="421"/>
      <c r="E28" s="388" t="s">
        <v>457</v>
      </c>
      <c r="F28" s="389"/>
      <c r="G28" s="389"/>
      <c r="H28" s="389"/>
      <c r="I28" s="390"/>
      <c r="J28" s="188" t="s">
        <v>453</v>
      </c>
      <c r="K28" s="189" t="s">
        <v>453</v>
      </c>
      <c r="L28" s="189" t="s">
        <v>453</v>
      </c>
      <c r="M28" s="189" t="s">
        <v>453</v>
      </c>
      <c r="N28" s="189" t="s">
        <v>453</v>
      </c>
      <c r="O28" s="190" t="s">
        <v>453</v>
      </c>
      <c r="P28" s="188" t="s">
        <v>453</v>
      </c>
      <c r="Q28" s="189" t="s">
        <v>453</v>
      </c>
      <c r="R28" s="189" t="s">
        <v>453</v>
      </c>
      <c r="S28" s="189" t="s">
        <v>453</v>
      </c>
      <c r="T28" s="189" t="s">
        <v>453</v>
      </c>
      <c r="U28" s="190" t="s">
        <v>453</v>
      </c>
      <c r="V28" s="188" t="s">
        <v>453</v>
      </c>
      <c r="W28" s="189" t="s">
        <v>453</v>
      </c>
      <c r="X28" s="65" t="s">
        <v>453</v>
      </c>
      <c r="Y28" s="65" t="s">
        <v>453</v>
      </c>
      <c r="Z28" s="65" t="s">
        <v>453</v>
      </c>
      <c r="AA28" s="66" t="s">
        <v>453</v>
      </c>
      <c r="AB28" s="50" t="s">
        <v>453</v>
      </c>
      <c r="AC28" s="51" t="s">
        <v>453</v>
      </c>
      <c r="AD28" s="51" t="s">
        <v>453</v>
      </c>
      <c r="AE28" s="51" t="s">
        <v>453</v>
      </c>
      <c r="AF28" s="51" t="s">
        <v>453</v>
      </c>
      <c r="AG28" s="52" t="s">
        <v>453</v>
      </c>
      <c r="AH28" s="53" t="s">
        <v>453</v>
      </c>
      <c r="AI28" s="54" t="s">
        <v>453</v>
      </c>
      <c r="AJ28" s="54" t="s">
        <v>453</v>
      </c>
      <c r="AK28" s="54" t="s">
        <v>453</v>
      </c>
      <c r="AL28" s="54" t="s">
        <v>453</v>
      </c>
      <c r="AN28" s="398" t="s">
        <v>291</v>
      </c>
      <c r="AO28" s="399"/>
      <c r="AP28" s="399"/>
      <c r="AQ28" s="399"/>
      <c r="AR28" s="399"/>
      <c r="AS28" s="399"/>
      <c r="AT28" s="406" t="s">
        <v>458</v>
      </c>
      <c r="AU28" s="406"/>
    </row>
    <row r="29" spans="2:47" ht="15.6" x14ac:dyDescent="0.3">
      <c r="B29" s="420"/>
      <c r="C29" s="420"/>
      <c r="D29" s="421"/>
      <c r="E29" s="391"/>
      <c r="F29" s="392"/>
      <c r="G29" s="392"/>
      <c r="H29" s="392"/>
      <c r="I29" s="393"/>
      <c r="J29" s="191" t="s">
        <v>453</v>
      </c>
      <c r="K29" s="192" t="s">
        <v>453</v>
      </c>
      <c r="L29" s="192" t="s">
        <v>453</v>
      </c>
      <c r="M29" s="192" t="s">
        <v>453</v>
      </c>
      <c r="N29" s="192" t="s">
        <v>453</v>
      </c>
      <c r="O29" s="193" t="s">
        <v>453</v>
      </c>
      <c r="P29" s="191" t="s">
        <v>453</v>
      </c>
      <c r="Q29" s="192" t="s">
        <v>453</v>
      </c>
      <c r="R29" s="192" t="s">
        <v>453</v>
      </c>
      <c r="S29" s="192" t="s">
        <v>453</v>
      </c>
      <c r="T29" s="192" t="s">
        <v>453</v>
      </c>
      <c r="U29" s="193" t="s">
        <v>453</v>
      </c>
      <c r="V29" s="191" t="s">
        <v>453</v>
      </c>
      <c r="W29" s="192" t="s">
        <v>453</v>
      </c>
      <c r="X29" s="68" t="s">
        <v>453</v>
      </c>
      <c r="Y29" s="68" t="s">
        <v>453</v>
      </c>
      <c r="Z29" s="68" t="s">
        <v>453</v>
      </c>
      <c r="AA29" s="69" t="s">
        <v>453</v>
      </c>
      <c r="AB29" s="55" t="s">
        <v>453</v>
      </c>
      <c r="AC29" s="56" t="s">
        <v>453</v>
      </c>
      <c r="AD29" s="56" t="s">
        <v>453</v>
      </c>
      <c r="AE29" s="56" t="s">
        <v>453</v>
      </c>
      <c r="AF29" s="56" t="s">
        <v>453</v>
      </c>
      <c r="AG29" s="57" t="s">
        <v>453</v>
      </c>
      <c r="AH29" s="58" t="s">
        <v>453</v>
      </c>
      <c r="AI29" s="59" t="s">
        <v>453</v>
      </c>
      <c r="AJ29" s="59" t="s">
        <v>453</v>
      </c>
      <c r="AK29" s="59" t="s">
        <v>453</v>
      </c>
      <c r="AL29" s="59" t="s">
        <v>453</v>
      </c>
      <c r="AN29" s="400"/>
      <c r="AO29" s="401"/>
      <c r="AP29" s="401"/>
      <c r="AQ29" s="401"/>
      <c r="AR29" s="401"/>
      <c r="AS29" s="401"/>
      <c r="AT29" s="406"/>
      <c r="AU29" s="406"/>
    </row>
    <row r="30" spans="2:47" ht="15.6" x14ac:dyDescent="0.3">
      <c r="B30" s="420"/>
      <c r="C30" s="420"/>
      <c r="D30" s="421"/>
      <c r="E30" s="394"/>
      <c r="F30" s="392"/>
      <c r="G30" s="392"/>
      <c r="H30" s="392"/>
      <c r="I30" s="393"/>
      <c r="J30" s="191" t="s">
        <v>453</v>
      </c>
      <c r="K30" s="192" t="s">
        <v>453</v>
      </c>
      <c r="L30" s="192" t="s">
        <v>453</v>
      </c>
      <c r="M30" s="192" t="s">
        <v>453</v>
      </c>
      <c r="N30" s="192" t="s">
        <v>453</v>
      </c>
      <c r="O30" s="193" t="s">
        <v>453</v>
      </c>
      <c r="P30" s="191" t="s">
        <v>453</v>
      </c>
      <c r="Q30" s="192" t="s">
        <v>453</v>
      </c>
      <c r="R30" s="192" t="s">
        <v>453</v>
      </c>
      <c r="S30" s="192" t="s">
        <v>453</v>
      </c>
      <c r="T30" s="192" t="s">
        <v>453</v>
      </c>
      <c r="U30" s="193" t="s">
        <v>453</v>
      </c>
      <c r="V30" s="191" t="s">
        <v>453</v>
      </c>
      <c r="W30" s="192" t="s">
        <v>453</v>
      </c>
      <c r="X30" s="68" t="s">
        <v>453</v>
      </c>
      <c r="Y30" s="68" t="s">
        <v>453</v>
      </c>
      <c r="Z30" s="68" t="s">
        <v>453</v>
      </c>
      <c r="AA30" s="69" t="s">
        <v>453</v>
      </c>
      <c r="AB30" s="55" t="s">
        <v>453</v>
      </c>
      <c r="AC30" s="56" t="s">
        <v>453</v>
      </c>
      <c r="AD30" s="56" t="s">
        <v>453</v>
      </c>
      <c r="AE30" s="56" t="s">
        <v>453</v>
      </c>
      <c r="AF30" s="56" t="s">
        <v>453</v>
      </c>
      <c r="AG30" s="57" t="s">
        <v>453</v>
      </c>
      <c r="AH30" s="58" t="s">
        <v>453</v>
      </c>
      <c r="AI30" s="59" t="s">
        <v>453</v>
      </c>
      <c r="AJ30" s="59" t="s">
        <v>453</v>
      </c>
      <c r="AK30" s="59" t="s">
        <v>453</v>
      </c>
      <c r="AL30" s="59" t="s">
        <v>453</v>
      </c>
      <c r="AN30" s="400"/>
      <c r="AO30" s="401"/>
      <c r="AP30" s="401"/>
      <c r="AQ30" s="401"/>
      <c r="AR30" s="401"/>
      <c r="AS30" s="401"/>
      <c r="AT30" s="406"/>
      <c r="AU30" s="406"/>
    </row>
    <row r="31" spans="2:47" ht="15.6" x14ac:dyDescent="0.3">
      <c r="B31" s="420"/>
      <c r="C31" s="420"/>
      <c r="D31" s="421"/>
      <c r="E31" s="394"/>
      <c r="F31" s="392"/>
      <c r="G31" s="392"/>
      <c r="H31" s="392"/>
      <c r="I31" s="393"/>
      <c r="J31" s="191" t="s">
        <v>453</v>
      </c>
      <c r="K31" s="192" t="s">
        <v>453</v>
      </c>
      <c r="L31" s="192" t="s">
        <v>453</v>
      </c>
      <c r="M31" s="192" t="s">
        <v>453</v>
      </c>
      <c r="N31" s="192" t="s">
        <v>453</v>
      </c>
      <c r="O31" s="193" t="s">
        <v>453</v>
      </c>
      <c r="P31" s="191" t="s">
        <v>453</v>
      </c>
      <c r="Q31" s="192" t="s">
        <v>453</v>
      </c>
      <c r="R31" s="192" t="s">
        <v>453</v>
      </c>
      <c r="S31" s="192" t="s">
        <v>453</v>
      </c>
      <c r="T31" s="192" t="s">
        <v>453</v>
      </c>
      <c r="U31" s="193" t="s">
        <v>453</v>
      </c>
      <c r="V31" s="191" t="s">
        <v>453</v>
      </c>
      <c r="W31" s="192" t="s">
        <v>453</v>
      </c>
      <c r="X31" s="68" t="s">
        <v>453</v>
      </c>
      <c r="Y31" s="68" t="s">
        <v>453</v>
      </c>
      <c r="Z31" s="68" t="s">
        <v>453</v>
      </c>
      <c r="AA31" s="69" t="s">
        <v>453</v>
      </c>
      <c r="AB31" s="55" t="s">
        <v>453</v>
      </c>
      <c r="AC31" s="56" t="s">
        <v>453</v>
      </c>
      <c r="AD31" s="56" t="s">
        <v>453</v>
      </c>
      <c r="AE31" s="56" t="s">
        <v>453</v>
      </c>
      <c r="AF31" s="56" t="s">
        <v>453</v>
      </c>
      <c r="AG31" s="57" t="s">
        <v>453</v>
      </c>
      <c r="AH31" s="58" t="s">
        <v>453</v>
      </c>
      <c r="AI31" s="59" t="s">
        <v>453</v>
      </c>
      <c r="AJ31" s="59" t="s">
        <v>453</v>
      </c>
      <c r="AK31" s="59" t="s">
        <v>453</v>
      </c>
      <c r="AL31" s="59" t="s">
        <v>453</v>
      </c>
      <c r="AN31" s="400"/>
      <c r="AO31" s="401"/>
      <c r="AP31" s="401"/>
      <c r="AQ31" s="401"/>
      <c r="AR31" s="401"/>
      <c r="AS31" s="401"/>
      <c r="AT31" s="406"/>
      <c r="AU31" s="406"/>
    </row>
    <row r="32" spans="2:47" ht="15.6" x14ac:dyDescent="0.3">
      <c r="B32" s="420"/>
      <c r="C32" s="420"/>
      <c r="D32" s="421"/>
      <c r="E32" s="394"/>
      <c r="F32" s="392"/>
      <c r="G32" s="392"/>
      <c r="H32" s="392"/>
      <c r="I32" s="393"/>
      <c r="J32" s="191" t="s">
        <v>453</v>
      </c>
      <c r="K32" s="192" t="s">
        <v>453</v>
      </c>
      <c r="L32" s="192" t="s">
        <v>453</v>
      </c>
      <c r="M32" s="192" t="s">
        <v>453</v>
      </c>
      <c r="N32" s="192" t="s">
        <v>453</v>
      </c>
      <c r="O32" s="193" t="s">
        <v>453</v>
      </c>
      <c r="P32" s="191" t="s">
        <v>453</v>
      </c>
      <c r="Q32" s="192" t="s">
        <v>453</v>
      </c>
      <c r="R32" s="192" t="s">
        <v>453</v>
      </c>
      <c r="S32" s="192" t="s">
        <v>453</v>
      </c>
      <c r="T32" s="192" t="s">
        <v>453</v>
      </c>
      <c r="U32" s="193" t="s">
        <v>453</v>
      </c>
      <c r="V32" s="191" t="s">
        <v>453</v>
      </c>
      <c r="W32" s="192" t="s">
        <v>453</v>
      </c>
      <c r="X32" s="68" t="s">
        <v>453</v>
      </c>
      <c r="Y32" s="68" t="s">
        <v>453</v>
      </c>
      <c r="Z32" s="68" t="s">
        <v>453</v>
      </c>
      <c r="AA32" s="69" t="s">
        <v>453</v>
      </c>
      <c r="AB32" s="55" t="s">
        <v>453</v>
      </c>
      <c r="AC32" s="56" t="s">
        <v>453</v>
      </c>
      <c r="AD32" s="56" t="s">
        <v>453</v>
      </c>
      <c r="AE32" s="56" t="s">
        <v>453</v>
      </c>
      <c r="AF32" s="56" t="s">
        <v>453</v>
      </c>
      <c r="AG32" s="57" t="s">
        <v>453</v>
      </c>
      <c r="AH32" s="58" t="s">
        <v>453</v>
      </c>
      <c r="AI32" s="59" t="s">
        <v>453</v>
      </c>
      <c r="AJ32" s="59" t="s">
        <v>453</v>
      </c>
      <c r="AK32" s="59" t="s">
        <v>453</v>
      </c>
      <c r="AL32" s="59" t="s">
        <v>453</v>
      </c>
      <c r="AN32" s="400"/>
      <c r="AO32" s="401"/>
      <c r="AP32" s="401"/>
      <c r="AQ32" s="401"/>
      <c r="AR32" s="401"/>
      <c r="AS32" s="401"/>
      <c r="AT32" s="406"/>
      <c r="AU32" s="406"/>
    </row>
    <row r="33" spans="2:47" ht="15.6" x14ac:dyDescent="0.3">
      <c r="B33" s="420"/>
      <c r="C33" s="420"/>
      <c r="D33" s="421"/>
      <c r="E33" s="394"/>
      <c r="F33" s="392"/>
      <c r="G33" s="392"/>
      <c r="H33" s="392"/>
      <c r="I33" s="393"/>
      <c r="J33" s="191" t="s">
        <v>453</v>
      </c>
      <c r="K33" s="192" t="s">
        <v>453</v>
      </c>
      <c r="L33" s="192" t="s">
        <v>453</v>
      </c>
      <c r="M33" s="192" t="s">
        <v>453</v>
      </c>
      <c r="N33" s="192" t="s">
        <v>453</v>
      </c>
      <c r="O33" s="193" t="s">
        <v>453</v>
      </c>
      <c r="P33" s="191" t="s">
        <v>453</v>
      </c>
      <c r="Q33" s="192" t="s">
        <v>453</v>
      </c>
      <c r="R33" s="192" t="s">
        <v>453</v>
      </c>
      <c r="S33" s="192" t="s">
        <v>453</v>
      </c>
      <c r="T33" s="192" t="s">
        <v>453</v>
      </c>
      <c r="U33" s="193" t="s">
        <v>453</v>
      </c>
      <c r="V33" s="191" t="s">
        <v>453</v>
      </c>
      <c r="W33" s="192" t="s">
        <v>453</v>
      </c>
      <c r="X33" s="68" t="s">
        <v>453</v>
      </c>
      <c r="Y33" s="68" t="s">
        <v>453</v>
      </c>
      <c r="Z33" s="68" t="s">
        <v>453</v>
      </c>
      <c r="AA33" s="69" t="s">
        <v>453</v>
      </c>
      <c r="AB33" s="55" t="s">
        <v>453</v>
      </c>
      <c r="AC33" s="56" t="s">
        <v>453</v>
      </c>
      <c r="AD33" s="56" t="s">
        <v>453</v>
      </c>
      <c r="AE33" s="56" t="s">
        <v>453</v>
      </c>
      <c r="AF33" s="56" t="s">
        <v>453</v>
      </c>
      <c r="AG33" s="57" t="s">
        <v>453</v>
      </c>
      <c r="AH33" s="58" t="s">
        <v>453</v>
      </c>
      <c r="AI33" s="59" t="s">
        <v>453</v>
      </c>
      <c r="AJ33" s="59" t="s">
        <v>453</v>
      </c>
      <c r="AK33" s="59" t="s">
        <v>453</v>
      </c>
      <c r="AL33" s="59" t="s">
        <v>453</v>
      </c>
      <c r="AN33" s="400"/>
      <c r="AO33" s="401"/>
      <c r="AP33" s="401"/>
      <c r="AQ33" s="401"/>
      <c r="AR33" s="401"/>
      <c r="AS33" s="401"/>
      <c r="AT33" s="406"/>
      <c r="AU33" s="406"/>
    </row>
    <row r="34" spans="2:47" ht="15.6" x14ac:dyDescent="0.3">
      <c r="B34" s="420"/>
      <c r="C34" s="420"/>
      <c r="D34" s="421"/>
      <c r="E34" s="394"/>
      <c r="F34" s="392"/>
      <c r="G34" s="392"/>
      <c r="H34" s="392"/>
      <c r="I34" s="393"/>
      <c r="J34" s="191" t="s">
        <v>453</v>
      </c>
      <c r="K34" s="192" t="s">
        <v>453</v>
      </c>
      <c r="L34" s="192" t="s">
        <v>453</v>
      </c>
      <c r="M34" s="192" t="s">
        <v>453</v>
      </c>
      <c r="N34" s="192" t="s">
        <v>453</v>
      </c>
      <c r="O34" s="193" t="s">
        <v>453</v>
      </c>
      <c r="P34" s="191" t="s">
        <v>453</v>
      </c>
      <c r="Q34" s="192" t="s">
        <v>453</v>
      </c>
      <c r="R34" s="192" t="s">
        <v>453</v>
      </c>
      <c r="S34" s="192" t="s">
        <v>453</v>
      </c>
      <c r="T34" s="192" t="s">
        <v>453</v>
      </c>
      <c r="U34" s="193" t="s">
        <v>453</v>
      </c>
      <c r="V34" s="191" t="s">
        <v>453</v>
      </c>
      <c r="W34" s="192" t="s">
        <v>453</v>
      </c>
      <c r="X34" s="68" t="s">
        <v>453</v>
      </c>
      <c r="Y34" s="68" t="s">
        <v>453</v>
      </c>
      <c r="Z34" s="68" t="s">
        <v>453</v>
      </c>
      <c r="AA34" s="69" t="s">
        <v>453</v>
      </c>
      <c r="AB34" s="55" t="s">
        <v>453</v>
      </c>
      <c r="AC34" s="56" t="s">
        <v>453</v>
      </c>
      <c r="AD34" s="56" t="s">
        <v>453</v>
      </c>
      <c r="AE34" s="56" t="s">
        <v>453</v>
      </c>
      <c r="AF34" s="56" t="s">
        <v>453</v>
      </c>
      <c r="AG34" s="57" t="s">
        <v>453</v>
      </c>
      <c r="AH34" s="58" t="s">
        <v>453</v>
      </c>
      <c r="AI34" s="59" t="s">
        <v>453</v>
      </c>
      <c r="AJ34" s="59" t="s">
        <v>453</v>
      </c>
      <c r="AK34" s="59" t="s">
        <v>453</v>
      </c>
      <c r="AL34" s="59" t="s">
        <v>453</v>
      </c>
      <c r="AN34" s="400"/>
      <c r="AO34" s="401"/>
      <c r="AP34" s="401"/>
      <c r="AQ34" s="401"/>
      <c r="AR34" s="401"/>
      <c r="AS34" s="401"/>
      <c r="AT34" s="406"/>
      <c r="AU34" s="406"/>
    </row>
    <row r="35" spans="2:47" ht="6" customHeight="1" thickBot="1" x14ac:dyDescent="0.35">
      <c r="B35" s="420"/>
      <c r="C35" s="420"/>
      <c r="D35" s="421"/>
      <c r="E35" s="394"/>
      <c r="F35" s="392"/>
      <c r="G35" s="392"/>
      <c r="H35" s="392"/>
      <c r="I35" s="393"/>
      <c r="J35" s="191" t="s">
        <v>453</v>
      </c>
      <c r="K35" s="192" t="s">
        <v>453</v>
      </c>
      <c r="L35" s="192" t="s">
        <v>453</v>
      </c>
      <c r="M35" s="192" t="s">
        <v>453</v>
      </c>
      <c r="N35" s="192" t="s">
        <v>453</v>
      </c>
      <c r="O35" s="193" t="s">
        <v>453</v>
      </c>
      <c r="P35" s="191" t="s">
        <v>453</v>
      </c>
      <c r="Q35" s="192" t="s">
        <v>453</v>
      </c>
      <c r="R35" s="192" t="s">
        <v>453</v>
      </c>
      <c r="S35" s="192" t="s">
        <v>453</v>
      </c>
      <c r="T35" s="192" t="s">
        <v>453</v>
      </c>
      <c r="U35" s="193" t="s">
        <v>453</v>
      </c>
      <c r="V35" s="191" t="s">
        <v>453</v>
      </c>
      <c r="W35" s="192" t="s">
        <v>453</v>
      </c>
      <c r="X35" s="68" t="s">
        <v>453</v>
      </c>
      <c r="Y35" s="68" t="s">
        <v>453</v>
      </c>
      <c r="Z35" s="68" t="s">
        <v>453</v>
      </c>
      <c r="AA35" s="69" t="s">
        <v>453</v>
      </c>
      <c r="AB35" s="55" t="s">
        <v>453</v>
      </c>
      <c r="AC35" s="56" t="s">
        <v>453</v>
      </c>
      <c r="AD35" s="56" t="s">
        <v>453</v>
      </c>
      <c r="AE35" s="56" t="s">
        <v>453</v>
      </c>
      <c r="AF35" s="56" t="s">
        <v>453</v>
      </c>
      <c r="AG35" s="57" t="s">
        <v>453</v>
      </c>
      <c r="AH35" s="58" t="s">
        <v>453</v>
      </c>
      <c r="AI35" s="59" t="s">
        <v>453</v>
      </c>
      <c r="AJ35" s="59" t="s">
        <v>453</v>
      </c>
      <c r="AK35" s="59" t="s">
        <v>453</v>
      </c>
      <c r="AL35" s="59" t="s">
        <v>453</v>
      </c>
      <c r="AN35" s="400"/>
      <c r="AO35" s="401"/>
      <c r="AP35" s="401"/>
      <c r="AQ35" s="401"/>
      <c r="AR35" s="401"/>
      <c r="AS35" s="401"/>
      <c r="AT35" s="406"/>
      <c r="AU35" s="406"/>
    </row>
    <row r="36" spans="2:47" ht="16.2" hidden="1" thickBot="1" x14ac:dyDescent="0.35">
      <c r="B36" s="420"/>
      <c r="C36" s="420"/>
      <c r="D36" s="421"/>
      <c r="E36" s="394"/>
      <c r="F36" s="392"/>
      <c r="G36" s="392"/>
      <c r="H36" s="392"/>
      <c r="I36" s="393"/>
      <c r="J36" s="67" t="s">
        <v>453</v>
      </c>
      <c r="K36" s="68" t="s">
        <v>453</v>
      </c>
      <c r="L36" s="68" t="s">
        <v>453</v>
      </c>
      <c r="M36" s="68" t="s">
        <v>453</v>
      </c>
      <c r="N36" s="68" t="s">
        <v>453</v>
      </c>
      <c r="O36" s="69" t="s">
        <v>453</v>
      </c>
      <c r="P36" s="67" t="s">
        <v>453</v>
      </c>
      <c r="Q36" s="68" t="s">
        <v>453</v>
      </c>
      <c r="R36" s="68" t="s">
        <v>453</v>
      </c>
      <c r="S36" s="68" t="s">
        <v>453</v>
      </c>
      <c r="T36" s="68" t="s">
        <v>453</v>
      </c>
      <c r="U36" s="69" t="s">
        <v>453</v>
      </c>
      <c r="V36" s="67" t="s">
        <v>453</v>
      </c>
      <c r="W36" s="68" t="s">
        <v>453</v>
      </c>
      <c r="X36" s="68" t="s">
        <v>453</v>
      </c>
      <c r="Y36" s="68" t="s">
        <v>453</v>
      </c>
      <c r="Z36" s="68" t="s">
        <v>453</v>
      </c>
      <c r="AA36" s="69" t="s">
        <v>453</v>
      </c>
      <c r="AB36" s="55" t="s">
        <v>453</v>
      </c>
      <c r="AC36" s="56" t="s">
        <v>453</v>
      </c>
      <c r="AD36" s="56" t="s">
        <v>453</v>
      </c>
      <c r="AE36" s="56" t="s">
        <v>453</v>
      </c>
      <c r="AF36" s="56" t="s">
        <v>453</v>
      </c>
      <c r="AG36" s="57" t="s">
        <v>453</v>
      </c>
      <c r="AH36" s="58" t="s">
        <v>453</v>
      </c>
      <c r="AI36" s="59" t="s">
        <v>453</v>
      </c>
      <c r="AJ36" s="59" t="s">
        <v>453</v>
      </c>
      <c r="AK36" s="59" t="s">
        <v>453</v>
      </c>
      <c r="AL36" s="59" t="s">
        <v>453</v>
      </c>
      <c r="AN36" s="400"/>
      <c r="AO36" s="401"/>
      <c r="AP36" s="401"/>
      <c r="AQ36" s="401"/>
      <c r="AR36" s="401"/>
      <c r="AS36" s="402"/>
      <c r="AT36" s="36"/>
      <c r="AU36" s="36"/>
    </row>
    <row r="37" spans="2:47" ht="16.2" hidden="1" thickBot="1" x14ac:dyDescent="0.35">
      <c r="B37" s="420"/>
      <c r="C37" s="420"/>
      <c r="D37" s="421"/>
      <c r="E37" s="395"/>
      <c r="F37" s="396"/>
      <c r="G37" s="396"/>
      <c r="H37" s="396"/>
      <c r="I37" s="397"/>
      <c r="J37" s="67" t="s">
        <v>453</v>
      </c>
      <c r="K37" s="68" t="s">
        <v>453</v>
      </c>
      <c r="L37" s="68" t="s">
        <v>453</v>
      </c>
      <c r="M37" s="68" t="s">
        <v>453</v>
      </c>
      <c r="N37" s="68" t="s">
        <v>453</v>
      </c>
      <c r="O37" s="69" t="s">
        <v>453</v>
      </c>
      <c r="P37" s="67" t="s">
        <v>453</v>
      </c>
      <c r="Q37" s="68" t="s">
        <v>453</v>
      </c>
      <c r="R37" s="68" t="s">
        <v>453</v>
      </c>
      <c r="S37" s="68" t="s">
        <v>453</v>
      </c>
      <c r="T37" s="68" t="s">
        <v>453</v>
      </c>
      <c r="U37" s="69" t="s">
        <v>453</v>
      </c>
      <c r="V37" s="67" t="s">
        <v>453</v>
      </c>
      <c r="W37" s="68" t="s">
        <v>453</v>
      </c>
      <c r="X37" s="68" t="s">
        <v>453</v>
      </c>
      <c r="Y37" s="68" t="s">
        <v>453</v>
      </c>
      <c r="Z37" s="68" t="s">
        <v>453</v>
      </c>
      <c r="AA37" s="69" t="s">
        <v>453</v>
      </c>
      <c r="AB37" s="60" t="s">
        <v>453</v>
      </c>
      <c r="AC37" s="61" t="s">
        <v>453</v>
      </c>
      <c r="AD37" s="61" t="s">
        <v>453</v>
      </c>
      <c r="AE37" s="61" t="s">
        <v>453</v>
      </c>
      <c r="AF37" s="61" t="s">
        <v>453</v>
      </c>
      <c r="AG37" s="62" t="s">
        <v>453</v>
      </c>
      <c r="AH37" s="63" t="s">
        <v>453</v>
      </c>
      <c r="AI37" s="64" t="s">
        <v>453</v>
      </c>
      <c r="AJ37" s="64" t="s">
        <v>453</v>
      </c>
      <c r="AK37" s="64" t="s">
        <v>453</v>
      </c>
      <c r="AL37" s="64" t="s">
        <v>453</v>
      </c>
      <c r="AN37" s="403"/>
      <c r="AO37" s="404"/>
      <c r="AP37" s="404"/>
      <c r="AQ37" s="404"/>
      <c r="AR37" s="404"/>
      <c r="AS37" s="405"/>
      <c r="AT37" s="36"/>
      <c r="AU37" s="36"/>
    </row>
    <row r="38" spans="2:47" ht="15.6" x14ac:dyDescent="0.3">
      <c r="B38" s="420"/>
      <c r="C38" s="420"/>
      <c r="D38" s="421"/>
      <c r="E38" s="388" t="s">
        <v>459</v>
      </c>
      <c r="F38" s="389"/>
      <c r="G38" s="389"/>
      <c r="H38" s="389"/>
      <c r="I38" s="389"/>
      <c r="J38" s="73" t="s">
        <v>453</v>
      </c>
      <c r="K38" s="74" t="s">
        <v>453</v>
      </c>
      <c r="L38" s="74" t="s">
        <v>453</v>
      </c>
      <c r="M38" s="74" t="s">
        <v>453</v>
      </c>
      <c r="N38" s="74" t="s">
        <v>453</v>
      </c>
      <c r="O38" s="75" t="s">
        <v>453</v>
      </c>
      <c r="P38" s="188" t="s">
        <v>453</v>
      </c>
      <c r="Q38" s="189" t="s">
        <v>453</v>
      </c>
      <c r="R38" s="189" t="s">
        <v>453</v>
      </c>
      <c r="S38" s="189" t="s">
        <v>453</v>
      </c>
      <c r="T38" s="189" t="s">
        <v>453</v>
      </c>
      <c r="U38" s="190" t="s">
        <v>453</v>
      </c>
      <c r="V38" s="188"/>
      <c r="W38" s="189"/>
      <c r="X38" s="65" t="s">
        <v>453</v>
      </c>
      <c r="Y38" s="65" t="s">
        <v>453</v>
      </c>
      <c r="Z38" s="65" t="s">
        <v>453</v>
      </c>
      <c r="AA38" s="66" t="s">
        <v>453</v>
      </c>
      <c r="AB38" s="50" t="s">
        <v>453</v>
      </c>
      <c r="AC38" s="51" t="s">
        <v>453</v>
      </c>
      <c r="AD38" s="51" t="s">
        <v>453</v>
      </c>
      <c r="AE38" s="51" t="s">
        <v>453</v>
      </c>
      <c r="AF38" s="51" t="s">
        <v>453</v>
      </c>
      <c r="AG38" s="52" t="s">
        <v>453</v>
      </c>
      <c r="AH38" s="53" t="s">
        <v>453</v>
      </c>
      <c r="AI38" s="54" t="s">
        <v>453</v>
      </c>
      <c r="AJ38" s="54" t="s">
        <v>453</v>
      </c>
      <c r="AK38" s="54" t="s">
        <v>453</v>
      </c>
      <c r="AL38" s="54" t="s">
        <v>453</v>
      </c>
      <c r="AN38" s="407" t="s">
        <v>336</v>
      </c>
      <c r="AO38" s="408"/>
      <c r="AP38" s="408"/>
      <c r="AQ38" s="408"/>
      <c r="AR38" s="408"/>
      <c r="AS38" s="408"/>
      <c r="AT38" s="406" t="s">
        <v>460</v>
      </c>
      <c r="AU38" s="415"/>
    </row>
    <row r="39" spans="2:47" ht="15.6" x14ac:dyDescent="0.3">
      <c r="B39" s="420"/>
      <c r="C39" s="420"/>
      <c r="D39" s="421"/>
      <c r="E39" s="391"/>
      <c r="F39" s="392"/>
      <c r="G39" s="392"/>
      <c r="H39" s="392"/>
      <c r="I39" s="392"/>
      <c r="J39" s="76" t="s">
        <v>453</v>
      </c>
      <c r="K39" s="77" t="s">
        <v>453</v>
      </c>
      <c r="L39" s="77" t="s">
        <v>453</v>
      </c>
      <c r="M39" s="77" t="s">
        <v>453</v>
      </c>
      <c r="N39" s="77" t="s">
        <v>453</v>
      </c>
      <c r="O39" s="78" t="s">
        <v>453</v>
      </c>
      <c r="P39" s="191" t="s">
        <v>453</v>
      </c>
      <c r="Q39" s="192" t="s">
        <v>453</v>
      </c>
      <c r="R39" s="192" t="s">
        <v>453</v>
      </c>
      <c r="S39" s="192" t="s">
        <v>453</v>
      </c>
      <c r="T39" s="192" t="s">
        <v>453</v>
      </c>
      <c r="U39" s="193" t="s">
        <v>453</v>
      </c>
      <c r="V39" s="191" t="s">
        <v>453</v>
      </c>
      <c r="W39" s="192" t="s">
        <v>453</v>
      </c>
      <c r="X39" s="68" t="s">
        <v>453</v>
      </c>
      <c r="Y39" s="68" t="s">
        <v>453</v>
      </c>
      <c r="Z39" s="68" t="s">
        <v>453</v>
      </c>
      <c r="AA39" s="69" t="s">
        <v>453</v>
      </c>
      <c r="AB39" s="55" t="s">
        <v>453</v>
      </c>
      <c r="AC39" s="56" t="s">
        <v>453</v>
      </c>
      <c r="AD39" s="56" t="s">
        <v>453</v>
      </c>
      <c r="AE39" s="56" t="s">
        <v>453</v>
      </c>
      <c r="AF39" s="56" t="s">
        <v>453</v>
      </c>
      <c r="AG39" s="57" t="s">
        <v>453</v>
      </c>
      <c r="AH39" s="58" t="s">
        <v>453</v>
      </c>
      <c r="AI39" s="59" t="s">
        <v>453</v>
      </c>
      <c r="AJ39" s="59" t="s">
        <v>453</v>
      </c>
      <c r="AK39" s="59" t="s">
        <v>453</v>
      </c>
      <c r="AL39" s="59" t="s">
        <v>453</v>
      </c>
      <c r="AN39" s="409"/>
      <c r="AO39" s="410"/>
      <c r="AP39" s="410"/>
      <c r="AQ39" s="410"/>
      <c r="AR39" s="410"/>
      <c r="AS39" s="410"/>
      <c r="AT39" s="415"/>
      <c r="AU39" s="415"/>
    </row>
    <row r="40" spans="2:47" ht="15.6" x14ac:dyDescent="0.3">
      <c r="B40" s="420"/>
      <c r="C40" s="420"/>
      <c r="D40" s="421"/>
      <c r="E40" s="394"/>
      <c r="F40" s="392"/>
      <c r="G40" s="392"/>
      <c r="H40" s="392"/>
      <c r="I40" s="392"/>
      <c r="J40" s="76" t="s">
        <v>453</v>
      </c>
      <c r="K40" s="77" t="s">
        <v>453</v>
      </c>
      <c r="L40" s="77" t="s">
        <v>453</v>
      </c>
      <c r="M40" s="77" t="s">
        <v>453</v>
      </c>
      <c r="N40" s="77" t="s">
        <v>453</v>
      </c>
      <c r="O40" s="78" t="s">
        <v>453</v>
      </c>
      <c r="P40" s="191" t="s">
        <v>453</v>
      </c>
      <c r="Q40" s="192" t="s">
        <v>453</v>
      </c>
      <c r="R40" s="192" t="s">
        <v>453</v>
      </c>
      <c r="S40" s="192" t="s">
        <v>453</v>
      </c>
      <c r="T40" s="192" t="s">
        <v>453</v>
      </c>
      <c r="U40" s="193" t="s">
        <v>453</v>
      </c>
      <c r="V40" s="191" t="s">
        <v>453</v>
      </c>
      <c r="W40" s="192" t="s">
        <v>453</v>
      </c>
      <c r="X40" s="68" t="s">
        <v>453</v>
      </c>
      <c r="Y40" s="68" t="s">
        <v>453</v>
      </c>
      <c r="Z40" s="68" t="s">
        <v>453</v>
      </c>
      <c r="AA40" s="69" t="s">
        <v>453</v>
      </c>
      <c r="AB40" s="55" t="s">
        <v>453</v>
      </c>
      <c r="AC40" s="56" t="s">
        <v>453</v>
      </c>
      <c r="AD40" s="56" t="s">
        <v>453</v>
      </c>
      <c r="AE40" s="56" t="s">
        <v>453</v>
      </c>
      <c r="AF40" s="56" t="s">
        <v>453</v>
      </c>
      <c r="AG40" s="57" t="s">
        <v>453</v>
      </c>
      <c r="AH40" s="58" t="s">
        <v>453</v>
      </c>
      <c r="AI40" s="59" t="s">
        <v>453</v>
      </c>
      <c r="AJ40" s="59" t="s">
        <v>453</v>
      </c>
      <c r="AK40" s="59" t="s">
        <v>453</v>
      </c>
      <c r="AL40" s="59" t="s">
        <v>453</v>
      </c>
      <c r="AN40" s="409"/>
      <c r="AO40" s="410"/>
      <c r="AP40" s="410"/>
      <c r="AQ40" s="410"/>
      <c r="AR40" s="410"/>
      <c r="AS40" s="410"/>
      <c r="AT40" s="415"/>
      <c r="AU40" s="415"/>
    </row>
    <row r="41" spans="2:47" ht="15.6" x14ac:dyDescent="0.3">
      <c r="B41" s="420"/>
      <c r="C41" s="420"/>
      <c r="D41" s="421"/>
      <c r="E41" s="394"/>
      <c r="F41" s="392"/>
      <c r="G41" s="392"/>
      <c r="H41" s="392"/>
      <c r="I41" s="392"/>
      <c r="J41" s="76" t="s">
        <v>453</v>
      </c>
      <c r="K41" s="77" t="s">
        <v>453</v>
      </c>
      <c r="L41" s="77" t="s">
        <v>453</v>
      </c>
      <c r="M41" s="77" t="s">
        <v>453</v>
      </c>
      <c r="N41" s="77" t="s">
        <v>453</v>
      </c>
      <c r="O41" s="78" t="s">
        <v>453</v>
      </c>
      <c r="P41" s="191" t="s">
        <v>453</v>
      </c>
      <c r="Q41" s="192" t="s">
        <v>453</v>
      </c>
      <c r="R41" s="192" t="s">
        <v>453</v>
      </c>
      <c r="S41" s="192" t="s">
        <v>453</v>
      </c>
      <c r="T41" s="192" t="s">
        <v>453</v>
      </c>
      <c r="U41" s="193" t="s">
        <v>453</v>
      </c>
      <c r="V41" s="191" t="s">
        <v>453</v>
      </c>
      <c r="W41" s="192" t="s">
        <v>453</v>
      </c>
      <c r="X41" s="68" t="s">
        <v>453</v>
      </c>
      <c r="Y41" s="68" t="s">
        <v>453</v>
      </c>
      <c r="Z41" s="68" t="s">
        <v>453</v>
      </c>
      <c r="AA41" s="69" t="s">
        <v>453</v>
      </c>
      <c r="AB41" s="55" t="s">
        <v>453</v>
      </c>
      <c r="AC41" s="56" t="s">
        <v>453</v>
      </c>
      <c r="AD41" s="56" t="s">
        <v>453</v>
      </c>
      <c r="AE41" s="56" t="s">
        <v>453</v>
      </c>
      <c r="AF41" s="56" t="s">
        <v>453</v>
      </c>
      <c r="AG41" s="57" t="s">
        <v>453</v>
      </c>
      <c r="AH41" s="58" t="s">
        <v>453</v>
      </c>
      <c r="AI41" s="59" t="s">
        <v>453</v>
      </c>
      <c r="AJ41" s="59" t="s">
        <v>453</v>
      </c>
      <c r="AK41" s="59" t="s">
        <v>453</v>
      </c>
      <c r="AL41" s="59" t="s">
        <v>453</v>
      </c>
      <c r="AN41" s="409"/>
      <c r="AO41" s="410"/>
      <c r="AP41" s="410"/>
      <c r="AQ41" s="410"/>
      <c r="AR41" s="410"/>
      <c r="AS41" s="410"/>
      <c r="AT41" s="415"/>
      <c r="AU41" s="415"/>
    </row>
    <row r="42" spans="2:47" ht="15.6" x14ac:dyDescent="0.3">
      <c r="B42" s="420"/>
      <c r="C42" s="420"/>
      <c r="D42" s="421"/>
      <c r="E42" s="394"/>
      <c r="F42" s="392"/>
      <c r="G42" s="392"/>
      <c r="H42" s="392"/>
      <c r="I42" s="392"/>
      <c r="J42" s="76" t="s">
        <v>453</v>
      </c>
      <c r="K42" s="77" t="s">
        <v>453</v>
      </c>
      <c r="L42" s="77" t="s">
        <v>453</v>
      </c>
      <c r="M42" s="77" t="s">
        <v>453</v>
      </c>
      <c r="N42" s="77" t="s">
        <v>453</v>
      </c>
      <c r="O42" s="78" t="s">
        <v>453</v>
      </c>
      <c r="P42" s="191" t="s">
        <v>453</v>
      </c>
      <c r="Q42" s="192" t="s">
        <v>453</v>
      </c>
      <c r="R42" s="192" t="s">
        <v>453</v>
      </c>
      <c r="S42" s="192" t="s">
        <v>453</v>
      </c>
      <c r="T42" s="192" t="s">
        <v>453</v>
      </c>
      <c r="U42" s="193" t="s">
        <v>453</v>
      </c>
      <c r="V42" s="191" t="s">
        <v>453</v>
      </c>
      <c r="W42" s="192" t="s">
        <v>453</v>
      </c>
      <c r="X42" s="68" t="s">
        <v>453</v>
      </c>
      <c r="Y42" s="68" t="s">
        <v>453</v>
      </c>
      <c r="Z42" s="68" t="s">
        <v>453</v>
      </c>
      <c r="AA42" s="69" t="s">
        <v>453</v>
      </c>
      <c r="AB42" s="55" t="s">
        <v>453</v>
      </c>
      <c r="AC42" s="56" t="s">
        <v>453</v>
      </c>
      <c r="AD42" s="56" t="s">
        <v>453</v>
      </c>
      <c r="AE42" s="56" t="s">
        <v>453</v>
      </c>
      <c r="AF42" s="56" t="s">
        <v>453</v>
      </c>
      <c r="AG42" s="57" t="s">
        <v>453</v>
      </c>
      <c r="AH42" s="58" t="s">
        <v>453</v>
      </c>
      <c r="AI42" s="59" t="s">
        <v>453</v>
      </c>
      <c r="AJ42" s="59" t="s">
        <v>453</v>
      </c>
      <c r="AK42" s="59" t="s">
        <v>453</v>
      </c>
      <c r="AL42" s="59" t="s">
        <v>453</v>
      </c>
      <c r="AN42" s="409"/>
      <c r="AO42" s="410"/>
      <c r="AP42" s="410"/>
      <c r="AQ42" s="410"/>
      <c r="AR42" s="410"/>
      <c r="AS42" s="410"/>
      <c r="AT42" s="415"/>
      <c r="AU42" s="415"/>
    </row>
    <row r="43" spans="2:47" ht="15.6" x14ac:dyDescent="0.3">
      <c r="B43" s="420"/>
      <c r="C43" s="420"/>
      <c r="D43" s="421"/>
      <c r="E43" s="394"/>
      <c r="F43" s="392"/>
      <c r="G43" s="392"/>
      <c r="H43" s="392"/>
      <c r="I43" s="392"/>
      <c r="J43" s="76" t="s">
        <v>453</v>
      </c>
      <c r="K43" s="77" t="s">
        <v>453</v>
      </c>
      <c r="L43" s="77" t="s">
        <v>453</v>
      </c>
      <c r="M43" s="77" t="s">
        <v>453</v>
      </c>
      <c r="N43" s="77" t="s">
        <v>453</v>
      </c>
      <c r="O43" s="78" t="s">
        <v>453</v>
      </c>
      <c r="P43" s="191" t="s">
        <v>453</v>
      </c>
      <c r="Q43" s="192" t="s">
        <v>453</v>
      </c>
      <c r="R43" s="192" t="s">
        <v>453</v>
      </c>
      <c r="S43" s="192" t="s">
        <v>453</v>
      </c>
      <c r="T43" s="192" t="s">
        <v>453</v>
      </c>
      <c r="U43" s="193" t="s">
        <v>453</v>
      </c>
      <c r="V43" s="191" t="s">
        <v>453</v>
      </c>
      <c r="W43" s="192" t="s">
        <v>453</v>
      </c>
      <c r="X43" s="68" t="s">
        <v>453</v>
      </c>
      <c r="Y43" s="68" t="s">
        <v>453</v>
      </c>
      <c r="Z43" s="68" t="s">
        <v>453</v>
      </c>
      <c r="AA43" s="69" t="s">
        <v>453</v>
      </c>
      <c r="AB43" s="55" t="s">
        <v>453</v>
      </c>
      <c r="AC43" s="56" t="s">
        <v>453</v>
      </c>
      <c r="AD43" s="56" t="s">
        <v>453</v>
      </c>
      <c r="AE43" s="56" t="s">
        <v>453</v>
      </c>
      <c r="AF43" s="56" t="s">
        <v>453</v>
      </c>
      <c r="AG43" s="57" t="s">
        <v>453</v>
      </c>
      <c r="AH43" s="58" t="s">
        <v>453</v>
      </c>
      <c r="AI43" s="59" t="s">
        <v>453</v>
      </c>
      <c r="AJ43" s="59" t="s">
        <v>453</v>
      </c>
      <c r="AK43" s="59" t="s">
        <v>453</v>
      </c>
      <c r="AL43" s="59" t="s">
        <v>453</v>
      </c>
      <c r="AN43" s="409"/>
      <c r="AO43" s="410"/>
      <c r="AP43" s="410"/>
      <c r="AQ43" s="410"/>
      <c r="AR43" s="410"/>
      <c r="AS43" s="410"/>
      <c r="AT43" s="415"/>
      <c r="AU43" s="415"/>
    </row>
    <row r="44" spans="2:47" ht="15.6" x14ac:dyDescent="0.3">
      <c r="B44" s="420"/>
      <c r="C44" s="420"/>
      <c r="D44" s="421"/>
      <c r="E44" s="394"/>
      <c r="F44" s="392"/>
      <c r="G44" s="392"/>
      <c r="H44" s="392"/>
      <c r="I44" s="392"/>
      <c r="J44" s="76" t="s">
        <v>453</v>
      </c>
      <c r="K44" s="77" t="s">
        <v>453</v>
      </c>
      <c r="L44" s="77" t="s">
        <v>453</v>
      </c>
      <c r="M44" s="77" t="s">
        <v>453</v>
      </c>
      <c r="N44" s="77" t="s">
        <v>453</v>
      </c>
      <c r="O44" s="78" t="s">
        <v>453</v>
      </c>
      <c r="P44" s="191" t="s">
        <v>453</v>
      </c>
      <c r="Q44" s="192" t="s">
        <v>453</v>
      </c>
      <c r="R44" s="192" t="s">
        <v>453</v>
      </c>
      <c r="S44" s="192" t="s">
        <v>453</v>
      </c>
      <c r="T44" s="192" t="s">
        <v>453</v>
      </c>
      <c r="U44" s="193" t="s">
        <v>453</v>
      </c>
      <c r="V44" s="191" t="s">
        <v>453</v>
      </c>
      <c r="W44" s="192" t="s">
        <v>453</v>
      </c>
      <c r="X44" s="68" t="s">
        <v>453</v>
      </c>
      <c r="Y44" s="68" t="s">
        <v>453</v>
      </c>
      <c r="Z44" s="68" t="s">
        <v>453</v>
      </c>
      <c r="AA44" s="69" t="s">
        <v>453</v>
      </c>
      <c r="AB44" s="55" t="s">
        <v>453</v>
      </c>
      <c r="AC44" s="56" t="s">
        <v>453</v>
      </c>
      <c r="AD44" s="56" t="s">
        <v>453</v>
      </c>
      <c r="AE44" s="56" t="s">
        <v>453</v>
      </c>
      <c r="AF44" s="56" t="s">
        <v>453</v>
      </c>
      <c r="AG44" s="57" t="s">
        <v>453</v>
      </c>
      <c r="AH44" s="58" t="s">
        <v>453</v>
      </c>
      <c r="AI44" s="59" t="s">
        <v>453</v>
      </c>
      <c r="AJ44" s="59" t="s">
        <v>453</v>
      </c>
      <c r="AK44" s="59" t="s">
        <v>453</v>
      </c>
      <c r="AL44" s="59" t="s">
        <v>453</v>
      </c>
      <c r="AN44" s="409"/>
      <c r="AO44" s="410"/>
      <c r="AP44" s="410"/>
      <c r="AQ44" s="410"/>
      <c r="AR44" s="410"/>
      <c r="AS44" s="410"/>
      <c r="AT44" s="415"/>
      <c r="AU44" s="415"/>
    </row>
    <row r="45" spans="2:47" ht="3" customHeight="1" thickBot="1" x14ac:dyDescent="0.35">
      <c r="B45" s="420"/>
      <c r="C45" s="420"/>
      <c r="D45" s="421"/>
      <c r="E45" s="394"/>
      <c r="F45" s="392"/>
      <c r="G45" s="392"/>
      <c r="H45" s="392"/>
      <c r="I45" s="392"/>
      <c r="J45" s="76" t="s">
        <v>453</v>
      </c>
      <c r="K45" s="77" t="s">
        <v>453</v>
      </c>
      <c r="L45" s="77" t="s">
        <v>453</v>
      </c>
      <c r="M45" s="77" t="s">
        <v>453</v>
      </c>
      <c r="N45" s="77" t="s">
        <v>453</v>
      </c>
      <c r="O45" s="78" t="s">
        <v>453</v>
      </c>
      <c r="P45" s="191" t="s">
        <v>453</v>
      </c>
      <c r="Q45" s="192" t="s">
        <v>453</v>
      </c>
      <c r="R45" s="192" t="s">
        <v>453</v>
      </c>
      <c r="S45" s="192" t="s">
        <v>453</v>
      </c>
      <c r="T45" s="192" t="s">
        <v>453</v>
      </c>
      <c r="U45" s="193" t="s">
        <v>453</v>
      </c>
      <c r="V45" s="191" t="s">
        <v>453</v>
      </c>
      <c r="W45" s="192" t="s">
        <v>453</v>
      </c>
      <c r="X45" s="68" t="s">
        <v>453</v>
      </c>
      <c r="Y45" s="68" t="s">
        <v>453</v>
      </c>
      <c r="Z45" s="68" t="s">
        <v>453</v>
      </c>
      <c r="AA45" s="69" t="s">
        <v>453</v>
      </c>
      <c r="AB45" s="55" t="s">
        <v>453</v>
      </c>
      <c r="AC45" s="56" t="s">
        <v>453</v>
      </c>
      <c r="AD45" s="56" t="s">
        <v>453</v>
      </c>
      <c r="AE45" s="56" t="s">
        <v>453</v>
      </c>
      <c r="AF45" s="56" t="s">
        <v>453</v>
      </c>
      <c r="AG45" s="57" t="s">
        <v>453</v>
      </c>
      <c r="AH45" s="58" t="s">
        <v>453</v>
      </c>
      <c r="AI45" s="59" t="s">
        <v>453</v>
      </c>
      <c r="AJ45" s="59" t="s">
        <v>453</v>
      </c>
      <c r="AK45" s="59" t="s">
        <v>453</v>
      </c>
      <c r="AL45" s="59" t="s">
        <v>453</v>
      </c>
      <c r="AN45" s="409"/>
      <c r="AO45" s="410"/>
      <c r="AP45" s="410"/>
      <c r="AQ45" s="410"/>
      <c r="AR45" s="410"/>
      <c r="AS45" s="411"/>
      <c r="AT45" s="36"/>
      <c r="AU45" s="36"/>
    </row>
    <row r="46" spans="2:47" ht="16.2" hidden="1" thickBot="1" x14ac:dyDescent="0.35">
      <c r="B46" s="420"/>
      <c r="C46" s="420"/>
      <c r="D46" s="421"/>
      <c r="E46" s="394"/>
      <c r="F46" s="392"/>
      <c r="G46" s="392"/>
      <c r="H46" s="392"/>
      <c r="I46" s="392"/>
      <c r="J46" s="76" t="s">
        <v>453</v>
      </c>
      <c r="K46" s="77" t="s">
        <v>453</v>
      </c>
      <c r="L46" s="77" t="s">
        <v>453</v>
      </c>
      <c r="M46" s="77" t="s">
        <v>453</v>
      </c>
      <c r="N46" s="77" t="s">
        <v>453</v>
      </c>
      <c r="O46" s="78" t="s">
        <v>453</v>
      </c>
      <c r="P46" s="67" t="s">
        <v>453</v>
      </c>
      <c r="Q46" s="68" t="s">
        <v>453</v>
      </c>
      <c r="R46" s="68" t="s">
        <v>453</v>
      </c>
      <c r="S46" s="68" t="s">
        <v>453</v>
      </c>
      <c r="T46" s="68" t="s">
        <v>453</v>
      </c>
      <c r="U46" s="69" t="s">
        <v>453</v>
      </c>
      <c r="V46" s="67" t="s">
        <v>453</v>
      </c>
      <c r="W46" s="68" t="s">
        <v>453</v>
      </c>
      <c r="X46" s="68" t="s">
        <v>453</v>
      </c>
      <c r="Y46" s="68" t="s">
        <v>453</v>
      </c>
      <c r="Z46" s="68" t="s">
        <v>453</v>
      </c>
      <c r="AA46" s="69" t="s">
        <v>453</v>
      </c>
      <c r="AB46" s="55" t="s">
        <v>453</v>
      </c>
      <c r="AC46" s="56" t="s">
        <v>453</v>
      </c>
      <c r="AD46" s="56" t="s">
        <v>453</v>
      </c>
      <c r="AE46" s="56" t="s">
        <v>453</v>
      </c>
      <c r="AF46" s="56" t="s">
        <v>453</v>
      </c>
      <c r="AG46" s="57" t="s">
        <v>453</v>
      </c>
      <c r="AH46" s="58" t="s">
        <v>453</v>
      </c>
      <c r="AI46" s="59" t="s">
        <v>453</v>
      </c>
      <c r="AJ46" s="59" t="s">
        <v>453</v>
      </c>
      <c r="AK46" s="59" t="s">
        <v>453</v>
      </c>
      <c r="AL46" s="59" t="s">
        <v>453</v>
      </c>
      <c r="AN46" s="409"/>
      <c r="AO46" s="410"/>
      <c r="AP46" s="410"/>
      <c r="AQ46" s="410"/>
      <c r="AR46" s="410"/>
      <c r="AS46" s="411"/>
    </row>
    <row r="47" spans="2:47" ht="16.2" hidden="1" thickBot="1" x14ac:dyDescent="0.35">
      <c r="B47" s="420"/>
      <c r="C47" s="420"/>
      <c r="D47" s="421"/>
      <c r="E47" s="395"/>
      <c r="F47" s="396"/>
      <c r="G47" s="396"/>
      <c r="H47" s="396"/>
      <c r="I47" s="396"/>
      <c r="J47" s="79" t="s">
        <v>453</v>
      </c>
      <c r="K47" s="80" t="s">
        <v>453</v>
      </c>
      <c r="L47" s="80" t="s">
        <v>453</v>
      </c>
      <c r="M47" s="80" t="s">
        <v>453</v>
      </c>
      <c r="N47" s="80" t="s">
        <v>453</v>
      </c>
      <c r="O47" s="81" t="s">
        <v>453</v>
      </c>
      <c r="P47" s="67" t="s">
        <v>453</v>
      </c>
      <c r="Q47" s="68" t="s">
        <v>453</v>
      </c>
      <c r="R47" s="68" t="s">
        <v>453</v>
      </c>
      <c r="S47" s="68" t="s">
        <v>453</v>
      </c>
      <c r="T47" s="68" t="s">
        <v>453</v>
      </c>
      <c r="U47" s="69" t="s">
        <v>453</v>
      </c>
      <c r="V47" s="70" t="s">
        <v>453</v>
      </c>
      <c r="W47" s="71" t="s">
        <v>453</v>
      </c>
      <c r="X47" s="71" t="s">
        <v>453</v>
      </c>
      <c r="Y47" s="71" t="s">
        <v>453</v>
      </c>
      <c r="Z47" s="71" t="s">
        <v>453</v>
      </c>
      <c r="AA47" s="72" t="s">
        <v>453</v>
      </c>
      <c r="AB47" s="60" t="s">
        <v>453</v>
      </c>
      <c r="AC47" s="61" t="s">
        <v>453</v>
      </c>
      <c r="AD47" s="61" t="s">
        <v>453</v>
      </c>
      <c r="AE47" s="61" t="s">
        <v>453</v>
      </c>
      <c r="AF47" s="61" t="s">
        <v>453</v>
      </c>
      <c r="AG47" s="62" t="s">
        <v>453</v>
      </c>
      <c r="AH47" s="63" t="s">
        <v>453</v>
      </c>
      <c r="AI47" s="64" t="s">
        <v>453</v>
      </c>
      <c r="AJ47" s="64" t="s">
        <v>453</v>
      </c>
      <c r="AK47" s="64" t="s">
        <v>453</v>
      </c>
      <c r="AL47" s="64" t="s">
        <v>453</v>
      </c>
      <c r="AN47" s="412"/>
      <c r="AO47" s="413"/>
      <c r="AP47" s="413"/>
      <c r="AQ47" s="413"/>
      <c r="AR47" s="413"/>
      <c r="AS47" s="414"/>
    </row>
    <row r="48" spans="2:47" ht="23.4" x14ac:dyDescent="0.45">
      <c r="B48" s="420"/>
      <c r="C48" s="420"/>
      <c r="D48" s="421"/>
      <c r="E48" s="388" t="s">
        <v>461</v>
      </c>
      <c r="F48" s="389"/>
      <c r="G48" s="389"/>
      <c r="H48" s="389"/>
      <c r="I48" s="390"/>
      <c r="J48" s="73" t="s">
        <v>453</v>
      </c>
      <c r="K48" s="74" t="s">
        <v>453</v>
      </c>
      <c r="L48" s="74" t="s">
        <v>453</v>
      </c>
      <c r="M48" s="74" t="s">
        <v>453</v>
      </c>
      <c r="N48" s="74" t="s">
        <v>453</v>
      </c>
      <c r="O48" s="75" t="s">
        <v>453</v>
      </c>
      <c r="P48" s="73" t="s">
        <v>453</v>
      </c>
      <c r="Q48" s="74" t="s">
        <v>453</v>
      </c>
      <c r="R48" s="74" t="s">
        <v>453</v>
      </c>
      <c r="S48" s="74" t="s">
        <v>453</v>
      </c>
      <c r="T48" s="74" t="s">
        <v>453</v>
      </c>
      <c r="U48" s="75" t="s">
        <v>453</v>
      </c>
      <c r="V48" s="188" t="s">
        <v>453</v>
      </c>
      <c r="W48" s="197" t="s">
        <v>453</v>
      </c>
      <c r="X48" s="65" t="s">
        <v>453</v>
      </c>
      <c r="Y48" s="65" t="s">
        <v>453</v>
      </c>
      <c r="Z48" s="65" t="s">
        <v>453</v>
      </c>
      <c r="AA48" s="66" t="s">
        <v>453</v>
      </c>
      <c r="AB48" s="50" t="s">
        <v>453</v>
      </c>
      <c r="AC48" s="51" t="s">
        <v>453</v>
      </c>
      <c r="AD48" s="51" t="s">
        <v>453</v>
      </c>
      <c r="AE48" s="51" t="s">
        <v>453</v>
      </c>
      <c r="AF48" s="51" t="s">
        <v>453</v>
      </c>
      <c r="AG48" s="52" t="s">
        <v>453</v>
      </c>
      <c r="AH48" s="53" t="s">
        <v>453</v>
      </c>
      <c r="AI48" s="54" t="s">
        <v>453</v>
      </c>
      <c r="AJ48" s="54" t="s">
        <v>453</v>
      </c>
      <c r="AK48" s="54" t="s">
        <v>453</v>
      </c>
      <c r="AL48" s="54" t="s">
        <v>453</v>
      </c>
    </row>
    <row r="49" spans="2:38" ht="15.6" x14ac:dyDescent="0.3">
      <c r="B49" s="420"/>
      <c r="C49" s="420"/>
      <c r="D49" s="421"/>
      <c r="E49" s="391"/>
      <c r="F49" s="392"/>
      <c r="G49" s="392"/>
      <c r="H49" s="392"/>
      <c r="I49" s="393"/>
      <c r="J49" s="76" t="s">
        <v>453</v>
      </c>
      <c r="K49" s="77" t="s">
        <v>453</v>
      </c>
      <c r="L49" s="77" t="s">
        <v>453</v>
      </c>
      <c r="M49" s="77" t="s">
        <v>453</v>
      </c>
      <c r="N49" s="77" t="s">
        <v>453</v>
      </c>
      <c r="O49" s="78" t="s">
        <v>453</v>
      </c>
      <c r="P49" s="76" t="s">
        <v>453</v>
      </c>
      <c r="Q49" s="77" t="s">
        <v>453</v>
      </c>
      <c r="R49" s="77" t="s">
        <v>453</v>
      </c>
      <c r="S49" s="77" t="s">
        <v>453</v>
      </c>
      <c r="T49" s="77" t="s">
        <v>453</v>
      </c>
      <c r="U49" s="78" t="s">
        <v>453</v>
      </c>
      <c r="V49" s="191" t="s">
        <v>453</v>
      </c>
      <c r="W49" s="192" t="s">
        <v>453</v>
      </c>
      <c r="X49" s="68" t="s">
        <v>453</v>
      </c>
      <c r="Y49" s="68" t="s">
        <v>453</v>
      </c>
      <c r="Z49" s="68" t="s">
        <v>453</v>
      </c>
      <c r="AA49" s="69" t="s">
        <v>453</v>
      </c>
      <c r="AB49" s="55" t="s">
        <v>453</v>
      </c>
      <c r="AC49" s="56" t="s">
        <v>453</v>
      </c>
      <c r="AD49" s="56" t="s">
        <v>453</v>
      </c>
      <c r="AE49" s="56" t="s">
        <v>453</v>
      </c>
      <c r="AF49" s="56" t="s">
        <v>453</v>
      </c>
      <c r="AG49" s="57" t="s">
        <v>453</v>
      </c>
      <c r="AH49" s="58" t="s">
        <v>453</v>
      </c>
      <c r="AI49" s="59" t="s">
        <v>453</v>
      </c>
      <c r="AJ49" s="59" t="s">
        <v>453</v>
      </c>
      <c r="AK49" s="59" t="s">
        <v>453</v>
      </c>
      <c r="AL49" s="59" t="s">
        <v>453</v>
      </c>
    </row>
    <row r="50" spans="2:38" ht="15.6" x14ac:dyDescent="0.3">
      <c r="B50" s="420"/>
      <c r="C50" s="420"/>
      <c r="D50" s="421"/>
      <c r="E50" s="391"/>
      <c r="F50" s="392"/>
      <c r="G50" s="392"/>
      <c r="H50" s="392"/>
      <c r="I50" s="393"/>
      <c r="J50" s="76" t="s">
        <v>453</v>
      </c>
      <c r="K50" s="77" t="s">
        <v>453</v>
      </c>
      <c r="L50" s="77" t="s">
        <v>453</v>
      </c>
      <c r="M50" s="77" t="s">
        <v>453</v>
      </c>
      <c r="N50" s="77" t="s">
        <v>453</v>
      </c>
      <c r="O50" s="78" t="s">
        <v>453</v>
      </c>
      <c r="P50" s="76" t="s">
        <v>453</v>
      </c>
      <c r="Q50" s="77" t="s">
        <v>453</v>
      </c>
      <c r="R50" s="77" t="s">
        <v>453</v>
      </c>
      <c r="S50" s="77" t="s">
        <v>453</v>
      </c>
      <c r="T50" s="77" t="s">
        <v>453</v>
      </c>
      <c r="U50" s="78" t="s">
        <v>453</v>
      </c>
      <c r="V50" s="191" t="s">
        <v>453</v>
      </c>
      <c r="W50" s="192" t="s">
        <v>453</v>
      </c>
      <c r="X50" s="68" t="s">
        <v>453</v>
      </c>
      <c r="Y50" s="68" t="s">
        <v>453</v>
      </c>
      <c r="Z50" s="68" t="s">
        <v>453</v>
      </c>
      <c r="AA50" s="69" t="s">
        <v>453</v>
      </c>
      <c r="AB50" s="55" t="s">
        <v>453</v>
      </c>
      <c r="AC50" s="56" t="s">
        <v>453</v>
      </c>
      <c r="AD50" s="56" t="s">
        <v>453</v>
      </c>
      <c r="AE50" s="56" t="s">
        <v>453</v>
      </c>
      <c r="AF50" s="56" t="s">
        <v>453</v>
      </c>
      <c r="AG50" s="57" t="s">
        <v>453</v>
      </c>
      <c r="AH50" s="58" t="s">
        <v>453</v>
      </c>
      <c r="AI50" s="59" t="s">
        <v>453</v>
      </c>
      <c r="AJ50" s="59" t="s">
        <v>453</v>
      </c>
      <c r="AK50" s="59" t="s">
        <v>453</v>
      </c>
      <c r="AL50" s="59" t="s">
        <v>453</v>
      </c>
    </row>
    <row r="51" spans="2:38" ht="15.6" x14ac:dyDescent="0.3">
      <c r="B51" s="420"/>
      <c r="C51" s="420"/>
      <c r="D51" s="421"/>
      <c r="E51" s="394"/>
      <c r="F51" s="392"/>
      <c r="G51" s="392"/>
      <c r="H51" s="392"/>
      <c r="I51" s="393"/>
      <c r="J51" s="76" t="s">
        <v>453</v>
      </c>
      <c r="K51" s="77" t="s">
        <v>453</v>
      </c>
      <c r="L51" s="77" t="s">
        <v>453</v>
      </c>
      <c r="M51" s="77" t="s">
        <v>453</v>
      </c>
      <c r="N51" s="77" t="s">
        <v>453</v>
      </c>
      <c r="O51" s="78" t="s">
        <v>453</v>
      </c>
      <c r="P51" s="76" t="s">
        <v>453</v>
      </c>
      <c r="Q51" s="77" t="s">
        <v>453</v>
      </c>
      <c r="R51" s="77" t="s">
        <v>453</v>
      </c>
      <c r="S51" s="77" t="s">
        <v>453</v>
      </c>
      <c r="T51" s="77" t="s">
        <v>453</v>
      </c>
      <c r="U51" s="78" t="s">
        <v>453</v>
      </c>
      <c r="V51" s="191" t="s">
        <v>453</v>
      </c>
      <c r="W51" s="192" t="s">
        <v>453</v>
      </c>
      <c r="X51" s="68" t="s">
        <v>453</v>
      </c>
      <c r="Y51" s="68" t="s">
        <v>453</v>
      </c>
      <c r="Z51" s="68" t="s">
        <v>453</v>
      </c>
      <c r="AA51" s="69" t="s">
        <v>453</v>
      </c>
      <c r="AB51" s="55" t="s">
        <v>453</v>
      </c>
      <c r="AC51" s="56" t="s">
        <v>453</v>
      </c>
      <c r="AD51" s="56" t="s">
        <v>453</v>
      </c>
      <c r="AE51" s="56" t="s">
        <v>453</v>
      </c>
      <c r="AF51" s="56" t="s">
        <v>453</v>
      </c>
      <c r="AG51" s="57" t="s">
        <v>453</v>
      </c>
      <c r="AH51" s="58" t="s">
        <v>453</v>
      </c>
      <c r="AI51" s="59" t="s">
        <v>453</v>
      </c>
      <c r="AJ51" s="59" t="s">
        <v>453</v>
      </c>
      <c r="AK51" s="59" t="s">
        <v>453</v>
      </c>
      <c r="AL51" s="59" t="s">
        <v>453</v>
      </c>
    </row>
    <row r="52" spans="2:38" ht="15.6" x14ac:dyDescent="0.3">
      <c r="B52" s="420"/>
      <c r="C52" s="420"/>
      <c r="D52" s="421"/>
      <c r="E52" s="394"/>
      <c r="F52" s="392"/>
      <c r="G52" s="392"/>
      <c r="H52" s="392"/>
      <c r="I52" s="393"/>
      <c r="J52" s="76" t="s">
        <v>453</v>
      </c>
      <c r="K52" s="77" t="s">
        <v>453</v>
      </c>
      <c r="L52" s="77" t="s">
        <v>453</v>
      </c>
      <c r="M52" s="77" t="s">
        <v>453</v>
      </c>
      <c r="N52" s="77" t="s">
        <v>453</v>
      </c>
      <c r="O52" s="78" t="s">
        <v>453</v>
      </c>
      <c r="P52" s="76" t="s">
        <v>453</v>
      </c>
      <c r="Q52" s="77" t="s">
        <v>453</v>
      </c>
      <c r="R52" s="77" t="s">
        <v>453</v>
      </c>
      <c r="S52" s="77" t="s">
        <v>453</v>
      </c>
      <c r="T52" s="77" t="s">
        <v>453</v>
      </c>
      <c r="U52" s="78" t="s">
        <v>453</v>
      </c>
      <c r="V52" s="191" t="s">
        <v>453</v>
      </c>
      <c r="W52" s="192" t="s">
        <v>453</v>
      </c>
      <c r="X52" s="68" t="s">
        <v>453</v>
      </c>
      <c r="Y52" s="68" t="s">
        <v>453</v>
      </c>
      <c r="Z52" s="68" t="s">
        <v>453</v>
      </c>
      <c r="AA52" s="69" t="s">
        <v>453</v>
      </c>
      <c r="AB52" s="55" t="s">
        <v>453</v>
      </c>
      <c r="AC52" s="56" t="s">
        <v>453</v>
      </c>
      <c r="AD52" s="56" t="s">
        <v>453</v>
      </c>
      <c r="AE52" s="56" t="s">
        <v>453</v>
      </c>
      <c r="AF52" s="56" t="s">
        <v>453</v>
      </c>
      <c r="AG52" s="57" t="s">
        <v>453</v>
      </c>
      <c r="AH52" s="58" t="s">
        <v>453</v>
      </c>
      <c r="AI52" s="59" t="s">
        <v>453</v>
      </c>
      <c r="AJ52" s="59" t="s">
        <v>453</v>
      </c>
      <c r="AK52" s="59" t="s">
        <v>453</v>
      </c>
      <c r="AL52" s="59" t="s">
        <v>453</v>
      </c>
    </row>
    <row r="53" spans="2:38" ht="5.25" customHeight="1" x14ac:dyDescent="0.3">
      <c r="B53" s="420"/>
      <c r="C53" s="420"/>
      <c r="D53" s="421"/>
      <c r="E53" s="394"/>
      <c r="F53" s="392"/>
      <c r="G53" s="392"/>
      <c r="H53" s="392"/>
      <c r="I53" s="393"/>
      <c r="J53" s="76" t="s">
        <v>453</v>
      </c>
      <c r="K53" s="77" t="s">
        <v>453</v>
      </c>
      <c r="L53" s="77" t="s">
        <v>453</v>
      </c>
      <c r="M53" s="77" t="s">
        <v>453</v>
      </c>
      <c r="N53" s="77" t="s">
        <v>453</v>
      </c>
      <c r="O53" s="78" t="s">
        <v>453</v>
      </c>
      <c r="P53" s="76" t="s">
        <v>453</v>
      </c>
      <c r="Q53" s="77" t="s">
        <v>453</v>
      </c>
      <c r="R53" s="77" t="s">
        <v>453</v>
      </c>
      <c r="S53" s="77" t="s">
        <v>453</v>
      </c>
      <c r="T53" s="77" t="s">
        <v>453</v>
      </c>
      <c r="U53" s="78" t="s">
        <v>453</v>
      </c>
      <c r="V53" s="191" t="s">
        <v>453</v>
      </c>
      <c r="W53" s="192" t="s">
        <v>453</v>
      </c>
      <c r="X53" s="68" t="s">
        <v>453</v>
      </c>
      <c r="Y53" s="68" t="s">
        <v>453</v>
      </c>
      <c r="Z53" s="68" t="s">
        <v>453</v>
      </c>
      <c r="AA53" s="69" t="s">
        <v>453</v>
      </c>
      <c r="AB53" s="55" t="s">
        <v>453</v>
      </c>
      <c r="AC53" s="56" t="s">
        <v>453</v>
      </c>
      <c r="AD53" s="56" t="s">
        <v>453</v>
      </c>
      <c r="AE53" s="56" t="s">
        <v>453</v>
      </c>
      <c r="AF53" s="56" t="s">
        <v>453</v>
      </c>
      <c r="AG53" s="57" t="s">
        <v>453</v>
      </c>
      <c r="AH53" s="58" t="s">
        <v>453</v>
      </c>
      <c r="AI53" s="59" t="s">
        <v>453</v>
      </c>
      <c r="AJ53" s="59" t="s">
        <v>453</v>
      </c>
      <c r="AK53" s="59" t="s">
        <v>453</v>
      </c>
      <c r="AL53" s="59" t="s">
        <v>453</v>
      </c>
    </row>
    <row r="54" spans="2:38" ht="3" hidden="1" customHeight="1" x14ac:dyDescent="0.3">
      <c r="B54" s="420"/>
      <c r="C54" s="420"/>
      <c r="D54" s="421"/>
      <c r="E54" s="394"/>
      <c r="F54" s="392"/>
      <c r="G54" s="392"/>
      <c r="H54" s="392"/>
      <c r="I54" s="393"/>
      <c r="J54" s="76" t="s">
        <v>453</v>
      </c>
      <c r="K54" s="77" t="s">
        <v>453</v>
      </c>
      <c r="L54" s="77" t="s">
        <v>453</v>
      </c>
      <c r="M54" s="77" t="s">
        <v>453</v>
      </c>
      <c r="N54" s="77" t="s">
        <v>453</v>
      </c>
      <c r="O54" s="78" t="s">
        <v>453</v>
      </c>
      <c r="P54" s="76" t="s">
        <v>453</v>
      </c>
      <c r="Q54" s="77" t="s">
        <v>453</v>
      </c>
      <c r="R54" s="77" t="s">
        <v>453</v>
      </c>
      <c r="S54" s="77" t="s">
        <v>453</v>
      </c>
      <c r="T54" s="77" t="s">
        <v>453</v>
      </c>
      <c r="U54" s="78" t="s">
        <v>453</v>
      </c>
      <c r="V54" s="191" t="s">
        <v>453</v>
      </c>
      <c r="W54" s="192" t="s">
        <v>453</v>
      </c>
      <c r="X54" s="68" t="s">
        <v>453</v>
      </c>
      <c r="Y54" s="68" t="s">
        <v>453</v>
      </c>
      <c r="Z54" s="68" t="s">
        <v>453</v>
      </c>
      <c r="AA54" s="69" t="s">
        <v>453</v>
      </c>
      <c r="AB54" s="55" t="s">
        <v>453</v>
      </c>
      <c r="AC54" s="56" t="s">
        <v>453</v>
      </c>
      <c r="AD54" s="56" t="s">
        <v>453</v>
      </c>
      <c r="AE54" s="56" t="s">
        <v>453</v>
      </c>
      <c r="AF54" s="56" t="s">
        <v>453</v>
      </c>
      <c r="AG54" s="57" t="s">
        <v>453</v>
      </c>
      <c r="AH54" s="58" t="s">
        <v>453</v>
      </c>
      <c r="AI54" s="59" t="s">
        <v>453</v>
      </c>
      <c r="AJ54" s="59" t="s">
        <v>453</v>
      </c>
      <c r="AK54" s="59" t="s">
        <v>453</v>
      </c>
      <c r="AL54" s="59" t="s">
        <v>453</v>
      </c>
    </row>
    <row r="55" spans="2:38" ht="15.6" hidden="1" x14ac:dyDescent="0.3">
      <c r="B55" s="420"/>
      <c r="C55" s="420"/>
      <c r="D55" s="421"/>
      <c r="E55" s="394"/>
      <c r="F55" s="392"/>
      <c r="G55" s="392"/>
      <c r="H55" s="392"/>
      <c r="I55" s="393"/>
      <c r="J55" s="76" t="s">
        <v>453</v>
      </c>
      <c r="K55" s="77" t="s">
        <v>453</v>
      </c>
      <c r="L55" s="77" t="s">
        <v>453</v>
      </c>
      <c r="M55" s="77" t="s">
        <v>453</v>
      </c>
      <c r="N55" s="77" t="s">
        <v>453</v>
      </c>
      <c r="O55" s="78" t="s">
        <v>453</v>
      </c>
      <c r="P55" s="76" t="s">
        <v>453</v>
      </c>
      <c r="Q55" s="77" t="s">
        <v>453</v>
      </c>
      <c r="R55" s="77" t="s">
        <v>453</v>
      </c>
      <c r="S55" s="77" t="s">
        <v>453</v>
      </c>
      <c r="T55" s="77" t="s">
        <v>453</v>
      </c>
      <c r="U55" s="78" t="s">
        <v>453</v>
      </c>
      <c r="V55" s="191" t="s">
        <v>453</v>
      </c>
      <c r="W55" s="192" t="s">
        <v>453</v>
      </c>
      <c r="X55" s="68" t="s">
        <v>453</v>
      </c>
      <c r="Y55" s="68" t="s">
        <v>453</v>
      </c>
      <c r="Z55" s="68" t="s">
        <v>453</v>
      </c>
      <c r="AA55" s="69" t="s">
        <v>453</v>
      </c>
      <c r="AB55" s="55" t="s">
        <v>453</v>
      </c>
      <c r="AC55" s="56" t="s">
        <v>453</v>
      </c>
      <c r="AD55" s="56" t="s">
        <v>453</v>
      </c>
      <c r="AE55" s="56" t="s">
        <v>453</v>
      </c>
      <c r="AF55" s="56" t="s">
        <v>453</v>
      </c>
      <c r="AG55" s="57" t="s">
        <v>453</v>
      </c>
      <c r="AH55" s="58" t="s">
        <v>453</v>
      </c>
      <c r="AI55" s="59" t="s">
        <v>453</v>
      </c>
      <c r="AJ55" s="59" t="s">
        <v>453</v>
      </c>
      <c r="AK55" s="59" t="s">
        <v>453</v>
      </c>
      <c r="AL55" s="59" t="s">
        <v>453</v>
      </c>
    </row>
    <row r="56" spans="2:38" ht="15.6" hidden="1" x14ac:dyDescent="0.3">
      <c r="B56" s="420"/>
      <c r="C56" s="420"/>
      <c r="D56" s="421"/>
      <c r="E56" s="394"/>
      <c r="F56" s="392"/>
      <c r="G56" s="392"/>
      <c r="H56" s="392"/>
      <c r="I56" s="393"/>
      <c r="J56" s="76" t="s">
        <v>453</v>
      </c>
      <c r="K56" s="77" t="s">
        <v>453</v>
      </c>
      <c r="L56" s="77" t="s">
        <v>453</v>
      </c>
      <c r="M56" s="77" t="s">
        <v>453</v>
      </c>
      <c r="N56" s="77" t="s">
        <v>453</v>
      </c>
      <c r="O56" s="78" t="s">
        <v>453</v>
      </c>
      <c r="P56" s="76" t="s">
        <v>453</v>
      </c>
      <c r="Q56" s="77" t="s">
        <v>453</v>
      </c>
      <c r="R56" s="77" t="s">
        <v>453</v>
      </c>
      <c r="S56" s="77" t="s">
        <v>453</v>
      </c>
      <c r="T56" s="77" t="s">
        <v>453</v>
      </c>
      <c r="U56" s="78" t="s">
        <v>453</v>
      </c>
      <c r="V56" s="191" t="s">
        <v>453</v>
      </c>
      <c r="W56" s="192" t="s">
        <v>453</v>
      </c>
      <c r="X56" s="68" t="s">
        <v>453</v>
      </c>
      <c r="Y56" s="68" t="s">
        <v>453</v>
      </c>
      <c r="Z56" s="68" t="s">
        <v>453</v>
      </c>
      <c r="AA56" s="69" t="s">
        <v>453</v>
      </c>
      <c r="AB56" s="55" t="s">
        <v>453</v>
      </c>
      <c r="AC56" s="56" t="s">
        <v>453</v>
      </c>
      <c r="AD56" s="56" t="s">
        <v>453</v>
      </c>
      <c r="AE56" s="56" t="s">
        <v>453</v>
      </c>
      <c r="AF56" s="56" t="s">
        <v>453</v>
      </c>
      <c r="AG56" s="57" t="s">
        <v>453</v>
      </c>
      <c r="AH56" s="58" t="s">
        <v>453</v>
      </c>
      <c r="AI56" s="59" t="s">
        <v>453</v>
      </c>
      <c r="AJ56" s="59" t="s">
        <v>453</v>
      </c>
      <c r="AK56" s="59" t="s">
        <v>453</v>
      </c>
      <c r="AL56" s="59" t="s">
        <v>453</v>
      </c>
    </row>
    <row r="57" spans="2:38" ht="16.2" thickBot="1" x14ac:dyDescent="0.35">
      <c r="B57" s="420"/>
      <c r="C57" s="420"/>
      <c r="D57" s="421"/>
      <c r="E57" s="395"/>
      <c r="F57" s="396"/>
      <c r="G57" s="396"/>
      <c r="H57" s="396"/>
      <c r="I57" s="397"/>
      <c r="J57" s="79" t="s">
        <v>453</v>
      </c>
      <c r="K57" s="80" t="s">
        <v>453</v>
      </c>
      <c r="L57" s="80" t="s">
        <v>453</v>
      </c>
      <c r="M57" s="80" t="s">
        <v>453</v>
      </c>
      <c r="N57" s="80" t="s">
        <v>453</v>
      </c>
      <c r="O57" s="81" t="s">
        <v>453</v>
      </c>
      <c r="P57" s="79" t="s">
        <v>453</v>
      </c>
      <c r="Q57" s="80" t="s">
        <v>453</v>
      </c>
      <c r="R57" s="80" t="s">
        <v>453</v>
      </c>
      <c r="S57" s="80" t="s">
        <v>453</v>
      </c>
      <c r="T57" s="80" t="s">
        <v>453</v>
      </c>
      <c r="U57" s="81" t="s">
        <v>453</v>
      </c>
      <c r="V57" s="194" t="s">
        <v>453</v>
      </c>
      <c r="W57" s="195" t="s">
        <v>453</v>
      </c>
      <c r="X57" s="71" t="s">
        <v>453</v>
      </c>
      <c r="Y57" s="71" t="s">
        <v>453</v>
      </c>
      <c r="Z57" s="71" t="s">
        <v>453</v>
      </c>
      <c r="AA57" s="72" t="s">
        <v>453</v>
      </c>
      <c r="AB57" s="60" t="s">
        <v>453</v>
      </c>
      <c r="AC57" s="61" t="s">
        <v>453</v>
      </c>
      <c r="AD57" s="61" t="s">
        <v>453</v>
      </c>
      <c r="AE57" s="61" t="s">
        <v>453</v>
      </c>
      <c r="AF57" s="61" t="s">
        <v>453</v>
      </c>
      <c r="AG57" s="62" t="s">
        <v>453</v>
      </c>
      <c r="AH57" s="58" t="s">
        <v>453</v>
      </c>
      <c r="AI57" s="59" t="s">
        <v>453</v>
      </c>
      <c r="AJ57" s="59" t="s">
        <v>453</v>
      </c>
      <c r="AK57" s="59" t="s">
        <v>453</v>
      </c>
      <c r="AL57" s="59" t="s">
        <v>453</v>
      </c>
    </row>
    <row r="58" spans="2:38" ht="15" customHeight="1" x14ac:dyDescent="0.3">
      <c r="J58" s="388" t="s">
        <v>462</v>
      </c>
      <c r="K58" s="389"/>
      <c r="L58" s="389"/>
      <c r="M58" s="389"/>
      <c r="N58" s="389"/>
      <c r="O58" s="390"/>
      <c r="P58" s="388" t="s">
        <v>463</v>
      </c>
      <c r="Q58" s="389"/>
      <c r="R58" s="389"/>
      <c r="S58" s="389"/>
      <c r="T58" s="389"/>
      <c r="U58" s="390"/>
      <c r="V58" s="388" t="s">
        <v>464</v>
      </c>
      <c r="W58" s="389"/>
      <c r="X58" s="389"/>
      <c r="Y58" s="389"/>
      <c r="Z58" s="389"/>
      <c r="AA58" s="390"/>
      <c r="AB58" s="388" t="s">
        <v>465</v>
      </c>
      <c r="AC58" s="416"/>
      <c r="AD58" s="389"/>
      <c r="AE58" s="389"/>
      <c r="AF58" s="389"/>
      <c r="AG58" s="389"/>
      <c r="AH58" s="388" t="s">
        <v>466</v>
      </c>
      <c r="AI58" s="389"/>
      <c r="AJ58" s="389"/>
      <c r="AK58" s="389"/>
      <c r="AL58" s="390"/>
    </row>
    <row r="59" spans="2:38" ht="15" customHeight="1" x14ac:dyDescent="0.3">
      <c r="J59" s="394"/>
      <c r="K59" s="392"/>
      <c r="L59" s="392"/>
      <c r="M59" s="392"/>
      <c r="N59" s="392"/>
      <c r="O59" s="393"/>
      <c r="P59" s="394"/>
      <c r="Q59" s="392"/>
      <c r="R59" s="392"/>
      <c r="S59" s="392"/>
      <c r="T59" s="392"/>
      <c r="U59" s="393"/>
      <c r="V59" s="394"/>
      <c r="W59" s="392"/>
      <c r="X59" s="392"/>
      <c r="Y59" s="392"/>
      <c r="Z59" s="392"/>
      <c r="AA59" s="393"/>
      <c r="AB59" s="394"/>
      <c r="AC59" s="392"/>
      <c r="AD59" s="392"/>
      <c r="AE59" s="392"/>
      <c r="AF59" s="392"/>
      <c r="AG59" s="392"/>
      <c r="AH59" s="391"/>
      <c r="AI59" s="392"/>
      <c r="AJ59" s="392"/>
      <c r="AK59" s="392"/>
      <c r="AL59" s="393"/>
    </row>
    <row r="60" spans="2:38" ht="15" customHeight="1" x14ac:dyDescent="0.3">
      <c r="J60" s="394"/>
      <c r="K60" s="392"/>
      <c r="L60" s="392"/>
      <c r="M60" s="392"/>
      <c r="N60" s="392"/>
      <c r="O60" s="393"/>
      <c r="P60" s="394"/>
      <c r="Q60" s="392"/>
      <c r="R60" s="392"/>
      <c r="S60" s="392"/>
      <c r="T60" s="392"/>
      <c r="U60" s="393"/>
      <c r="V60" s="394"/>
      <c r="W60" s="392"/>
      <c r="X60" s="392"/>
      <c r="Y60" s="392"/>
      <c r="Z60" s="392"/>
      <c r="AA60" s="393"/>
      <c r="AB60" s="394"/>
      <c r="AC60" s="392"/>
      <c r="AD60" s="392"/>
      <c r="AE60" s="392"/>
      <c r="AF60" s="392"/>
      <c r="AG60" s="392"/>
      <c r="AH60" s="391"/>
      <c r="AI60" s="392"/>
      <c r="AJ60" s="392"/>
      <c r="AK60" s="392"/>
      <c r="AL60" s="393"/>
    </row>
    <row r="61" spans="2:38" ht="15" customHeight="1" x14ac:dyDescent="0.3">
      <c r="J61" s="394"/>
      <c r="K61" s="392"/>
      <c r="L61" s="392"/>
      <c r="M61" s="392"/>
      <c r="N61" s="392"/>
      <c r="O61" s="393"/>
      <c r="P61" s="394"/>
      <c r="Q61" s="392"/>
      <c r="R61" s="392"/>
      <c r="S61" s="392"/>
      <c r="T61" s="392"/>
      <c r="U61" s="393"/>
      <c r="V61" s="394"/>
      <c r="W61" s="392"/>
      <c r="X61" s="392"/>
      <c r="Y61" s="392"/>
      <c r="Z61" s="392"/>
      <c r="AA61" s="393"/>
      <c r="AB61" s="394"/>
      <c r="AC61" s="392"/>
      <c r="AD61" s="392"/>
      <c r="AE61" s="392"/>
      <c r="AF61" s="392"/>
      <c r="AG61" s="392"/>
      <c r="AH61" s="394"/>
      <c r="AI61" s="392"/>
      <c r="AJ61" s="392"/>
      <c r="AK61" s="392"/>
      <c r="AL61" s="393"/>
    </row>
    <row r="62" spans="2:38" ht="15" customHeight="1" x14ac:dyDescent="0.3">
      <c r="J62" s="394"/>
      <c r="K62" s="392"/>
      <c r="L62" s="392"/>
      <c r="M62" s="392"/>
      <c r="N62" s="392"/>
      <c r="O62" s="393"/>
      <c r="P62" s="394"/>
      <c r="Q62" s="392"/>
      <c r="R62" s="392"/>
      <c r="S62" s="392"/>
      <c r="T62" s="392"/>
      <c r="U62" s="393"/>
      <c r="V62" s="394"/>
      <c r="W62" s="392"/>
      <c r="X62" s="392"/>
      <c r="Y62" s="392"/>
      <c r="Z62" s="392"/>
      <c r="AA62" s="393"/>
      <c r="AB62" s="394"/>
      <c r="AC62" s="392"/>
      <c r="AD62" s="392"/>
      <c r="AE62" s="392"/>
      <c r="AF62" s="392"/>
      <c r="AG62" s="392"/>
      <c r="AH62" s="394"/>
      <c r="AI62" s="392"/>
      <c r="AJ62" s="392"/>
      <c r="AK62" s="392"/>
      <c r="AL62" s="393"/>
    </row>
    <row r="63" spans="2:38" ht="28.5" customHeight="1" thickBot="1" x14ac:dyDescent="0.35">
      <c r="J63" s="395"/>
      <c r="K63" s="396"/>
      <c r="L63" s="396"/>
      <c r="M63" s="396"/>
      <c r="N63" s="396"/>
      <c r="O63" s="397"/>
      <c r="P63" s="395"/>
      <c r="Q63" s="396"/>
      <c r="R63" s="396"/>
      <c r="S63" s="396"/>
      <c r="T63" s="396"/>
      <c r="U63" s="397"/>
      <c r="V63" s="395"/>
      <c r="W63" s="396"/>
      <c r="X63" s="396"/>
      <c r="Y63" s="396"/>
      <c r="Z63" s="396"/>
      <c r="AA63" s="397"/>
      <c r="AB63" s="395"/>
      <c r="AC63" s="396"/>
      <c r="AD63" s="396"/>
      <c r="AE63" s="396"/>
      <c r="AF63" s="396"/>
      <c r="AG63" s="396"/>
      <c r="AH63" s="395"/>
      <c r="AI63" s="396"/>
      <c r="AJ63" s="396"/>
      <c r="AK63" s="396"/>
      <c r="AL63" s="397"/>
    </row>
  </sheetData>
  <mergeCells count="22">
    <mergeCell ref="B4:I6"/>
    <mergeCell ref="J4:AL6"/>
    <mergeCell ref="AT4:AU6"/>
    <mergeCell ref="B8:D57"/>
    <mergeCell ref="E8:I17"/>
    <mergeCell ref="AN8:AS17"/>
    <mergeCell ref="AT8:AU14"/>
    <mergeCell ref="E18:I27"/>
    <mergeCell ref="AN18:AS27"/>
    <mergeCell ref="AT18:AU27"/>
    <mergeCell ref="AH58:AL63"/>
    <mergeCell ref="E28:I37"/>
    <mergeCell ref="AN28:AS37"/>
    <mergeCell ref="AT28:AU35"/>
    <mergeCell ref="E38:I47"/>
    <mergeCell ref="AN38:AS47"/>
    <mergeCell ref="AT38:AU44"/>
    <mergeCell ref="E48:I57"/>
    <mergeCell ref="J58:O63"/>
    <mergeCell ref="P58:U63"/>
    <mergeCell ref="V58:AA63"/>
    <mergeCell ref="AB58:AG63"/>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7E9D45-5DD1-467B-A6AD-0C1005509533}">
  <sheetPr>
    <tabColor rgb="FFFF0000"/>
  </sheetPr>
  <dimension ref="A1:JS59"/>
  <sheetViews>
    <sheetView tabSelected="1" topLeftCell="J2" zoomScale="70" zoomScaleNormal="70" workbookViewId="0">
      <selection activeCell="U10" sqref="U10:U59"/>
    </sheetView>
  </sheetViews>
  <sheetFormatPr baseColWidth="10" defaultColWidth="11.44140625" defaultRowHeight="14.4" x14ac:dyDescent="0.3"/>
  <cols>
    <col min="1" max="2" width="18.44140625" style="82" customWidth="1"/>
    <col min="3" max="3" width="15.5546875" customWidth="1"/>
    <col min="4" max="4" width="27.5546875" style="82" customWidth="1"/>
    <col min="5" max="5" width="18" style="184" customWidth="1"/>
    <col min="6" max="6" width="40.109375" customWidth="1"/>
    <col min="7" max="7" width="20.44140625" customWidth="1"/>
    <col min="8" max="8" width="10.44140625" style="185" customWidth="1"/>
    <col min="9" max="9" width="11.44140625" style="185" customWidth="1"/>
    <col min="10" max="10" width="10.109375" style="186" customWidth="1"/>
    <col min="11" max="11" width="11.44140625" style="185" customWidth="1"/>
    <col min="12" max="12" width="10.88671875" style="185" customWidth="1"/>
    <col min="13" max="13" width="18.33203125" style="185" bestFit="1" customWidth="1"/>
    <col min="14" max="14" width="18.33203125" bestFit="1" customWidth="1"/>
    <col min="15" max="15" width="32.88671875" customWidth="1"/>
    <col min="16" max="16" width="16.5546875" customWidth="1"/>
    <col min="17" max="18" width="14.33203125" customWidth="1"/>
    <col min="19" max="19" width="17.88671875" customWidth="1"/>
    <col min="20" max="20" width="15.109375" customWidth="1"/>
    <col min="21" max="21" width="29.44140625" customWidth="1"/>
    <col min="22" max="177" width="11.44140625" style="7"/>
  </cols>
  <sheetData>
    <row r="1" spans="1:279" s="156" customFormat="1" ht="16.5" customHeight="1" x14ac:dyDescent="0.25">
      <c r="A1" s="342"/>
      <c r="B1" s="343"/>
      <c r="C1" s="343"/>
      <c r="D1" s="480" t="s">
        <v>467</v>
      </c>
      <c r="E1" s="480"/>
      <c r="F1" s="480"/>
      <c r="G1" s="480"/>
      <c r="H1" s="480"/>
      <c r="I1" s="480"/>
      <c r="J1" s="480"/>
      <c r="K1" s="480"/>
      <c r="L1" s="480"/>
      <c r="M1" s="480"/>
      <c r="N1" s="480"/>
      <c r="O1" s="480"/>
      <c r="P1" s="480"/>
      <c r="Q1" s="481"/>
      <c r="R1" s="187"/>
      <c r="S1" s="334" t="s">
        <v>120</v>
      </c>
      <c r="T1" s="334"/>
      <c r="U1" s="334"/>
      <c r="V1" s="155"/>
      <c r="W1" s="155"/>
      <c r="X1" s="155"/>
      <c r="Y1" s="155"/>
      <c r="Z1" s="155"/>
      <c r="AA1" s="155"/>
      <c r="AB1" s="155"/>
      <c r="AC1" s="155"/>
      <c r="AD1" s="155"/>
      <c r="AE1" s="155"/>
      <c r="AF1" s="155"/>
      <c r="AG1" s="155"/>
      <c r="AH1" s="155"/>
      <c r="AI1" s="155"/>
      <c r="AJ1" s="155"/>
      <c r="AK1" s="155"/>
      <c r="AL1" s="155"/>
      <c r="AM1" s="155"/>
      <c r="AN1" s="155"/>
      <c r="AO1" s="155"/>
      <c r="AP1" s="155"/>
      <c r="AQ1" s="155"/>
      <c r="AR1" s="155"/>
      <c r="AS1" s="155"/>
      <c r="AT1" s="155"/>
      <c r="AU1" s="155"/>
      <c r="AV1" s="155"/>
      <c r="AW1" s="155"/>
      <c r="AX1" s="155"/>
      <c r="AY1" s="155"/>
      <c r="AZ1" s="155"/>
      <c r="BA1" s="155"/>
      <c r="BB1" s="155"/>
      <c r="BC1" s="155"/>
      <c r="BD1" s="155"/>
      <c r="BE1" s="155"/>
      <c r="BF1" s="155"/>
      <c r="BG1" s="155"/>
      <c r="BH1" s="155"/>
      <c r="BI1" s="155"/>
      <c r="BJ1" s="155"/>
      <c r="BK1" s="155"/>
      <c r="BL1" s="155"/>
      <c r="BM1" s="155"/>
      <c r="BN1" s="155"/>
      <c r="BO1" s="155"/>
      <c r="BP1" s="155"/>
      <c r="BQ1" s="155"/>
      <c r="BR1" s="155"/>
      <c r="BS1" s="155"/>
      <c r="BT1" s="155"/>
      <c r="BU1" s="155"/>
      <c r="BV1" s="155"/>
      <c r="BW1" s="155"/>
      <c r="BX1" s="155"/>
      <c r="BY1" s="155"/>
      <c r="BZ1" s="155"/>
      <c r="CA1" s="155"/>
      <c r="CB1" s="155"/>
      <c r="CC1" s="155"/>
      <c r="CD1" s="155"/>
      <c r="CE1" s="155"/>
      <c r="CF1" s="155"/>
      <c r="CG1" s="155"/>
      <c r="CH1" s="155"/>
      <c r="CI1" s="155"/>
      <c r="CJ1" s="155"/>
      <c r="CK1" s="155"/>
      <c r="CL1" s="155"/>
      <c r="CM1" s="155"/>
      <c r="CN1" s="155"/>
      <c r="CO1" s="155"/>
      <c r="CP1" s="155"/>
      <c r="CQ1" s="155"/>
      <c r="CR1" s="155"/>
      <c r="CS1" s="155"/>
      <c r="CT1" s="155"/>
      <c r="CU1" s="155"/>
      <c r="CV1" s="155"/>
      <c r="CW1" s="155"/>
      <c r="CX1" s="155"/>
      <c r="CY1" s="155"/>
      <c r="CZ1" s="155"/>
      <c r="DA1" s="155"/>
      <c r="DB1" s="155"/>
      <c r="DC1" s="155"/>
      <c r="DD1" s="155"/>
      <c r="DE1" s="155"/>
      <c r="DF1" s="155"/>
      <c r="DG1" s="155"/>
      <c r="DH1" s="155"/>
      <c r="DI1" s="155"/>
      <c r="DJ1" s="155"/>
      <c r="DK1" s="155"/>
      <c r="DL1" s="155"/>
      <c r="DM1" s="155"/>
      <c r="DN1" s="155"/>
      <c r="DO1" s="155"/>
      <c r="DP1" s="155"/>
      <c r="DQ1" s="155"/>
      <c r="DR1" s="155"/>
      <c r="DS1" s="155"/>
      <c r="DT1" s="155"/>
      <c r="DU1" s="155"/>
      <c r="DV1" s="155"/>
      <c r="DW1" s="155"/>
      <c r="DX1" s="155"/>
      <c r="DY1" s="155"/>
      <c r="DZ1" s="155"/>
      <c r="EA1" s="155"/>
      <c r="EB1" s="155"/>
      <c r="EC1" s="155"/>
      <c r="ED1" s="155"/>
      <c r="EE1" s="155"/>
      <c r="EF1" s="155"/>
      <c r="EG1" s="155"/>
      <c r="EH1" s="155"/>
      <c r="EI1" s="155"/>
      <c r="EJ1" s="155"/>
      <c r="EK1" s="155"/>
      <c r="EL1" s="155"/>
      <c r="EM1" s="155"/>
      <c r="EN1" s="155"/>
      <c r="EO1" s="155"/>
      <c r="EP1" s="155"/>
      <c r="EQ1" s="155"/>
      <c r="ER1" s="155"/>
      <c r="ES1" s="155"/>
      <c r="ET1" s="155"/>
      <c r="EU1" s="155"/>
      <c r="EV1" s="155"/>
      <c r="EW1" s="155"/>
      <c r="EX1" s="155"/>
      <c r="EY1" s="155"/>
      <c r="EZ1" s="155"/>
      <c r="FA1" s="155"/>
      <c r="FB1" s="155"/>
      <c r="FC1" s="155"/>
      <c r="FD1" s="155"/>
      <c r="FE1" s="155"/>
      <c r="FF1" s="155"/>
      <c r="FG1" s="155"/>
      <c r="FH1" s="155"/>
      <c r="FI1" s="155"/>
      <c r="FJ1" s="155"/>
      <c r="FK1" s="155"/>
      <c r="FL1" s="155"/>
      <c r="FM1" s="155"/>
      <c r="FN1" s="155"/>
      <c r="FO1" s="155"/>
      <c r="FP1" s="155"/>
      <c r="FQ1" s="155"/>
      <c r="FR1" s="155"/>
      <c r="FS1" s="155"/>
      <c r="FT1" s="155"/>
      <c r="FU1" s="155"/>
      <c r="FV1" s="155"/>
      <c r="FW1" s="155"/>
      <c r="FX1" s="155"/>
      <c r="FY1" s="155"/>
      <c r="FZ1" s="155"/>
      <c r="GA1" s="155"/>
      <c r="GB1" s="155"/>
      <c r="GC1" s="155"/>
      <c r="GD1" s="155"/>
      <c r="GE1" s="155"/>
      <c r="GF1" s="155"/>
      <c r="GG1" s="155"/>
      <c r="GH1" s="155"/>
      <c r="GI1" s="155"/>
      <c r="GJ1" s="155"/>
      <c r="GK1" s="155"/>
      <c r="GL1" s="155"/>
      <c r="GM1" s="155"/>
      <c r="GN1" s="155"/>
      <c r="GO1" s="155"/>
      <c r="GP1" s="155"/>
      <c r="GQ1" s="155"/>
      <c r="GR1" s="155"/>
      <c r="GS1" s="155"/>
      <c r="GT1" s="155"/>
      <c r="GU1" s="155"/>
      <c r="GV1" s="155"/>
      <c r="GW1" s="155"/>
      <c r="GX1" s="155"/>
      <c r="GY1" s="155"/>
      <c r="GZ1" s="155"/>
      <c r="HA1" s="155"/>
      <c r="HB1" s="155"/>
      <c r="HC1" s="155"/>
      <c r="HD1" s="155"/>
      <c r="HE1" s="155"/>
      <c r="HF1" s="155"/>
      <c r="HG1" s="155"/>
      <c r="HH1" s="155"/>
      <c r="HI1" s="155"/>
      <c r="HJ1" s="155"/>
      <c r="HK1" s="155"/>
      <c r="HL1" s="155"/>
      <c r="HM1" s="155"/>
      <c r="HN1" s="155"/>
      <c r="HO1" s="155"/>
      <c r="HP1" s="155"/>
      <c r="HQ1" s="155"/>
      <c r="HR1" s="155"/>
      <c r="HS1" s="155"/>
      <c r="HT1" s="155"/>
      <c r="HU1" s="155"/>
      <c r="HV1" s="155"/>
      <c r="HW1" s="155"/>
      <c r="HX1" s="155"/>
      <c r="HY1" s="155"/>
      <c r="HZ1" s="155"/>
      <c r="IA1" s="155"/>
      <c r="IB1" s="155"/>
      <c r="IC1" s="155"/>
      <c r="ID1" s="155"/>
      <c r="IE1" s="155"/>
      <c r="IF1" s="155"/>
      <c r="IG1" s="155"/>
      <c r="IH1" s="155"/>
      <c r="II1" s="155"/>
      <c r="IJ1" s="155"/>
      <c r="IK1" s="155"/>
      <c r="IL1" s="155"/>
      <c r="IM1" s="155"/>
      <c r="IN1" s="155"/>
      <c r="IO1" s="155"/>
      <c r="IP1" s="155"/>
      <c r="IQ1" s="155"/>
      <c r="IR1" s="155"/>
      <c r="IS1" s="155"/>
      <c r="IT1" s="155"/>
      <c r="IU1" s="155"/>
      <c r="IV1" s="155"/>
      <c r="IW1" s="155"/>
      <c r="IX1" s="155"/>
      <c r="IY1" s="155"/>
      <c r="IZ1" s="155"/>
      <c r="JA1" s="155"/>
      <c r="JB1" s="155"/>
      <c r="JC1" s="155"/>
      <c r="JD1" s="155"/>
      <c r="JE1" s="155"/>
      <c r="JF1" s="155"/>
      <c r="JG1" s="155"/>
      <c r="JH1" s="155"/>
      <c r="JI1" s="155"/>
      <c r="JJ1" s="155"/>
      <c r="JK1" s="155"/>
      <c r="JL1" s="155"/>
      <c r="JM1" s="155"/>
      <c r="JN1" s="155"/>
      <c r="JO1" s="155"/>
      <c r="JP1" s="155"/>
      <c r="JQ1" s="155"/>
      <c r="JR1" s="155"/>
      <c r="JS1" s="155"/>
    </row>
    <row r="2" spans="1:279" s="156" customFormat="1" ht="39.75" customHeight="1" x14ac:dyDescent="0.25">
      <c r="A2" s="344"/>
      <c r="B2" s="345"/>
      <c r="C2" s="345"/>
      <c r="D2" s="482"/>
      <c r="E2" s="482"/>
      <c r="F2" s="482"/>
      <c r="G2" s="482"/>
      <c r="H2" s="482"/>
      <c r="I2" s="482"/>
      <c r="J2" s="482"/>
      <c r="K2" s="482"/>
      <c r="L2" s="482"/>
      <c r="M2" s="482"/>
      <c r="N2" s="482"/>
      <c r="O2" s="482"/>
      <c r="P2" s="482"/>
      <c r="Q2" s="483"/>
      <c r="R2" s="187"/>
      <c r="S2" s="334"/>
      <c r="T2" s="334"/>
      <c r="U2" s="334"/>
      <c r="V2" s="155"/>
      <c r="W2" s="155"/>
      <c r="X2" s="155"/>
      <c r="Y2" s="155"/>
      <c r="Z2" s="155"/>
      <c r="AA2" s="155"/>
      <c r="AB2" s="155"/>
      <c r="AC2" s="155"/>
      <c r="AD2" s="155"/>
      <c r="AE2" s="155"/>
      <c r="AF2" s="155"/>
      <c r="AG2" s="155"/>
      <c r="AH2" s="155"/>
      <c r="AI2" s="155"/>
      <c r="AJ2" s="155"/>
      <c r="AK2" s="155"/>
      <c r="AL2" s="155"/>
      <c r="AM2" s="155"/>
      <c r="AN2" s="155"/>
      <c r="AO2" s="155"/>
      <c r="AP2" s="155"/>
      <c r="AQ2" s="155"/>
      <c r="AR2" s="155"/>
      <c r="AS2" s="155"/>
      <c r="AT2" s="155"/>
      <c r="AU2" s="155"/>
      <c r="AV2" s="155"/>
      <c r="AW2" s="155"/>
      <c r="AX2" s="155"/>
      <c r="AY2" s="155"/>
      <c r="AZ2" s="155"/>
      <c r="BA2" s="155"/>
      <c r="BB2" s="155"/>
      <c r="BC2" s="155"/>
      <c r="BD2" s="155"/>
      <c r="BE2" s="155"/>
      <c r="BF2" s="155"/>
      <c r="BG2" s="155"/>
      <c r="BH2" s="155"/>
      <c r="BI2" s="155"/>
      <c r="BJ2" s="155"/>
      <c r="BK2" s="155"/>
      <c r="BL2" s="155"/>
      <c r="BM2" s="155"/>
      <c r="BN2" s="155"/>
      <c r="BO2" s="155"/>
      <c r="BP2" s="155"/>
      <c r="BQ2" s="155"/>
      <c r="BR2" s="155"/>
      <c r="BS2" s="155"/>
      <c r="BT2" s="155"/>
      <c r="BU2" s="155"/>
      <c r="BV2" s="155"/>
      <c r="BW2" s="155"/>
      <c r="BX2" s="155"/>
      <c r="BY2" s="155"/>
      <c r="BZ2" s="155"/>
      <c r="CA2" s="155"/>
      <c r="CB2" s="155"/>
      <c r="CC2" s="155"/>
      <c r="CD2" s="155"/>
      <c r="CE2" s="155"/>
      <c r="CF2" s="155"/>
      <c r="CG2" s="155"/>
      <c r="CH2" s="155"/>
      <c r="CI2" s="155"/>
      <c r="CJ2" s="155"/>
      <c r="CK2" s="155"/>
      <c r="CL2" s="155"/>
      <c r="CM2" s="155"/>
      <c r="CN2" s="155"/>
      <c r="CO2" s="155"/>
      <c r="CP2" s="155"/>
      <c r="CQ2" s="155"/>
      <c r="CR2" s="155"/>
      <c r="CS2" s="155"/>
      <c r="CT2" s="155"/>
      <c r="CU2" s="155"/>
      <c r="CV2" s="155"/>
      <c r="CW2" s="155"/>
      <c r="CX2" s="155"/>
      <c r="CY2" s="155"/>
      <c r="CZ2" s="155"/>
      <c r="DA2" s="155"/>
      <c r="DB2" s="155"/>
      <c r="DC2" s="155"/>
      <c r="DD2" s="155"/>
      <c r="DE2" s="155"/>
      <c r="DF2" s="155"/>
      <c r="DG2" s="155"/>
      <c r="DH2" s="155"/>
      <c r="DI2" s="155"/>
      <c r="DJ2" s="155"/>
      <c r="DK2" s="155"/>
      <c r="DL2" s="155"/>
      <c r="DM2" s="155"/>
      <c r="DN2" s="155"/>
      <c r="DO2" s="155"/>
      <c r="DP2" s="155"/>
      <c r="DQ2" s="155"/>
      <c r="DR2" s="155"/>
      <c r="DS2" s="155"/>
      <c r="DT2" s="155"/>
      <c r="DU2" s="155"/>
      <c r="DV2" s="155"/>
      <c r="DW2" s="155"/>
      <c r="DX2" s="155"/>
      <c r="DY2" s="155"/>
      <c r="DZ2" s="155"/>
      <c r="EA2" s="155"/>
      <c r="EB2" s="155"/>
      <c r="EC2" s="155"/>
      <c r="ED2" s="155"/>
      <c r="EE2" s="155"/>
      <c r="EF2" s="155"/>
      <c r="EG2" s="155"/>
      <c r="EH2" s="155"/>
      <c r="EI2" s="155"/>
      <c r="EJ2" s="155"/>
      <c r="EK2" s="155"/>
      <c r="EL2" s="155"/>
      <c r="EM2" s="155"/>
      <c r="EN2" s="155"/>
      <c r="EO2" s="155"/>
      <c r="EP2" s="155"/>
      <c r="EQ2" s="155"/>
      <c r="ER2" s="155"/>
      <c r="ES2" s="155"/>
      <c r="ET2" s="155"/>
      <c r="EU2" s="155"/>
      <c r="EV2" s="155"/>
      <c r="EW2" s="155"/>
      <c r="EX2" s="155"/>
      <c r="EY2" s="155"/>
      <c r="EZ2" s="155"/>
      <c r="FA2" s="155"/>
      <c r="FB2" s="155"/>
      <c r="FC2" s="155"/>
      <c r="FD2" s="155"/>
      <c r="FE2" s="155"/>
      <c r="FF2" s="155"/>
      <c r="FG2" s="155"/>
      <c r="FH2" s="155"/>
      <c r="FI2" s="155"/>
      <c r="FJ2" s="155"/>
      <c r="FK2" s="155"/>
      <c r="FL2" s="155"/>
      <c r="FM2" s="155"/>
      <c r="FN2" s="155"/>
      <c r="FO2" s="155"/>
      <c r="FP2" s="155"/>
      <c r="FQ2" s="155"/>
      <c r="FR2" s="155"/>
      <c r="FS2" s="155"/>
      <c r="FT2" s="155"/>
      <c r="FU2" s="155"/>
      <c r="FV2" s="155"/>
      <c r="FW2" s="155"/>
      <c r="FX2" s="155"/>
      <c r="FY2" s="155"/>
      <c r="FZ2" s="155"/>
      <c r="GA2" s="155"/>
      <c r="GB2" s="155"/>
      <c r="GC2" s="155"/>
      <c r="GD2" s="155"/>
      <c r="GE2" s="155"/>
      <c r="GF2" s="155"/>
      <c r="GG2" s="155"/>
      <c r="GH2" s="155"/>
      <c r="GI2" s="155"/>
      <c r="GJ2" s="155"/>
      <c r="GK2" s="155"/>
      <c r="GL2" s="155"/>
      <c r="GM2" s="155"/>
      <c r="GN2" s="155"/>
      <c r="GO2" s="155"/>
      <c r="GP2" s="155"/>
      <c r="GQ2" s="155"/>
      <c r="GR2" s="155"/>
      <c r="GS2" s="155"/>
      <c r="GT2" s="155"/>
      <c r="GU2" s="155"/>
      <c r="GV2" s="155"/>
      <c r="GW2" s="155"/>
      <c r="GX2" s="155"/>
      <c r="GY2" s="155"/>
      <c r="GZ2" s="155"/>
      <c r="HA2" s="155"/>
      <c r="HB2" s="155"/>
      <c r="HC2" s="155"/>
      <c r="HD2" s="155"/>
      <c r="HE2" s="155"/>
      <c r="HF2" s="155"/>
      <c r="HG2" s="155"/>
      <c r="HH2" s="155"/>
      <c r="HI2" s="155"/>
      <c r="HJ2" s="155"/>
      <c r="HK2" s="155"/>
      <c r="HL2" s="155"/>
      <c r="HM2" s="155"/>
      <c r="HN2" s="155"/>
      <c r="HO2" s="155"/>
      <c r="HP2" s="155"/>
      <c r="HQ2" s="155"/>
      <c r="HR2" s="155"/>
      <c r="HS2" s="155"/>
      <c r="HT2" s="155"/>
      <c r="HU2" s="155"/>
      <c r="HV2" s="155"/>
      <c r="HW2" s="155"/>
      <c r="HX2" s="155"/>
      <c r="HY2" s="155"/>
      <c r="HZ2" s="155"/>
      <c r="IA2" s="155"/>
      <c r="IB2" s="155"/>
      <c r="IC2" s="155"/>
      <c r="ID2" s="155"/>
      <c r="IE2" s="155"/>
      <c r="IF2" s="155"/>
      <c r="IG2" s="155"/>
      <c r="IH2" s="155"/>
      <c r="II2" s="155"/>
      <c r="IJ2" s="155"/>
      <c r="IK2" s="155"/>
      <c r="IL2" s="155"/>
      <c r="IM2" s="155"/>
      <c r="IN2" s="155"/>
      <c r="IO2" s="155"/>
      <c r="IP2" s="155"/>
      <c r="IQ2" s="155"/>
      <c r="IR2" s="155"/>
      <c r="IS2" s="155"/>
      <c r="IT2" s="155"/>
      <c r="IU2" s="155"/>
      <c r="IV2" s="155"/>
      <c r="IW2" s="155"/>
      <c r="IX2" s="155"/>
      <c r="IY2" s="155"/>
      <c r="IZ2" s="155"/>
      <c r="JA2" s="155"/>
      <c r="JB2" s="155"/>
      <c r="JC2" s="155"/>
      <c r="JD2" s="155"/>
      <c r="JE2" s="155"/>
      <c r="JF2" s="155"/>
      <c r="JG2" s="155"/>
      <c r="JH2" s="155"/>
      <c r="JI2" s="155"/>
      <c r="JJ2" s="155"/>
      <c r="JK2" s="155"/>
      <c r="JL2" s="155"/>
      <c r="JM2" s="155"/>
      <c r="JN2" s="155"/>
      <c r="JO2" s="155"/>
      <c r="JP2" s="155"/>
      <c r="JQ2" s="155"/>
      <c r="JR2" s="155"/>
      <c r="JS2" s="155"/>
    </row>
    <row r="3" spans="1:279" s="156" customFormat="1" ht="3" customHeight="1" x14ac:dyDescent="0.25">
      <c r="A3" s="2"/>
      <c r="B3" s="2"/>
      <c r="C3" s="3"/>
      <c r="D3" s="482"/>
      <c r="E3" s="482"/>
      <c r="F3" s="482"/>
      <c r="G3" s="482"/>
      <c r="H3" s="482"/>
      <c r="I3" s="482"/>
      <c r="J3" s="482"/>
      <c r="K3" s="482"/>
      <c r="L3" s="482"/>
      <c r="M3" s="482"/>
      <c r="N3" s="482"/>
      <c r="O3" s="482"/>
      <c r="P3" s="482"/>
      <c r="Q3" s="483"/>
      <c r="R3" s="187"/>
      <c r="S3" s="334"/>
      <c r="T3" s="334"/>
      <c r="U3" s="334"/>
      <c r="V3" s="155"/>
      <c r="W3" s="155"/>
      <c r="X3" s="155"/>
      <c r="Y3" s="155"/>
      <c r="Z3" s="155"/>
      <c r="AA3" s="155"/>
      <c r="AB3" s="155"/>
      <c r="AC3" s="155"/>
      <c r="AD3" s="155"/>
      <c r="AE3" s="155"/>
      <c r="AF3" s="155"/>
      <c r="AG3" s="155"/>
      <c r="AH3" s="155"/>
      <c r="AI3" s="155"/>
      <c r="AJ3" s="155"/>
      <c r="AK3" s="155"/>
      <c r="AL3" s="155"/>
      <c r="AM3" s="155"/>
      <c r="AN3" s="155"/>
      <c r="AO3" s="155"/>
      <c r="AP3" s="155"/>
      <c r="AQ3" s="155"/>
      <c r="AR3" s="155"/>
      <c r="AS3" s="155"/>
      <c r="AT3" s="155"/>
      <c r="AU3" s="155"/>
      <c r="AV3" s="155"/>
      <c r="AW3" s="155"/>
      <c r="AX3" s="155"/>
      <c r="AY3" s="155"/>
      <c r="AZ3" s="155"/>
      <c r="BA3" s="155"/>
      <c r="BB3" s="155"/>
      <c r="BC3" s="155"/>
      <c r="BD3" s="155"/>
      <c r="BE3" s="155"/>
      <c r="BF3" s="155"/>
      <c r="BG3" s="155"/>
      <c r="BH3" s="155"/>
      <c r="BI3" s="155"/>
      <c r="BJ3" s="155"/>
      <c r="BK3" s="155"/>
      <c r="BL3" s="155"/>
      <c r="BM3" s="155"/>
      <c r="BN3" s="155"/>
      <c r="BO3" s="155"/>
      <c r="BP3" s="155"/>
      <c r="BQ3" s="155"/>
      <c r="BR3" s="155"/>
      <c r="BS3" s="155"/>
      <c r="BT3" s="155"/>
      <c r="BU3" s="155"/>
      <c r="BV3" s="155"/>
      <c r="BW3" s="155"/>
      <c r="BX3" s="155"/>
      <c r="BY3" s="155"/>
      <c r="BZ3" s="155"/>
      <c r="CA3" s="155"/>
      <c r="CB3" s="155"/>
      <c r="CC3" s="155"/>
      <c r="CD3" s="155"/>
      <c r="CE3" s="155"/>
      <c r="CF3" s="155"/>
      <c r="CG3" s="155"/>
      <c r="CH3" s="155"/>
      <c r="CI3" s="155"/>
      <c r="CJ3" s="155"/>
      <c r="CK3" s="155"/>
      <c r="CL3" s="155"/>
      <c r="CM3" s="155"/>
      <c r="CN3" s="155"/>
      <c r="CO3" s="155"/>
      <c r="CP3" s="155"/>
      <c r="CQ3" s="155"/>
      <c r="CR3" s="155"/>
      <c r="CS3" s="155"/>
      <c r="CT3" s="155"/>
      <c r="CU3" s="155"/>
      <c r="CV3" s="155"/>
      <c r="CW3" s="155"/>
      <c r="CX3" s="155"/>
      <c r="CY3" s="155"/>
      <c r="CZ3" s="155"/>
      <c r="DA3" s="155"/>
      <c r="DB3" s="155"/>
      <c r="DC3" s="155"/>
      <c r="DD3" s="155"/>
      <c r="DE3" s="155"/>
      <c r="DF3" s="155"/>
      <c r="DG3" s="155"/>
      <c r="DH3" s="155"/>
      <c r="DI3" s="155"/>
      <c r="DJ3" s="155"/>
      <c r="DK3" s="155"/>
      <c r="DL3" s="155"/>
      <c r="DM3" s="155"/>
      <c r="DN3" s="155"/>
      <c r="DO3" s="155"/>
      <c r="DP3" s="155"/>
      <c r="DQ3" s="155"/>
      <c r="DR3" s="155"/>
      <c r="DS3" s="155"/>
      <c r="DT3" s="155"/>
      <c r="DU3" s="155"/>
      <c r="DV3" s="155"/>
      <c r="DW3" s="155"/>
      <c r="DX3" s="155"/>
      <c r="DY3" s="155"/>
      <c r="DZ3" s="155"/>
      <c r="EA3" s="155"/>
      <c r="EB3" s="155"/>
      <c r="EC3" s="155"/>
      <c r="ED3" s="155"/>
      <c r="EE3" s="155"/>
      <c r="EF3" s="155"/>
      <c r="EG3" s="155"/>
      <c r="EH3" s="155"/>
      <c r="EI3" s="155"/>
      <c r="EJ3" s="155"/>
      <c r="EK3" s="155"/>
      <c r="EL3" s="155"/>
      <c r="EM3" s="155"/>
      <c r="EN3" s="155"/>
      <c r="EO3" s="155"/>
      <c r="EP3" s="155"/>
      <c r="EQ3" s="155"/>
      <c r="ER3" s="155"/>
      <c r="ES3" s="155"/>
      <c r="ET3" s="155"/>
      <c r="EU3" s="155"/>
      <c r="EV3" s="155"/>
      <c r="EW3" s="155"/>
      <c r="EX3" s="155"/>
      <c r="EY3" s="155"/>
      <c r="EZ3" s="155"/>
      <c r="FA3" s="155"/>
      <c r="FB3" s="155"/>
      <c r="FC3" s="155"/>
      <c r="FD3" s="155"/>
      <c r="FE3" s="155"/>
      <c r="FF3" s="155"/>
      <c r="FG3" s="155"/>
      <c r="FH3" s="155"/>
      <c r="FI3" s="155"/>
      <c r="FJ3" s="155"/>
      <c r="FK3" s="155"/>
      <c r="FL3" s="155"/>
      <c r="FM3" s="155"/>
      <c r="FN3" s="155"/>
      <c r="FO3" s="155"/>
      <c r="FP3" s="155"/>
      <c r="FQ3" s="155"/>
      <c r="FR3" s="155"/>
      <c r="FS3" s="155"/>
      <c r="FT3" s="155"/>
      <c r="FU3" s="155"/>
      <c r="FV3" s="155"/>
      <c r="FW3" s="155"/>
      <c r="FX3" s="155"/>
      <c r="FY3" s="155"/>
      <c r="FZ3" s="155"/>
      <c r="GA3" s="155"/>
      <c r="GB3" s="155"/>
      <c r="GC3" s="155"/>
      <c r="GD3" s="155"/>
      <c r="GE3" s="155"/>
      <c r="GF3" s="155"/>
      <c r="GG3" s="155"/>
      <c r="GH3" s="155"/>
      <c r="GI3" s="155"/>
      <c r="GJ3" s="155"/>
      <c r="GK3" s="155"/>
      <c r="GL3" s="155"/>
      <c r="GM3" s="155"/>
      <c r="GN3" s="155"/>
      <c r="GO3" s="155"/>
      <c r="GP3" s="155"/>
      <c r="GQ3" s="155"/>
      <c r="GR3" s="155"/>
      <c r="GS3" s="155"/>
      <c r="GT3" s="155"/>
      <c r="GU3" s="155"/>
      <c r="GV3" s="155"/>
      <c r="GW3" s="155"/>
      <c r="GX3" s="155"/>
      <c r="GY3" s="155"/>
      <c r="GZ3" s="155"/>
      <c r="HA3" s="155"/>
      <c r="HB3" s="155"/>
      <c r="HC3" s="155"/>
      <c r="HD3" s="155"/>
      <c r="HE3" s="155"/>
      <c r="HF3" s="155"/>
      <c r="HG3" s="155"/>
      <c r="HH3" s="155"/>
      <c r="HI3" s="155"/>
      <c r="HJ3" s="155"/>
      <c r="HK3" s="155"/>
      <c r="HL3" s="155"/>
      <c r="HM3" s="155"/>
      <c r="HN3" s="155"/>
      <c r="HO3" s="155"/>
      <c r="HP3" s="155"/>
      <c r="HQ3" s="155"/>
      <c r="HR3" s="155"/>
      <c r="HS3" s="155"/>
      <c r="HT3" s="155"/>
      <c r="HU3" s="155"/>
      <c r="HV3" s="155"/>
      <c r="HW3" s="155"/>
      <c r="HX3" s="155"/>
      <c r="HY3" s="155"/>
      <c r="HZ3" s="155"/>
      <c r="IA3" s="155"/>
      <c r="IB3" s="155"/>
      <c r="IC3" s="155"/>
      <c r="ID3" s="155"/>
      <c r="IE3" s="155"/>
      <c r="IF3" s="155"/>
      <c r="IG3" s="155"/>
      <c r="IH3" s="155"/>
      <c r="II3" s="155"/>
      <c r="IJ3" s="155"/>
      <c r="IK3" s="155"/>
      <c r="IL3" s="155"/>
      <c r="IM3" s="155"/>
      <c r="IN3" s="155"/>
      <c r="IO3" s="155"/>
      <c r="IP3" s="155"/>
      <c r="IQ3" s="155"/>
      <c r="IR3" s="155"/>
      <c r="IS3" s="155"/>
      <c r="IT3" s="155"/>
      <c r="IU3" s="155"/>
      <c r="IV3" s="155"/>
      <c r="IW3" s="155"/>
      <c r="IX3" s="155"/>
      <c r="IY3" s="155"/>
      <c r="IZ3" s="155"/>
      <c r="JA3" s="155"/>
      <c r="JB3" s="155"/>
      <c r="JC3" s="155"/>
      <c r="JD3" s="155"/>
      <c r="JE3" s="155"/>
      <c r="JF3" s="155"/>
      <c r="JG3" s="155"/>
      <c r="JH3" s="155"/>
      <c r="JI3" s="155"/>
      <c r="JJ3" s="155"/>
      <c r="JK3" s="155"/>
      <c r="JL3" s="155"/>
      <c r="JM3" s="155"/>
      <c r="JN3" s="155"/>
      <c r="JO3" s="155"/>
      <c r="JP3" s="155"/>
      <c r="JQ3" s="155"/>
      <c r="JR3" s="155"/>
      <c r="JS3" s="155"/>
    </row>
    <row r="4" spans="1:279" s="156" customFormat="1" ht="41.25" customHeight="1" x14ac:dyDescent="0.25">
      <c r="A4" s="335" t="s">
        <v>121</v>
      </c>
      <c r="B4" s="336"/>
      <c r="C4" s="337"/>
      <c r="D4" s="338" t="str">
        <f>'Mapa Final'!D4</f>
        <v>Administración de Justicia</v>
      </c>
      <c r="E4" s="339"/>
      <c r="F4" s="339"/>
      <c r="G4" s="339"/>
      <c r="H4" s="339"/>
      <c r="I4" s="339"/>
      <c r="J4" s="339"/>
      <c r="K4" s="339"/>
      <c r="L4" s="339"/>
      <c r="M4" s="339"/>
      <c r="N4" s="340"/>
      <c r="O4" s="341"/>
      <c r="P4" s="341"/>
      <c r="Q4" s="341"/>
      <c r="R4" s="3"/>
      <c r="S4" s="1"/>
      <c r="T4" s="1"/>
      <c r="U4" s="1"/>
      <c r="V4" s="155"/>
      <c r="W4" s="155"/>
      <c r="X4" s="155"/>
      <c r="Y4" s="155"/>
      <c r="Z4" s="155"/>
      <c r="AA4" s="155"/>
      <c r="AB4" s="155"/>
      <c r="AC4" s="155"/>
      <c r="AD4" s="155"/>
      <c r="AE4" s="155"/>
      <c r="AF4" s="155"/>
      <c r="AG4" s="155"/>
      <c r="AH4" s="155"/>
      <c r="AI4" s="155"/>
      <c r="AJ4" s="155"/>
      <c r="AK4" s="155"/>
      <c r="AL4" s="155"/>
      <c r="AM4" s="155"/>
      <c r="AN4" s="155"/>
      <c r="AO4" s="155"/>
      <c r="AP4" s="155"/>
      <c r="AQ4" s="155"/>
      <c r="AR4" s="155"/>
      <c r="AS4" s="155"/>
      <c r="AT4" s="155"/>
      <c r="AU4" s="155"/>
      <c r="AV4" s="155"/>
      <c r="AW4" s="155"/>
      <c r="AX4" s="155"/>
      <c r="AY4" s="155"/>
      <c r="AZ4" s="155"/>
      <c r="BA4" s="155"/>
      <c r="BB4" s="155"/>
      <c r="BC4" s="155"/>
      <c r="BD4" s="155"/>
      <c r="BE4" s="155"/>
      <c r="BF4" s="155"/>
      <c r="BG4" s="155"/>
      <c r="BH4" s="155"/>
      <c r="BI4" s="155"/>
      <c r="BJ4" s="155"/>
      <c r="BK4" s="155"/>
      <c r="BL4" s="155"/>
      <c r="BM4" s="155"/>
      <c r="BN4" s="155"/>
      <c r="BO4" s="155"/>
      <c r="BP4" s="155"/>
      <c r="BQ4" s="155"/>
      <c r="BR4" s="155"/>
      <c r="BS4" s="155"/>
      <c r="BT4" s="155"/>
      <c r="BU4" s="155"/>
      <c r="BV4" s="155"/>
      <c r="BW4" s="155"/>
      <c r="BX4" s="155"/>
      <c r="BY4" s="155"/>
      <c r="BZ4" s="155"/>
      <c r="CA4" s="155"/>
      <c r="CB4" s="155"/>
      <c r="CC4" s="155"/>
      <c r="CD4" s="155"/>
      <c r="CE4" s="155"/>
      <c r="CF4" s="155"/>
      <c r="CG4" s="155"/>
      <c r="CH4" s="155"/>
      <c r="CI4" s="155"/>
      <c r="CJ4" s="155"/>
      <c r="CK4" s="155"/>
      <c r="CL4" s="155"/>
      <c r="CM4" s="155"/>
      <c r="CN4" s="155"/>
      <c r="CO4" s="155"/>
      <c r="CP4" s="155"/>
      <c r="CQ4" s="155"/>
      <c r="CR4" s="155"/>
      <c r="CS4" s="155"/>
      <c r="CT4" s="155"/>
      <c r="CU4" s="155"/>
      <c r="CV4" s="155"/>
      <c r="CW4" s="155"/>
      <c r="CX4" s="155"/>
      <c r="CY4" s="155"/>
      <c r="CZ4" s="155"/>
      <c r="DA4" s="155"/>
      <c r="DB4" s="155"/>
      <c r="DC4" s="155"/>
      <c r="DD4" s="155"/>
      <c r="DE4" s="155"/>
      <c r="DF4" s="155"/>
      <c r="DG4" s="155"/>
      <c r="DH4" s="155"/>
      <c r="DI4" s="155"/>
      <c r="DJ4" s="155"/>
      <c r="DK4" s="155"/>
      <c r="DL4" s="155"/>
      <c r="DM4" s="155"/>
      <c r="DN4" s="155"/>
      <c r="DO4" s="155"/>
      <c r="DP4" s="155"/>
      <c r="DQ4" s="155"/>
      <c r="DR4" s="155"/>
      <c r="DS4" s="155"/>
      <c r="DT4" s="155"/>
      <c r="DU4" s="155"/>
      <c r="DV4" s="155"/>
      <c r="DW4" s="155"/>
      <c r="DX4" s="155"/>
      <c r="DY4" s="155"/>
      <c r="DZ4" s="155"/>
      <c r="EA4" s="155"/>
      <c r="EB4" s="155"/>
      <c r="EC4" s="155"/>
      <c r="ED4" s="155"/>
      <c r="EE4" s="155"/>
      <c r="EF4" s="155"/>
      <c r="EG4" s="155"/>
      <c r="EH4" s="155"/>
      <c r="EI4" s="155"/>
      <c r="EJ4" s="155"/>
      <c r="EK4" s="155"/>
      <c r="EL4" s="155"/>
      <c r="EM4" s="155"/>
      <c r="EN4" s="155"/>
      <c r="EO4" s="155"/>
      <c r="EP4" s="155"/>
      <c r="EQ4" s="155"/>
      <c r="ER4" s="155"/>
      <c r="ES4" s="155"/>
      <c r="ET4" s="155"/>
      <c r="EU4" s="155"/>
      <c r="EV4" s="155"/>
      <c r="EW4" s="155"/>
      <c r="EX4" s="155"/>
      <c r="EY4" s="155"/>
      <c r="EZ4" s="155"/>
      <c r="FA4" s="155"/>
      <c r="FB4" s="155"/>
      <c r="FC4" s="155"/>
      <c r="FD4" s="155"/>
      <c r="FE4" s="155"/>
      <c r="FF4" s="155"/>
      <c r="FG4" s="155"/>
      <c r="FH4" s="155"/>
      <c r="FI4" s="155"/>
      <c r="FJ4" s="155"/>
      <c r="FK4" s="155"/>
      <c r="FL4" s="155"/>
      <c r="FM4" s="155"/>
      <c r="FN4" s="155"/>
      <c r="FO4" s="155"/>
      <c r="FP4" s="155"/>
      <c r="FQ4" s="155"/>
      <c r="FR4" s="155"/>
      <c r="FS4" s="155"/>
      <c r="FT4" s="155"/>
      <c r="FU4" s="155"/>
      <c r="FV4" s="155"/>
      <c r="FW4" s="155"/>
      <c r="FX4" s="155"/>
      <c r="FY4" s="155"/>
      <c r="FZ4" s="155"/>
      <c r="GA4" s="155"/>
      <c r="GB4" s="155"/>
      <c r="GC4" s="155"/>
      <c r="GD4" s="155"/>
      <c r="GE4" s="155"/>
      <c r="GF4" s="155"/>
      <c r="GG4" s="155"/>
      <c r="GH4" s="155"/>
      <c r="GI4" s="155"/>
      <c r="GJ4" s="155"/>
      <c r="GK4" s="155"/>
      <c r="GL4" s="155"/>
      <c r="GM4" s="155"/>
      <c r="GN4" s="155"/>
      <c r="GO4" s="155"/>
      <c r="GP4" s="155"/>
      <c r="GQ4" s="155"/>
      <c r="GR4" s="155"/>
      <c r="GS4" s="155"/>
      <c r="GT4" s="155"/>
      <c r="GU4" s="155"/>
      <c r="GV4" s="155"/>
      <c r="GW4" s="155"/>
      <c r="GX4" s="155"/>
      <c r="GY4" s="155"/>
      <c r="GZ4" s="155"/>
      <c r="HA4" s="155"/>
      <c r="HB4" s="155"/>
      <c r="HC4" s="155"/>
      <c r="HD4" s="155"/>
      <c r="HE4" s="155"/>
      <c r="HF4" s="155"/>
      <c r="HG4" s="155"/>
      <c r="HH4" s="155"/>
      <c r="HI4" s="155"/>
      <c r="HJ4" s="155"/>
      <c r="HK4" s="155"/>
      <c r="HL4" s="155"/>
      <c r="HM4" s="155"/>
      <c r="HN4" s="155"/>
      <c r="HO4" s="155"/>
      <c r="HP4" s="155"/>
      <c r="HQ4" s="155"/>
      <c r="HR4" s="155"/>
      <c r="HS4" s="155"/>
      <c r="HT4" s="155"/>
      <c r="HU4" s="155"/>
      <c r="HV4" s="155"/>
      <c r="HW4" s="155"/>
      <c r="HX4" s="155"/>
      <c r="HY4" s="155"/>
      <c r="HZ4" s="155"/>
      <c r="IA4" s="155"/>
      <c r="IB4" s="155"/>
      <c r="IC4" s="155"/>
      <c r="ID4" s="155"/>
      <c r="IE4" s="155"/>
      <c r="IF4" s="155"/>
      <c r="IG4" s="155"/>
      <c r="IH4" s="155"/>
      <c r="II4" s="155"/>
      <c r="IJ4" s="155"/>
      <c r="IK4" s="155"/>
      <c r="IL4" s="155"/>
      <c r="IM4" s="155"/>
      <c r="IN4" s="155"/>
      <c r="IO4" s="155"/>
      <c r="IP4" s="155"/>
      <c r="IQ4" s="155"/>
      <c r="IR4" s="155"/>
      <c r="IS4" s="155"/>
      <c r="IT4" s="155"/>
      <c r="IU4" s="155"/>
      <c r="IV4" s="155"/>
      <c r="IW4" s="155"/>
      <c r="IX4" s="155"/>
      <c r="IY4" s="155"/>
      <c r="IZ4" s="155"/>
      <c r="JA4" s="155"/>
      <c r="JB4" s="155"/>
      <c r="JC4" s="155"/>
      <c r="JD4" s="155"/>
      <c r="JE4" s="155"/>
      <c r="JF4" s="155"/>
      <c r="JG4" s="155"/>
      <c r="JH4" s="155"/>
      <c r="JI4" s="155"/>
      <c r="JJ4" s="155"/>
      <c r="JK4" s="155"/>
      <c r="JL4" s="155"/>
      <c r="JM4" s="155"/>
      <c r="JN4" s="155"/>
      <c r="JO4" s="155"/>
      <c r="JP4" s="155"/>
      <c r="JQ4" s="155"/>
      <c r="JR4" s="155"/>
      <c r="JS4" s="155"/>
    </row>
    <row r="5" spans="1:279" s="156" customFormat="1" ht="52.5" customHeight="1" x14ac:dyDescent="0.25">
      <c r="A5" s="335" t="s">
        <v>123</v>
      </c>
      <c r="B5" s="336"/>
      <c r="C5" s="337"/>
      <c r="D5" s="346" t="str">
        <f>'Mapa Final'!D5</f>
        <v>Administrar justicia dirigiendo la actuación procesal, hacia la emisión de una decisión de carácter definitivo mediante la aplicación de la normatividad vigente.</v>
      </c>
      <c r="E5" s="347"/>
      <c r="F5" s="347"/>
      <c r="G5" s="347"/>
      <c r="H5" s="347"/>
      <c r="I5" s="347"/>
      <c r="J5" s="347"/>
      <c r="K5" s="347"/>
      <c r="L5" s="347"/>
      <c r="M5" s="347"/>
      <c r="N5" s="348"/>
      <c r="O5" s="1"/>
      <c r="P5" s="1"/>
      <c r="Q5" s="1"/>
      <c r="R5" s="1"/>
      <c r="S5" s="1"/>
      <c r="T5" s="1"/>
      <c r="U5" s="1"/>
      <c r="V5" s="155"/>
      <c r="W5" s="155"/>
      <c r="X5" s="155"/>
      <c r="Y5" s="155"/>
      <c r="Z5" s="155"/>
      <c r="AA5" s="155"/>
      <c r="AB5" s="155"/>
      <c r="AC5" s="155"/>
      <c r="AD5" s="155"/>
      <c r="AE5" s="155"/>
      <c r="AF5" s="155"/>
      <c r="AG5" s="155"/>
      <c r="AH5" s="155"/>
      <c r="AI5" s="155"/>
      <c r="AJ5" s="155"/>
      <c r="AK5" s="155"/>
      <c r="AL5" s="155"/>
      <c r="AM5" s="155"/>
      <c r="AN5" s="155"/>
      <c r="AO5" s="155"/>
      <c r="AP5" s="155"/>
      <c r="AQ5" s="155"/>
      <c r="AR5" s="155"/>
      <c r="AS5" s="155"/>
      <c r="AT5" s="155"/>
      <c r="AU5" s="155"/>
      <c r="AV5" s="155"/>
      <c r="AW5" s="155"/>
      <c r="AX5" s="155"/>
      <c r="AY5" s="155"/>
      <c r="AZ5" s="155"/>
      <c r="BA5" s="155"/>
      <c r="BB5" s="155"/>
      <c r="BC5" s="155"/>
      <c r="BD5" s="155"/>
      <c r="BE5" s="155"/>
      <c r="BF5" s="155"/>
      <c r="BG5" s="155"/>
      <c r="BH5" s="155"/>
      <c r="BI5" s="155"/>
      <c r="BJ5" s="155"/>
      <c r="BK5" s="155"/>
      <c r="BL5" s="155"/>
      <c r="BM5" s="155"/>
      <c r="BN5" s="155"/>
      <c r="BO5" s="155"/>
      <c r="BP5" s="155"/>
      <c r="BQ5" s="155"/>
      <c r="BR5" s="155"/>
      <c r="BS5" s="155"/>
      <c r="BT5" s="155"/>
      <c r="BU5" s="155"/>
      <c r="BV5" s="155"/>
      <c r="BW5" s="155"/>
      <c r="BX5" s="155"/>
      <c r="BY5" s="155"/>
      <c r="BZ5" s="155"/>
      <c r="CA5" s="155"/>
      <c r="CB5" s="155"/>
      <c r="CC5" s="155"/>
      <c r="CD5" s="155"/>
      <c r="CE5" s="155"/>
      <c r="CF5" s="155"/>
      <c r="CG5" s="155"/>
      <c r="CH5" s="155"/>
      <c r="CI5" s="155"/>
      <c r="CJ5" s="155"/>
      <c r="CK5" s="155"/>
      <c r="CL5" s="155"/>
      <c r="CM5" s="155"/>
      <c r="CN5" s="155"/>
      <c r="CO5" s="155"/>
      <c r="CP5" s="155"/>
      <c r="CQ5" s="155"/>
      <c r="CR5" s="155"/>
      <c r="CS5" s="155"/>
      <c r="CT5" s="155"/>
      <c r="CU5" s="155"/>
      <c r="CV5" s="155"/>
      <c r="CW5" s="155"/>
      <c r="CX5" s="155"/>
      <c r="CY5" s="155"/>
      <c r="CZ5" s="155"/>
      <c r="DA5" s="155"/>
      <c r="DB5" s="155"/>
      <c r="DC5" s="155"/>
      <c r="DD5" s="155"/>
      <c r="DE5" s="155"/>
      <c r="DF5" s="155"/>
      <c r="DG5" s="155"/>
      <c r="DH5" s="155"/>
      <c r="DI5" s="155"/>
      <c r="DJ5" s="155"/>
      <c r="DK5" s="155"/>
      <c r="DL5" s="155"/>
      <c r="DM5" s="155"/>
      <c r="DN5" s="155"/>
      <c r="DO5" s="155"/>
      <c r="DP5" s="155"/>
      <c r="DQ5" s="155"/>
      <c r="DR5" s="155"/>
      <c r="DS5" s="155"/>
      <c r="DT5" s="155"/>
      <c r="DU5" s="155"/>
      <c r="DV5" s="155"/>
      <c r="DW5" s="155"/>
      <c r="DX5" s="155"/>
      <c r="DY5" s="155"/>
      <c r="DZ5" s="155"/>
      <c r="EA5" s="155"/>
      <c r="EB5" s="155"/>
      <c r="EC5" s="155"/>
      <c r="ED5" s="155"/>
      <c r="EE5" s="155"/>
      <c r="EF5" s="155"/>
      <c r="EG5" s="155"/>
      <c r="EH5" s="155"/>
      <c r="EI5" s="155"/>
      <c r="EJ5" s="155"/>
      <c r="EK5" s="155"/>
      <c r="EL5" s="155"/>
      <c r="EM5" s="155"/>
      <c r="EN5" s="155"/>
      <c r="EO5" s="155"/>
      <c r="EP5" s="155"/>
      <c r="EQ5" s="155"/>
      <c r="ER5" s="155"/>
      <c r="ES5" s="155"/>
      <c r="ET5" s="155"/>
      <c r="EU5" s="155"/>
      <c r="EV5" s="155"/>
      <c r="EW5" s="155"/>
      <c r="EX5" s="155"/>
      <c r="EY5" s="155"/>
      <c r="EZ5" s="155"/>
      <c r="FA5" s="155"/>
      <c r="FB5" s="155"/>
      <c r="FC5" s="155"/>
      <c r="FD5" s="155"/>
      <c r="FE5" s="155"/>
      <c r="FF5" s="155"/>
      <c r="FG5" s="155"/>
      <c r="FH5" s="155"/>
      <c r="FI5" s="155"/>
      <c r="FJ5" s="155"/>
      <c r="FK5" s="155"/>
      <c r="FL5" s="155"/>
      <c r="FM5" s="155"/>
      <c r="FN5" s="155"/>
      <c r="FO5" s="155"/>
      <c r="FP5" s="155"/>
      <c r="FQ5" s="155"/>
      <c r="FR5" s="155"/>
      <c r="FS5" s="155"/>
      <c r="FT5" s="155"/>
      <c r="FU5" s="155"/>
      <c r="FV5" s="155"/>
      <c r="FW5" s="155"/>
      <c r="FX5" s="155"/>
      <c r="FY5" s="155"/>
      <c r="FZ5" s="155"/>
      <c r="GA5" s="155"/>
      <c r="GB5" s="155"/>
      <c r="GC5" s="155"/>
      <c r="GD5" s="155"/>
      <c r="GE5" s="155"/>
      <c r="GF5" s="155"/>
      <c r="GG5" s="155"/>
      <c r="GH5" s="155"/>
      <c r="GI5" s="155"/>
      <c r="GJ5" s="155"/>
      <c r="GK5" s="155"/>
      <c r="GL5" s="155"/>
      <c r="GM5" s="155"/>
      <c r="GN5" s="155"/>
      <c r="GO5" s="155"/>
      <c r="GP5" s="155"/>
      <c r="GQ5" s="155"/>
      <c r="GR5" s="155"/>
      <c r="GS5" s="155"/>
      <c r="GT5" s="155"/>
      <c r="GU5" s="155"/>
      <c r="GV5" s="155"/>
      <c r="GW5" s="155"/>
      <c r="GX5" s="155"/>
      <c r="GY5" s="155"/>
      <c r="GZ5" s="155"/>
      <c r="HA5" s="155"/>
      <c r="HB5" s="155"/>
      <c r="HC5" s="155"/>
      <c r="HD5" s="155"/>
      <c r="HE5" s="155"/>
      <c r="HF5" s="155"/>
      <c r="HG5" s="155"/>
      <c r="HH5" s="155"/>
      <c r="HI5" s="155"/>
      <c r="HJ5" s="155"/>
      <c r="HK5" s="155"/>
      <c r="HL5" s="155"/>
      <c r="HM5" s="155"/>
      <c r="HN5" s="155"/>
      <c r="HO5" s="155"/>
      <c r="HP5" s="155"/>
      <c r="HQ5" s="155"/>
      <c r="HR5" s="155"/>
      <c r="HS5" s="155"/>
      <c r="HT5" s="155"/>
      <c r="HU5" s="155"/>
      <c r="HV5" s="155"/>
      <c r="HW5" s="155"/>
      <c r="HX5" s="155"/>
      <c r="HY5" s="155"/>
      <c r="HZ5" s="155"/>
      <c r="IA5" s="155"/>
      <c r="IB5" s="155"/>
      <c r="IC5" s="155"/>
      <c r="ID5" s="155"/>
      <c r="IE5" s="155"/>
      <c r="IF5" s="155"/>
      <c r="IG5" s="155"/>
      <c r="IH5" s="155"/>
      <c r="II5" s="155"/>
      <c r="IJ5" s="155"/>
      <c r="IK5" s="155"/>
      <c r="IL5" s="155"/>
      <c r="IM5" s="155"/>
      <c r="IN5" s="155"/>
      <c r="IO5" s="155"/>
      <c r="IP5" s="155"/>
      <c r="IQ5" s="155"/>
      <c r="IR5" s="155"/>
      <c r="IS5" s="155"/>
      <c r="IT5" s="155"/>
      <c r="IU5" s="155"/>
      <c r="IV5" s="155"/>
      <c r="IW5" s="155"/>
      <c r="IX5" s="155"/>
      <c r="IY5" s="155"/>
      <c r="IZ5" s="155"/>
      <c r="JA5" s="155"/>
      <c r="JB5" s="155"/>
      <c r="JC5" s="155"/>
      <c r="JD5" s="155"/>
      <c r="JE5" s="155"/>
      <c r="JF5" s="155"/>
      <c r="JG5" s="155"/>
      <c r="JH5" s="155"/>
      <c r="JI5" s="155"/>
      <c r="JJ5" s="155"/>
      <c r="JK5" s="155"/>
      <c r="JL5" s="155"/>
      <c r="JM5" s="155"/>
      <c r="JN5" s="155"/>
      <c r="JO5" s="155"/>
      <c r="JP5" s="155"/>
      <c r="JQ5" s="155"/>
      <c r="JR5" s="155"/>
      <c r="JS5" s="155"/>
    </row>
    <row r="6" spans="1:279" s="156" customFormat="1" ht="32.25" customHeight="1" thickBot="1" x14ac:dyDescent="0.3">
      <c r="A6" s="335" t="s">
        <v>124</v>
      </c>
      <c r="B6" s="336"/>
      <c r="C6" s="337"/>
      <c r="D6" s="346" t="str">
        <f>'Mapa Final'!D6</f>
        <v xml:space="preserve">Despachos Judiciales </v>
      </c>
      <c r="E6" s="347"/>
      <c r="F6" s="347"/>
      <c r="G6" s="347"/>
      <c r="H6" s="347"/>
      <c r="I6" s="347"/>
      <c r="J6" s="347"/>
      <c r="K6" s="347"/>
      <c r="L6" s="347"/>
      <c r="M6" s="347"/>
      <c r="N6" s="348"/>
      <c r="O6" s="1"/>
      <c r="P6" s="1"/>
      <c r="Q6" s="1"/>
      <c r="R6" s="1"/>
      <c r="S6" s="1"/>
      <c r="T6" s="1"/>
      <c r="U6" s="1"/>
      <c r="V6" s="155"/>
      <c r="W6" s="155"/>
      <c r="X6" s="155"/>
      <c r="Y6" s="155"/>
      <c r="Z6" s="155"/>
      <c r="AA6" s="155"/>
      <c r="AB6" s="155"/>
      <c r="AC6" s="155"/>
      <c r="AD6" s="155"/>
      <c r="AE6" s="155"/>
      <c r="AF6" s="155"/>
      <c r="AG6" s="155"/>
      <c r="AH6" s="155"/>
      <c r="AI6" s="155"/>
      <c r="AJ6" s="155"/>
      <c r="AK6" s="155"/>
      <c r="AL6" s="155"/>
      <c r="AM6" s="155"/>
      <c r="AN6" s="155"/>
      <c r="AO6" s="155"/>
      <c r="AP6" s="155"/>
      <c r="AQ6" s="155"/>
      <c r="AR6" s="155"/>
      <c r="AS6" s="155"/>
      <c r="AT6" s="155"/>
      <c r="AU6" s="155"/>
      <c r="AV6" s="155"/>
      <c r="AW6" s="155"/>
      <c r="AX6" s="155"/>
      <c r="AY6" s="155"/>
      <c r="AZ6" s="155"/>
      <c r="BA6" s="155"/>
      <c r="BB6" s="155"/>
      <c r="BC6" s="155"/>
      <c r="BD6" s="155"/>
      <c r="BE6" s="155"/>
      <c r="BF6" s="155"/>
      <c r="BG6" s="155"/>
      <c r="BH6" s="155"/>
      <c r="BI6" s="155"/>
      <c r="BJ6" s="155"/>
      <c r="BK6" s="155"/>
      <c r="BL6" s="155"/>
      <c r="BM6" s="155"/>
      <c r="BN6" s="155"/>
      <c r="BO6" s="155"/>
      <c r="BP6" s="155"/>
      <c r="BQ6" s="155"/>
      <c r="BR6" s="155"/>
      <c r="BS6" s="155"/>
      <c r="BT6" s="155"/>
      <c r="BU6" s="155"/>
      <c r="BV6" s="155"/>
      <c r="BW6" s="155"/>
      <c r="BX6" s="155"/>
      <c r="BY6" s="155"/>
      <c r="BZ6" s="155"/>
      <c r="CA6" s="155"/>
      <c r="CB6" s="155"/>
      <c r="CC6" s="155"/>
      <c r="CD6" s="155"/>
      <c r="CE6" s="155"/>
      <c r="CF6" s="155"/>
      <c r="CG6" s="155"/>
      <c r="CH6" s="155"/>
      <c r="CI6" s="155"/>
      <c r="CJ6" s="155"/>
      <c r="CK6" s="155"/>
      <c r="CL6" s="155"/>
      <c r="CM6" s="155"/>
      <c r="CN6" s="155"/>
      <c r="CO6" s="155"/>
      <c r="CP6" s="155"/>
      <c r="CQ6" s="155"/>
      <c r="CR6" s="155"/>
      <c r="CS6" s="155"/>
      <c r="CT6" s="155"/>
      <c r="CU6" s="155"/>
      <c r="CV6" s="155"/>
      <c r="CW6" s="155"/>
      <c r="CX6" s="155"/>
      <c r="CY6" s="155"/>
      <c r="CZ6" s="155"/>
      <c r="DA6" s="155"/>
      <c r="DB6" s="155"/>
      <c r="DC6" s="155"/>
      <c r="DD6" s="155"/>
      <c r="DE6" s="155"/>
      <c r="DF6" s="155"/>
      <c r="DG6" s="155"/>
      <c r="DH6" s="155"/>
      <c r="DI6" s="155"/>
      <c r="DJ6" s="155"/>
      <c r="DK6" s="155"/>
      <c r="DL6" s="155"/>
      <c r="DM6" s="155"/>
      <c r="DN6" s="155"/>
      <c r="DO6" s="155"/>
      <c r="DP6" s="155"/>
      <c r="DQ6" s="155"/>
      <c r="DR6" s="155"/>
      <c r="DS6" s="155"/>
      <c r="DT6" s="155"/>
      <c r="DU6" s="155"/>
      <c r="DV6" s="155"/>
      <c r="DW6" s="155"/>
      <c r="DX6" s="155"/>
      <c r="DY6" s="155"/>
      <c r="DZ6" s="155"/>
      <c r="EA6" s="155"/>
      <c r="EB6" s="155"/>
      <c r="EC6" s="155"/>
      <c r="ED6" s="155"/>
      <c r="EE6" s="155"/>
      <c r="EF6" s="155"/>
      <c r="EG6" s="155"/>
      <c r="EH6" s="155"/>
      <c r="EI6" s="155"/>
      <c r="EJ6" s="155"/>
      <c r="EK6" s="155"/>
      <c r="EL6" s="155"/>
      <c r="EM6" s="155"/>
      <c r="EN6" s="155"/>
      <c r="EO6" s="155"/>
      <c r="EP6" s="155"/>
      <c r="EQ6" s="155"/>
      <c r="ER6" s="155"/>
      <c r="ES6" s="155"/>
      <c r="ET6" s="155"/>
      <c r="EU6" s="155"/>
      <c r="EV6" s="155"/>
      <c r="EW6" s="155"/>
      <c r="EX6" s="155"/>
      <c r="EY6" s="155"/>
      <c r="EZ6" s="155"/>
      <c r="FA6" s="155"/>
      <c r="FB6" s="155"/>
      <c r="FC6" s="155"/>
      <c r="FD6" s="155"/>
      <c r="FE6" s="155"/>
      <c r="FF6" s="155"/>
      <c r="FG6" s="155"/>
      <c r="FH6" s="155"/>
      <c r="FI6" s="155"/>
      <c r="FJ6" s="155"/>
      <c r="FK6" s="155"/>
      <c r="FL6" s="155"/>
      <c r="FM6" s="155"/>
      <c r="FN6" s="155"/>
      <c r="FO6" s="155"/>
      <c r="FP6" s="155"/>
      <c r="FQ6" s="155"/>
      <c r="FR6" s="155"/>
      <c r="FS6" s="155"/>
      <c r="FT6" s="155"/>
      <c r="FU6" s="155"/>
      <c r="FV6" s="155"/>
      <c r="FW6" s="155"/>
      <c r="FX6" s="155"/>
      <c r="FY6" s="155"/>
      <c r="FZ6" s="155"/>
      <c r="GA6" s="155"/>
      <c r="GB6" s="155"/>
      <c r="GC6" s="155"/>
      <c r="GD6" s="155"/>
      <c r="GE6" s="155"/>
      <c r="GF6" s="155"/>
      <c r="GG6" s="155"/>
      <c r="GH6" s="155"/>
      <c r="GI6" s="155"/>
      <c r="GJ6" s="155"/>
      <c r="GK6" s="155"/>
      <c r="GL6" s="155"/>
      <c r="GM6" s="155"/>
      <c r="GN6" s="155"/>
      <c r="GO6" s="155"/>
      <c r="GP6" s="155"/>
      <c r="GQ6" s="155"/>
      <c r="GR6" s="155"/>
      <c r="GS6" s="155"/>
      <c r="GT6" s="155"/>
      <c r="GU6" s="155"/>
      <c r="GV6" s="155"/>
      <c r="GW6" s="155"/>
      <c r="GX6" s="155"/>
      <c r="GY6" s="155"/>
      <c r="GZ6" s="155"/>
      <c r="HA6" s="155"/>
      <c r="HB6" s="155"/>
      <c r="HC6" s="155"/>
      <c r="HD6" s="155"/>
      <c r="HE6" s="155"/>
      <c r="HF6" s="155"/>
      <c r="HG6" s="155"/>
      <c r="HH6" s="155"/>
      <c r="HI6" s="155"/>
      <c r="HJ6" s="155"/>
      <c r="HK6" s="155"/>
      <c r="HL6" s="155"/>
      <c r="HM6" s="155"/>
      <c r="HN6" s="155"/>
      <c r="HO6" s="155"/>
      <c r="HP6" s="155"/>
      <c r="HQ6" s="155"/>
      <c r="HR6" s="155"/>
      <c r="HS6" s="155"/>
      <c r="HT6" s="155"/>
      <c r="HU6" s="155"/>
      <c r="HV6" s="155"/>
      <c r="HW6" s="155"/>
      <c r="HX6" s="155"/>
      <c r="HY6" s="155"/>
      <c r="HZ6" s="155"/>
      <c r="IA6" s="155"/>
      <c r="IB6" s="155"/>
      <c r="IC6" s="155"/>
      <c r="ID6" s="155"/>
      <c r="IE6" s="155"/>
      <c r="IF6" s="155"/>
      <c r="IG6" s="155"/>
      <c r="IH6" s="155"/>
      <c r="II6" s="155"/>
      <c r="IJ6" s="155"/>
      <c r="IK6" s="155"/>
      <c r="IL6" s="155"/>
      <c r="IM6" s="155"/>
      <c r="IN6" s="155"/>
      <c r="IO6" s="155"/>
      <c r="IP6" s="155"/>
      <c r="IQ6" s="155"/>
      <c r="IR6" s="155"/>
      <c r="IS6" s="155"/>
      <c r="IT6" s="155"/>
      <c r="IU6" s="155"/>
      <c r="IV6" s="155"/>
      <c r="IW6" s="155"/>
      <c r="IX6" s="155"/>
      <c r="IY6" s="155"/>
      <c r="IZ6" s="155"/>
      <c r="JA6" s="155"/>
      <c r="JB6" s="155"/>
      <c r="JC6" s="155"/>
      <c r="JD6" s="155"/>
      <c r="JE6" s="155"/>
      <c r="JF6" s="155"/>
      <c r="JG6" s="155"/>
      <c r="JH6" s="155"/>
      <c r="JI6" s="155"/>
      <c r="JJ6" s="155"/>
      <c r="JK6" s="155"/>
      <c r="JL6" s="155"/>
      <c r="JM6" s="155"/>
      <c r="JN6" s="155"/>
      <c r="JO6" s="155"/>
      <c r="JP6" s="155"/>
      <c r="JQ6" s="155"/>
      <c r="JR6" s="155"/>
      <c r="JS6" s="155"/>
    </row>
    <row r="7" spans="1:279" s="171" customFormat="1" ht="38.25" customHeight="1" thickTop="1" thickBot="1" x14ac:dyDescent="0.35">
      <c r="A7" s="475" t="s">
        <v>468</v>
      </c>
      <c r="B7" s="476"/>
      <c r="C7" s="476"/>
      <c r="D7" s="476"/>
      <c r="E7" s="476"/>
      <c r="F7" s="477"/>
      <c r="G7" s="169"/>
      <c r="H7" s="478" t="s">
        <v>469</v>
      </c>
      <c r="I7" s="478"/>
      <c r="J7" s="478"/>
      <c r="K7" s="478" t="s">
        <v>470</v>
      </c>
      <c r="L7" s="478"/>
      <c r="M7" s="478"/>
      <c r="N7" s="479" t="s">
        <v>414</v>
      </c>
      <c r="O7" s="484" t="s">
        <v>471</v>
      </c>
      <c r="P7" s="486" t="s">
        <v>472</v>
      </c>
      <c r="Q7" s="489"/>
      <c r="R7" s="487"/>
      <c r="S7" s="486" t="s">
        <v>473</v>
      </c>
      <c r="T7" s="487"/>
      <c r="U7" s="488" t="s">
        <v>474</v>
      </c>
      <c r="V7" s="170"/>
      <c r="W7" s="170"/>
      <c r="X7" s="170"/>
      <c r="Y7" s="170"/>
      <c r="Z7" s="170"/>
      <c r="AA7" s="170"/>
      <c r="AB7" s="170"/>
      <c r="AC7" s="170"/>
      <c r="AD7" s="170"/>
      <c r="AE7" s="170"/>
      <c r="AF7" s="170"/>
      <c r="AG7" s="170"/>
      <c r="AH7" s="170"/>
      <c r="AI7" s="170"/>
      <c r="AJ7" s="170"/>
      <c r="AK7" s="170"/>
      <c r="AL7" s="170"/>
      <c r="AM7" s="170"/>
      <c r="AN7" s="170"/>
      <c r="AO7" s="170"/>
      <c r="AP7" s="170"/>
      <c r="AQ7" s="170"/>
      <c r="AR7" s="170"/>
      <c r="AS7" s="170"/>
      <c r="AT7" s="170"/>
      <c r="AU7" s="170"/>
      <c r="AV7" s="170"/>
      <c r="AW7" s="170"/>
      <c r="AX7" s="170"/>
      <c r="AY7" s="170"/>
      <c r="AZ7" s="170"/>
      <c r="BA7" s="170"/>
      <c r="BB7" s="170"/>
      <c r="BC7" s="170"/>
      <c r="BD7" s="170"/>
      <c r="BE7" s="170"/>
      <c r="BF7" s="170"/>
      <c r="BG7" s="170"/>
      <c r="BH7" s="170"/>
      <c r="BI7" s="170"/>
      <c r="BJ7" s="170"/>
      <c r="BK7" s="170"/>
      <c r="BL7" s="170"/>
      <c r="BM7" s="170"/>
      <c r="BN7" s="170"/>
      <c r="BO7" s="170"/>
      <c r="BP7" s="170"/>
      <c r="BQ7" s="170"/>
      <c r="BR7" s="170"/>
      <c r="BS7" s="170"/>
      <c r="BT7" s="170"/>
      <c r="BU7" s="170"/>
      <c r="BV7" s="170"/>
      <c r="BW7" s="170"/>
      <c r="BX7" s="170"/>
      <c r="BY7" s="170"/>
      <c r="BZ7" s="170"/>
      <c r="CA7" s="170"/>
      <c r="CB7" s="170"/>
      <c r="CC7" s="170"/>
      <c r="CD7" s="170"/>
      <c r="CE7" s="170"/>
      <c r="CF7" s="170"/>
      <c r="CG7" s="170"/>
      <c r="CH7" s="170"/>
      <c r="CI7" s="170"/>
      <c r="CJ7" s="170"/>
      <c r="CK7" s="170"/>
      <c r="CL7" s="170"/>
      <c r="CM7" s="170"/>
      <c r="CN7" s="170"/>
      <c r="CO7" s="170"/>
      <c r="CP7" s="170"/>
      <c r="CQ7" s="170"/>
      <c r="CR7" s="170"/>
      <c r="CS7" s="170"/>
      <c r="CT7" s="170"/>
      <c r="CU7" s="170"/>
      <c r="CV7" s="170"/>
      <c r="CW7" s="170"/>
      <c r="CX7" s="170"/>
      <c r="CY7" s="170"/>
      <c r="CZ7" s="170"/>
      <c r="DA7" s="170"/>
      <c r="DB7" s="170"/>
      <c r="DC7" s="170"/>
      <c r="DD7" s="170"/>
      <c r="DE7" s="170"/>
      <c r="DF7" s="170"/>
      <c r="DG7" s="170"/>
      <c r="DH7" s="170"/>
      <c r="DI7" s="170"/>
      <c r="DJ7" s="170"/>
      <c r="DK7" s="170"/>
      <c r="DL7" s="170"/>
      <c r="DM7" s="170"/>
      <c r="DN7" s="170"/>
      <c r="DO7" s="170"/>
      <c r="DP7" s="170"/>
      <c r="DQ7" s="170"/>
      <c r="DR7" s="170"/>
      <c r="DS7" s="170"/>
      <c r="DT7" s="170"/>
      <c r="DU7" s="170"/>
      <c r="DV7" s="170"/>
      <c r="DW7" s="170"/>
      <c r="DX7" s="170"/>
      <c r="DY7" s="170"/>
      <c r="DZ7" s="170"/>
      <c r="EA7" s="170"/>
      <c r="EB7" s="170"/>
      <c r="EC7" s="170"/>
      <c r="ED7" s="170"/>
      <c r="EE7" s="170"/>
      <c r="EF7" s="170"/>
      <c r="EG7" s="170"/>
      <c r="EH7" s="170"/>
      <c r="EI7" s="170"/>
      <c r="EJ7" s="170"/>
      <c r="EK7" s="170"/>
      <c r="EL7" s="170"/>
      <c r="EM7" s="170"/>
      <c r="EN7" s="170"/>
      <c r="EO7" s="170"/>
      <c r="EP7" s="170"/>
      <c r="EQ7" s="170"/>
      <c r="ER7" s="170"/>
      <c r="ES7" s="170"/>
      <c r="ET7" s="170"/>
      <c r="EU7" s="170"/>
      <c r="EV7" s="170"/>
      <c r="EW7" s="170"/>
      <c r="EX7" s="170"/>
      <c r="EY7" s="170"/>
      <c r="EZ7" s="170"/>
      <c r="FA7" s="170"/>
      <c r="FB7" s="170"/>
      <c r="FC7" s="170"/>
      <c r="FD7" s="170"/>
      <c r="FE7" s="170"/>
      <c r="FF7" s="170"/>
      <c r="FG7" s="170"/>
      <c r="FH7" s="170"/>
      <c r="FI7" s="170"/>
      <c r="FJ7" s="170"/>
      <c r="FK7" s="170"/>
      <c r="FL7" s="170"/>
      <c r="FM7" s="170"/>
      <c r="FN7" s="170"/>
      <c r="FO7" s="170"/>
      <c r="FP7" s="170"/>
      <c r="FQ7" s="170"/>
      <c r="FR7" s="170"/>
      <c r="FS7" s="170"/>
      <c r="FT7" s="170"/>
      <c r="FU7" s="170"/>
    </row>
    <row r="8" spans="1:279" s="179" customFormat="1" ht="81" customHeight="1" thickTop="1" thickBot="1" x14ac:dyDescent="0.35">
      <c r="A8" s="172" t="s">
        <v>24</v>
      </c>
      <c r="B8" s="172" t="s">
        <v>132</v>
      </c>
      <c r="C8" s="173" t="s">
        <v>73</v>
      </c>
      <c r="D8" s="174" t="s">
        <v>475</v>
      </c>
      <c r="E8" s="175" t="s">
        <v>77</v>
      </c>
      <c r="F8" s="175" t="s">
        <v>79</v>
      </c>
      <c r="G8" s="175" t="s">
        <v>81</v>
      </c>
      <c r="H8" s="176" t="s">
        <v>476</v>
      </c>
      <c r="I8" s="176" t="s">
        <v>405</v>
      </c>
      <c r="J8" s="176" t="s">
        <v>477</v>
      </c>
      <c r="K8" s="176" t="s">
        <v>476</v>
      </c>
      <c r="L8" s="176" t="s">
        <v>478</v>
      </c>
      <c r="M8" s="176" t="s">
        <v>477</v>
      </c>
      <c r="N8" s="479"/>
      <c r="O8" s="485"/>
      <c r="P8" s="177" t="s">
        <v>479</v>
      </c>
      <c r="Q8" s="177" t="s">
        <v>480</v>
      </c>
      <c r="R8" s="177" t="s">
        <v>481</v>
      </c>
      <c r="S8" s="177" t="s">
        <v>482</v>
      </c>
      <c r="T8" s="177" t="s">
        <v>483</v>
      </c>
      <c r="U8" s="488"/>
      <c r="V8" s="178"/>
      <c r="W8" s="178"/>
      <c r="X8" s="178"/>
      <c r="Y8" s="178"/>
      <c r="Z8" s="178"/>
      <c r="AA8" s="178"/>
      <c r="AB8" s="178"/>
      <c r="AC8" s="178"/>
      <c r="AD8" s="178"/>
      <c r="AE8" s="178"/>
      <c r="AF8" s="178"/>
      <c r="AG8" s="178"/>
      <c r="AH8" s="178"/>
      <c r="AI8" s="178"/>
      <c r="AJ8" s="178"/>
      <c r="AK8" s="178"/>
      <c r="AL8" s="178"/>
      <c r="AM8" s="178"/>
      <c r="AN8" s="178"/>
      <c r="AO8" s="178"/>
      <c r="AP8" s="178"/>
      <c r="AQ8" s="178"/>
      <c r="AR8" s="178"/>
      <c r="AS8" s="178"/>
      <c r="AT8" s="178"/>
      <c r="AU8" s="178"/>
      <c r="AV8" s="178"/>
      <c r="AW8" s="178"/>
      <c r="AX8" s="178"/>
      <c r="AY8" s="178"/>
      <c r="AZ8" s="178"/>
      <c r="BA8" s="178"/>
      <c r="BB8" s="178"/>
      <c r="BC8" s="178"/>
      <c r="BD8" s="178"/>
      <c r="BE8" s="178"/>
      <c r="BF8" s="178"/>
      <c r="BG8" s="178"/>
      <c r="BH8" s="178"/>
      <c r="BI8" s="178"/>
      <c r="BJ8" s="178"/>
      <c r="BK8" s="178"/>
      <c r="BL8" s="178"/>
      <c r="BM8" s="178"/>
      <c r="BN8" s="178"/>
      <c r="BO8" s="178"/>
      <c r="BP8" s="178"/>
      <c r="BQ8" s="178"/>
      <c r="BR8" s="178"/>
      <c r="BS8" s="178"/>
      <c r="BT8" s="178"/>
      <c r="BU8" s="178"/>
      <c r="BV8" s="178"/>
      <c r="BW8" s="178"/>
      <c r="BX8" s="178"/>
      <c r="BY8" s="178"/>
      <c r="BZ8" s="178"/>
      <c r="CA8" s="178"/>
      <c r="CB8" s="178"/>
      <c r="CC8" s="178"/>
      <c r="CD8" s="178"/>
      <c r="CE8" s="178"/>
      <c r="CF8" s="178"/>
      <c r="CG8" s="178"/>
      <c r="CH8" s="178"/>
      <c r="CI8" s="178"/>
      <c r="CJ8" s="178"/>
      <c r="CK8" s="178"/>
      <c r="CL8" s="178"/>
      <c r="CM8" s="178"/>
      <c r="CN8" s="178"/>
      <c r="CO8" s="178"/>
      <c r="CP8" s="178"/>
      <c r="CQ8" s="178"/>
      <c r="CR8" s="178"/>
      <c r="CS8" s="178"/>
      <c r="CT8" s="178"/>
      <c r="CU8" s="178"/>
      <c r="CV8" s="178"/>
      <c r="CW8" s="178"/>
      <c r="CX8" s="178"/>
      <c r="CY8" s="178"/>
      <c r="CZ8" s="178"/>
      <c r="DA8" s="178"/>
      <c r="DB8" s="178"/>
      <c r="DC8" s="178"/>
      <c r="DD8" s="178"/>
      <c r="DE8" s="178"/>
      <c r="DF8" s="178"/>
      <c r="DG8" s="178"/>
      <c r="DH8" s="178"/>
      <c r="DI8" s="178"/>
      <c r="DJ8" s="178"/>
      <c r="DK8" s="178"/>
      <c r="DL8" s="178"/>
      <c r="DM8" s="178"/>
      <c r="DN8" s="178"/>
      <c r="DO8" s="178"/>
      <c r="DP8" s="178"/>
      <c r="DQ8" s="178"/>
      <c r="DR8" s="178"/>
      <c r="DS8" s="178"/>
      <c r="DT8" s="178"/>
      <c r="DU8" s="178"/>
      <c r="DV8" s="178"/>
      <c r="DW8" s="178"/>
      <c r="DX8" s="178"/>
      <c r="DY8" s="178"/>
      <c r="DZ8" s="178"/>
      <c r="EA8" s="178"/>
      <c r="EB8" s="178"/>
      <c r="EC8" s="178"/>
      <c r="ED8" s="178"/>
      <c r="EE8" s="178"/>
      <c r="EF8" s="178"/>
      <c r="EG8" s="178"/>
      <c r="EH8" s="178"/>
      <c r="EI8" s="178"/>
      <c r="EJ8" s="178"/>
      <c r="EK8" s="178"/>
      <c r="EL8" s="178"/>
      <c r="EM8" s="178"/>
      <c r="EN8" s="178"/>
      <c r="EO8" s="178"/>
      <c r="EP8" s="178"/>
      <c r="EQ8" s="178"/>
      <c r="ER8" s="178"/>
      <c r="ES8" s="178"/>
      <c r="ET8" s="178"/>
      <c r="EU8" s="178"/>
      <c r="EV8" s="178"/>
      <c r="EW8" s="178"/>
      <c r="EX8" s="178"/>
      <c r="EY8" s="178"/>
      <c r="EZ8" s="178"/>
      <c r="FA8" s="178"/>
      <c r="FB8" s="178"/>
      <c r="FC8" s="178"/>
      <c r="FD8" s="178"/>
      <c r="FE8" s="178"/>
      <c r="FF8" s="178"/>
      <c r="FG8" s="178"/>
      <c r="FH8" s="178"/>
      <c r="FI8" s="178"/>
      <c r="FJ8" s="178"/>
      <c r="FK8" s="178"/>
      <c r="FL8" s="178"/>
      <c r="FM8" s="178"/>
      <c r="FN8" s="178"/>
      <c r="FO8" s="178"/>
      <c r="FP8" s="178"/>
      <c r="FQ8" s="178"/>
      <c r="FR8" s="178"/>
      <c r="FS8" s="178"/>
      <c r="FT8" s="178"/>
      <c r="FU8" s="178"/>
    </row>
    <row r="9" spans="1:279" s="180" customFormat="1" ht="10.5" customHeight="1" thickTop="1" thickBot="1" x14ac:dyDescent="0.35">
      <c r="A9" s="473"/>
      <c r="B9" s="474"/>
      <c r="C9" s="474"/>
      <c r="D9" s="474"/>
      <c r="E9" s="474"/>
      <c r="F9" s="474"/>
      <c r="G9" s="474"/>
      <c r="H9" s="474"/>
      <c r="I9" s="474"/>
      <c r="J9" s="474"/>
      <c r="K9" s="474"/>
      <c r="L9" s="474"/>
      <c r="M9" s="474"/>
      <c r="N9" s="474"/>
      <c r="U9" s="181"/>
      <c r="V9" s="182"/>
      <c r="W9" s="182"/>
      <c r="X9" s="182"/>
      <c r="Y9" s="182"/>
      <c r="Z9" s="182"/>
      <c r="AA9" s="182"/>
      <c r="AB9" s="182"/>
      <c r="AC9" s="182"/>
      <c r="AD9" s="182"/>
      <c r="AE9" s="182"/>
      <c r="AF9" s="182"/>
      <c r="AG9" s="182"/>
      <c r="AH9" s="182"/>
      <c r="AI9" s="182"/>
      <c r="AJ9" s="182"/>
      <c r="AK9" s="182"/>
      <c r="AL9" s="182"/>
      <c r="AM9" s="182"/>
      <c r="AN9" s="182"/>
      <c r="AO9" s="182"/>
      <c r="AP9" s="182"/>
      <c r="AQ9" s="182"/>
      <c r="AR9" s="182"/>
      <c r="AS9" s="182"/>
      <c r="AT9" s="182"/>
      <c r="AU9" s="182"/>
      <c r="AV9" s="182"/>
      <c r="AW9" s="182"/>
      <c r="AX9" s="182"/>
      <c r="AY9" s="182"/>
      <c r="AZ9" s="182"/>
      <c r="BA9" s="182"/>
      <c r="BB9" s="182"/>
      <c r="BC9" s="182"/>
      <c r="BD9" s="182"/>
      <c r="BE9" s="182"/>
      <c r="BF9" s="182"/>
      <c r="BG9" s="182"/>
      <c r="BH9" s="182"/>
      <c r="BI9" s="182"/>
      <c r="BJ9" s="182"/>
      <c r="BK9" s="182"/>
      <c r="BL9" s="182"/>
      <c r="BM9" s="182"/>
      <c r="BN9" s="182"/>
      <c r="BO9" s="182"/>
      <c r="BP9" s="182"/>
      <c r="BQ9" s="182"/>
      <c r="BR9" s="182"/>
      <c r="BS9" s="182"/>
      <c r="BT9" s="182"/>
      <c r="BU9" s="182"/>
      <c r="BV9" s="182"/>
      <c r="BW9" s="182"/>
      <c r="BX9" s="182"/>
      <c r="BY9" s="182"/>
      <c r="BZ9" s="182"/>
      <c r="CA9" s="182"/>
      <c r="CB9" s="182"/>
      <c r="CC9" s="182"/>
      <c r="CD9" s="182"/>
      <c r="CE9" s="182"/>
      <c r="CF9" s="182"/>
      <c r="CG9" s="182"/>
      <c r="CH9" s="182"/>
      <c r="CI9" s="182"/>
      <c r="CJ9" s="182"/>
      <c r="CK9" s="182"/>
      <c r="CL9" s="182"/>
      <c r="CM9" s="182"/>
      <c r="CN9" s="182"/>
      <c r="CO9" s="182"/>
      <c r="CP9" s="182"/>
      <c r="CQ9" s="182"/>
      <c r="CR9" s="182"/>
      <c r="CS9" s="182"/>
      <c r="CT9" s="182"/>
      <c r="CU9" s="182"/>
      <c r="CV9" s="182"/>
      <c r="CW9" s="182"/>
      <c r="CX9" s="182"/>
      <c r="CY9" s="182"/>
      <c r="CZ9" s="182"/>
      <c r="DA9" s="182"/>
      <c r="DB9" s="182"/>
      <c r="DC9" s="182"/>
      <c r="DD9" s="182"/>
      <c r="DE9" s="182"/>
      <c r="DF9" s="182"/>
      <c r="DG9" s="182"/>
      <c r="DH9" s="182"/>
      <c r="DI9" s="182"/>
      <c r="DJ9" s="182"/>
      <c r="DK9" s="182"/>
      <c r="DL9" s="182"/>
      <c r="DM9" s="182"/>
      <c r="DN9" s="182"/>
      <c r="DO9" s="182"/>
      <c r="DP9" s="182"/>
      <c r="DQ9" s="182"/>
      <c r="DR9" s="182"/>
      <c r="DS9" s="182"/>
      <c r="DT9" s="182"/>
      <c r="DU9" s="182"/>
      <c r="DV9" s="182"/>
      <c r="DW9" s="182"/>
      <c r="DX9" s="182"/>
      <c r="DY9" s="182"/>
      <c r="DZ9" s="182"/>
      <c r="EA9" s="182"/>
      <c r="EB9" s="182"/>
      <c r="EC9" s="182"/>
      <c r="ED9" s="182"/>
      <c r="EE9" s="182"/>
      <c r="EF9" s="182"/>
      <c r="EG9" s="182"/>
      <c r="EH9" s="182"/>
      <c r="EI9" s="182"/>
      <c r="EJ9" s="182"/>
      <c r="EK9" s="182"/>
      <c r="EL9" s="182"/>
      <c r="EM9" s="182"/>
      <c r="EN9" s="182"/>
      <c r="EO9" s="182"/>
      <c r="EP9" s="182"/>
      <c r="EQ9" s="182"/>
      <c r="ER9" s="182"/>
      <c r="ES9" s="182"/>
      <c r="ET9" s="182"/>
      <c r="EU9" s="182"/>
      <c r="EV9" s="182"/>
      <c r="EW9" s="182"/>
      <c r="EX9" s="182"/>
      <c r="EY9" s="182"/>
      <c r="EZ9" s="182"/>
      <c r="FA9" s="182"/>
      <c r="FB9" s="182"/>
      <c r="FC9" s="182"/>
      <c r="FD9" s="182"/>
      <c r="FE9" s="182"/>
      <c r="FF9" s="182"/>
      <c r="FG9" s="182"/>
      <c r="FH9" s="182"/>
      <c r="FI9" s="182"/>
      <c r="FJ9" s="182"/>
      <c r="FK9" s="182"/>
      <c r="FL9" s="182"/>
      <c r="FM9" s="182"/>
      <c r="FN9" s="182"/>
      <c r="FO9" s="182"/>
      <c r="FP9" s="182"/>
      <c r="FQ9" s="182"/>
      <c r="FR9" s="182"/>
      <c r="FS9" s="182"/>
      <c r="FT9" s="182"/>
      <c r="FU9" s="182"/>
    </row>
    <row r="10" spans="1:279" s="183" customFormat="1" ht="15" customHeight="1" x14ac:dyDescent="0.3">
      <c r="A10" s="464">
        <f>'Mapa Final'!A10</f>
        <v>1</v>
      </c>
      <c r="B10" s="446" t="str">
        <f>'Mapa Final'!B10</f>
        <v xml:space="preserve">Inexactitud en el registro de la gestion de los procesos misionales y actuaciones administrativa </v>
      </c>
      <c r="C10" s="446" t="str">
        <f>'Mapa Final'!C10</f>
        <v>Afectación en la Prestación del Servicio de Justicia</v>
      </c>
      <c r="D10" s="446" t="str">
        <f>'Mapa Final'!D10</f>
        <v>1. Errores en la información registrada en los aplicativos Justicia XXI, SIERJU-BI y SAMAI.
2.Insuficiencia de personal para la carga laboral presentada. 
3.Fallas en la funcionalidad de los aplicativos    
4.Incremento de solicitudes  por la  alta demanda judicial.
5.Inadecuado control de verificación del registro de la información.
6. Inadecuado registro de las actuaciones en acciones constitucionales, medios de control y procesos ejecutivos</v>
      </c>
      <c r="E10" s="449" t="str">
        <f>'Mapa Final'!E10</f>
        <v>Errores en la información registrada en los aplicativos Justicia XXI WEB y SIERJU-BI</v>
      </c>
      <c r="F10" s="449" t="str">
        <f>'Mapa Final'!F10</f>
        <v>Posibilidad de Afectación en la Prestación del Servicio de Justicia debido a Errores en la información registrada en los aplicativos Justicia XXI, SIERJU-BI y SAMAI.</v>
      </c>
      <c r="G10" s="449" t="str">
        <f>'Mapa Final'!G10</f>
        <v>Ejecución y Administración de Procesos</v>
      </c>
      <c r="H10" s="467" t="str">
        <f>'Mapa Final'!I10</f>
        <v>Alta</v>
      </c>
      <c r="I10" s="470" t="str">
        <f>'Mapa Final'!L10</f>
        <v>Moderado</v>
      </c>
      <c r="J10" s="455" t="str">
        <f>'Mapa Final'!N10</f>
        <v xml:space="preserve">Alto </v>
      </c>
      <c r="K10" s="458" t="str">
        <f>'Mapa Final'!AA10</f>
        <v>Media</v>
      </c>
      <c r="L10" s="458" t="str">
        <f>'Mapa Final'!AE10</f>
        <v>Moderado</v>
      </c>
      <c r="M10" s="461" t="str">
        <f>'Mapa Final'!AG10</f>
        <v>Moderado</v>
      </c>
      <c r="N10" s="458" t="str">
        <f>'Mapa Final'!AH10</f>
        <v>Aceptar</v>
      </c>
      <c r="O10" s="443"/>
      <c r="P10" s="443"/>
      <c r="Q10" s="443"/>
      <c r="R10" s="443"/>
      <c r="S10" s="443"/>
      <c r="T10" s="443"/>
      <c r="U10" s="452"/>
      <c r="V10" s="35"/>
      <c r="W10" s="35"/>
      <c r="X10" s="35"/>
      <c r="Y10" s="35"/>
      <c r="Z10" s="35"/>
      <c r="AA10" s="35"/>
      <c r="AB10" s="35"/>
      <c r="AC10" s="35"/>
      <c r="AD10" s="35"/>
      <c r="AE10" s="35"/>
      <c r="AF10" s="35"/>
      <c r="AG10" s="35"/>
      <c r="AH10" s="35"/>
      <c r="AI10" s="35"/>
      <c r="AJ10" s="35"/>
      <c r="AK10" s="35"/>
      <c r="AL10" s="35"/>
      <c r="AM10" s="35"/>
      <c r="AN10" s="35"/>
      <c r="AO10" s="35"/>
      <c r="AP10" s="35"/>
      <c r="AQ10" s="35"/>
      <c r="AR10" s="35"/>
      <c r="AS10" s="35"/>
      <c r="AT10" s="35"/>
      <c r="AU10" s="35"/>
      <c r="AV10" s="35"/>
      <c r="AW10" s="35"/>
      <c r="AX10" s="35"/>
      <c r="AY10" s="35"/>
      <c r="AZ10" s="35"/>
      <c r="BA10" s="35"/>
      <c r="BB10" s="35"/>
      <c r="BC10" s="35"/>
      <c r="BD10" s="35"/>
      <c r="BE10" s="35"/>
      <c r="BF10" s="35"/>
      <c r="BG10" s="35"/>
      <c r="BH10" s="35"/>
      <c r="BI10" s="35"/>
      <c r="BJ10" s="35"/>
      <c r="BK10" s="35"/>
      <c r="BL10" s="35"/>
      <c r="BM10" s="35"/>
      <c r="BN10" s="35"/>
      <c r="BO10" s="35"/>
      <c r="BP10" s="35"/>
      <c r="BQ10" s="35"/>
      <c r="BR10" s="35"/>
      <c r="BS10" s="35"/>
      <c r="BT10" s="35"/>
      <c r="BU10" s="35"/>
      <c r="BV10" s="35"/>
      <c r="BW10" s="35"/>
      <c r="BX10" s="35"/>
      <c r="BY10" s="35"/>
      <c r="BZ10" s="35"/>
      <c r="CA10" s="35"/>
      <c r="CB10" s="35"/>
      <c r="CC10" s="35"/>
      <c r="CD10" s="35"/>
      <c r="CE10" s="35"/>
      <c r="CF10" s="35"/>
      <c r="CG10" s="35"/>
      <c r="CH10" s="35"/>
      <c r="CI10" s="35"/>
      <c r="CJ10" s="35"/>
      <c r="CK10" s="35"/>
      <c r="CL10" s="35"/>
      <c r="CM10" s="35"/>
      <c r="CN10" s="35"/>
      <c r="CO10" s="35"/>
      <c r="CP10" s="35"/>
      <c r="CQ10" s="35"/>
      <c r="CR10" s="35"/>
      <c r="CS10" s="35"/>
      <c r="CT10" s="35"/>
      <c r="CU10" s="35"/>
      <c r="CV10" s="35"/>
      <c r="CW10" s="35"/>
      <c r="CX10" s="35"/>
      <c r="CY10" s="35"/>
      <c r="CZ10" s="35"/>
      <c r="DA10" s="35"/>
      <c r="DB10" s="35"/>
      <c r="DC10" s="35"/>
      <c r="DD10" s="35"/>
      <c r="DE10" s="35"/>
      <c r="DF10" s="35"/>
      <c r="DG10" s="35"/>
      <c r="DH10" s="35"/>
      <c r="DI10" s="35"/>
      <c r="DJ10" s="35"/>
      <c r="DK10" s="35"/>
      <c r="DL10" s="35"/>
      <c r="DM10" s="35"/>
      <c r="DN10" s="35"/>
      <c r="DO10" s="35"/>
      <c r="DP10" s="35"/>
      <c r="DQ10" s="35"/>
      <c r="DR10" s="35"/>
      <c r="DS10" s="35"/>
      <c r="DT10" s="35"/>
      <c r="DU10" s="35"/>
      <c r="DV10" s="35"/>
      <c r="DW10" s="35"/>
      <c r="DX10" s="35"/>
      <c r="DY10" s="35"/>
      <c r="DZ10" s="35"/>
      <c r="EA10" s="35"/>
      <c r="EB10" s="35"/>
      <c r="EC10" s="35"/>
      <c r="ED10" s="35"/>
      <c r="EE10" s="35"/>
      <c r="EF10" s="35"/>
      <c r="EG10" s="35"/>
      <c r="EH10" s="35"/>
      <c r="EI10" s="35"/>
      <c r="EJ10" s="35"/>
      <c r="EK10" s="35"/>
      <c r="EL10" s="35"/>
      <c r="EM10" s="35"/>
      <c r="EN10" s="35"/>
      <c r="EO10" s="35"/>
      <c r="EP10" s="35"/>
      <c r="EQ10" s="35"/>
      <c r="ER10" s="35"/>
      <c r="ES10" s="35"/>
      <c r="ET10" s="35"/>
      <c r="EU10" s="35"/>
      <c r="EV10" s="35"/>
      <c r="EW10" s="35"/>
      <c r="EX10" s="35"/>
      <c r="EY10" s="35"/>
      <c r="EZ10" s="35"/>
      <c r="FA10" s="35"/>
      <c r="FB10" s="35"/>
      <c r="FC10" s="35"/>
      <c r="FD10" s="35"/>
      <c r="FE10" s="35"/>
      <c r="FF10" s="35"/>
      <c r="FG10" s="35"/>
      <c r="FH10" s="35"/>
      <c r="FI10" s="35"/>
      <c r="FJ10" s="35"/>
      <c r="FK10" s="35"/>
      <c r="FL10" s="35"/>
      <c r="FM10" s="35"/>
      <c r="FN10" s="35"/>
      <c r="FO10" s="35"/>
      <c r="FP10" s="35"/>
      <c r="FQ10" s="35"/>
      <c r="FR10" s="35"/>
      <c r="FS10" s="35"/>
      <c r="FT10" s="35"/>
      <c r="FU10" s="35"/>
    </row>
    <row r="11" spans="1:279" s="183" customFormat="1" ht="13.5" customHeight="1" x14ac:dyDescent="0.3">
      <c r="A11" s="465"/>
      <c r="B11" s="447"/>
      <c r="C11" s="447"/>
      <c r="D11" s="447"/>
      <c r="E11" s="450"/>
      <c r="F11" s="450"/>
      <c r="G11" s="450"/>
      <c r="H11" s="468"/>
      <c r="I11" s="471"/>
      <c r="J11" s="456"/>
      <c r="K11" s="459"/>
      <c r="L11" s="459"/>
      <c r="M11" s="462"/>
      <c r="N11" s="459"/>
      <c r="O11" s="444"/>
      <c r="P11" s="444"/>
      <c r="Q11" s="444"/>
      <c r="R11" s="444"/>
      <c r="S11" s="444"/>
      <c r="T11" s="444"/>
      <c r="U11" s="453"/>
      <c r="V11" s="35"/>
      <c r="W11" s="35"/>
      <c r="X11" s="35"/>
      <c r="Y11" s="35"/>
      <c r="Z11" s="35"/>
      <c r="AA11" s="35"/>
      <c r="AB11" s="35"/>
      <c r="AC11" s="35"/>
      <c r="AD11" s="35"/>
      <c r="AE11" s="35"/>
      <c r="AF11" s="35"/>
      <c r="AG11" s="35"/>
      <c r="AH11" s="35"/>
      <c r="AI11" s="35"/>
      <c r="AJ11" s="35"/>
      <c r="AK11" s="35"/>
      <c r="AL11" s="35"/>
      <c r="AM11" s="35"/>
      <c r="AN11" s="35"/>
      <c r="AO11" s="35"/>
      <c r="AP11" s="35"/>
      <c r="AQ11" s="35"/>
      <c r="AR11" s="35"/>
      <c r="AS11" s="35"/>
      <c r="AT11" s="35"/>
      <c r="AU11" s="35"/>
      <c r="AV11" s="35"/>
      <c r="AW11" s="35"/>
      <c r="AX11" s="35"/>
      <c r="AY11" s="35"/>
      <c r="AZ11" s="35"/>
      <c r="BA11" s="35"/>
      <c r="BB11" s="35"/>
      <c r="BC11" s="35"/>
      <c r="BD11" s="35"/>
      <c r="BE11" s="35"/>
      <c r="BF11" s="35"/>
      <c r="BG11" s="35"/>
      <c r="BH11" s="35"/>
      <c r="BI11" s="35"/>
      <c r="BJ11" s="35"/>
      <c r="BK11" s="35"/>
      <c r="BL11" s="35"/>
      <c r="BM11" s="35"/>
      <c r="BN11" s="35"/>
      <c r="BO11" s="35"/>
      <c r="BP11" s="35"/>
      <c r="BQ11" s="35"/>
      <c r="BR11" s="35"/>
      <c r="BS11" s="35"/>
      <c r="BT11" s="35"/>
      <c r="BU11" s="35"/>
      <c r="BV11" s="35"/>
      <c r="BW11" s="35"/>
      <c r="BX11" s="35"/>
      <c r="BY11" s="35"/>
      <c r="BZ11" s="35"/>
      <c r="CA11" s="35"/>
      <c r="CB11" s="35"/>
      <c r="CC11" s="35"/>
      <c r="CD11" s="35"/>
      <c r="CE11" s="35"/>
      <c r="CF11" s="35"/>
      <c r="CG11" s="35"/>
      <c r="CH11" s="35"/>
      <c r="CI11" s="35"/>
      <c r="CJ11" s="35"/>
      <c r="CK11" s="35"/>
      <c r="CL11" s="35"/>
      <c r="CM11" s="35"/>
      <c r="CN11" s="35"/>
      <c r="CO11" s="35"/>
      <c r="CP11" s="35"/>
      <c r="CQ11" s="35"/>
      <c r="CR11" s="35"/>
      <c r="CS11" s="35"/>
      <c r="CT11" s="35"/>
      <c r="CU11" s="35"/>
      <c r="CV11" s="35"/>
      <c r="CW11" s="35"/>
      <c r="CX11" s="35"/>
      <c r="CY11" s="35"/>
      <c r="CZ11" s="35"/>
      <c r="DA11" s="35"/>
      <c r="DB11" s="35"/>
      <c r="DC11" s="35"/>
      <c r="DD11" s="35"/>
      <c r="DE11" s="35"/>
      <c r="DF11" s="35"/>
      <c r="DG11" s="35"/>
      <c r="DH11" s="35"/>
      <c r="DI11" s="35"/>
      <c r="DJ11" s="35"/>
      <c r="DK11" s="35"/>
      <c r="DL11" s="35"/>
      <c r="DM11" s="35"/>
      <c r="DN11" s="35"/>
      <c r="DO11" s="35"/>
      <c r="DP11" s="35"/>
      <c r="DQ11" s="35"/>
      <c r="DR11" s="35"/>
      <c r="DS11" s="35"/>
      <c r="DT11" s="35"/>
      <c r="DU11" s="35"/>
      <c r="DV11" s="35"/>
      <c r="DW11" s="35"/>
      <c r="DX11" s="35"/>
      <c r="DY11" s="35"/>
      <c r="DZ11" s="35"/>
      <c r="EA11" s="35"/>
      <c r="EB11" s="35"/>
      <c r="EC11" s="35"/>
      <c r="ED11" s="35"/>
      <c r="EE11" s="35"/>
      <c r="EF11" s="35"/>
      <c r="EG11" s="35"/>
      <c r="EH11" s="35"/>
      <c r="EI11" s="35"/>
      <c r="EJ11" s="35"/>
      <c r="EK11" s="35"/>
      <c r="EL11" s="35"/>
      <c r="EM11" s="35"/>
      <c r="EN11" s="35"/>
      <c r="EO11" s="35"/>
      <c r="EP11" s="35"/>
      <c r="EQ11" s="35"/>
      <c r="ER11" s="35"/>
      <c r="ES11" s="35"/>
      <c r="ET11" s="35"/>
      <c r="EU11" s="35"/>
      <c r="EV11" s="35"/>
      <c r="EW11" s="35"/>
      <c r="EX11" s="35"/>
      <c r="EY11" s="35"/>
      <c r="EZ11" s="35"/>
      <c r="FA11" s="35"/>
      <c r="FB11" s="35"/>
      <c r="FC11" s="35"/>
      <c r="FD11" s="35"/>
      <c r="FE11" s="35"/>
      <c r="FF11" s="35"/>
      <c r="FG11" s="35"/>
      <c r="FH11" s="35"/>
      <c r="FI11" s="35"/>
      <c r="FJ11" s="35"/>
      <c r="FK11" s="35"/>
      <c r="FL11" s="35"/>
      <c r="FM11" s="35"/>
      <c r="FN11" s="35"/>
      <c r="FO11" s="35"/>
      <c r="FP11" s="35"/>
      <c r="FQ11" s="35"/>
      <c r="FR11" s="35"/>
      <c r="FS11" s="35"/>
      <c r="FT11" s="35"/>
      <c r="FU11" s="35"/>
    </row>
    <row r="12" spans="1:279" s="183" customFormat="1" ht="13.5" customHeight="1" x14ac:dyDescent="0.3">
      <c r="A12" s="465"/>
      <c r="B12" s="447"/>
      <c r="C12" s="447"/>
      <c r="D12" s="447"/>
      <c r="E12" s="450"/>
      <c r="F12" s="450"/>
      <c r="G12" s="450"/>
      <c r="H12" s="468"/>
      <c r="I12" s="471"/>
      <c r="J12" s="456"/>
      <c r="K12" s="459"/>
      <c r="L12" s="459"/>
      <c r="M12" s="462"/>
      <c r="N12" s="459"/>
      <c r="O12" s="444"/>
      <c r="P12" s="444"/>
      <c r="Q12" s="444"/>
      <c r="R12" s="444"/>
      <c r="S12" s="444"/>
      <c r="T12" s="444"/>
      <c r="U12" s="453"/>
      <c r="V12" s="35"/>
      <c r="W12" s="35"/>
      <c r="X12" s="35"/>
      <c r="Y12" s="35"/>
      <c r="Z12" s="35"/>
      <c r="AA12" s="35"/>
      <c r="AB12" s="35"/>
      <c r="AC12" s="35"/>
      <c r="AD12" s="35"/>
      <c r="AE12" s="35"/>
      <c r="AF12" s="35"/>
      <c r="AG12" s="35"/>
      <c r="AH12" s="35"/>
      <c r="AI12" s="35"/>
      <c r="AJ12" s="35"/>
      <c r="AK12" s="35"/>
      <c r="AL12" s="35"/>
      <c r="AM12" s="35"/>
      <c r="AN12" s="35"/>
      <c r="AO12" s="35"/>
      <c r="AP12" s="35"/>
      <c r="AQ12" s="35"/>
      <c r="AR12" s="35"/>
      <c r="AS12" s="35"/>
      <c r="AT12" s="35"/>
      <c r="AU12" s="35"/>
      <c r="AV12" s="35"/>
      <c r="AW12" s="35"/>
      <c r="AX12" s="35"/>
      <c r="AY12" s="35"/>
      <c r="AZ12" s="35"/>
      <c r="BA12" s="35"/>
      <c r="BB12" s="35"/>
      <c r="BC12" s="35"/>
      <c r="BD12" s="35"/>
      <c r="BE12" s="35"/>
      <c r="BF12" s="35"/>
      <c r="BG12" s="35"/>
      <c r="BH12" s="35"/>
      <c r="BI12" s="35"/>
      <c r="BJ12" s="35"/>
      <c r="BK12" s="35"/>
      <c r="BL12" s="35"/>
      <c r="BM12" s="35"/>
      <c r="BN12" s="35"/>
      <c r="BO12" s="35"/>
      <c r="BP12" s="35"/>
      <c r="BQ12" s="35"/>
      <c r="BR12" s="35"/>
      <c r="BS12" s="35"/>
      <c r="BT12" s="35"/>
      <c r="BU12" s="35"/>
      <c r="BV12" s="35"/>
      <c r="BW12" s="35"/>
      <c r="BX12" s="35"/>
      <c r="BY12" s="35"/>
      <c r="BZ12" s="35"/>
      <c r="CA12" s="35"/>
      <c r="CB12" s="35"/>
      <c r="CC12" s="35"/>
      <c r="CD12" s="35"/>
      <c r="CE12" s="35"/>
      <c r="CF12" s="35"/>
      <c r="CG12" s="35"/>
      <c r="CH12" s="35"/>
      <c r="CI12" s="35"/>
      <c r="CJ12" s="35"/>
      <c r="CK12" s="35"/>
      <c r="CL12" s="35"/>
      <c r="CM12" s="35"/>
      <c r="CN12" s="35"/>
      <c r="CO12" s="35"/>
      <c r="CP12" s="35"/>
      <c r="CQ12" s="35"/>
      <c r="CR12" s="35"/>
      <c r="CS12" s="35"/>
      <c r="CT12" s="35"/>
      <c r="CU12" s="35"/>
      <c r="CV12" s="35"/>
      <c r="CW12" s="35"/>
      <c r="CX12" s="35"/>
      <c r="CY12" s="35"/>
      <c r="CZ12" s="35"/>
      <c r="DA12" s="35"/>
      <c r="DB12" s="35"/>
      <c r="DC12" s="35"/>
      <c r="DD12" s="35"/>
      <c r="DE12" s="35"/>
      <c r="DF12" s="35"/>
      <c r="DG12" s="35"/>
      <c r="DH12" s="35"/>
      <c r="DI12" s="35"/>
      <c r="DJ12" s="35"/>
      <c r="DK12" s="35"/>
      <c r="DL12" s="35"/>
      <c r="DM12" s="35"/>
      <c r="DN12" s="35"/>
      <c r="DO12" s="35"/>
      <c r="DP12" s="35"/>
      <c r="DQ12" s="35"/>
      <c r="DR12" s="35"/>
      <c r="DS12" s="35"/>
      <c r="DT12" s="35"/>
      <c r="DU12" s="35"/>
      <c r="DV12" s="35"/>
      <c r="DW12" s="35"/>
      <c r="DX12" s="35"/>
      <c r="DY12" s="35"/>
      <c r="DZ12" s="35"/>
      <c r="EA12" s="35"/>
      <c r="EB12" s="35"/>
      <c r="EC12" s="35"/>
      <c r="ED12" s="35"/>
      <c r="EE12" s="35"/>
      <c r="EF12" s="35"/>
      <c r="EG12" s="35"/>
      <c r="EH12" s="35"/>
      <c r="EI12" s="35"/>
      <c r="EJ12" s="35"/>
      <c r="EK12" s="35"/>
      <c r="EL12" s="35"/>
      <c r="EM12" s="35"/>
      <c r="EN12" s="35"/>
      <c r="EO12" s="35"/>
      <c r="EP12" s="35"/>
      <c r="EQ12" s="35"/>
      <c r="ER12" s="35"/>
      <c r="ES12" s="35"/>
      <c r="ET12" s="35"/>
      <c r="EU12" s="35"/>
      <c r="EV12" s="35"/>
      <c r="EW12" s="35"/>
      <c r="EX12" s="35"/>
      <c r="EY12" s="35"/>
      <c r="EZ12" s="35"/>
      <c r="FA12" s="35"/>
      <c r="FB12" s="35"/>
      <c r="FC12" s="35"/>
      <c r="FD12" s="35"/>
      <c r="FE12" s="35"/>
      <c r="FF12" s="35"/>
      <c r="FG12" s="35"/>
      <c r="FH12" s="35"/>
      <c r="FI12" s="35"/>
      <c r="FJ12" s="35"/>
      <c r="FK12" s="35"/>
      <c r="FL12" s="35"/>
      <c r="FM12" s="35"/>
      <c r="FN12" s="35"/>
      <c r="FO12" s="35"/>
      <c r="FP12" s="35"/>
      <c r="FQ12" s="35"/>
      <c r="FR12" s="35"/>
      <c r="FS12" s="35"/>
      <c r="FT12" s="35"/>
      <c r="FU12" s="35"/>
    </row>
    <row r="13" spans="1:279" s="183" customFormat="1" ht="13.5" customHeight="1" x14ac:dyDescent="0.3">
      <c r="A13" s="465"/>
      <c r="B13" s="447"/>
      <c r="C13" s="447"/>
      <c r="D13" s="447"/>
      <c r="E13" s="450"/>
      <c r="F13" s="450"/>
      <c r="G13" s="450"/>
      <c r="H13" s="468"/>
      <c r="I13" s="471"/>
      <c r="J13" s="456"/>
      <c r="K13" s="459"/>
      <c r="L13" s="459"/>
      <c r="M13" s="462"/>
      <c r="N13" s="459"/>
      <c r="O13" s="444"/>
      <c r="P13" s="444"/>
      <c r="Q13" s="444"/>
      <c r="R13" s="444"/>
      <c r="S13" s="444"/>
      <c r="T13" s="444"/>
      <c r="U13" s="453"/>
      <c r="V13" s="35"/>
      <c r="W13" s="35"/>
      <c r="X13" s="35"/>
      <c r="Y13" s="35"/>
      <c r="Z13" s="35"/>
      <c r="AA13" s="35"/>
      <c r="AB13" s="35"/>
      <c r="AC13" s="35"/>
      <c r="AD13" s="35"/>
      <c r="AE13" s="35"/>
      <c r="AF13" s="35"/>
      <c r="AG13" s="35"/>
      <c r="AH13" s="35"/>
      <c r="AI13" s="35"/>
      <c r="AJ13" s="35"/>
      <c r="AK13" s="35"/>
      <c r="AL13" s="35"/>
      <c r="AM13" s="35"/>
      <c r="AN13" s="35"/>
      <c r="AO13" s="35"/>
      <c r="AP13" s="35"/>
      <c r="AQ13" s="35"/>
      <c r="AR13" s="35"/>
      <c r="AS13" s="35"/>
      <c r="AT13" s="35"/>
      <c r="AU13" s="35"/>
      <c r="AV13" s="35"/>
      <c r="AW13" s="35"/>
      <c r="AX13" s="35"/>
      <c r="AY13" s="35"/>
      <c r="AZ13" s="35"/>
      <c r="BA13" s="35"/>
      <c r="BB13" s="35"/>
      <c r="BC13" s="35"/>
      <c r="BD13" s="35"/>
      <c r="BE13" s="35"/>
      <c r="BF13" s="35"/>
      <c r="BG13" s="35"/>
      <c r="BH13" s="35"/>
      <c r="BI13" s="35"/>
      <c r="BJ13" s="35"/>
      <c r="BK13" s="35"/>
      <c r="BL13" s="35"/>
      <c r="BM13" s="35"/>
      <c r="BN13" s="35"/>
      <c r="BO13" s="35"/>
      <c r="BP13" s="35"/>
      <c r="BQ13" s="35"/>
      <c r="BR13" s="35"/>
      <c r="BS13" s="35"/>
      <c r="BT13" s="35"/>
      <c r="BU13" s="35"/>
      <c r="BV13" s="35"/>
      <c r="BW13" s="35"/>
      <c r="BX13" s="35"/>
      <c r="BY13" s="35"/>
      <c r="BZ13" s="35"/>
      <c r="CA13" s="35"/>
      <c r="CB13" s="35"/>
      <c r="CC13" s="35"/>
      <c r="CD13" s="35"/>
      <c r="CE13" s="35"/>
      <c r="CF13" s="35"/>
      <c r="CG13" s="35"/>
      <c r="CH13" s="35"/>
      <c r="CI13" s="35"/>
      <c r="CJ13" s="35"/>
      <c r="CK13" s="35"/>
      <c r="CL13" s="35"/>
      <c r="CM13" s="35"/>
      <c r="CN13" s="35"/>
      <c r="CO13" s="35"/>
      <c r="CP13" s="35"/>
      <c r="CQ13" s="35"/>
      <c r="CR13" s="35"/>
      <c r="CS13" s="35"/>
      <c r="CT13" s="35"/>
      <c r="CU13" s="35"/>
      <c r="CV13" s="35"/>
      <c r="CW13" s="35"/>
      <c r="CX13" s="35"/>
      <c r="CY13" s="35"/>
      <c r="CZ13" s="35"/>
      <c r="DA13" s="35"/>
      <c r="DB13" s="35"/>
      <c r="DC13" s="35"/>
      <c r="DD13" s="35"/>
      <c r="DE13" s="35"/>
      <c r="DF13" s="35"/>
      <c r="DG13" s="35"/>
      <c r="DH13" s="35"/>
      <c r="DI13" s="35"/>
      <c r="DJ13" s="35"/>
      <c r="DK13" s="35"/>
      <c r="DL13" s="35"/>
      <c r="DM13" s="35"/>
      <c r="DN13" s="35"/>
      <c r="DO13" s="35"/>
      <c r="DP13" s="35"/>
      <c r="DQ13" s="35"/>
      <c r="DR13" s="35"/>
      <c r="DS13" s="35"/>
      <c r="DT13" s="35"/>
      <c r="DU13" s="35"/>
      <c r="DV13" s="35"/>
      <c r="DW13" s="35"/>
      <c r="DX13" s="35"/>
      <c r="DY13" s="35"/>
      <c r="DZ13" s="35"/>
      <c r="EA13" s="35"/>
      <c r="EB13" s="35"/>
      <c r="EC13" s="35"/>
      <c r="ED13" s="35"/>
      <c r="EE13" s="35"/>
      <c r="EF13" s="35"/>
      <c r="EG13" s="35"/>
      <c r="EH13" s="35"/>
      <c r="EI13" s="35"/>
      <c r="EJ13" s="35"/>
      <c r="EK13" s="35"/>
      <c r="EL13" s="35"/>
      <c r="EM13" s="35"/>
      <c r="EN13" s="35"/>
      <c r="EO13" s="35"/>
      <c r="EP13" s="35"/>
      <c r="EQ13" s="35"/>
      <c r="ER13" s="35"/>
      <c r="ES13" s="35"/>
      <c r="ET13" s="35"/>
      <c r="EU13" s="35"/>
      <c r="EV13" s="35"/>
      <c r="EW13" s="35"/>
      <c r="EX13" s="35"/>
      <c r="EY13" s="35"/>
      <c r="EZ13" s="35"/>
      <c r="FA13" s="35"/>
      <c r="FB13" s="35"/>
      <c r="FC13" s="35"/>
      <c r="FD13" s="35"/>
      <c r="FE13" s="35"/>
      <c r="FF13" s="35"/>
      <c r="FG13" s="35"/>
      <c r="FH13" s="35"/>
      <c r="FI13" s="35"/>
      <c r="FJ13" s="35"/>
      <c r="FK13" s="35"/>
      <c r="FL13" s="35"/>
      <c r="FM13" s="35"/>
      <c r="FN13" s="35"/>
      <c r="FO13" s="35"/>
      <c r="FP13" s="35"/>
      <c r="FQ13" s="35"/>
      <c r="FR13" s="35"/>
      <c r="FS13" s="35"/>
      <c r="FT13" s="35"/>
      <c r="FU13" s="35"/>
    </row>
    <row r="14" spans="1:279" s="183" customFormat="1" ht="238.5" customHeight="1" thickBot="1" x14ac:dyDescent="0.35">
      <c r="A14" s="466"/>
      <c r="B14" s="448"/>
      <c r="C14" s="448"/>
      <c r="D14" s="448"/>
      <c r="E14" s="451"/>
      <c r="F14" s="451"/>
      <c r="G14" s="451"/>
      <c r="H14" s="469"/>
      <c r="I14" s="472"/>
      <c r="J14" s="457"/>
      <c r="K14" s="460"/>
      <c r="L14" s="460"/>
      <c r="M14" s="463"/>
      <c r="N14" s="460"/>
      <c r="O14" s="445"/>
      <c r="P14" s="445"/>
      <c r="Q14" s="445"/>
      <c r="R14" s="445"/>
      <c r="S14" s="445"/>
      <c r="T14" s="445"/>
      <c r="U14" s="454"/>
      <c r="V14" s="35"/>
      <c r="W14" s="35"/>
      <c r="X14" s="35"/>
      <c r="Y14" s="35"/>
      <c r="Z14" s="35"/>
      <c r="AA14" s="35"/>
      <c r="AB14" s="35"/>
      <c r="AC14" s="35"/>
      <c r="AD14" s="35"/>
      <c r="AE14" s="35"/>
      <c r="AF14" s="35"/>
      <c r="AG14" s="35"/>
      <c r="AH14" s="35"/>
      <c r="AI14" s="35"/>
      <c r="AJ14" s="35"/>
      <c r="AK14" s="35"/>
      <c r="AL14" s="35"/>
      <c r="AM14" s="35"/>
      <c r="AN14" s="35"/>
      <c r="AO14" s="35"/>
      <c r="AP14" s="35"/>
      <c r="AQ14" s="35"/>
      <c r="AR14" s="35"/>
      <c r="AS14" s="35"/>
      <c r="AT14" s="35"/>
      <c r="AU14" s="35"/>
      <c r="AV14" s="35"/>
      <c r="AW14" s="35"/>
      <c r="AX14" s="35"/>
      <c r="AY14" s="35"/>
      <c r="AZ14" s="35"/>
      <c r="BA14" s="35"/>
      <c r="BB14" s="35"/>
      <c r="BC14" s="35"/>
      <c r="BD14" s="35"/>
      <c r="BE14" s="35"/>
      <c r="BF14" s="35"/>
      <c r="BG14" s="35"/>
      <c r="BH14" s="35"/>
      <c r="BI14" s="35"/>
      <c r="BJ14" s="35"/>
      <c r="BK14" s="35"/>
      <c r="BL14" s="35"/>
      <c r="BM14" s="35"/>
      <c r="BN14" s="35"/>
      <c r="BO14" s="35"/>
      <c r="BP14" s="35"/>
      <c r="BQ14" s="35"/>
      <c r="BR14" s="35"/>
      <c r="BS14" s="35"/>
      <c r="BT14" s="35"/>
      <c r="BU14" s="35"/>
      <c r="BV14" s="35"/>
      <c r="BW14" s="35"/>
      <c r="BX14" s="35"/>
      <c r="BY14" s="35"/>
      <c r="BZ14" s="35"/>
      <c r="CA14" s="35"/>
      <c r="CB14" s="35"/>
      <c r="CC14" s="35"/>
      <c r="CD14" s="35"/>
      <c r="CE14" s="35"/>
      <c r="CF14" s="35"/>
      <c r="CG14" s="35"/>
      <c r="CH14" s="35"/>
      <c r="CI14" s="35"/>
      <c r="CJ14" s="35"/>
      <c r="CK14" s="35"/>
      <c r="CL14" s="35"/>
      <c r="CM14" s="35"/>
      <c r="CN14" s="35"/>
      <c r="CO14" s="35"/>
      <c r="CP14" s="35"/>
      <c r="CQ14" s="35"/>
      <c r="CR14" s="35"/>
      <c r="CS14" s="35"/>
      <c r="CT14" s="35"/>
      <c r="CU14" s="35"/>
      <c r="CV14" s="35"/>
      <c r="CW14" s="35"/>
      <c r="CX14" s="35"/>
      <c r="CY14" s="35"/>
      <c r="CZ14" s="35"/>
      <c r="DA14" s="35"/>
      <c r="DB14" s="35"/>
      <c r="DC14" s="35"/>
      <c r="DD14" s="35"/>
      <c r="DE14" s="35"/>
      <c r="DF14" s="35"/>
      <c r="DG14" s="35"/>
      <c r="DH14" s="35"/>
      <c r="DI14" s="35"/>
      <c r="DJ14" s="35"/>
      <c r="DK14" s="35"/>
      <c r="DL14" s="35"/>
      <c r="DM14" s="35"/>
      <c r="DN14" s="35"/>
      <c r="DO14" s="35"/>
      <c r="DP14" s="35"/>
      <c r="DQ14" s="35"/>
      <c r="DR14" s="35"/>
      <c r="DS14" s="35"/>
      <c r="DT14" s="35"/>
      <c r="DU14" s="35"/>
      <c r="DV14" s="35"/>
      <c r="DW14" s="35"/>
      <c r="DX14" s="35"/>
      <c r="DY14" s="35"/>
      <c r="DZ14" s="35"/>
      <c r="EA14" s="35"/>
      <c r="EB14" s="35"/>
      <c r="EC14" s="35"/>
      <c r="ED14" s="35"/>
      <c r="EE14" s="35"/>
      <c r="EF14" s="35"/>
      <c r="EG14" s="35"/>
      <c r="EH14" s="35"/>
      <c r="EI14" s="35"/>
      <c r="EJ14" s="35"/>
      <c r="EK14" s="35"/>
      <c r="EL14" s="35"/>
      <c r="EM14" s="35"/>
      <c r="EN14" s="35"/>
      <c r="EO14" s="35"/>
      <c r="EP14" s="35"/>
      <c r="EQ14" s="35"/>
      <c r="ER14" s="35"/>
      <c r="ES14" s="35"/>
      <c r="ET14" s="35"/>
      <c r="EU14" s="35"/>
      <c r="EV14" s="35"/>
      <c r="EW14" s="35"/>
      <c r="EX14" s="35"/>
      <c r="EY14" s="35"/>
      <c r="EZ14" s="35"/>
      <c r="FA14" s="35"/>
      <c r="FB14" s="35"/>
      <c r="FC14" s="35"/>
      <c r="FD14" s="35"/>
      <c r="FE14" s="35"/>
      <c r="FF14" s="35"/>
      <c r="FG14" s="35"/>
      <c r="FH14" s="35"/>
      <c r="FI14" s="35"/>
      <c r="FJ14" s="35"/>
      <c r="FK14" s="35"/>
      <c r="FL14" s="35"/>
      <c r="FM14" s="35"/>
      <c r="FN14" s="35"/>
      <c r="FO14" s="35"/>
      <c r="FP14" s="35"/>
      <c r="FQ14" s="35"/>
      <c r="FR14" s="35"/>
      <c r="FS14" s="35"/>
      <c r="FT14" s="35"/>
      <c r="FU14" s="35"/>
    </row>
    <row r="15" spans="1:279" s="183" customFormat="1" ht="15" customHeight="1" x14ac:dyDescent="0.3">
      <c r="A15" s="464">
        <f>'Mapa Final'!A15</f>
        <v>2</v>
      </c>
      <c r="B15" s="446" t="str">
        <f>'Mapa Final'!B15</f>
        <v>ERRORES DE REPARTO</v>
      </c>
      <c r="C15" s="446" t="str">
        <f>'Mapa Final'!C15</f>
        <v>Afectación en la Prestación del Servicio de Justicia</v>
      </c>
      <c r="D15" s="446" t="str">
        <f>'Mapa Final'!D15</f>
        <v>1.Falta de planeación y organización en el proceso de reparto.
2. Falta de capacidad instalada para atender el alto volúmen de trabajo debido a la cantidad de expedientes que se recepcionan. 
3. Inconsistencias entre el órden establecido por el administrador del sistema y el órden previsto en los Acuerdos que norman el reparto.</v>
      </c>
      <c r="E15" s="449" t="str">
        <f>'Mapa Final'!E15</f>
        <v>Errores en todas las actividades ligadas al reparto.</v>
      </c>
      <c r="F15" s="449" t="str">
        <f>'Mapa Final'!F15</f>
        <v>Posibilidad de Afectación en la Prestación del Servicio de Justicia debido a errores en todas las actividades ligadas al reparto</v>
      </c>
      <c r="G15" s="449" t="str">
        <f>'Mapa Final'!G15</f>
        <v>Ejecución y Administración de Procesos</v>
      </c>
      <c r="H15" s="467" t="str">
        <f>'Mapa Final'!I15</f>
        <v>Alta</v>
      </c>
      <c r="I15" s="470" t="str">
        <f>'Mapa Final'!L15</f>
        <v>Moderado</v>
      </c>
      <c r="J15" s="455" t="str">
        <f>'Mapa Final'!N15</f>
        <v xml:space="preserve">Alto </v>
      </c>
      <c r="K15" s="458" t="str">
        <f>'Mapa Final'!AA15</f>
        <v>Media</v>
      </c>
      <c r="L15" s="458" t="str">
        <f>'Mapa Final'!AE15</f>
        <v>Moderado</v>
      </c>
      <c r="M15" s="461" t="str">
        <f>'Mapa Final'!AG15</f>
        <v>Moderado</v>
      </c>
      <c r="N15" s="458" t="str">
        <f>'Mapa Final'!AH15</f>
        <v>Aceptar</v>
      </c>
      <c r="O15" s="443"/>
      <c r="P15" s="443"/>
      <c r="Q15" s="443"/>
      <c r="R15" s="443"/>
      <c r="S15" s="443"/>
      <c r="T15" s="443"/>
      <c r="U15" s="452"/>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5"/>
      <c r="BK15" s="35"/>
      <c r="BL15" s="35"/>
      <c r="BM15" s="35"/>
      <c r="BN15" s="35"/>
      <c r="BO15" s="35"/>
      <c r="BP15" s="35"/>
      <c r="BQ15" s="35"/>
      <c r="BR15" s="35"/>
      <c r="BS15" s="35"/>
      <c r="BT15" s="35"/>
      <c r="BU15" s="35"/>
      <c r="BV15" s="35"/>
      <c r="BW15" s="35"/>
      <c r="BX15" s="35"/>
      <c r="BY15" s="35"/>
      <c r="BZ15" s="35"/>
      <c r="CA15" s="35"/>
      <c r="CB15" s="35"/>
      <c r="CC15" s="35"/>
      <c r="CD15" s="35"/>
      <c r="CE15" s="35"/>
      <c r="CF15" s="35"/>
      <c r="CG15" s="35"/>
      <c r="CH15" s="35"/>
      <c r="CI15" s="35"/>
      <c r="CJ15" s="35"/>
      <c r="CK15" s="35"/>
      <c r="CL15" s="35"/>
      <c r="CM15" s="35"/>
      <c r="CN15" s="35"/>
      <c r="CO15" s="35"/>
      <c r="CP15" s="35"/>
      <c r="CQ15" s="35"/>
      <c r="CR15" s="35"/>
      <c r="CS15" s="35"/>
      <c r="CT15" s="35"/>
      <c r="CU15" s="35"/>
      <c r="CV15" s="35"/>
      <c r="CW15" s="35"/>
      <c r="CX15" s="35"/>
      <c r="CY15" s="35"/>
      <c r="CZ15" s="35"/>
      <c r="DA15" s="35"/>
      <c r="DB15" s="35"/>
      <c r="DC15" s="35"/>
      <c r="DD15" s="35"/>
      <c r="DE15" s="35"/>
      <c r="DF15" s="35"/>
      <c r="DG15" s="35"/>
      <c r="DH15" s="35"/>
      <c r="DI15" s="35"/>
      <c r="DJ15" s="35"/>
      <c r="DK15" s="35"/>
      <c r="DL15" s="35"/>
      <c r="DM15" s="35"/>
      <c r="DN15" s="35"/>
      <c r="DO15" s="35"/>
      <c r="DP15" s="35"/>
      <c r="DQ15" s="35"/>
      <c r="DR15" s="35"/>
      <c r="DS15" s="35"/>
      <c r="DT15" s="35"/>
      <c r="DU15" s="35"/>
      <c r="DV15" s="35"/>
      <c r="DW15" s="35"/>
      <c r="DX15" s="35"/>
      <c r="DY15" s="35"/>
      <c r="DZ15" s="35"/>
      <c r="EA15" s="35"/>
      <c r="EB15" s="35"/>
      <c r="EC15" s="35"/>
      <c r="ED15" s="35"/>
      <c r="EE15" s="35"/>
      <c r="EF15" s="35"/>
      <c r="EG15" s="35"/>
      <c r="EH15" s="35"/>
      <c r="EI15" s="35"/>
      <c r="EJ15" s="35"/>
      <c r="EK15" s="35"/>
      <c r="EL15" s="35"/>
      <c r="EM15" s="35"/>
      <c r="EN15" s="35"/>
      <c r="EO15" s="35"/>
      <c r="EP15" s="35"/>
      <c r="EQ15" s="35"/>
      <c r="ER15" s="35"/>
      <c r="ES15" s="35"/>
      <c r="ET15" s="35"/>
      <c r="EU15" s="35"/>
      <c r="EV15" s="35"/>
      <c r="EW15" s="35"/>
      <c r="EX15" s="35"/>
      <c r="EY15" s="35"/>
      <c r="EZ15" s="35"/>
      <c r="FA15" s="35"/>
      <c r="FB15" s="35"/>
      <c r="FC15" s="35"/>
      <c r="FD15" s="35"/>
      <c r="FE15" s="35"/>
      <c r="FF15" s="35"/>
      <c r="FG15" s="35"/>
      <c r="FH15" s="35"/>
      <c r="FI15" s="35"/>
      <c r="FJ15" s="35"/>
      <c r="FK15" s="35"/>
      <c r="FL15" s="35"/>
      <c r="FM15" s="35"/>
      <c r="FN15" s="35"/>
      <c r="FO15" s="35"/>
      <c r="FP15" s="35"/>
      <c r="FQ15" s="35"/>
      <c r="FR15" s="35"/>
      <c r="FS15" s="35"/>
      <c r="FT15" s="35"/>
      <c r="FU15" s="35"/>
    </row>
    <row r="16" spans="1:279" s="183" customFormat="1" ht="13.5" customHeight="1" x14ac:dyDescent="0.3">
      <c r="A16" s="465"/>
      <c r="B16" s="447"/>
      <c r="C16" s="447"/>
      <c r="D16" s="447"/>
      <c r="E16" s="450"/>
      <c r="F16" s="450"/>
      <c r="G16" s="450"/>
      <c r="H16" s="468"/>
      <c r="I16" s="471"/>
      <c r="J16" s="456"/>
      <c r="K16" s="459"/>
      <c r="L16" s="459"/>
      <c r="M16" s="462"/>
      <c r="N16" s="459"/>
      <c r="O16" s="444"/>
      <c r="P16" s="444"/>
      <c r="Q16" s="444"/>
      <c r="R16" s="444"/>
      <c r="S16" s="444"/>
      <c r="T16" s="444"/>
      <c r="U16" s="453"/>
      <c r="V16" s="35"/>
      <c r="W16" s="35"/>
      <c r="X16" s="35"/>
      <c r="Y16" s="35"/>
      <c r="Z16" s="35"/>
      <c r="AA16" s="35"/>
      <c r="AB16" s="35"/>
      <c r="AC16" s="35"/>
      <c r="AD16" s="35"/>
      <c r="AE16" s="35"/>
      <c r="AF16" s="35"/>
      <c r="AG16" s="35"/>
      <c r="AH16" s="35"/>
      <c r="AI16" s="35"/>
      <c r="AJ16" s="35"/>
      <c r="AK16" s="35"/>
      <c r="AL16" s="35"/>
      <c r="AM16" s="35"/>
      <c r="AN16" s="35"/>
      <c r="AO16" s="35"/>
      <c r="AP16" s="35"/>
      <c r="AQ16" s="35"/>
      <c r="AR16" s="35"/>
      <c r="AS16" s="35"/>
      <c r="AT16" s="35"/>
      <c r="AU16" s="35"/>
      <c r="AV16" s="35"/>
      <c r="AW16" s="35"/>
      <c r="AX16" s="35"/>
      <c r="AY16" s="35"/>
      <c r="AZ16" s="35"/>
      <c r="BA16" s="35"/>
      <c r="BB16" s="35"/>
      <c r="BC16" s="35"/>
      <c r="BD16" s="35"/>
      <c r="BE16" s="35"/>
      <c r="BF16" s="35"/>
      <c r="BG16" s="35"/>
      <c r="BH16" s="35"/>
      <c r="BI16" s="35"/>
      <c r="BJ16" s="35"/>
      <c r="BK16" s="35"/>
      <c r="BL16" s="35"/>
      <c r="BM16" s="35"/>
      <c r="BN16" s="35"/>
      <c r="BO16" s="35"/>
      <c r="BP16" s="35"/>
      <c r="BQ16" s="35"/>
      <c r="BR16" s="35"/>
      <c r="BS16" s="35"/>
      <c r="BT16" s="35"/>
      <c r="BU16" s="35"/>
      <c r="BV16" s="35"/>
      <c r="BW16" s="35"/>
      <c r="BX16" s="35"/>
      <c r="BY16" s="35"/>
      <c r="BZ16" s="35"/>
      <c r="CA16" s="35"/>
      <c r="CB16" s="35"/>
      <c r="CC16" s="35"/>
      <c r="CD16" s="35"/>
      <c r="CE16" s="35"/>
      <c r="CF16" s="35"/>
      <c r="CG16" s="35"/>
      <c r="CH16" s="35"/>
      <c r="CI16" s="35"/>
      <c r="CJ16" s="35"/>
      <c r="CK16" s="35"/>
      <c r="CL16" s="35"/>
      <c r="CM16" s="35"/>
      <c r="CN16" s="35"/>
      <c r="CO16" s="35"/>
      <c r="CP16" s="35"/>
      <c r="CQ16" s="35"/>
      <c r="CR16" s="35"/>
      <c r="CS16" s="35"/>
      <c r="CT16" s="35"/>
      <c r="CU16" s="35"/>
      <c r="CV16" s="35"/>
      <c r="CW16" s="35"/>
      <c r="CX16" s="35"/>
      <c r="CY16" s="35"/>
      <c r="CZ16" s="35"/>
      <c r="DA16" s="35"/>
      <c r="DB16" s="35"/>
      <c r="DC16" s="35"/>
      <c r="DD16" s="35"/>
      <c r="DE16" s="35"/>
      <c r="DF16" s="35"/>
      <c r="DG16" s="35"/>
      <c r="DH16" s="35"/>
      <c r="DI16" s="35"/>
      <c r="DJ16" s="35"/>
      <c r="DK16" s="35"/>
      <c r="DL16" s="35"/>
      <c r="DM16" s="35"/>
      <c r="DN16" s="35"/>
      <c r="DO16" s="35"/>
      <c r="DP16" s="35"/>
      <c r="DQ16" s="35"/>
      <c r="DR16" s="35"/>
      <c r="DS16" s="35"/>
      <c r="DT16" s="35"/>
      <c r="DU16" s="35"/>
      <c r="DV16" s="35"/>
      <c r="DW16" s="35"/>
      <c r="DX16" s="35"/>
      <c r="DY16" s="35"/>
      <c r="DZ16" s="35"/>
      <c r="EA16" s="35"/>
      <c r="EB16" s="35"/>
      <c r="EC16" s="35"/>
      <c r="ED16" s="35"/>
      <c r="EE16" s="35"/>
      <c r="EF16" s="35"/>
      <c r="EG16" s="35"/>
      <c r="EH16" s="35"/>
      <c r="EI16" s="35"/>
      <c r="EJ16" s="35"/>
      <c r="EK16" s="35"/>
      <c r="EL16" s="35"/>
      <c r="EM16" s="35"/>
      <c r="EN16" s="35"/>
      <c r="EO16" s="35"/>
      <c r="EP16" s="35"/>
      <c r="EQ16" s="35"/>
      <c r="ER16" s="35"/>
      <c r="ES16" s="35"/>
      <c r="ET16" s="35"/>
      <c r="EU16" s="35"/>
      <c r="EV16" s="35"/>
      <c r="EW16" s="35"/>
      <c r="EX16" s="35"/>
      <c r="EY16" s="35"/>
      <c r="EZ16" s="35"/>
      <c r="FA16" s="35"/>
      <c r="FB16" s="35"/>
      <c r="FC16" s="35"/>
      <c r="FD16" s="35"/>
      <c r="FE16" s="35"/>
      <c r="FF16" s="35"/>
      <c r="FG16" s="35"/>
      <c r="FH16" s="35"/>
      <c r="FI16" s="35"/>
      <c r="FJ16" s="35"/>
      <c r="FK16" s="35"/>
      <c r="FL16" s="35"/>
      <c r="FM16" s="35"/>
      <c r="FN16" s="35"/>
      <c r="FO16" s="35"/>
      <c r="FP16" s="35"/>
      <c r="FQ16" s="35"/>
      <c r="FR16" s="35"/>
      <c r="FS16" s="35"/>
      <c r="FT16" s="35"/>
      <c r="FU16" s="35"/>
    </row>
    <row r="17" spans="1:177" s="183" customFormat="1" ht="13.5" customHeight="1" x14ac:dyDescent="0.3">
      <c r="A17" s="465"/>
      <c r="B17" s="447"/>
      <c r="C17" s="447"/>
      <c r="D17" s="447"/>
      <c r="E17" s="450"/>
      <c r="F17" s="450"/>
      <c r="G17" s="450"/>
      <c r="H17" s="468"/>
      <c r="I17" s="471"/>
      <c r="J17" s="456"/>
      <c r="K17" s="459"/>
      <c r="L17" s="459"/>
      <c r="M17" s="462"/>
      <c r="N17" s="459"/>
      <c r="O17" s="444"/>
      <c r="P17" s="444"/>
      <c r="Q17" s="444"/>
      <c r="R17" s="444"/>
      <c r="S17" s="444"/>
      <c r="T17" s="444"/>
      <c r="U17" s="453"/>
      <c r="V17" s="35"/>
      <c r="W17" s="35"/>
      <c r="X17" s="35"/>
      <c r="Y17" s="35"/>
      <c r="Z17" s="35"/>
      <c r="AA17" s="35"/>
      <c r="AB17" s="35"/>
      <c r="AC17" s="35"/>
      <c r="AD17" s="35"/>
      <c r="AE17" s="35"/>
      <c r="AF17" s="35"/>
      <c r="AG17" s="35"/>
      <c r="AH17" s="35"/>
      <c r="AI17" s="35"/>
      <c r="AJ17" s="35"/>
      <c r="AK17" s="35"/>
      <c r="AL17" s="35"/>
      <c r="AM17" s="35"/>
      <c r="AN17" s="35"/>
      <c r="AO17" s="35"/>
      <c r="AP17" s="35"/>
      <c r="AQ17" s="35"/>
      <c r="AR17" s="35"/>
      <c r="AS17" s="35"/>
      <c r="AT17" s="35"/>
      <c r="AU17" s="35"/>
      <c r="AV17" s="35"/>
      <c r="AW17" s="35"/>
      <c r="AX17" s="35"/>
      <c r="AY17" s="35"/>
      <c r="AZ17" s="35"/>
      <c r="BA17" s="35"/>
      <c r="BB17" s="35"/>
      <c r="BC17" s="35"/>
      <c r="BD17" s="35"/>
      <c r="BE17" s="35"/>
      <c r="BF17" s="35"/>
      <c r="BG17" s="35"/>
      <c r="BH17" s="35"/>
      <c r="BI17" s="35"/>
      <c r="BJ17" s="35"/>
      <c r="BK17" s="35"/>
      <c r="BL17" s="35"/>
      <c r="BM17" s="35"/>
      <c r="BN17" s="35"/>
      <c r="BO17" s="35"/>
      <c r="BP17" s="35"/>
      <c r="BQ17" s="35"/>
      <c r="BR17" s="35"/>
      <c r="BS17" s="35"/>
      <c r="BT17" s="35"/>
      <c r="BU17" s="35"/>
      <c r="BV17" s="35"/>
      <c r="BW17" s="35"/>
      <c r="BX17" s="35"/>
      <c r="BY17" s="35"/>
      <c r="BZ17" s="35"/>
      <c r="CA17" s="35"/>
      <c r="CB17" s="35"/>
      <c r="CC17" s="35"/>
      <c r="CD17" s="35"/>
      <c r="CE17" s="35"/>
      <c r="CF17" s="35"/>
      <c r="CG17" s="35"/>
      <c r="CH17" s="35"/>
      <c r="CI17" s="35"/>
      <c r="CJ17" s="35"/>
      <c r="CK17" s="35"/>
      <c r="CL17" s="35"/>
      <c r="CM17" s="35"/>
      <c r="CN17" s="35"/>
      <c r="CO17" s="35"/>
      <c r="CP17" s="35"/>
      <c r="CQ17" s="35"/>
      <c r="CR17" s="35"/>
      <c r="CS17" s="35"/>
      <c r="CT17" s="35"/>
      <c r="CU17" s="35"/>
      <c r="CV17" s="35"/>
      <c r="CW17" s="35"/>
      <c r="CX17" s="35"/>
      <c r="CY17" s="35"/>
      <c r="CZ17" s="35"/>
      <c r="DA17" s="35"/>
      <c r="DB17" s="35"/>
      <c r="DC17" s="35"/>
      <c r="DD17" s="35"/>
      <c r="DE17" s="35"/>
      <c r="DF17" s="35"/>
      <c r="DG17" s="35"/>
      <c r="DH17" s="35"/>
      <c r="DI17" s="35"/>
      <c r="DJ17" s="35"/>
      <c r="DK17" s="35"/>
      <c r="DL17" s="35"/>
      <c r="DM17" s="35"/>
      <c r="DN17" s="35"/>
      <c r="DO17" s="35"/>
      <c r="DP17" s="35"/>
      <c r="DQ17" s="35"/>
      <c r="DR17" s="35"/>
      <c r="DS17" s="35"/>
      <c r="DT17" s="35"/>
      <c r="DU17" s="35"/>
      <c r="DV17" s="35"/>
      <c r="DW17" s="35"/>
      <c r="DX17" s="35"/>
      <c r="DY17" s="35"/>
      <c r="DZ17" s="35"/>
      <c r="EA17" s="35"/>
      <c r="EB17" s="35"/>
      <c r="EC17" s="35"/>
      <c r="ED17" s="35"/>
      <c r="EE17" s="35"/>
      <c r="EF17" s="35"/>
      <c r="EG17" s="35"/>
      <c r="EH17" s="35"/>
      <c r="EI17" s="35"/>
      <c r="EJ17" s="35"/>
      <c r="EK17" s="35"/>
      <c r="EL17" s="35"/>
      <c r="EM17" s="35"/>
      <c r="EN17" s="35"/>
      <c r="EO17" s="35"/>
      <c r="EP17" s="35"/>
      <c r="EQ17" s="35"/>
      <c r="ER17" s="35"/>
      <c r="ES17" s="35"/>
      <c r="ET17" s="35"/>
      <c r="EU17" s="35"/>
      <c r="EV17" s="35"/>
      <c r="EW17" s="35"/>
      <c r="EX17" s="35"/>
      <c r="EY17" s="35"/>
      <c r="EZ17" s="35"/>
      <c r="FA17" s="35"/>
      <c r="FB17" s="35"/>
      <c r="FC17" s="35"/>
      <c r="FD17" s="35"/>
      <c r="FE17" s="35"/>
      <c r="FF17" s="35"/>
      <c r="FG17" s="35"/>
      <c r="FH17" s="35"/>
      <c r="FI17" s="35"/>
      <c r="FJ17" s="35"/>
      <c r="FK17" s="35"/>
      <c r="FL17" s="35"/>
      <c r="FM17" s="35"/>
      <c r="FN17" s="35"/>
      <c r="FO17" s="35"/>
      <c r="FP17" s="35"/>
      <c r="FQ17" s="35"/>
      <c r="FR17" s="35"/>
      <c r="FS17" s="35"/>
      <c r="FT17" s="35"/>
      <c r="FU17" s="35"/>
    </row>
    <row r="18" spans="1:177" s="183" customFormat="1" ht="13.5" customHeight="1" x14ac:dyDescent="0.3">
      <c r="A18" s="465"/>
      <c r="B18" s="447"/>
      <c r="C18" s="447"/>
      <c r="D18" s="447"/>
      <c r="E18" s="450"/>
      <c r="F18" s="450"/>
      <c r="G18" s="450"/>
      <c r="H18" s="468"/>
      <c r="I18" s="471"/>
      <c r="J18" s="456"/>
      <c r="K18" s="459"/>
      <c r="L18" s="459"/>
      <c r="M18" s="462"/>
      <c r="N18" s="459"/>
      <c r="O18" s="444"/>
      <c r="P18" s="444"/>
      <c r="Q18" s="444"/>
      <c r="R18" s="444"/>
      <c r="S18" s="444"/>
      <c r="T18" s="444"/>
      <c r="U18" s="453"/>
      <c r="V18" s="35"/>
      <c r="W18" s="35"/>
      <c r="X18" s="35"/>
      <c r="Y18" s="35"/>
      <c r="Z18" s="35"/>
      <c r="AA18" s="35"/>
      <c r="AB18" s="35"/>
      <c r="AC18" s="35"/>
      <c r="AD18" s="35"/>
      <c r="AE18" s="35"/>
      <c r="AF18" s="35"/>
      <c r="AG18" s="35"/>
      <c r="AH18" s="35"/>
      <c r="AI18" s="35"/>
      <c r="AJ18" s="35"/>
      <c r="AK18" s="35"/>
      <c r="AL18" s="35"/>
      <c r="AM18" s="35"/>
      <c r="AN18" s="35"/>
      <c r="AO18" s="35"/>
      <c r="AP18" s="35"/>
      <c r="AQ18" s="35"/>
      <c r="AR18" s="35"/>
      <c r="AS18" s="35"/>
      <c r="AT18" s="35"/>
      <c r="AU18" s="35"/>
      <c r="AV18" s="35"/>
      <c r="AW18" s="35"/>
      <c r="AX18" s="35"/>
      <c r="AY18" s="35"/>
      <c r="AZ18" s="35"/>
      <c r="BA18" s="35"/>
      <c r="BB18" s="35"/>
      <c r="BC18" s="35"/>
      <c r="BD18" s="35"/>
      <c r="BE18" s="35"/>
      <c r="BF18" s="35"/>
      <c r="BG18" s="35"/>
      <c r="BH18" s="35"/>
      <c r="BI18" s="35"/>
      <c r="BJ18" s="35"/>
      <c r="BK18" s="35"/>
      <c r="BL18" s="35"/>
      <c r="BM18" s="35"/>
      <c r="BN18" s="35"/>
      <c r="BO18" s="35"/>
      <c r="BP18" s="35"/>
      <c r="BQ18" s="35"/>
      <c r="BR18" s="35"/>
      <c r="BS18" s="35"/>
      <c r="BT18" s="35"/>
      <c r="BU18" s="35"/>
      <c r="BV18" s="35"/>
      <c r="BW18" s="35"/>
      <c r="BX18" s="35"/>
      <c r="BY18" s="35"/>
      <c r="BZ18" s="35"/>
      <c r="CA18" s="35"/>
      <c r="CB18" s="35"/>
      <c r="CC18" s="35"/>
      <c r="CD18" s="35"/>
      <c r="CE18" s="35"/>
      <c r="CF18" s="35"/>
      <c r="CG18" s="35"/>
      <c r="CH18" s="35"/>
      <c r="CI18" s="35"/>
      <c r="CJ18" s="35"/>
      <c r="CK18" s="35"/>
      <c r="CL18" s="35"/>
      <c r="CM18" s="35"/>
      <c r="CN18" s="35"/>
      <c r="CO18" s="35"/>
      <c r="CP18" s="35"/>
      <c r="CQ18" s="35"/>
      <c r="CR18" s="35"/>
      <c r="CS18" s="35"/>
      <c r="CT18" s="35"/>
      <c r="CU18" s="35"/>
      <c r="CV18" s="35"/>
      <c r="CW18" s="35"/>
      <c r="CX18" s="35"/>
      <c r="CY18" s="35"/>
      <c r="CZ18" s="35"/>
      <c r="DA18" s="35"/>
      <c r="DB18" s="35"/>
      <c r="DC18" s="35"/>
      <c r="DD18" s="35"/>
      <c r="DE18" s="35"/>
      <c r="DF18" s="35"/>
      <c r="DG18" s="35"/>
      <c r="DH18" s="35"/>
      <c r="DI18" s="35"/>
      <c r="DJ18" s="35"/>
      <c r="DK18" s="35"/>
      <c r="DL18" s="35"/>
      <c r="DM18" s="35"/>
      <c r="DN18" s="35"/>
      <c r="DO18" s="35"/>
      <c r="DP18" s="35"/>
      <c r="DQ18" s="35"/>
      <c r="DR18" s="35"/>
      <c r="DS18" s="35"/>
      <c r="DT18" s="35"/>
      <c r="DU18" s="35"/>
      <c r="DV18" s="35"/>
      <c r="DW18" s="35"/>
      <c r="DX18" s="35"/>
      <c r="DY18" s="35"/>
      <c r="DZ18" s="35"/>
      <c r="EA18" s="35"/>
      <c r="EB18" s="35"/>
      <c r="EC18" s="35"/>
      <c r="ED18" s="35"/>
      <c r="EE18" s="35"/>
      <c r="EF18" s="35"/>
      <c r="EG18" s="35"/>
      <c r="EH18" s="35"/>
      <c r="EI18" s="35"/>
      <c r="EJ18" s="35"/>
      <c r="EK18" s="35"/>
      <c r="EL18" s="35"/>
      <c r="EM18" s="35"/>
      <c r="EN18" s="35"/>
      <c r="EO18" s="35"/>
      <c r="EP18" s="35"/>
      <c r="EQ18" s="35"/>
      <c r="ER18" s="35"/>
      <c r="ES18" s="35"/>
      <c r="ET18" s="35"/>
      <c r="EU18" s="35"/>
      <c r="EV18" s="35"/>
      <c r="EW18" s="35"/>
      <c r="EX18" s="35"/>
      <c r="EY18" s="35"/>
      <c r="EZ18" s="35"/>
      <c r="FA18" s="35"/>
      <c r="FB18" s="35"/>
      <c r="FC18" s="35"/>
      <c r="FD18" s="35"/>
      <c r="FE18" s="35"/>
      <c r="FF18" s="35"/>
      <c r="FG18" s="35"/>
      <c r="FH18" s="35"/>
      <c r="FI18" s="35"/>
      <c r="FJ18" s="35"/>
      <c r="FK18" s="35"/>
      <c r="FL18" s="35"/>
      <c r="FM18" s="35"/>
      <c r="FN18" s="35"/>
      <c r="FO18" s="35"/>
      <c r="FP18" s="35"/>
      <c r="FQ18" s="35"/>
      <c r="FR18" s="35"/>
      <c r="FS18" s="35"/>
      <c r="FT18" s="35"/>
      <c r="FU18" s="35"/>
    </row>
    <row r="19" spans="1:177" s="183" customFormat="1" ht="255.75" customHeight="1" thickBot="1" x14ac:dyDescent="0.35">
      <c r="A19" s="466"/>
      <c r="B19" s="448"/>
      <c r="C19" s="448"/>
      <c r="D19" s="448"/>
      <c r="E19" s="451"/>
      <c r="F19" s="451"/>
      <c r="G19" s="451"/>
      <c r="H19" s="469"/>
      <c r="I19" s="472"/>
      <c r="J19" s="457"/>
      <c r="K19" s="460"/>
      <c r="L19" s="460"/>
      <c r="M19" s="463"/>
      <c r="N19" s="460"/>
      <c r="O19" s="445"/>
      <c r="P19" s="445"/>
      <c r="Q19" s="445"/>
      <c r="R19" s="445"/>
      <c r="S19" s="445"/>
      <c r="T19" s="445"/>
      <c r="U19" s="454"/>
      <c r="V19" s="35"/>
      <c r="W19" s="35"/>
      <c r="X19" s="35"/>
      <c r="Y19" s="35"/>
      <c r="Z19" s="35"/>
      <c r="AA19" s="35"/>
      <c r="AB19" s="35"/>
      <c r="AC19" s="35"/>
      <c r="AD19" s="35"/>
      <c r="AE19" s="35"/>
      <c r="AF19" s="35"/>
      <c r="AG19" s="35"/>
      <c r="AH19" s="35"/>
      <c r="AI19" s="35"/>
      <c r="AJ19" s="35"/>
      <c r="AK19" s="35"/>
      <c r="AL19" s="35"/>
      <c r="AM19" s="35"/>
      <c r="AN19" s="35"/>
      <c r="AO19" s="35"/>
      <c r="AP19" s="35"/>
      <c r="AQ19" s="35"/>
      <c r="AR19" s="35"/>
      <c r="AS19" s="35"/>
      <c r="AT19" s="35"/>
      <c r="AU19" s="35"/>
      <c r="AV19" s="35"/>
      <c r="AW19" s="35"/>
      <c r="AX19" s="35"/>
      <c r="AY19" s="35"/>
      <c r="AZ19" s="35"/>
      <c r="BA19" s="35"/>
      <c r="BB19" s="35"/>
      <c r="BC19" s="35"/>
      <c r="BD19" s="35"/>
      <c r="BE19" s="35"/>
      <c r="BF19" s="35"/>
      <c r="BG19" s="35"/>
      <c r="BH19" s="35"/>
      <c r="BI19" s="35"/>
      <c r="BJ19" s="35"/>
      <c r="BK19" s="35"/>
      <c r="BL19" s="35"/>
      <c r="BM19" s="35"/>
      <c r="BN19" s="35"/>
      <c r="BO19" s="35"/>
      <c r="BP19" s="35"/>
      <c r="BQ19" s="35"/>
      <c r="BR19" s="35"/>
      <c r="BS19" s="35"/>
      <c r="BT19" s="35"/>
      <c r="BU19" s="35"/>
      <c r="BV19" s="35"/>
      <c r="BW19" s="35"/>
      <c r="BX19" s="35"/>
      <c r="BY19" s="35"/>
      <c r="BZ19" s="35"/>
      <c r="CA19" s="35"/>
      <c r="CB19" s="35"/>
      <c r="CC19" s="35"/>
      <c r="CD19" s="35"/>
      <c r="CE19" s="35"/>
      <c r="CF19" s="35"/>
      <c r="CG19" s="35"/>
      <c r="CH19" s="35"/>
      <c r="CI19" s="35"/>
      <c r="CJ19" s="35"/>
      <c r="CK19" s="35"/>
      <c r="CL19" s="35"/>
      <c r="CM19" s="35"/>
      <c r="CN19" s="35"/>
      <c r="CO19" s="35"/>
      <c r="CP19" s="35"/>
      <c r="CQ19" s="35"/>
      <c r="CR19" s="35"/>
      <c r="CS19" s="35"/>
      <c r="CT19" s="35"/>
      <c r="CU19" s="35"/>
      <c r="CV19" s="35"/>
      <c r="CW19" s="35"/>
      <c r="CX19" s="35"/>
      <c r="CY19" s="35"/>
      <c r="CZ19" s="35"/>
      <c r="DA19" s="35"/>
      <c r="DB19" s="35"/>
      <c r="DC19" s="35"/>
      <c r="DD19" s="35"/>
      <c r="DE19" s="35"/>
      <c r="DF19" s="35"/>
      <c r="DG19" s="35"/>
      <c r="DH19" s="35"/>
      <c r="DI19" s="35"/>
      <c r="DJ19" s="35"/>
      <c r="DK19" s="35"/>
      <c r="DL19" s="35"/>
      <c r="DM19" s="35"/>
      <c r="DN19" s="35"/>
      <c r="DO19" s="35"/>
      <c r="DP19" s="35"/>
      <c r="DQ19" s="35"/>
      <c r="DR19" s="35"/>
      <c r="DS19" s="35"/>
      <c r="DT19" s="35"/>
      <c r="DU19" s="35"/>
      <c r="DV19" s="35"/>
      <c r="DW19" s="35"/>
      <c r="DX19" s="35"/>
      <c r="DY19" s="35"/>
      <c r="DZ19" s="35"/>
      <c r="EA19" s="35"/>
      <c r="EB19" s="35"/>
      <c r="EC19" s="35"/>
      <c r="ED19" s="35"/>
      <c r="EE19" s="35"/>
      <c r="EF19" s="35"/>
      <c r="EG19" s="35"/>
      <c r="EH19" s="35"/>
      <c r="EI19" s="35"/>
      <c r="EJ19" s="35"/>
      <c r="EK19" s="35"/>
      <c r="EL19" s="35"/>
      <c r="EM19" s="35"/>
      <c r="EN19" s="35"/>
      <c r="EO19" s="35"/>
      <c r="EP19" s="35"/>
      <c r="EQ19" s="35"/>
      <c r="ER19" s="35"/>
      <c r="ES19" s="35"/>
      <c r="ET19" s="35"/>
      <c r="EU19" s="35"/>
      <c r="EV19" s="35"/>
      <c r="EW19" s="35"/>
      <c r="EX19" s="35"/>
      <c r="EY19" s="35"/>
      <c r="EZ19" s="35"/>
      <c r="FA19" s="35"/>
      <c r="FB19" s="35"/>
      <c r="FC19" s="35"/>
      <c r="FD19" s="35"/>
      <c r="FE19" s="35"/>
      <c r="FF19" s="35"/>
      <c r="FG19" s="35"/>
      <c r="FH19" s="35"/>
      <c r="FI19" s="35"/>
      <c r="FJ19" s="35"/>
      <c r="FK19" s="35"/>
      <c r="FL19" s="35"/>
      <c r="FM19" s="35"/>
      <c r="FN19" s="35"/>
      <c r="FO19" s="35"/>
      <c r="FP19" s="35"/>
      <c r="FQ19" s="35"/>
      <c r="FR19" s="35"/>
      <c r="FS19" s="35"/>
      <c r="FT19" s="35"/>
      <c r="FU19" s="35"/>
    </row>
    <row r="20" spans="1:177" ht="15" customHeight="1" x14ac:dyDescent="0.3">
      <c r="A20" s="464">
        <f>'Mapa Final'!A20</f>
        <v>3</v>
      </c>
      <c r="B20" s="446" t="str">
        <f>'Mapa Final'!B20</f>
        <v>ERRORES EN LA NOTIFICACIÓN</v>
      </c>
      <c r="C20" s="446" t="str">
        <f>'Mapa Final'!C20</f>
        <v>Afectación en la Prestación del Servicio de Justicia</v>
      </c>
      <c r="D20" s="446" t="str">
        <f>'Mapa Final'!D20</f>
        <v>1. Falta de seguimiento y control del cumplimiento efectivo de la actividad asignada. 
2. Falta de información pertinente para realizar la actividad (correos errados, direcciones erradas de las partes). 
3. Falta de recursos, medios electrónicos y tecnológicos para el cumplimiento de la actividad.</v>
      </c>
      <c r="E20" s="449" t="str">
        <f>'Mapa Final'!E20</f>
        <v>Falta de vinculaciòn de las partes y terceros que genera nulidades y demoras en el proceso.</v>
      </c>
      <c r="F20" s="449" t="str">
        <f>'Mapa Final'!F20</f>
        <v>Posibilidad de Afectación en la Prestación del Servicio de Justicia debido a la Falta de vinculaciòn de las partes y terceros que genera nulidades y demoras en el proceso.</v>
      </c>
      <c r="G20" s="449" t="str">
        <f>'Mapa Final'!G20</f>
        <v>Ejecución y Administración de Procesos</v>
      </c>
      <c r="H20" s="467" t="str">
        <f>'Mapa Final'!I20</f>
        <v>Alta</v>
      </c>
      <c r="I20" s="470" t="str">
        <f>'Mapa Final'!L20</f>
        <v>Mayor</v>
      </c>
      <c r="J20" s="455" t="str">
        <f>'Mapa Final'!N20</f>
        <v xml:space="preserve">Alto </v>
      </c>
      <c r="K20" s="458" t="str">
        <f>'Mapa Final'!AA20</f>
        <v>Media</v>
      </c>
      <c r="L20" s="458" t="str">
        <f>'Mapa Final'!AE20</f>
        <v>Mayor</v>
      </c>
      <c r="M20" s="461" t="str">
        <f>'Mapa Final'!AG20</f>
        <v xml:space="preserve">Alto </v>
      </c>
      <c r="N20" s="458" t="str">
        <f>'Mapa Final'!AH20</f>
        <v>Aceptar</v>
      </c>
      <c r="O20" s="443"/>
      <c r="P20" s="443"/>
      <c r="Q20" s="443"/>
      <c r="R20" s="443"/>
      <c r="S20" s="443"/>
      <c r="T20" s="443"/>
      <c r="U20" s="452"/>
      <c r="V20" s="35"/>
      <c r="W20" s="35"/>
    </row>
    <row r="21" spans="1:177" x14ac:dyDescent="0.3">
      <c r="A21" s="465"/>
      <c r="B21" s="447"/>
      <c r="C21" s="447"/>
      <c r="D21" s="447"/>
      <c r="E21" s="450"/>
      <c r="F21" s="450"/>
      <c r="G21" s="450"/>
      <c r="H21" s="468"/>
      <c r="I21" s="471"/>
      <c r="J21" s="456"/>
      <c r="K21" s="459"/>
      <c r="L21" s="459"/>
      <c r="M21" s="462"/>
      <c r="N21" s="459"/>
      <c r="O21" s="444"/>
      <c r="P21" s="444"/>
      <c r="Q21" s="444"/>
      <c r="R21" s="444"/>
      <c r="S21" s="444"/>
      <c r="T21" s="444"/>
      <c r="U21" s="453"/>
      <c r="V21" s="35"/>
      <c r="W21" s="35"/>
    </row>
    <row r="22" spans="1:177" x14ac:dyDescent="0.3">
      <c r="A22" s="465"/>
      <c r="B22" s="447"/>
      <c r="C22" s="447"/>
      <c r="D22" s="447"/>
      <c r="E22" s="450"/>
      <c r="F22" s="450"/>
      <c r="G22" s="450"/>
      <c r="H22" s="468"/>
      <c r="I22" s="471"/>
      <c r="J22" s="456"/>
      <c r="K22" s="459"/>
      <c r="L22" s="459"/>
      <c r="M22" s="462"/>
      <c r="N22" s="459"/>
      <c r="O22" s="444"/>
      <c r="P22" s="444"/>
      <c r="Q22" s="444"/>
      <c r="R22" s="444"/>
      <c r="S22" s="444"/>
      <c r="T22" s="444"/>
      <c r="U22" s="453"/>
      <c r="V22" s="35"/>
      <c r="W22" s="35"/>
    </row>
    <row r="23" spans="1:177" x14ac:dyDescent="0.3">
      <c r="A23" s="465"/>
      <c r="B23" s="447"/>
      <c r="C23" s="447"/>
      <c r="D23" s="447"/>
      <c r="E23" s="450"/>
      <c r="F23" s="450"/>
      <c r="G23" s="450"/>
      <c r="H23" s="468"/>
      <c r="I23" s="471"/>
      <c r="J23" s="456"/>
      <c r="K23" s="459"/>
      <c r="L23" s="459"/>
      <c r="M23" s="462"/>
      <c r="N23" s="459"/>
      <c r="O23" s="444"/>
      <c r="P23" s="444"/>
      <c r="Q23" s="444"/>
      <c r="R23" s="444"/>
      <c r="S23" s="444"/>
      <c r="T23" s="444"/>
      <c r="U23" s="453"/>
      <c r="V23" s="35"/>
      <c r="W23" s="35"/>
    </row>
    <row r="24" spans="1:177" ht="307.5" customHeight="1" thickBot="1" x14ac:dyDescent="0.35">
      <c r="A24" s="466"/>
      <c r="B24" s="448"/>
      <c r="C24" s="448"/>
      <c r="D24" s="448"/>
      <c r="E24" s="451"/>
      <c r="F24" s="451"/>
      <c r="G24" s="451"/>
      <c r="H24" s="469"/>
      <c r="I24" s="472"/>
      <c r="J24" s="457"/>
      <c r="K24" s="460"/>
      <c r="L24" s="460"/>
      <c r="M24" s="463"/>
      <c r="N24" s="460"/>
      <c r="O24" s="445"/>
      <c r="P24" s="445"/>
      <c r="Q24" s="445"/>
      <c r="R24" s="445"/>
      <c r="S24" s="445"/>
      <c r="T24" s="445"/>
      <c r="U24" s="454"/>
      <c r="V24" s="35"/>
      <c r="W24" s="35"/>
    </row>
    <row r="25" spans="1:177" ht="15" customHeight="1" x14ac:dyDescent="0.3">
      <c r="A25" s="464">
        <f>'Mapa Final'!A25</f>
        <v>4</v>
      </c>
      <c r="B25" s="446" t="str">
        <f>'Mapa Final'!B25</f>
        <v>FALTA DE PLANEACIÓN</v>
      </c>
      <c r="C25" s="446" t="str">
        <f>'Mapa Final'!C25</f>
        <v>Incumplimiento de las metas establecidas</v>
      </c>
      <c r="D25" s="446" t="str">
        <f>'Mapa Final'!D25</f>
        <v>1.Imprecisión al establecer lineamientos de planeaciòn  para el desarrollo de las tareas propias del despacho.
2.Deficiencia en las competencias necesarias del personal del despacho. 
3.Insuficiencia de equipos y soporte tecnológicos para el trabajo presencial y  virtual.
4.Complejidad de los procesos judiciales.
5.Insuficiencia de personal para la carga laboral presentada.</v>
      </c>
      <c r="E25" s="449" t="str">
        <f>'Mapa Final'!E25</f>
        <v>Desconocimiento del contexto interno y externo del despacho judicial.</v>
      </c>
      <c r="F25" s="449" t="str">
        <f>'Mapa Final'!F25</f>
        <v>Posibilidad de Incumplimiento de las metas establecidas debido a Desconocimiento del contexto interno y externo del despacho judicial.</v>
      </c>
      <c r="G25" s="449" t="str">
        <f>'Mapa Final'!G25</f>
        <v>Ejecución y Administración de Procesos</v>
      </c>
      <c r="H25" s="467" t="str">
        <f>'Mapa Final'!I25</f>
        <v>Baja</v>
      </c>
      <c r="I25" s="470" t="str">
        <f>'Mapa Final'!L25</f>
        <v>Moderado</v>
      </c>
      <c r="J25" s="455" t="str">
        <f>'Mapa Final'!N25</f>
        <v>Moderado</v>
      </c>
      <c r="K25" s="458" t="str">
        <f>'Mapa Final'!AA25</f>
        <v>Baja</v>
      </c>
      <c r="L25" s="458" t="str">
        <f>'Mapa Final'!AE25</f>
        <v>Moderado</v>
      </c>
      <c r="M25" s="461" t="str">
        <f>'Mapa Final'!AG25</f>
        <v>Moderado</v>
      </c>
      <c r="N25" s="458" t="str">
        <f>'Mapa Final'!AH25</f>
        <v>Aceptar</v>
      </c>
      <c r="O25" s="443"/>
      <c r="P25" s="443"/>
      <c r="Q25" s="443"/>
      <c r="R25" s="443"/>
      <c r="S25" s="443"/>
      <c r="T25" s="443"/>
      <c r="U25" s="452"/>
    </row>
    <row r="26" spans="1:177" x14ac:dyDescent="0.3">
      <c r="A26" s="465"/>
      <c r="B26" s="447"/>
      <c r="C26" s="447"/>
      <c r="D26" s="447"/>
      <c r="E26" s="450"/>
      <c r="F26" s="450"/>
      <c r="G26" s="450"/>
      <c r="H26" s="468"/>
      <c r="I26" s="471"/>
      <c r="J26" s="456"/>
      <c r="K26" s="459"/>
      <c r="L26" s="459"/>
      <c r="M26" s="462"/>
      <c r="N26" s="459"/>
      <c r="O26" s="444"/>
      <c r="P26" s="444"/>
      <c r="Q26" s="444"/>
      <c r="R26" s="444"/>
      <c r="S26" s="444"/>
      <c r="T26" s="444"/>
      <c r="U26" s="453"/>
    </row>
    <row r="27" spans="1:177" x14ac:dyDescent="0.3">
      <c r="A27" s="465"/>
      <c r="B27" s="447"/>
      <c r="C27" s="447"/>
      <c r="D27" s="447"/>
      <c r="E27" s="450"/>
      <c r="F27" s="450"/>
      <c r="G27" s="450"/>
      <c r="H27" s="468"/>
      <c r="I27" s="471"/>
      <c r="J27" s="456"/>
      <c r="K27" s="459"/>
      <c r="L27" s="459"/>
      <c r="M27" s="462"/>
      <c r="N27" s="459"/>
      <c r="O27" s="444"/>
      <c r="P27" s="444"/>
      <c r="Q27" s="444"/>
      <c r="R27" s="444"/>
      <c r="S27" s="444"/>
      <c r="T27" s="444"/>
      <c r="U27" s="453"/>
    </row>
    <row r="28" spans="1:177" x14ac:dyDescent="0.3">
      <c r="A28" s="465"/>
      <c r="B28" s="447"/>
      <c r="C28" s="447"/>
      <c r="D28" s="447"/>
      <c r="E28" s="450"/>
      <c r="F28" s="450"/>
      <c r="G28" s="450"/>
      <c r="H28" s="468"/>
      <c r="I28" s="471"/>
      <c r="J28" s="456"/>
      <c r="K28" s="459"/>
      <c r="L28" s="459"/>
      <c r="M28" s="462"/>
      <c r="N28" s="459"/>
      <c r="O28" s="444"/>
      <c r="P28" s="444"/>
      <c r="Q28" s="444"/>
      <c r="R28" s="444"/>
      <c r="S28" s="444"/>
      <c r="T28" s="444"/>
      <c r="U28" s="453"/>
    </row>
    <row r="29" spans="1:177" ht="254.25" customHeight="1" thickBot="1" x14ac:dyDescent="0.35">
      <c r="A29" s="466"/>
      <c r="B29" s="448"/>
      <c r="C29" s="448"/>
      <c r="D29" s="448"/>
      <c r="E29" s="451"/>
      <c r="F29" s="451"/>
      <c r="G29" s="451"/>
      <c r="H29" s="469"/>
      <c r="I29" s="472"/>
      <c r="J29" s="457"/>
      <c r="K29" s="460"/>
      <c r="L29" s="460"/>
      <c r="M29" s="463"/>
      <c r="N29" s="460"/>
      <c r="O29" s="445"/>
      <c r="P29" s="445"/>
      <c r="Q29" s="445"/>
      <c r="R29" s="445"/>
      <c r="S29" s="445"/>
      <c r="T29" s="445"/>
      <c r="U29" s="454"/>
    </row>
    <row r="30" spans="1:177" ht="15" customHeight="1" x14ac:dyDescent="0.3">
      <c r="A30" s="464">
        <f>'Mapa Final'!A30</f>
        <v>5</v>
      </c>
      <c r="B30" s="446" t="str">
        <f>'Mapa Final'!B30</f>
        <v>USO INCORRECTO DE LAS TICS Y DIFICULTADES DERIVADAS DEL TRABAJO EN CASA</v>
      </c>
      <c r="C30" s="446" t="str">
        <f>'Mapa Final'!C30</f>
        <v>Afectación en la Prestación del Servicio de Justicia</v>
      </c>
      <c r="D30" s="446" t="str">
        <f>'Mapa Final'!D30</f>
        <v>1. Uso incorrecto de las herramientas tecnologicas por parte de los servidores judiciales y los usuarios.
2. Falta de conectividad para la realización y/o participación en las audiencias virtuales.</v>
      </c>
      <c r="E30" s="449" t="str">
        <f>'Mapa Final'!E30</f>
        <v xml:space="preserve">Falta de capacitaciones en TICs y/o falta de medios tecnológicos para llevar acabo las audiencias virtuales. </v>
      </c>
      <c r="F30" s="449" t="str">
        <f>'Mapa Final'!F30</f>
        <v>Posibilidad de afectación en la prestación de servicios judiciales debido a la falta de capacitaciones en TICs y/o falta de medios tecnológicos para llevar a cabo las audiencias virtuales.</v>
      </c>
      <c r="G30" s="449" t="str">
        <f>'Mapa Final'!G30</f>
        <v>Usuarios, productos y prácticas organizacionales</v>
      </c>
      <c r="H30" s="467" t="str">
        <f>'Mapa Final'!I30</f>
        <v>Muy Alta</v>
      </c>
      <c r="I30" s="470" t="str">
        <f>'Mapa Final'!L30</f>
        <v>Mayor</v>
      </c>
      <c r="J30" s="455" t="str">
        <f>'Mapa Final'!N30</f>
        <v xml:space="preserve">Alto </v>
      </c>
      <c r="K30" s="458" t="str">
        <f>'Mapa Final'!AA30</f>
        <v>Media</v>
      </c>
      <c r="L30" s="458" t="str">
        <f>'Mapa Final'!AE30</f>
        <v>Mayor</v>
      </c>
      <c r="M30" s="461" t="str">
        <f>'Mapa Final'!AG30</f>
        <v xml:space="preserve">Alto </v>
      </c>
      <c r="N30" s="458" t="str">
        <f>'Mapa Final'!AH30</f>
        <v>Aceptar</v>
      </c>
      <c r="O30" s="443"/>
      <c r="P30" s="443"/>
      <c r="Q30" s="443"/>
      <c r="R30" s="443"/>
      <c r="S30" s="443"/>
      <c r="T30" s="443"/>
      <c r="U30" s="452"/>
    </row>
    <row r="31" spans="1:177" x14ac:dyDescent="0.3">
      <c r="A31" s="465"/>
      <c r="B31" s="447"/>
      <c r="C31" s="447"/>
      <c r="D31" s="447"/>
      <c r="E31" s="450"/>
      <c r="F31" s="450"/>
      <c r="G31" s="450"/>
      <c r="H31" s="468"/>
      <c r="I31" s="471"/>
      <c r="J31" s="456"/>
      <c r="K31" s="459"/>
      <c r="L31" s="459"/>
      <c r="M31" s="462"/>
      <c r="N31" s="459"/>
      <c r="O31" s="444"/>
      <c r="P31" s="444"/>
      <c r="Q31" s="444"/>
      <c r="R31" s="444"/>
      <c r="S31" s="444"/>
      <c r="T31" s="444"/>
      <c r="U31" s="453"/>
    </row>
    <row r="32" spans="1:177" x14ac:dyDescent="0.3">
      <c r="A32" s="465"/>
      <c r="B32" s="447"/>
      <c r="C32" s="447"/>
      <c r="D32" s="447"/>
      <c r="E32" s="450"/>
      <c r="F32" s="450"/>
      <c r="G32" s="450"/>
      <c r="H32" s="468"/>
      <c r="I32" s="471"/>
      <c r="J32" s="456"/>
      <c r="K32" s="459"/>
      <c r="L32" s="459"/>
      <c r="M32" s="462"/>
      <c r="N32" s="459"/>
      <c r="O32" s="444"/>
      <c r="P32" s="444"/>
      <c r="Q32" s="444"/>
      <c r="R32" s="444"/>
      <c r="S32" s="444"/>
      <c r="T32" s="444"/>
      <c r="U32" s="453"/>
    </row>
    <row r="33" spans="1:21" x14ac:dyDescent="0.3">
      <c r="A33" s="465"/>
      <c r="B33" s="447"/>
      <c r="C33" s="447"/>
      <c r="D33" s="447"/>
      <c r="E33" s="450"/>
      <c r="F33" s="450"/>
      <c r="G33" s="450"/>
      <c r="H33" s="468"/>
      <c r="I33" s="471"/>
      <c r="J33" s="456"/>
      <c r="K33" s="459"/>
      <c r="L33" s="459"/>
      <c r="M33" s="462"/>
      <c r="N33" s="459"/>
      <c r="O33" s="444"/>
      <c r="P33" s="444"/>
      <c r="Q33" s="444"/>
      <c r="R33" s="444"/>
      <c r="S33" s="444"/>
      <c r="T33" s="444"/>
      <c r="U33" s="453"/>
    </row>
    <row r="34" spans="1:21" ht="230.25" customHeight="1" thickBot="1" x14ac:dyDescent="0.35">
      <c r="A34" s="466"/>
      <c r="B34" s="448"/>
      <c r="C34" s="448"/>
      <c r="D34" s="448"/>
      <c r="E34" s="451"/>
      <c r="F34" s="451"/>
      <c r="G34" s="451"/>
      <c r="H34" s="469"/>
      <c r="I34" s="472"/>
      <c r="J34" s="457"/>
      <c r="K34" s="460"/>
      <c r="L34" s="460"/>
      <c r="M34" s="463"/>
      <c r="N34" s="460"/>
      <c r="O34" s="445"/>
      <c r="P34" s="445"/>
      <c r="Q34" s="445"/>
      <c r="R34" s="445"/>
      <c r="S34" s="445"/>
      <c r="T34" s="445"/>
      <c r="U34" s="454"/>
    </row>
    <row r="35" spans="1:21" ht="15" customHeight="1" x14ac:dyDescent="0.3">
      <c r="A35" s="464">
        <f>'Mapa Final'!A35</f>
        <v>6</v>
      </c>
      <c r="B35" s="446" t="str">
        <f>'Mapa Final'!B35</f>
        <v>DECISIÓN JUDICIAL PROFERIDA CON FUNDAMENTO EN NORMAS DEROGADAS Y/O MODIFICADAS.</v>
      </c>
      <c r="C35" s="446" t="str">
        <f>'Mapa Final'!C35</f>
        <v>Vulneración de los derechos fundamentales de los ciudadanos</v>
      </c>
      <c r="D35" s="446" t="str">
        <f>'Mapa Final'!D35</f>
        <v>Proferir una decision judicial no ajustada a cambios normativos, lo cual genera nulidades, y por ende, demoras en el proceso.</v>
      </c>
      <c r="E35" s="449" t="str">
        <f>'Mapa Final'!E35</f>
        <v>Falta de actualización de las normas que regulan el proceso judicial.</v>
      </c>
      <c r="F35" s="449" t="str">
        <f>'Mapa Final'!F35</f>
        <v>Posibilidad de Vulneración de los derechos fundamentales de los ciudadanos debido a la falta de actualización de las normas que regulan el proceso judicial.</v>
      </c>
      <c r="G35" s="449" t="str">
        <f>'Mapa Final'!G35</f>
        <v>Usuarios, productos y prácticas organizacionales</v>
      </c>
      <c r="H35" s="467" t="str">
        <f>'Mapa Final'!I35</f>
        <v>Muy Alta</v>
      </c>
      <c r="I35" s="470" t="str">
        <f>'Mapa Final'!L35</f>
        <v>Mayor</v>
      </c>
      <c r="J35" s="455" t="str">
        <f>'Mapa Final'!N35</f>
        <v xml:space="preserve">Alto </v>
      </c>
      <c r="K35" s="458" t="str">
        <f>'Mapa Final'!AA35</f>
        <v>Media</v>
      </c>
      <c r="L35" s="458" t="str">
        <f>'Mapa Final'!AE35</f>
        <v>Mayor</v>
      </c>
      <c r="M35" s="461" t="str">
        <f>'Mapa Final'!AG35</f>
        <v xml:space="preserve">Alto </v>
      </c>
      <c r="N35" s="458" t="str">
        <f>'Mapa Final'!AH35</f>
        <v>Aceptar</v>
      </c>
      <c r="O35" s="443"/>
      <c r="P35" s="443"/>
      <c r="Q35" s="443"/>
      <c r="R35" s="443"/>
      <c r="S35" s="443"/>
      <c r="T35" s="443"/>
      <c r="U35" s="452"/>
    </row>
    <row r="36" spans="1:21" x14ac:dyDescent="0.3">
      <c r="A36" s="465"/>
      <c r="B36" s="447"/>
      <c r="C36" s="447"/>
      <c r="D36" s="447"/>
      <c r="E36" s="450"/>
      <c r="F36" s="450"/>
      <c r="G36" s="450"/>
      <c r="H36" s="468"/>
      <c r="I36" s="471"/>
      <c r="J36" s="456"/>
      <c r="K36" s="459"/>
      <c r="L36" s="459"/>
      <c r="M36" s="462"/>
      <c r="N36" s="459"/>
      <c r="O36" s="444"/>
      <c r="P36" s="444"/>
      <c r="Q36" s="444"/>
      <c r="R36" s="444"/>
      <c r="S36" s="444"/>
      <c r="T36" s="444"/>
      <c r="U36" s="453"/>
    </row>
    <row r="37" spans="1:21" x14ac:dyDescent="0.3">
      <c r="A37" s="465"/>
      <c r="B37" s="447"/>
      <c r="C37" s="447"/>
      <c r="D37" s="447"/>
      <c r="E37" s="450"/>
      <c r="F37" s="450"/>
      <c r="G37" s="450"/>
      <c r="H37" s="468"/>
      <c r="I37" s="471"/>
      <c r="J37" s="456"/>
      <c r="K37" s="459"/>
      <c r="L37" s="459"/>
      <c r="M37" s="462"/>
      <c r="N37" s="459"/>
      <c r="O37" s="444"/>
      <c r="P37" s="444"/>
      <c r="Q37" s="444"/>
      <c r="R37" s="444"/>
      <c r="S37" s="444"/>
      <c r="T37" s="444"/>
      <c r="U37" s="453"/>
    </row>
    <row r="38" spans="1:21" x14ac:dyDescent="0.3">
      <c r="A38" s="465"/>
      <c r="B38" s="447"/>
      <c r="C38" s="447"/>
      <c r="D38" s="447"/>
      <c r="E38" s="450"/>
      <c r="F38" s="450"/>
      <c r="G38" s="450"/>
      <c r="H38" s="468"/>
      <c r="I38" s="471"/>
      <c r="J38" s="456"/>
      <c r="K38" s="459"/>
      <c r="L38" s="459"/>
      <c r="M38" s="462"/>
      <c r="N38" s="459"/>
      <c r="O38" s="444"/>
      <c r="P38" s="444"/>
      <c r="Q38" s="444"/>
      <c r="R38" s="444"/>
      <c r="S38" s="444"/>
      <c r="T38" s="444"/>
      <c r="U38" s="453"/>
    </row>
    <row r="39" spans="1:21" ht="234.75" customHeight="1" thickBot="1" x14ac:dyDescent="0.35">
      <c r="A39" s="466"/>
      <c r="B39" s="448"/>
      <c r="C39" s="448"/>
      <c r="D39" s="448"/>
      <c r="E39" s="451"/>
      <c r="F39" s="451"/>
      <c r="G39" s="451"/>
      <c r="H39" s="469"/>
      <c r="I39" s="472"/>
      <c r="J39" s="457"/>
      <c r="K39" s="460"/>
      <c r="L39" s="460"/>
      <c r="M39" s="463"/>
      <c r="N39" s="460"/>
      <c r="O39" s="445"/>
      <c r="P39" s="445"/>
      <c r="Q39" s="445"/>
      <c r="R39" s="445"/>
      <c r="S39" s="445"/>
      <c r="T39" s="445"/>
      <c r="U39" s="454"/>
    </row>
    <row r="40" spans="1:21" x14ac:dyDescent="0.3">
      <c r="A40" s="464">
        <f>'Mapa Final'!A40</f>
        <v>7</v>
      </c>
      <c r="B40" s="446" t="str">
        <f>'Mapa Final'!B40</f>
        <v>FALLAS DE SEGURIDAD EN EL MANEJO DE LA INFORMACIÓN</v>
      </c>
      <c r="C40" s="446" t="str">
        <f>'Mapa Final'!C40</f>
        <v>Afectación en la Prestación del Servicio de Justicia</v>
      </c>
      <c r="D40" s="446" t="str">
        <f>'Mapa Final'!D40</f>
        <v xml:space="preserve">Ciberataque o ataque informático orientado a obtener acceso no autorizado y/o a usar de forma indebida la información.              </v>
      </c>
      <c r="E40" s="449" t="str">
        <f>'Mapa Final'!E40</f>
        <v>Fallas de seguridad de tipo informática</v>
      </c>
      <c r="F40" s="449" t="str">
        <f>'Mapa Final'!F40</f>
        <v>Posibilidad de Afectación en la Prestación del Servicio de Justicia debido a Fallas de seguridad de tipo informática</v>
      </c>
      <c r="G40" s="449" t="str">
        <f>'Mapa Final'!G40</f>
        <v>Fallas Tecnológicas</v>
      </c>
      <c r="H40" s="467" t="str">
        <f>'Mapa Final'!I40</f>
        <v>Muy Baja</v>
      </c>
      <c r="I40" s="470" t="str">
        <f>'Mapa Final'!L40</f>
        <v>Mayor</v>
      </c>
      <c r="J40" s="455" t="str">
        <f>'Mapa Final'!N40</f>
        <v xml:space="preserve">Alto </v>
      </c>
      <c r="K40" s="458" t="str">
        <f>'Mapa Final'!AA40</f>
        <v>Muy Baja</v>
      </c>
      <c r="L40" s="458" t="str">
        <f>'Mapa Final'!AE40</f>
        <v>Mayor</v>
      </c>
      <c r="M40" s="461" t="str">
        <f>'Mapa Final'!AG40</f>
        <v xml:space="preserve">Alto </v>
      </c>
      <c r="N40" s="458" t="str">
        <f>'Mapa Final'!AH40</f>
        <v>Aceptar</v>
      </c>
      <c r="O40" s="443"/>
      <c r="P40" s="443"/>
      <c r="Q40" s="443"/>
      <c r="R40" s="443"/>
      <c r="S40" s="443"/>
      <c r="T40" s="443"/>
      <c r="U40" s="452"/>
    </row>
    <row r="41" spans="1:21" x14ac:dyDescent="0.3">
      <c r="A41" s="465"/>
      <c r="B41" s="447"/>
      <c r="C41" s="447"/>
      <c r="D41" s="447"/>
      <c r="E41" s="450"/>
      <c r="F41" s="450"/>
      <c r="G41" s="450"/>
      <c r="H41" s="468"/>
      <c r="I41" s="471"/>
      <c r="J41" s="456"/>
      <c r="K41" s="459"/>
      <c r="L41" s="459"/>
      <c r="M41" s="462"/>
      <c r="N41" s="459"/>
      <c r="O41" s="444"/>
      <c r="P41" s="444"/>
      <c r="Q41" s="444"/>
      <c r="R41" s="444"/>
      <c r="S41" s="444"/>
      <c r="T41" s="444"/>
      <c r="U41" s="453"/>
    </row>
    <row r="42" spans="1:21" x14ac:dyDescent="0.3">
      <c r="A42" s="465"/>
      <c r="B42" s="447"/>
      <c r="C42" s="447"/>
      <c r="D42" s="447"/>
      <c r="E42" s="450"/>
      <c r="F42" s="450"/>
      <c r="G42" s="450"/>
      <c r="H42" s="468"/>
      <c r="I42" s="471"/>
      <c r="J42" s="456"/>
      <c r="K42" s="459"/>
      <c r="L42" s="459"/>
      <c r="M42" s="462"/>
      <c r="N42" s="459"/>
      <c r="O42" s="444"/>
      <c r="P42" s="444"/>
      <c r="Q42" s="444"/>
      <c r="R42" s="444"/>
      <c r="S42" s="444"/>
      <c r="T42" s="444"/>
      <c r="U42" s="453"/>
    </row>
    <row r="43" spans="1:21" x14ac:dyDescent="0.3">
      <c r="A43" s="465"/>
      <c r="B43" s="447"/>
      <c r="C43" s="447"/>
      <c r="D43" s="447"/>
      <c r="E43" s="450"/>
      <c r="F43" s="450"/>
      <c r="G43" s="450"/>
      <c r="H43" s="468"/>
      <c r="I43" s="471"/>
      <c r="J43" s="456"/>
      <c r="K43" s="459"/>
      <c r="L43" s="459"/>
      <c r="M43" s="462"/>
      <c r="N43" s="459"/>
      <c r="O43" s="444"/>
      <c r="P43" s="444"/>
      <c r="Q43" s="444"/>
      <c r="R43" s="444"/>
      <c r="S43" s="444"/>
      <c r="T43" s="444"/>
      <c r="U43" s="453"/>
    </row>
    <row r="44" spans="1:21" ht="194.25" customHeight="1" thickBot="1" x14ac:dyDescent="0.35">
      <c r="A44" s="466"/>
      <c r="B44" s="448"/>
      <c r="C44" s="448"/>
      <c r="D44" s="448"/>
      <c r="E44" s="451"/>
      <c r="F44" s="451"/>
      <c r="G44" s="451"/>
      <c r="H44" s="469"/>
      <c r="I44" s="472"/>
      <c r="J44" s="457"/>
      <c r="K44" s="460"/>
      <c r="L44" s="460"/>
      <c r="M44" s="463"/>
      <c r="N44" s="460"/>
      <c r="O44" s="445"/>
      <c r="P44" s="445"/>
      <c r="Q44" s="445"/>
      <c r="R44" s="445"/>
      <c r="S44" s="445"/>
      <c r="T44" s="445"/>
      <c r="U44" s="454"/>
    </row>
    <row r="45" spans="1:21" x14ac:dyDescent="0.3">
      <c r="A45" s="464">
        <f>'Mapa Final'!A45</f>
        <v>8</v>
      </c>
      <c r="B45" s="446" t="str">
        <f>'Mapa Final'!B45</f>
        <v>CORRUPCIÓN</v>
      </c>
      <c r="C45" s="446" t="str">
        <f>'Mapa Final'!C45</f>
        <v>Reputacional (Corrupción)</v>
      </c>
      <c r="D45" s="446" t="str">
        <f>'Mapa Final'!D45</f>
        <v>1.Insuficientes programas de capacitación para la toma de conciencia debido al desconocimiento de la ley antisoborno (ISO 37001:2016) y   de los  valores y principios propios de la entidad.
2. Desconocimiento del Código de Etica y Buen Gobierno.    
3.Carencia de compromiso  y transparencia de los servidores judiciales con la entidad  
4.Deficiencia del control y seguimiento de la gestión ejercida por los servidores judiciales.
5.Obtención de beneficios propios.</v>
      </c>
      <c r="E45" s="449" t="str">
        <f>'Mapa Final'!E45</f>
        <v xml:space="preserve">Carencia en transparencia, etica y valores . </v>
      </c>
      <c r="F45" s="449" t="str">
        <f>'Mapa Final'!F45</f>
        <v xml:space="preserve">Posibilidad de actos indebidos de  los servidores judiciales debido a  la carencia en transparencia, etica y valores </v>
      </c>
      <c r="G45" s="449" t="str">
        <f>'Mapa Final'!G45</f>
        <v>Fraude Interno</v>
      </c>
      <c r="H45" s="467" t="str">
        <f>'Mapa Final'!I45</f>
        <v>Baja</v>
      </c>
      <c r="I45" s="470" t="str">
        <f>'Mapa Final'!L45</f>
        <v>Mayor</v>
      </c>
      <c r="J45" s="455" t="str">
        <f>'Mapa Final'!N45</f>
        <v xml:space="preserve">Alto </v>
      </c>
      <c r="K45" s="458" t="str">
        <f>'Mapa Final'!AA45</f>
        <v>Baja</v>
      </c>
      <c r="L45" s="458" t="str">
        <f>'Mapa Final'!AE45</f>
        <v>Mayor</v>
      </c>
      <c r="M45" s="461" t="str">
        <f>'Mapa Final'!AG45</f>
        <v xml:space="preserve">Alto </v>
      </c>
      <c r="N45" s="458" t="str">
        <f>'Mapa Final'!AH45</f>
        <v>Reducir(mitigar)</v>
      </c>
      <c r="O45" s="443"/>
      <c r="P45" s="443"/>
      <c r="Q45" s="443"/>
      <c r="R45" s="443"/>
      <c r="S45" s="443"/>
      <c r="T45" s="443"/>
      <c r="U45" s="452"/>
    </row>
    <row r="46" spans="1:21" x14ac:dyDescent="0.3">
      <c r="A46" s="465"/>
      <c r="B46" s="447"/>
      <c r="C46" s="447"/>
      <c r="D46" s="447"/>
      <c r="E46" s="450"/>
      <c r="F46" s="450"/>
      <c r="G46" s="450"/>
      <c r="H46" s="468"/>
      <c r="I46" s="471"/>
      <c r="J46" s="456"/>
      <c r="K46" s="459"/>
      <c r="L46" s="459"/>
      <c r="M46" s="462"/>
      <c r="N46" s="459"/>
      <c r="O46" s="444"/>
      <c r="P46" s="444"/>
      <c r="Q46" s="444"/>
      <c r="R46" s="444"/>
      <c r="S46" s="444"/>
      <c r="T46" s="444"/>
      <c r="U46" s="453"/>
    </row>
    <row r="47" spans="1:21" x14ac:dyDescent="0.3">
      <c r="A47" s="465"/>
      <c r="B47" s="447"/>
      <c r="C47" s="447"/>
      <c r="D47" s="447"/>
      <c r="E47" s="450"/>
      <c r="F47" s="450"/>
      <c r="G47" s="450"/>
      <c r="H47" s="468"/>
      <c r="I47" s="471"/>
      <c r="J47" s="456"/>
      <c r="K47" s="459"/>
      <c r="L47" s="459"/>
      <c r="M47" s="462"/>
      <c r="N47" s="459"/>
      <c r="O47" s="444"/>
      <c r="P47" s="444"/>
      <c r="Q47" s="444"/>
      <c r="R47" s="444"/>
      <c r="S47" s="444"/>
      <c r="T47" s="444"/>
      <c r="U47" s="453"/>
    </row>
    <row r="48" spans="1:21" x14ac:dyDescent="0.3">
      <c r="A48" s="465"/>
      <c r="B48" s="447"/>
      <c r="C48" s="447"/>
      <c r="D48" s="447"/>
      <c r="E48" s="450"/>
      <c r="F48" s="450"/>
      <c r="G48" s="450"/>
      <c r="H48" s="468"/>
      <c r="I48" s="471"/>
      <c r="J48" s="456"/>
      <c r="K48" s="459"/>
      <c r="L48" s="459"/>
      <c r="M48" s="462"/>
      <c r="N48" s="459"/>
      <c r="O48" s="444"/>
      <c r="P48" s="444"/>
      <c r="Q48" s="444"/>
      <c r="R48" s="444"/>
      <c r="S48" s="444"/>
      <c r="T48" s="444"/>
      <c r="U48" s="453"/>
    </row>
    <row r="49" spans="1:21" ht="188.25" customHeight="1" thickBot="1" x14ac:dyDescent="0.35">
      <c r="A49" s="466"/>
      <c r="B49" s="448"/>
      <c r="C49" s="448"/>
      <c r="D49" s="448"/>
      <c r="E49" s="451"/>
      <c r="F49" s="451"/>
      <c r="G49" s="451"/>
      <c r="H49" s="469"/>
      <c r="I49" s="472"/>
      <c r="J49" s="457"/>
      <c r="K49" s="460"/>
      <c r="L49" s="460"/>
      <c r="M49" s="463"/>
      <c r="N49" s="460"/>
      <c r="O49" s="445"/>
      <c r="P49" s="445"/>
      <c r="Q49" s="445"/>
      <c r="R49" s="445"/>
      <c r="S49" s="445"/>
      <c r="T49" s="445"/>
      <c r="U49" s="454"/>
    </row>
    <row r="50" spans="1:21" x14ac:dyDescent="0.3">
      <c r="A50" s="464">
        <f>'Mapa Final'!A50</f>
        <v>9</v>
      </c>
      <c r="B50" s="446" t="str">
        <f>'Mapa Final'!B50</f>
        <v>Interrupción o demora en el Servicio Público de Administrar  Justicia</v>
      </c>
      <c r="C50" s="446" t="str">
        <f>'Mapa Final'!C50</f>
        <v>Afectación en la Prestación del Servicio de Justicia</v>
      </c>
      <c r="D50" s="446" t="str">
        <f>'Mapa Final'!D50</f>
        <v>1. Paro por sindicato
2. Huelgas, protestas ciudadana
3. Disturbios o hechos violentos
4.Pandemia
5.Emergencias Ambientales</v>
      </c>
      <c r="E50" s="449" t="str">
        <f>'Mapa Final'!E50</f>
        <v>Suceso de fuerza mayor que imposibilitan la gestión judicial</v>
      </c>
      <c r="F50" s="449" t="str">
        <f>'Mapa Final'!F50</f>
        <v>Posibilidad de  afectación en la Prestación del Servicio de Justicia debido a un suceso de fuerza mayor que imposibilita la gestión judicial</v>
      </c>
      <c r="G50" s="449" t="str">
        <f>'Mapa Final'!G50</f>
        <v>Usuarios, productos y prácticas organizacionales</v>
      </c>
      <c r="H50" s="467" t="str">
        <f>'Mapa Final'!I50</f>
        <v>Baja</v>
      </c>
      <c r="I50" s="470" t="str">
        <f>'Mapa Final'!L50</f>
        <v>Moderado</v>
      </c>
      <c r="J50" s="455" t="str">
        <f>'Mapa Final'!N50</f>
        <v>Moderado</v>
      </c>
      <c r="K50" s="458" t="str">
        <f>'Mapa Final'!AA50</f>
        <v>Baja</v>
      </c>
      <c r="L50" s="458" t="str">
        <f>'Mapa Final'!AE50</f>
        <v>Moderado</v>
      </c>
      <c r="M50" s="461" t="str">
        <f>'Mapa Final'!AG50</f>
        <v>Moderado</v>
      </c>
      <c r="N50" s="458" t="str">
        <f>'Mapa Final'!AH50</f>
        <v>Reducir(mitigar)</v>
      </c>
      <c r="O50" s="443"/>
      <c r="P50" s="443"/>
      <c r="Q50" s="443"/>
      <c r="R50" s="443"/>
      <c r="S50" s="443"/>
      <c r="T50" s="443"/>
      <c r="U50" s="452"/>
    </row>
    <row r="51" spans="1:21" x14ac:dyDescent="0.3">
      <c r="A51" s="465"/>
      <c r="B51" s="447"/>
      <c r="C51" s="447"/>
      <c r="D51" s="447"/>
      <c r="E51" s="450"/>
      <c r="F51" s="450"/>
      <c r="G51" s="450"/>
      <c r="H51" s="468"/>
      <c r="I51" s="471"/>
      <c r="J51" s="456"/>
      <c r="K51" s="459"/>
      <c r="L51" s="459"/>
      <c r="M51" s="462"/>
      <c r="N51" s="459"/>
      <c r="O51" s="444"/>
      <c r="P51" s="444"/>
      <c r="Q51" s="444"/>
      <c r="R51" s="444"/>
      <c r="S51" s="444"/>
      <c r="T51" s="444"/>
      <c r="U51" s="453"/>
    </row>
    <row r="52" spans="1:21" x14ac:dyDescent="0.3">
      <c r="A52" s="465"/>
      <c r="B52" s="447"/>
      <c r="C52" s="447"/>
      <c r="D52" s="447"/>
      <c r="E52" s="450"/>
      <c r="F52" s="450"/>
      <c r="G52" s="450"/>
      <c r="H52" s="468"/>
      <c r="I52" s="471"/>
      <c r="J52" s="456"/>
      <c r="K52" s="459"/>
      <c r="L52" s="459"/>
      <c r="M52" s="462"/>
      <c r="N52" s="459"/>
      <c r="O52" s="444"/>
      <c r="P52" s="444"/>
      <c r="Q52" s="444"/>
      <c r="R52" s="444"/>
      <c r="S52" s="444"/>
      <c r="T52" s="444"/>
      <c r="U52" s="453"/>
    </row>
    <row r="53" spans="1:21" x14ac:dyDescent="0.3">
      <c r="A53" s="465"/>
      <c r="B53" s="447"/>
      <c r="C53" s="447"/>
      <c r="D53" s="447"/>
      <c r="E53" s="450"/>
      <c r="F53" s="450"/>
      <c r="G53" s="450"/>
      <c r="H53" s="468"/>
      <c r="I53" s="471"/>
      <c r="J53" s="456"/>
      <c r="K53" s="459"/>
      <c r="L53" s="459"/>
      <c r="M53" s="462"/>
      <c r="N53" s="459"/>
      <c r="O53" s="444"/>
      <c r="P53" s="444"/>
      <c r="Q53" s="444"/>
      <c r="R53" s="444"/>
      <c r="S53" s="444"/>
      <c r="T53" s="444"/>
      <c r="U53" s="453"/>
    </row>
    <row r="54" spans="1:21" ht="56.25" customHeight="1" thickBot="1" x14ac:dyDescent="0.35">
      <c r="A54" s="466"/>
      <c r="B54" s="448"/>
      <c r="C54" s="448"/>
      <c r="D54" s="448"/>
      <c r="E54" s="451"/>
      <c r="F54" s="451"/>
      <c r="G54" s="451"/>
      <c r="H54" s="469"/>
      <c r="I54" s="472"/>
      <c r="J54" s="457"/>
      <c r="K54" s="460"/>
      <c r="L54" s="460"/>
      <c r="M54" s="463"/>
      <c r="N54" s="460"/>
      <c r="O54" s="445"/>
      <c r="P54" s="445"/>
      <c r="Q54" s="445"/>
      <c r="R54" s="445"/>
      <c r="S54" s="445"/>
      <c r="T54" s="445"/>
      <c r="U54" s="454"/>
    </row>
    <row r="55" spans="1:21" x14ac:dyDescent="0.3">
      <c r="A55" s="464">
        <f>'Mapa Final'!A55</f>
        <v>10</v>
      </c>
      <c r="B55" s="446" t="str">
        <f>'Mapa Final'!B55</f>
        <v>Inaplicabilidad de la normavidad ambiental vigente</v>
      </c>
      <c r="C55" s="446" t="str">
        <f>'Mapa Final'!C55</f>
        <v>Afectación Ambiental</v>
      </c>
      <c r="D55" s="446" t="str">
        <f>'Mapa Final'!D55</f>
        <v>1. Falta de socialización del Acuerdo PSAA14-10160. 
2.Baja participación de los funcionarios y servidores judiciales en las actividades de formación en el Sistema de Gestión Ambiental
3.Uso de correos no institucionales, que no permiten la llegada de campañas enviadas por correos masivos
4.  Poco compromiso en la aplicabilidad y formación de la cultura ambiental
5. Carencia del liderazgo en el Sistema de Gestión Ambiental</v>
      </c>
      <c r="E55" s="449" t="str">
        <f>'Mapa Final'!E55</f>
        <v>Desconocimiento de los lineamientos ambientales y normatividad vigente ambiental</v>
      </c>
      <c r="F55" s="449" t="str">
        <f>'Mapa Final'!F55</f>
        <v>Posibilidad de afectación ambiental debido al desconocimiento de las lineamientos ambientales y normatividad vigente ambiental</v>
      </c>
      <c r="G55" s="449" t="str">
        <f>'Mapa Final'!G55</f>
        <v>Eventos Ambientales Internos</v>
      </c>
      <c r="H55" s="467" t="str">
        <f>'Mapa Final'!I55</f>
        <v>Baja</v>
      </c>
      <c r="I55" s="470" t="str">
        <f>'Mapa Final'!L55</f>
        <v>Moderado</v>
      </c>
      <c r="J55" s="455" t="str">
        <f>'Mapa Final'!N55</f>
        <v>Moderado</v>
      </c>
      <c r="K55" s="458" t="str">
        <f>'Mapa Final'!AA55</f>
        <v>Baja</v>
      </c>
      <c r="L55" s="458" t="str">
        <f>'Mapa Final'!AE55</f>
        <v>Moderado</v>
      </c>
      <c r="M55" s="461" t="str">
        <f>'Mapa Final'!AG55</f>
        <v>Moderado</v>
      </c>
      <c r="N55" s="458" t="str">
        <f>'Mapa Final'!AH55</f>
        <v>Reducir(mitigar)</v>
      </c>
      <c r="O55" s="443"/>
      <c r="P55" s="443"/>
      <c r="Q55" s="443"/>
      <c r="R55" s="443"/>
      <c r="S55" s="443"/>
      <c r="T55" s="443"/>
      <c r="U55" s="452"/>
    </row>
    <row r="56" spans="1:21" x14ac:dyDescent="0.3">
      <c r="A56" s="465"/>
      <c r="B56" s="447"/>
      <c r="C56" s="447"/>
      <c r="D56" s="447"/>
      <c r="E56" s="450"/>
      <c r="F56" s="450"/>
      <c r="G56" s="450"/>
      <c r="H56" s="468"/>
      <c r="I56" s="471"/>
      <c r="J56" s="456"/>
      <c r="K56" s="459"/>
      <c r="L56" s="459"/>
      <c r="M56" s="462"/>
      <c r="N56" s="459"/>
      <c r="O56" s="444"/>
      <c r="P56" s="444"/>
      <c r="Q56" s="444"/>
      <c r="R56" s="444"/>
      <c r="S56" s="444"/>
      <c r="T56" s="444"/>
      <c r="U56" s="453"/>
    </row>
    <row r="57" spans="1:21" x14ac:dyDescent="0.3">
      <c r="A57" s="465"/>
      <c r="B57" s="447"/>
      <c r="C57" s="447"/>
      <c r="D57" s="447"/>
      <c r="E57" s="450"/>
      <c r="F57" s="450"/>
      <c r="G57" s="450"/>
      <c r="H57" s="468"/>
      <c r="I57" s="471"/>
      <c r="J57" s="456"/>
      <c r="K57" s="459"/>
      <c r="L57" s="459"/>
      <c r="M57" s="462"/>
      <c r="N57" s="459"/>
      <c r="O57" s="444"/>
      <c r="P57" s="444"/>
      <c r="Q57" s="444"/>
      <c r="R57" s="444"/>
      <c r="S57" s="444"/>
      <c r="T57" s="444"/>
      <c r="U57" s="453"/>
    </row>
    <row r="58" spans="1:21" x14ac:dyDescent="0.3">
      <c r="A58" s="465"/>
      <c r="B58" s="447"/>
      <c r="C58" s="447"/>
      <c r="D58" s="447"/>
      <c r="E58" s="450"/>
      <c r="F58" s="450"/>
      <c r="G58" s="450"/>
      <c r="H58" s="468"/>
      <c r="I58" s="471"/>
      <c r="J58" s="456"/>
      <c r="K58" s="459"/>
      <c r="L58" s="459"/>
      <c r="M58" s="462"/>
      <c r="N58" s="459"/>
      <c r="O58" s="444"/>
      <c r="P58" s="444"/>
      <c r="Q58" s="444"/>
      <c r="R58" s="444"/>
      <c r="S58" s="444"/>
      <c r="T58" s="444"/>
      <c r="U58" s="453"/>
    </row>
    <row r="59" spans="1:21" ht="159.75" customHeight="1" thickBot="1" x14ac:dyDescent="0.35">
      <c r="A59" s="466"/>
      <c r="B59" s="448"/>
      <c r="C59" s="448"/>
      <c r="D59" s="448"/>
      <c r="E59" s="451"/>
      <c r="F59" s="451"/>
      <c r="G59" s="451"/>
      <c r="H59" s="469"/>
      <c r="I59" s="472"/>
      <c r="J59" s="457"/>
      <c r="K59" s="460"/>
      <c r="L59" s="460"/>
      <c r="M59" s="463"/>
      <c r="N59" s="460"/>
      <c r="O59" s="445"/>
      <c r="P59" s="445"/>
      <c r="Q59" s="445"/>
      <c r="R59" s="445"/>
      <c r="S59" s="445"/>
      <c r="T59" s="445"/>
      <c r="U59" s="454"/>
    </row>
  </sheetData>
  <mergeCells count="229">
    <mergeCell ref="S1:U3"/>
    <mergeCell ref="A4:C4"/>
    <mergeCell ref="D4:N4"/>
    <mergeCell ref="O4:Q4"/>
    <mergeCell ref="A5:C5"/>
    <mergeCell ref="D5:N5"/>
    <mergeCell ref="A6:C6"/>
    <mergeCell ref="D6:N6"/>
    <mergeCell ref="A7:F7"/>
    <mergeCell ref="H7:J7"/>
    <mergeCell ref="K7:M7"/>
    <mergeCell ref="N7:N8"/>
    <mergeCell ref="A1:C2"/>
    <mergeCell ref="D1:Q3"/>
    <mergeCell ref="O7:O8"/>
    <mergeCell ref="S7:T7"/>
    <mergeCell ref="U7:U8"/>
    <mergeCell ref="P7:R7"/>
    <mergeCell ref="A9:N9"/>
    <mergeCell ref="A10:A14"/>
    <mergeCell ref="C10:C14"/>
    <mergeCell ref="D10:D14"/>
    <mergeCell ref="E10:E14"/>
    <mergeCell ref="F10:F14"/>
    <mergeCell ref="T10:T14"/>
    <mergeCell ref="U10:U14"/>
    <mergeCell ref="A15:A19"/>
    <mergeCell ref="C15:C19"/>
    <mergeCell ref="D15:D19"/>
    <mergeCell ref="E15:E19"/>
    <mergeCell ref="F15:F19"/>
    <mergeCell ref="G15:G19"/>
    <mergeCell ref="H15:H19"/>
    <mergeCell ref="I15:I19"/>
    <mergeCell ref="M10:M14"/>
    <mergeCell ref="N10:N14"/>
    <mergeCell ref="O10:O14"/>
    <mergeCell ref="P10:P14"/>
    <mergeCell ref="Q10:Q14"/>
    <mergeCell ref="S10:S14"/>
    <mergeCell ref="G10:G14"/>
    <mergeCell ref="H10:H14"/>
    <mergeCell ref="I10:I14"/>
    <mergeCell ref="J10:J14"/>
    <mergeCell ref="K10:K14"/>
    <mergeCell ref="L10:L14"/>
    <mergeCell ref="P15:P19"/>
    <mergeCell ref="Q15:Q19"/>
    <mergeCell ref="S15:S19"/>
    <mergeCell ref="T15:T19"/>
    <mergeCell ref="U15:U19"/>
    <mergeCell ref="N15:N19"/>
    <mergeCell ref="O15:O19"/>
    <mergeCell ref="R10:R14"/>
    <mergeCell ref="R15:R19"/>
    <mergeCell ref="A20:A24"/>
    <mergeCell ref="C20:C24"/>
    <mergeCell ref="D20:D24"/>
    <mergeCell ref="E20:E24"/>
    <mergeCell ref="F20:F24"/>
    <mergeCell ref="J15:J19"/>
    <mergeCell ref="K15:K19"/>
    <mergeCell ref="L15:L19"/>
    <mergeCell ref="M15:M19"/>
    <mergeCell ref="T20:T24"/>
    <mergeCell ref="U20:U24"/>
    <mergeCell ref="A25:A29"/>
    <mergeCell ref="C25:C29"/>
    <mergeCell ref="D25:D29"/>
    <mergeCell ref="E25:E29"/>
    <mergeCell ref="F25:F29"/>
    <mergeCell ref="G25:G29"/>
    <mergeCell ref="H25:H29"/>
    <mergeCell ref="I25:I29"/>
    <mergeCell ref="M20:M24"/>
    <mergeCell ref="N20:N24"/>
    <mergeCell ref="O20:O24"/>
    <mergeCell ref="P20:P24"/>
    <mergeCell ref="Q20:Q24"/>
    <mergeCell ref="S20:S24"/>
    <mergeCell ref="G20:G24"/>
    <mergeCell ref="H20:H24"/>
    <mergeCell ref="I20:I24"/>
    <mergeCell ref="J20:J24"/>
    <mergeCell ref="K20:K24"/>
    <mergeCell ref="L20:L24"/>
    <mergeCell ref="P25:P29"/>
    <mergeCell ref="Q25:Q29"/>
    <mergeCell ref="S25:S29"/>
    <mergeCell ref="T25:T29"/>
    <mergeCell ref="U25:U29"/>
    <mergeCell ref="A30:A34"/>
    <mergeCell ref="C30:C34"/>
    <mergeCell ref="D30:D34"/>
    <mergeCell ref="E30:E34"/>
    <mergeCell ref="F30:F34"/>
    <mergeCell ref="J25:J29"/>
    <mergeCell ref="K25:K29"/>
    <mergeCell ref="L25:L29"/>
    <mergeCell ref="M25:M29"/>
    <mergeCell ref="N25:N29"/>
    <mergeCell ref="O25:O29"/>
    <mergeCell ref="T30:T34"/>
    <mergeCell ref="U30:U34"/>
    <mergeCell ref="N30:N34"/>
    <mergeCell ref="O30:O34"/>
    <mergeCell ref="P30:P34"/>
    <mergeCell ref="Q30:Q34"/>
    <mergeCell ref="S30:S34"/>
    <mergeCell ref="C35:C39"/>
    <mergeCell ref="D35:D39"/>
    <mergeCell ref="E35:E39"/>
    <mergeCell ref="F35:F39"/>
    <mergeCell ref="G35:G39"/>
    <mergeCell ref="H35:H39"/>
    <mergeCell ref="I35:I39"/>
    <mergeCell ref="M30:M34"/>
    <mergeCell ref="G30:G34"/>
    <mergeCell ref="H30:H34"/>
    <mergeCell ref="I30:I34"/>
    <mergeCell ref="J30:J34"/>
    <mergeCell ref="K30:K34"/>
    <mergeCell ref="L30:L34"/>
    <mergeCell ref="P35:P39"/>
    <mergeCell ref="Q35:Q39"/>
    <mergeCell ref="S35:S39"/>
    <mergeCell ref="T35:T39"/>
    <mergeCell ref="U35:U39"/>
    <mergeCell ref="A40:A44"/>
    <mergeCell ref="C40:C44"/>
    <mergeCell ref="D40:D44"/>
    <mergeCell ref="E40:E44"/>
    <mergeCell ref="F40:F44"/>
    <mergeCell ref="J35:J39"/>
    <mergeCell ref="K35:K39"/>
    <mergeCell ref="L35:L39"/>
    <mergeCell ref="M35:M39"/>
    <mergeCell ref="N35:N39"/>
    <mergeCell ref="O35:O39"/>
    <mergeCell ref="T40:T44"/>
    <mergeCell ref="U40:U44"/>
    <mergeCell ref="N40:N44"/>
    <mergeCell ref="O40:O44"/>
    <mergeCell ref="P40:P44"/>
    <mergeCell ref="Q40:Q44"/>
    <mergeCell ref="S40:S44"/>
    <mergeCell ref="A35:A39"/>
    <mergeCell ref="H45:H49"/>
    <mergeCell ref="I45:I49"/>
    <mergeCell ref="M40:M44"/>
    <mergeCell ref="G40:G44"/>
    <mergeCell ref="H40:H44"/>
    <mergeCell ref="I40:I44"/>
    <mergeCell ref="J40:J44"/>
    <mergeCell ref="K40:K44"/>
    <mergeCell ref="L40:L44"/>
    <mergeCell ref="S45:S49"/>
    <mergeCell ref="T45:T49"/>
    <mergeCell ref="U45:U49"/>
    <mergeCell ref="A50:A54"/>
    <mergeCell ref="C50:C54"/>
    <mergeCell ref="D50:D54"/>
    <mergeCell ref="E50:E54"/>
    <mergeCell ref="F50:F54"/>
    <mergeCell ref="J45:J49"/>
    <mergeCell ref="K45:K49"/>
    <mergeCell ref="L45:L49"/>
    <mergeCell ref="M45:M49"/>
    <mergeCell ref="N45:N49"/>
    <mergeCell ref="O45:O49"/>
    <mergeCell ref="T50:T54"/>
    <mergeCell ref="U50:U54"/>
    <mergeCell ref="N50:N54"/>
    <mergeCell ref="O50:O54"/>
    <mergeCell ref="P50:P54"/>
    <mergeCell ref="Q50:Q54"/>
    <mergeCell ref="S50:S54"/>
    <mergeCell ref="A45:A49"/>
    <mergeCell ref="C45:C49"/>
    <mergeCell ref="D45:D49"/>
    <mergeCell ref="A55:A59"/>
    <mergeCell ref="C55:C59"/>
    <mergeCell ref="D55:D59"/>
    <mergeCell ref="E55:E59"/>
    <mergeCell ref="F55:F59"/>
    <mergeCell ref="G55:G59"/>
    <mergeCell ref="H55:H59"/>
    <mergeCell ref="I55:I59"/>
    <mergeCell ref="M50:M54"/>
    <mergeCell ref="G50:G54"/>
    <mergeCell ref="H50:H54"/>
    <mergeCell ref="I50:I54"/>
    <mergeCell ref="J50:J54"/>
    <mergeCell ref="K50:K54"/>
    <mergeCell ref="L50:L54"/>
    <mergeCell ref="B55:B59"/>
    <mergeCell ref="S55:S59"/>
    <mergeCell ref="T55:T59"/>
    <mergeCell ref="U55:U59"/>
    <mergeCell ref="J55:J59"/>
    <mergeCell ref="K55:K59"/>
    <mergeCell ref="L55:L59"/>
    <mergeCell ref="M55:M59"/>
    <mergeCell ref="N55:N59"/>
    <mergeCell ref="O55:O59"/>
    <mergeCell ref="R20:R24"/>
    <mergeCell ref="R25:R29"/>
    <mergeCell ref="R30:R34"/>
    <mergeCell ref="R35:R39"/>
    <mergeCell ref="R40:R44"/>
    <mergeCell ref="R45:R49"/>
    <mergeCell ref="R50:R54"/>
    <mergeCell ref="R55:R59"/>
    <mergeCell ref="B10:B14"/>
    <mergeCell ref="B15:B19"/>
    <mergeCell ref="B20:B24"/>
    <mergeCell ref="B25:B29"/>
    <mergeCell ref="B30:B34"/>
    <mergeCell ref="B35:B39"/>
    <mergeCell ref="B40:B44"/>
    <mergeCell ref="B45:B49"/>
    <mergeCell ref="B50:B54"/>
    <mergeCell ref="P55:P59"/>
    <mergeCell ref="Q55:Q59"/>
    <mergeCell ref="P45:P49"/>
    <mergeCell ref="Q45:Q49"/>
    <mergeCell ref="E45:E49"/>
    <mergeCell ref="F45:F49"/>
    <mergeCell ref="G45:G49"/>
  </mergeCells>
  <conditionalFormatting sqref="D8:G8 H7 H60:J1048576 A7:B7">
    <cfRule type="containsText" dxfId="2791" priority="1339" operator="containsText" text="3- Moderado">
      <formula>NOT(ISERROR(SEARCH("3- Moderado",A7)))</formula>
    </cfRule>
    <cfRule type="containsText" dxfId="2790" priority="1340" operator="containsText" text="6- Moderado">
      <formula>NOT(ISERROR(SEARCH("6- Moderado",A7)))</formula>
    </cfRule>
    <cfRule type="containsText" dxfId="2789" priority="1341" operator="containsText" text="4- Moderado">
      <formula>NOT(ISERROR(SEARCH("4- Moderado",A7)))</formula>
    </cfRule>
    <cfRule type="containsText" dxfId="2788" priority="1342" operator="containsText" text="3- Bajo">
      <formula>NOT(ISERROR(SEARCH("3- Bajo",A7)))</formula>
    </cfRule>
    <cfRule type="containsText" dxfId="2787" priority="1343" operator="containsText" text="4- Bajo">
      <formula>NOT(ISERROR(SEARCH("4- Bajo",A7)))</formula>
    </cfRule>
    <cfRule type="containsText" dxfId="2786" priority="1344" operator="containsText" text="1- Bajo">
      <formula>NOT(ISERROR(SEARCH("1- Bajo",A7)))</formula>
    </cfRule>
  </conditionalFormatting>
  <conditionalFormatting sqref="H8:J8">
    <cfRule type="containsText" dxfId="2785" priority="1332" operator="containsText" text="3- Moderado">
      <formula>NOT(ISERROR(SEARCH("3- Moderado",H8)))</formula>
    </cfRule>
    <cfRule type="containsText" dxfId="2784" priority="1333" operator="containsText" text="6- Moderado">
      <formula>NOT(ISERROR(SEARCH("6- Moderado",H8)))</formula>
    </cfRule>
    <cfRule type="containsText" dxfId="2783" priority="1334" operator="containsText" text="4- Moderado">
      <formula>NOT(ISERROR(SEARCH("4- Moderado",H8)))</formula>
    </cfRule>
    <cfRule type="containsText" dxfId="2782" priority="1335" operator="containsText" text="3- Bajo">
      <formula>NOT(ISERROR(SEARCH("3- Bajo",H8)))</formula>
    </cfRule>
    <cfRule type="containsText" dxfId="2781" priority="1336" operator="containsText" text="4- Bajo">
      <formula>NOT(ISERROR(SEARCH("4- Bajo",H8)))</formula>
    </cfRule>
    <cfRule type="containsText" dxfId="2780" priority="1338" operator="containsText" text="1- Bajo">
      <formula>NOT(ISERROR(SEARCH("1- Bajo",H8)))</formula>
    </cfRule>
  </conditionalFormatting>
  <conditionalFormatting sqref="J8 J60:J1048576">
    <cfRule type="containsText" dxfId="2779" priority="1321" operator="containsText" text="25- Extremo">
      <formula>NOT(ISERROR(SEARCH("25- Extremo",J8)))</formula>
    </cfRule>
    <cfRule type="containsText" dxfId="2778" priority="1322" operator="containsText" text="20- Extremo">
      <formula>NOT(ISERROR(SEARCH("20- Extremo",J8)))</formula>
    </cfRule>
    <cfRule type="containsText" dxfId="2777" priority="1323" operator="containsText" text="15- Extremo">
      <formula>NOT(ISERROR(SEARCH("15- Extremo",J8)))</formula>
    </cfRule>
    <cfRule type="containsText" dxfId="2776" priority="1324" operator="containsText" text="10- Extremo">
      <formula>NOT(ISERROR(SEARCH("10- Extremo",J8)))</formula>
    </cfRule>
    <cfRule type="containsText" dxfId="2775" priority="1325" operator="containsText" text="5- Extremo">
      <formula>NOT(ISERROR(SEARCH("5- Extremo",J8)))</formula>
    </cfRule>
    <cfRule type="containsText" dxfId="2774" priority="1326" operator="containsText" text="12- Alto">
      <formula>NOT(ISERROR(SEARCH("12- Alto",J8)))</formula>
    </cfRule>
    <cfRule type="containsText" dxfId="2773" priority="1327" operator="containsText" text="10- Alto">
      <formula>NOT(ISERROR(SEARCH("10- Alto",J8)))</formula>
    </cfRule>
    <cfRule type="containsText" dxfId="2772" priority="1328" operator="containsText" text="9- Alto">
      <formula>NOT(ISERROR(SEARCH("9- Alto",J8)))</formula>
    </cfRule>
    <cfRule type="containsText" dxfId="2771" priority="1329" operator="containsText" text="8- Alto">
      <formula>NOT(ISERROR(SEARCH("8- Alto",J8)))</formula>
    </cfRule>
    <cfRule type="containsText" dxfId="2770" priority="1330" operator="containsText" text="5- Alto">
      <formula>NOT(ISERROR(SEARCH("5- Alto",J8)))</formula>
    </cfRule>
    <cfRule type="containsText" dxfId="2769" priority="1331" operator="containsText" text="4- Alto">
      <formula>NOT(ISERROR(SEARCH("4- Alto",J8)))</formula>
    </cfRule>
    <cfRule type="containsText" dxfId="2768" priority="1337" operator="containsText" text="2- Bajo">
      <formula>NOT(ISERROR(SEARCH("2- Bajo",J8)))</formula>
    </cfRule>
  </conditionalFormatting>
  <conditionalFormatting sqref="K10:L10">
    <cfRule type="containsText" dxfId="2767" priority="1315" operator="containsText" text="3- Moderado">
      <formula>NOT(ISERROR(SEARCH("3- Moderado",K10)))</formula>
    </cfRule>
    <cfRule type="containsText" dxfId="2766" priority="1316" operator="containsText" text="6- Moderado">
      <formula>NOT(ISERROR(SEARCH("6- Moderado",K10)))</formula>
    </cfRule>
    <cfRule type="containsText" dxfId="2765" priority="1317" operator="containsText" text="4- Moderado">
      <formula>NOT(ISERROR(SEARCH("4- Moderado",K10)))</formula>
    </cfRule>
    <cfRule type="containsText" dxfId="2764" priority="1318" operator="containsText" text="3- Bajo">
      <formula>NOT(ISERROR(SEARCH("3- Bajo",K10)))</formula>
    </cfRule>
    <cfRule type="containsText" dxfId="2763" priority="1319" operator="containsText" text="4- Bajo">
      <formula>NOT(ISERROR(SEARCH("4- Bajo",K10)))</formula>
    </cfRule>
    <cfRule type="containsText" dxfId="2762" priority="1320" operator="containsText" text="1- Bajo">
      <formula>NOT(ISERROR(SEARCH("1- Bajo",K10)))</formula>
    </cfRule>
  </conditionalFormatting>
  <conditionalFormatting sqref="H10:I10">
    <cfRule type="containsText" dxfId="2761" priority="1309" operator="containsText" text="3- Moderado">
      <formula>NOT(ISERROR(SEARCH("3- Moderado",H10)))</formula>
    </cfRule>
    <cfRule type="containsText" dxfId="2760" priority="1310" operator="containsText" text="6- Moderado">
      <formula>NOT(ISERROR(SEARCH("6- Moderado",H10)))</formula>
    </cfRule>
    <cfRule type="containsText" dxfId="2759" priority="1311" operator="containsText" text="4- Moderado">
      <formula>NOT(ISERROR(SEARCH("4- Moderado",H10)))</formula>
    </cfRule>
    <cfRule type="containsText" dxfId="2758" priority="1312" operator="containsText" text="3- Bajo">
      <formula>NOT(ISERROR(SEARCH("3- Bajo",H10)))</formula>
    </cfRule>
    <cfRule type="containsText" dxfId="2757" priority="1313" operator="containsText" text="4- Bajo">
      <formula>NOT(ISERROR(SEARCH("4- Bajo",H10)))</formula>
    </cfRule>
    <cfRule type="containsText" dxfId="2756" priority="1314" operator="containsText" text="1- Bajo">
      <formula>NOT(ISERROR(SEARCH("1- Bajo",H10)))</formula>
    </cfRule>
  </conditionalFormatting>
  <conditionalFormatting sqref="A10 C10:E10">
    <cfRule type="containsText" dxfId="2755" priority="1303" operator="containsText" text="3- Moderado">
      <formula>NOT(ISERROR(SEARCH("3- Moderado",A10)))</formula>
    </cfRule>
    <cfRule type="containsText" dxfId="2754" priority="1304" operator="containsText" text="6- Moderado">
      <formula>NOT(ISERROR(SEARCH("6- Moderado",A10)))</formula>
    </cfRule>
    <cfRule type="containsText" dxfId="2753" priority="1305" operator="containsText" text="4- Moderado">
      <formula>NOT(ISERROR(SEARCH("4- Moderado",A10)))</formula>
    </cfRule>
    <cfRule type="containsText" dxfId="2752" priority="1306" operator="containsText" text="3- Bajo">
      <formula>NOT(ISERROR(SEARCH("3- Bajo",A10)))</formula>
    </cfRule>
    <cfRule type="containsText" dxfId="2751" priority="1307" operator="containsText" text="4- Bajo">
      <formula>NOT(ISERROR(SEARCH("4- Bajo",A10)))</formula>
    </cfRule>
    <cfRule type="containsText" dxfId="2750" priority="1308" operator="containsText" text="1- Bajo">
      <formula>NOT(ISERROR(SEARCH("1- Bajo",A10)))</formula>
    </cfRule>
  </conditionalFormatting>
  <conditionalFormatting sqref="F10:G10">
    <cfRule type="containsText" dxfId="2749" priority="1297" operator="containsText" text="3- Moderado">
      <formula>NOT(ISERROR(SEARCH("3- Moderado",F10)))</formula>
    </cfRule>
    <cfRule type="containsText" dxfId="2748" priority="1298" operator="containsText" text="6- Moderado">
      <formula>NOT(ISERROR(SEARCH("6- Moderado",F10)))</formula>
    </cfRule>
    <cfRule type="containsText" dxfId="2747" priority="1299" operator="containsText" text="4- Moderado">
      <formula>NOT(ISERROR(SEARCH("4- Moderado",F10)))</formula>
    </cfRule>
    <cfRule type="containsText" dxfId="2746" priority="1300" operator="containsText" text="3- Bajo">
      <formula>NOT(ISERROR(SEARCH("3- Bajo",F10)))</formula>
    </cfRule>
    <cfRule type="containsText" dxfId="2745" priority="1301" operator="containsText" text="4- Bajo">
      <formula>NOT(ISERROR(SEARCH("4- Bajo",F10)))</formula>
    </cfRule>
    <cfRule type="containsText" dxfId="2744" priority="1302" operator="containsText" text="1- Bajo">
      <formula>NOT(ISERROR(SEARCH("1- Bajo",F10)))</formula>
    </cfRule>
  </conditionalFormatting>
  <conditionalFormatting sqref="K8">
    <cfRule type="containsText" dxfId="2743" priority="1291" operator="containsText" text="3- Moderado">
      <formula>NOT(ISERROR(SEARCH("3- Moderado",K8)))</formula>
    </cfRule>
    <cfRule type="containsText" dxfId="2742" priority="1292" operator="containsText" text="6- Moderado">
      <formula>NOT(ISERROR(SEARCH("6- Moderado",K8)))</formula>
    </cfRule>
    <cfRule type="containsText" dxfId="2741" priority="1293" operator="containsText" text="4- Moderado">
      <formula>NOT(ISERROR(SEARCH("4- Moderado",K8)))</formula>
    </cfRule>
    <cfRule type="containsText" dxfId="2740" priority="1294" operator="containsText" text="3- Bajo">
      <formula>NOT(ISERROR(SEARCH("3- Bajo",K8)))</formula>
    </cfRule>
    <cfRule type="containsText" dxfId="2739" priority="1295" operator="containsText" text="4- Bajo">
      <formula>NOT(ISERROR(SEARCH("4- Bajo",K8)))</formula>
    </cfRule>
    <cfRule type="containsText" dxfId="2738" priority="1296" operator="containsText" text="1- Bajo">
      <formula>NOT(ISERROR(SEARCH("1- Bajo",K8)))</formula>
    </cfRule>
  </conditionalFormatting>
  <conditionalFormatting sqref="L8">
    <cfRule type="containsText" dxfId="2737" priority="1285" operator="containsText" text="3- Moderado">
      <formula>NOT(ISERROR(SEARCH("3- Moderado",L8)))</formula>
    </cfRule>
    <cfRule type="containsText" dxfId="2736" priority="1286" operator="containsText" text="6- Moderado">
      <formula>NOT(ISERROR(SEARCH("6- Moderado",L8)))</formula>
    </cfRule>
    <cfRule type="containsText" dxfId="2735" priority="1287" operator="containsText" text="4- Moderado">
      <formula>NOT(ISERROR(SEARCH("4- Moderado",L8)))</formula>
    </cfRule>
    <cfRule type="containsText" dxfId="2734" priority="1288" operator="containsText" text="3- Bajo">
      <formula>NOT(ISERROR(SEARCH("3- Bajo",L8)))</formula>
    </cfRule>
    <cfRule type="containsText" dxfId="2733" priority="1289" operator="containsText" text="4- Bajo">
      <formula>NOT(ISERROR(SEARCH("4- Bajo",L8)))</formula>
    </cfRule>
    <cfRule type="containsText" dxfId="2732" priority="1290" operator="containsText" text="1- Bajo">
      <formula>NOT(ISERROR(SEARCH("1- Bajo",L8)))</formula>
    </cfRule>
  </conditionalFormatting>
  <conditionalFormatting sqref="M8">
    <cfRule type="containsText" dxfId="2731" priority="1279" operator="containsText" text="3- Moderado">
      <formula>NOT(ISERROR(SEARCH("3- Moderado",M8)))</formula>
    </cfRule>
    <cfRule type="containsText" dxfId="2730" priority="1280" operator="containsText" text="6- Moderado">
      <formula>NOT(ISERROR(SEARCH("6- Moderado",M8)))</formula>
    </cfRule>
    <cfRule type="containsText" dxfId="2729" priority="1281" operator="containsText" text="4- Moderado">
      <formula>NOT(ISERROR(SEARCH("4- Moderado",M8)))</formula>
    </cfRule>
    <cfRule type="containsText" dxfId="2728" priority="1282" operator="containsText" text="3- Bajo">
      <formula>NOT(ISERROR(SEARCH("3- Bajo",M8)))</formula>
    </cfRule>
    <cfRule type="containsText" dxfId="2727" priority="1283" operator="containsText" text="4- Bajo">
      <formula>NOT(ISERROR(SEARCH("4- Bajo",M8)))</formula>
    </cfRule>
    <cfRule type="containsText" dxfId="2726" priority="1284" operator="containsText" text="1- Bajo">
      <formula>NOT(ISERROR(SEARCH("1- Bajo",M8)))</formula>
    </cfRule>
  </conditionalFormatting>
  <conditionalFormatting sqref="J10:J14">
    <cfRule type="containsText" dxfId="2725" priority="1274" operator="containsText" text="Bajo">
      <formula>NOT(ISERROR(SEARCH("Bajo",J10)))</formula>
    </cfRule>
    <cfRule type="containsText" dxfId="2724" priority="1275" operator="containsText" text="Moderado">
      <formula>NOT(ISERROR(SEARCH("Moderado",J10)))</formula>
    </cfRule>
    <cfRule type="containsText" dxfId="2723" priority="1276" operator="containsText" text="Alto">
      <formula>NOT(ISERROR(SEARCH("Alto",J10)))</formula>
    </cfRule>
    <cfRule type="containsText" dxfId="2722" priority="1277" operator="containsText" text="Extremo">
      <formula>NOT(ISERROR(SEARCH("Extremo",J10)))</formula>
    </cfRule>
    <cfRule type="colorScale" priority="1278">
      <colorScale>
        <cfvo type="min"/>
        <cfvo type="max"/>
        <color rgb="FFFF7128"/>
        <color rgb="FFFFEF9C"/>
      </colorScale>
    </cfRule>
  </conditionalFormatting>
  <conditionalFormatting sqref="M10:M14">
    <cfRule type="containsText" dxfId="2721" priority="1249" operator="containsText" text="Moderado">
      <formula>NOT(ISERROR(SEARCH("Moderado",M10)))</formula>
    </cfRule>
    <cfRule type="containsText" dxfId="2720" priority="1269" operator="containsText" text="Bajo">
      <formula>NOT(ISERROR(SEARCH("Bajo",M10)))</formula>
    </cfRule>
    <cfRule type="containsText" dxfId="2719" priority="1270" operator="containsText" text="Moderado">
      <formula>NOT(ISERROR(SEARCH("Moderado",M10)))</formula>
    </cfRule>
    <cfRule type="containsText" dxfId="2718" priority="1271" operator="containsText" text="Alto">
      <formula>NOT(ISERROR(SEARCH("Alto",M10)))</formula>
    </cfRule>
    <cfRule type="containsText" dxfId="2717" priority="1272" operator="containsText" text="Extremo">
      <formula>NOT(ISERROR(SEARCH("Extremo",M10)))</formula>
    </cfRule>
    <cfRule type="colorScale" priority="1273">
      <colorScale>
        <cfvo type="min"/>
        <cfvo type="max"/>
        <color rgb="FFFF7128"/>
        <color rgb="FFFFEF9C"/>
      </colorScale>
    </cfRule>
  </conditionalFormatting>
  <conditionalFormatting sqref="N10">
    <cfRule type="containsText" dxfId="2716" priority="1263" operator="containsText" text="3- Moderado">
      <formula>NOT(ISERROR(SEARCH("3- Moderado",N10)))</formula>
    </cfRule>
    <cfRule type="containsText" dxfId="2715" priority="1264" operator="containsText" text="6- Moderado">
      <formula>NOT(ISERROR(SEARCH("6- Moderado",N10)))</formula>
    </cfRule>
    <cfRule type="containsText" dxfId="2714" priority="1265" operator="containsText" text="4- Moderado">
      <formula>NOT(ISERROR(SEARCH("4- Moderado",N10)))</formula>
    </cfRule>
    <cfRule type="containsText" dxfId="2713" priority="1266" operator="containsText" text="3- Bajo">
      <formula>NOT(ISERROR(SEARCH("3- Bajo",N10)))</formula>
    </cfRule>
    <cfRule type="containsText" dxfId="2712" priority="1267" operator="containsText" text="4- Bajo">
      <formula>NOT(ISERROR(SEARCH("4- Bajo",N10)))</formula>
    </cfRule>
    <cfRule type="containsText" dxfId="2711" priority="1268" operator="containsText" text="1- Bajo">
      <formula>NOT(ISERROR(SEARCH("1- Bajo",N10)))</formula>
    </cfRule>
  </conditionalFormatting>
  <conditionalFormatting sqref="H10:H14">
    <cfRule type="containsText" dxfId="2710" priority="1250" operator="containsText" text="Muy Alta">
      <formula>NOT(ISERROR(SEARCH("Muy Alta",H10)))</formula>
    </cfRule>
    <cfRule type="containsText" dxfId="2709" priority="1251" operator="containsText" text="Alta">
      <formula>NOT(ISERROR(SEARCH("Alta",H10)))</formula>
    </cfRule>
    <cfRule type="containsText" dxfId="2708" priority="1252" operator="containsText" text="Muy Alta">
      <formula>NOT(ISERROR(SEARCH("Muy Alta",H10)))</formula>
    </cfRule>
    <cfRule type="containsText" dxfId="2707" priority="1257" operator="containsText" text="Muy Baja">
      <formula>NOT(ISERROR(SEARCH("Muy Baja",H10)))</formula>
    </cfRule>
    <cfRule type="containsText" dxfId="2706" priority="1258" operator="containsText" text="Baja">
      <formula>NOT(ISERROR(SEARCH("Baja",H10)))</formula>
    </cfRule>
    <cfRule type="containsText" dxfId="2705" priority="1259" operator="containsText" text="Media">
      <formula>NOT(ISERROR(SEARCH("Media",H10)))</formula>
    </cfRule>
    <cfRule type="containsText" dxfId="2704" priority="1260" operator="containsText" text="Alta">
      <formula>NOT(ISERROR(SEARCH("Alta",H10)))</formula>
    </cfRule>
    <cfRule type="containsText" dxfId="2703" priority="1262" operator="containsText" text="Muy Alta">
      <formula>NOT(ISERROR(SEARCH("Muy Alta",H10)))</formula>
    </cfRule>
  </conditionalFormatting>
  <conditionalFormatting sqref="I10:I14">
    <cfRule type="containsText" dxfId="2702" priority="1253" operator="containsText" text="Catastrófico">
      <formula>NOT(ISERROR(SEARCH("Catastrófico",I10)))</formula>
    </cfRule>
    <cfRule type="containsText" dxfId="2701" priority="1254" operator="containsText" text="Mayor">
      <formula>NOT(ISERROR(SEARCH("Mayor",I10)))</formula>
    </cfRule>
    <cfRule type="containsText" dxfId="2700" priority="1255" operator="containsText" text="Menor">
      <formula>NOT(ISERROR(SEARCH("Menor",I10)))</formula>
    </cfRule>
    <cfRule type="containsText" dxfId="2699" priority="1256" operator="containsText" text="Leve">
      <formula>NOT(ISERROR(SEARCH("Leve",I10)))</formula>
    </cfRule>
    <cfRule type="containsText" dxfId="2698" priority="1261" operator="containsText" text="Moderado">
      <formula>NOT(ISERROR(SEARCH("Moderado",I10)))</formula>
    </cfRule>
  </conditionalFormatting>
  <conditionalFormatting sqref="K10:K14">
    <cfRule type="containsText" dxfId="2697" priority="1248" operator="containsText" text="Media">
      <formula>NOT(ISERROR(SEARCH("Media",K10)))</formula>
    </cfRule>
  </conditionalFormatting>
  <conditionalFormatting sqref="L10:L14">
    <cfRule type="containsText" dxfId="2696" priority="1247" operator="containsText" text="Moderado">
      <formula>NOT(ISERROR(SEARCH("Moderado",L10)))</formula>
    </cfRule>
  </conditionalFormatting>
  <conditionalFormatting sqref="J10:J14">
    <cfRule type="containsText" dxfId="2695" priority="1234" operator="containsText" text="Moderado">
      <formula>NOT(ISERROR(SEARCH("Moderado",J10)))</formula>
    </cfRule>
  </conditionalFormatting>
  <conditionalFormatting sqref="J10:J14">
    <cfRule type="containsText" dxfId="2694" priority="1232" operator="containsText" text="Bajo">
      <formula>NOT(ISERROR(SEARCH("Bajo",J10)))</formula>
    </cfRule>
    <cfRule type="containsText" dxfId="2693" priority="1233" operator="containsText" text="Extremo">
      <formula>NOT(ISERROR(SEARCH("Extremo",J10)))</formula>
    </cfRule>
  </conditionalFormatting>
  <conditionalFormatting sqref="K10:K14">
    <cfRule type="containsText" dxfId="2692" priority="1230" operator="containsText" text="Baja">
      <formula>NOT(ISERROR(SEARCH("Baja",K10)))</formula>
    </cfRule>
    <cfRule type="containsText" dxfId="2691" priority="1231" operator="containsText" text="Muy Baja">
      <formula>NOT(ISERROR(SEARCH("Muy Baja",K10)))</formula>
    </cfRule>
  </conditionalFormatting>
  <conditionalFormatting sqref="K10:K14">
    <cfRule type="containsText" dxfId="2690" priority="1228" operator="containsText" text="Muy Alta">
      <formula>NOT(ISERROR(SEARCH("Muy Alta",K10)))</formula>
    </cfRule>
    <cfRule type="containsText" dxfId="2689" priority="1229" operator="containsText" text="Alta">
      <formula>NOT(ISERROR(SEARCH("Alta",K10)))</formula>
    </cfRule>
  </conditionalFormatting>
  <conditionalFormatting sqref="L10:L14">
    <cfRule type="containsText" dxfId="2688" priority="1224" operator="containsText" text="Catastrófico">
      <formula>NOT(ISERROR(SEARCH("Catastrófico",L10)))</formula>
    </cfRule>
    <cfRule type="containsText" dxfId="2687" priority="1225" operator="containsText" text="Mayor">
      <formula>NOT(ISERROR(SEARCH("Mayor",L10)))</formula>
    </cfRule>
    <cfRule type="containsText" dxfId="2686" priority="1226" operator="containsText" text="Menor">
      <formula>NOT(ISERROR(SEARCH("Menor",L10)))</formula>
    </cfRule>
    <cfRule type="containsText" dxfId="2685" priority="1227" operator="containsText" text="Leve">
      <formula>NOT(ISERROR(SEARCH("Leve",L10)))</formula>
    </cfRule>
  </conditionalFormatting>
  <conditionalFormatting sqref="K15:L15">
    <cfRule type="containsText" dxfId="2684" priority="725" operator="containsText" text="3- Moderado">
      <formula>NOT(ISERROR(SEARCH("3- Moderado",K15)))</formula>
    </cfRule>
    <cfRule type="containsText" dxfId="2683" priority="726" operator="containsText" text="6- Moderado">
      <formula>NOT(ISERROR(SEARCH("6- Moderado",K15)))</formula>
    </cfRule>
    <cfRule type="containsText" dxfId="2682" priority="727" operator="containsText" text="4- Moderado">
      <formula>NOT(ISERROR(SEARCH("4- Moderado",K15)))</formula>
    </cfRule>
    <cfRule type="containsText" dxfId="2681" priority="728" operator="containsText" text="3- Bajo">
      <formula>NOT(ISERROR(SEARCH("3- Bajo",K15)))</formula>
    </cfRule>
    <cfRule type="containsText" dxfId="2680" priority="729" operator="containsText" text="4- Bajo">
      <formula>NOT(ISERROR(SEARCH("4- Bajo",K15)))</formula>
    </cfRule>
    <cfRule type="containsText" dxfId="2679" priority="730" operator="containsText" text="1- Bajo">
      <formula>NOT(ISERROR(SEARCH("1- Bajo",K15)))</formula>
    </cfRule>
  </conditionalFormatting>
  <conditionalFormatting sqref="H15:I15">
    <cfRule type="containsText" dxfId="2678" priority="719" operator="containsText" text="3- Moderado">
      <formula>NOT(ISERROR(SEARCH("3- Moderado",H15)))</formula>
    </cfRule>
    <cfRule type="containsText" dxfId="2677" priority="720" operator="containsText" text="6- Moderado">
      <formula>NOT(ISERROR(SEARCH("6- Moderado",H15)))</formula>
    </cfRule>
    <cfRule type="containsText" dxfId="2676" priority="721" operator="containsText" text="4- Moderado">
      <formula>NOT(ISERROR(SEARCH("4- Moderado",H15)))</formula>
    </cfRule>
    <cfRule type="containsText" dxfId="2675" priority="722" operator="containsText" text="3- Bajo">
      <formula>NOT(ISERROR(SEARCH("3- Bajo",H15)))</formula>
    </cfRule>
    <cfRule type="containsText" dxfId="2674" priority="723" operator="containsText" text="4- Bajo">
      <formula>NOT(ISERROR(SEARCH("4- Bajo",H15)))</formula>
    </cfRule>
    <cfRule type="containsText" dxfId="2673" priority="724" operator="containsText" text="1- Bajo">
      <formula>NOT(ISERROR(SEARCH("1- Bajo",H15)))</formula>
    </cfRule>
  </conditionalFormatting>
  <conditionalFormatting sqref="A15 C15:E15">
    <cfRule type="containsText" dxfId="2672" priority="713" operator="containsText" text="3- Moderado">
      <formula>NOT(ISERROR(SEARCH("3- Moderado",A15)))</formula>
    </cfRule>
    <cfRule type="containsText" dxfId="2671" priority="714" operator="containsText" text="6- Moderado">
      <formula>NOT(ISERROR(SEARCH("6- Moderado",A15)))</formula>
    </cfRule>
    <cfRule type="containsText" dxfId="2670" priority="715" operator="containsText" text="4- Moderado">
      <formula>NOT(ISERROR(SEARCH("4- Moderado",A15)))</formula>
    </cfRule>
    <cfRule type="containsText" dxfId="2669" priority="716" operator="containsText" text="3- Bajo">
      <formula>NOT(ISERROR(SEARCH("3- Bajo",A15)))</formula>
    </cfRule>
    <cfRule type="containsText" dxfId="2668" priority="717" operator="containsText" text="4- Bajo">
      <formula>NOT(ISERROR(SEARCH("4- Bajo",A15)))</formula>
    </cfRule>
    <cfRule type="containsText" dxfId="2667" priority="718" operator="containsText" text="1- Bajo">
      <formula>NOT(ISERROR(SEARCH("1- Bajo",A15)))</formula>
    </cfRule>
  </conditionalFormatting>
  <conditionalFormatting sqref="F15:G15">
    <cfRule type="containsText" dxfId="2666" priority="707" operator="containsText" text="3- Moderado">
      <formula>NOT(ISERROR(SEARCH("3- Moderado",F15)))</formula>
    </cfRule>
    <cfRule type="containsText" dxfId="2665" priority="708" operator="containsText" text="6- Moderado">
      <formula>NOT(ISERROR(SEARCH("6- Moderado",F15)))</formula>
    </cfRule>
    <cfRule type="containsText" dxfId="2664" priority="709" operator="containsText" text="4- Moderado">
      <formula>NOT(ISERROR(SEARCH("4- Moderado",F15)))</formula>
    </cfRule>
    <cfRule type="containsText" dxfId="2663" priority="710" operator="containsText" text="3- Bajo">
      <formula>NOT(ISERROR(SEARCH("3- Bajo",F15)))</formula>
    </cfRule>
    <cfRule type="containsText" dxfId="2662" priority="711" operator="containsText" text="4- Bajo">
      <formula>NOT(ISERROR(SEARCH("4- Bajo",F15)))</formula>
    </cfRule>
    <cfRule type="containsText" dxfId="2661" priority="712" operator="containsText" text="1- Bajo">
      <formula>NOT(ISERROR(SEARCH("1- Bajo",F15)))</formula>
    </cfRule>
  </conditionalFormatting>
  <conditionalFormatting sqref="J15:J19">
    <cfRule type="containsText" dxfId="2660" priority="702" operator="containsText" text="Bajo">
      <formula>NOT(ISERROR(SEARCH("Bajo",J15)))</formula>
    </cfRule>
    <cfRule type="containsText" dxfId="2659" priority="703" operator="containsText" text="Moderado">
      <formula>NOT(ISERROR(SEARCH("Moderado",J15)))</formula>
    </cfRule>
    <cfRule type="containsText" dxfId="2658" priority="704" operator="containsText" text="Alto">
      <formula>NOT(ISERROR(SEARCH("Alto",J15)))</formula>
    </cfRule>
    <cfRule type="containsText" dxfId="2657" priority="705" operator="containsText" text="Extremo">
      <formula>NOT(ISERROR(SEARCH("Extremo",J15)))</formula>
    </cfRule>
    <cfRule type="colorScale" priority="706">
      <colorScale>
        <cfvo type="min"/>
        <cfvo type="max"/>
        <color rgb="FFFF7128"/>
        <color rgb="FFFFEF9C"/>
      </colorScale>
    </cfRule>
  </conditionalFormatting>
  <conditionalFormatting sqref="M15:M19">
    <cfRule type="containsText" dxfId="2656" priority="677" operator="containsText" text="Moderado">
      <formula>NOT(ISERROR(SEARCH("Moderado",M15)))</formula>
    </cfRule>
    <cfRule type="containsText" dxfId="2655" priority="697" operator="containsText" text="Bajo">
      <formula>NOT(ISERROR(SEARCH("Bajo",M15)))</formula>
    </cfRule>
    <cfRule type="containsText" dxfId="2654" priority="698" operator="containsText" text="Moderado">
      <formula>NOT(ISERROR(SEARCH("Moderado",M15)))</formula>
    </cfRule>
    <cfRule type="containsText" dxfId="2653" priority="699" operator="containsText" text="Alto">
      <formula>NOT(ISERROR(SEARCH("Alto",M15)))</formula>
    </cfRule>
    <cfRule type="containsText" dxfId="2652" priority="700" operator="containsText" text="Extremo">
      <formula>NOT(ISERROR(SEARCH("Extremo",M15)))</formula>
    </cfRule>
    <cfRule type="colorScale" priority="701">
      <colorScale>
        <cfvo type="min"/>
        <cfvo type="max"/>
        <color rgb="FFFF7128"/>
        <color rgb="FFFFEF9C"/>
      </colorScale>
    </cfRule>
  </conditionalFormatting>
  <conditionalFormatting sqref="N15">
    <cfRule type="containsText" dxfId="2651" priority="691" operator="containsText" text="3- Moderado">
      <formula>NOT(ISERROR(SEARCH("3- Moderado",N15)))</formula>
    </cfRule>
    <cfRule type="containsText" dxfId="2650" priority="692" operator="containsText" text="6- Moderado">
      <formula>NOT(ISERROR(SEARCH("6- Moderado",N15)))</formula>
    </cfRule>
    <cfRule type="containsText" dxfId="2649" priority="693" operator="containsText" text="4- Moderado">
      <formula>NOT(ISERROR(SEARCH("4- Moderado",N15)))</formula>
    </cfRule>
    <cfRule type="containsText" dxfId="2648" priority="694" operator="containsText" text="3- Bajo">
      <formula>NOT(ISERROR(SEARCH("3- Bajo",N15)))</formula>
    </cfRule>
    <cfRule type="containsText" dxfId="2647" priority="695" operator="containsText" text="4- Bajo">
      <formula>NOT(ISERROR(SEARCH("4- Bajo",N15)))</formula>
    </cfRule>
    <cfRule type="containsText" dxfId="2646" priority="696" operator="containsText" text="1- Bajo">
      <formula>NOT(ISERROR(SEARCH("1- Bajo",N15)))</formula>
    </cfRule>
  </conditionalFormatting>
  <conditionalFormatting sqref="H15:H19">
    <cfRule type="containsText" dxfId="2645" priority="678" operator="containsText" text="Muy Alta">
      <formula>NOT(ISERROR(SEARCH("Muy Alta",H15)))</formula>
    </cfRule>
    <cfRule type="containsText" dxfId="2644" priority="679" operator="containsText" text="Alta">
      <formula>NOT(ISERROR(SEARCH("Alta",H15)))</formula>
    </cfRule>
    <cfRule type="containsText" dxfId="2643" priority="680" operator="containsText" text="Muy Alta">
      <formula>NOT(ISERROR(SEARCH("Muy Alta",H15)))</formula>
    </cfRule>
    <cfRule type="containsText" dxfId="2642" priority="685" operator="containsText" text="Muy Baja">
      <formula>NOT(ISERROR(SEARCH("Muy Baja",H15)))</formula>
    </cfRule>
    <cfRule type="containsText" dxfId="2641" priority="686" operator="containsText" text="Baja">
      <formula>NOT(ISERROR(SEARCH("Baja",H15)))</formula>
    </cfRule>
    <cfRule type="containsText" dxfId="2640" priority="687" operator="containsText" text="Media">
      <formula>NOT(ISERROR(SEARCH("Media",H15)))</formula>
    </cfRule>
    <cfRule type="containsText" dxfId="2639" priority="688" operator="containsText" text="Alta">
      <formula>NOT(ISERROR(SEARCH("Alta",H15)))</formula>
    </cfRule>
    <cfRule type="containsText" dxfId="2638" priority="690" operator="containsText" text="Muy Alta">
      <formula>NOT(ISERROR(SEARCH("Muy Alta",H15)))</formula>
    </cfRule>
  </conditionalFormatting>
  <conditionalFormatting sqref="I15:I19">
    <cfRule type="containsText" dxfId="2637" priority="681" operator="containsText" text="Catastrófico">
      <formula>NOT(ISERROR(SEARCH("Catastrófico",I15)))</formula>
    </cfRule>
    <cfRule type="containsText" dxfId="2636" priority="682" operator="containsText" text="Mayor">
      <formula>NOT(ISERROR(SEARCH("Mayor",I15)))</formula>
    </cfRule>
    <cfRule type="containsText" dxfId="2635" priority="683" operator="containsText" text="Menor">
      <formula>NOT(ISERROR(SEARCH("Menor",I15)))</formula>
    </cfRule>
    <cfRule type="containsText" dxfId="2634" priority="684" operator="containsText" text="Leve">
      <formula>NOT(ISERROR(SEARCH("Leve",I15)))</formula>
    </cfRule>
    <cfRule type="containsText" dxfId="2633" priority="689" operator="containsText" text="Moderado">
      <formula>NOT(ISERROR(SEARCH("Moderado",I15)))</formula>
    </cfRule>
  </conditionalFormatting>
  <conditionalFormatting sqref="K15:K19">
    <cfRule type="containsText" dxfId="2632" priority="676" operator="containsText" text="Media">
      <formula>NOT(ISERROR(SEARCH("Media",K15)))</formula>
    </cfRule>
  </conditionalFormatting>
  <conditionalFormatting sqref="L15:L19">
    <cfRule type="containsText" dxfId="2631" priority="675" operator="containsText" text="Moderado">
      <formula>NOT(ISERROR(SEARCH("Moderado",L15)))</formula>
    </cfRule>
  </conditionalFormatting>
  <conditionalFormatting sqref="J15:J19">
    <cfRule type="containsText" dxfId="2630" priority="674" operator="containsText" text="Moderado">
      <formula>NOT(ISERROR(SEARCH("Moderado",J15)))</formula>
    </cfRule>
  </conditionalFormatting>
  <conditionalFormatting sqref="J15:J19">
    <cfRule type="containsText" dxfId="2629" priority="672" operator="containsText" text="Bajo">
      <formula>NOT(ISERROR(SEARCH("Bajo",J15)))</formula>
    </cfRule>
    <cfRule type="containsText" dxfId="2628" priority="673" operator="containsText" text="Extremo">
      <formula>NOT(ISERROR(SEARCH("Extremo",J15)))</formula>
    </cfRule>
  </conditionalFormatting>
  <conditionalFormatting sqref="K15:K19">
    <cfRule type="containsText" dxfId="2627" priority="670" operator="containsText" text="Baja">
      <formula>NOT(ISERROR(SEARCH("Baja",K15)))</formula>
    </cfRule>
    <cfRule type="containsText" dxfId="2626" priority="671" operator="containsText" text="Muy Baja">
      <formula>NOT(ISERROR(SEARCH("Muy Baja",K15)))</formula>
    </cfRule>
  </conditionalFormatting>
  <conditionalFormatting sqref="K15:K19">
    <cfRule type="containsText" dxfId="2625" priority="668" operator="containsText" text="Muy Alta">
      <formula>NOT(ISERROR(SEARCH("Muy Alta",K15)))</formula>
    </cfRule>
    <cfRule type="containsText" dxfId="2624" priority="669" operator="containsText" text="Alta">
      <formula>NOT(ISERROR(SEARCH("Alta",K15)))</formula>
    </cfRule>
  </conditionalFormatting>
  <conditionalFormatting sqref="L15:L19">
    <cfRule type="containsText" dxfId="2623" priority="664" operator="containsText" text="Catastrófico">
      <formula>NOT(ISERROR(SEARCH("Catastrófico",L15)))</formula>
    </cfRule>
    <cfRule type="containsText" dxfId="2622" priority="665" operator="containsText" text="Mayor">
      <formula>NOT(ISERROR(SEARCH("Mayor",L15)))</formula>
    </cfRule>
    <cfRule type="containsText" dxfId="2621" priority="666" operator="containsText" text="Menor">
      <formula>NOT(ISERROR(SEARCH("Menor",L15)))</formula>
    </cfRule>
    <cfRule type="containsText" dxfId="2620" priority="667" operator="containsText" text="Leve">
      <formula>NOT(ISERROR(SEARCH("Leve",L15)))</formula>
    </cfRule>
  </conditionalFormatting>
  <conditionalFormatting sqref="K20:L20">
    <cfRule type="containsText" dxfId="2619" priority="658" operator="containsText" text="3- Moderado">
      <formula>NOT(ISERROR(SEARCH("3- Moderado",K20)))</formula>
    </cfRule>
    <cfRule type="containsText" dxfId="2618" priority="659" operator="containsText" text="6- Moderado">
      <formula>NOT(ISERROR(SEARCH("6- Moderado",K20)))</formula>
    </cfRule>
    <cfRule type="containsText" dxfId="2617" priority="660" operator="containsText" text="4- Moderado">
      <formula>NOT(ISERROR(SEARCH("4- Moderado",K20)))</formula>
    </cfRule>
    <cfRule type="containsText" dxfId="2616" priority="661" operator="containsText" text="3- Bajo">
      <formula>NOT(ISERROR(SEARCH("3- Bajo",K20)))</formula>
    </cfRule>
    <cfRule type="containsText" dxfId="2615" priority="662" operator="containsText" text="4- Bajo">
      <formula>NOT(ISERROR(SEARCH("4- Bajo",K20)))</formula>
    </cfRule>
    <cfRule type="containsText" dxfId="2614" priority="663" operator="containsText" text="1- Bajo">
      <formula>NOT(ISERROR(SEARCH("1- Bajo",K20)))</formula>
    </cfRule>
  </conditionalFormatting>
  <conditionalFormatting sqref="H20:I20">
    <cfRule type="containsText" dxfId="2613" priority="652" operator="containsText" text="3- Moderado">
      <formula>NOT(ISERROR(SEARCH("3- Moderado",H20)))</formula>
    </cfRule>
    <cfRule type="containsText" dxfId="2612" priority="653" operator="containsText" text="6- Moderado">
      <formula>NOT(ISERROR(SEARCH("6- Moderado",H20)))</formula>
    </cfRule>
    <cfRule type="containsText" dxfId="2611" priority="654" operator="containsText" text="4- Moderado">
      <formula>NOT(ISERROR(SEARCH("4- Moderado",H20)))</formula>
    </cfRule>
    <cfRule type="containsText" dxfId="2610" priority="655" operator="containsText" text="3- Bajo">
      <formula>NOT(ISERROR(SEARCH("3- Bajo",H20)))</formula>
    </cfRule>
    <cfRule type="containsText" dxfId="2609" priority="656" operator="containsText" text="4- Bajo">
      <formula>NOT(ISERROR(SEARCH("4- Bajo",H20)))</formula>
    </cfRule>
    <cfRule type="containsText" dxfId="2608" priority="657" operator="containsText" text="1- Bajo">
      <formula>NOT(ISERROR(SEARCH("1- Bajo",H20)))</formula>
    </cfRule>
  </conditionalFormatting>
  <conditionalFormatting sqref="A20 C20:E20">
    <cfRule type="containsText" dxfId="2607" priority="646" operator="containsText" text="3- Moderado">
      <formula>NOT(ISERROR(SEARCH("3- Moderado",A20)))</formula>
    </cfRule>
    <cfRule type="containsText" dxfId="2606" priority="647" operator="containsText" text="6- Moderado">
      <formula>NOT(ISERROR(SEARCH("6- Moderado",A20)))</formula>
    </cfRule>
    <cfRule type="containsText" dxfId="2605" priority="648" operator="containsText" text="4- Moderado">
      <formula>NOT(ISERROR(SEARCH("4- Moderado",A20)))</formula>
    </cfRule>
    <cfRule type="containsText" dxfId="2604" priority="649" operator="containsText" text="3- Bajo">
      <formula>NOT(ISERROR(SEARCH("3- Bajo",A20)))</formula>
    </cfRule>
    <cfRule type="containsText" dxfId="2603" priority="650" operator="containsText" text="4- Bajo">
      <formula>NOT(ISERROR(SEARCH("4- Bajo",A20)))</formula>
    </cfRule>
    <cfRule type="containsText" dxfId="2602" priority="651" operator="containsText" text="1- Bajo">
      <formula>NOT(ISERROR(SEARCH("1- Bajo",A20)))</formula>
    </cfRule>
  </conditionalFormatting>
  <conditionalFormatting sqref="F20:G20">
    <cfRule type="containsText" dxfId="2601" priority="640" operator="containsText" text="3- Moderado">
      <formula>NOT(ISERROR(SEARCH("3- Moderado",F20)))</formula>
    </cfRule>
    <cfRule type="containsText" dxfId="2600" priority="641" operator="containsText" text="6- Moderado">
      <formula>NOT(ISERROR(SEARCH("6- Moderado",F20)))</formula>
    </cfRule>
    <cfRule type="containsText" dxfId="2599" priority="642" operator="containsText" text="4- Moderado">
      <formula>NOT(ISERROR(SEARCH("4- Moderado",F20)))</formula>
    </cfRule>
    <cfRule type="containsText" dxfId="2598" priority="643" operator="containsText" text="3- Bajo">
      <formula>NOT(ISERROR(SEARCH("3- Bajo",F20)))</formula>
    </cfRule>
    <cfRule type="containsText" dxfId="2597" priority="644" operator="containsText" text="4- Bajo">
      <formula>NOT(ISERROR(SEARCH("4- Bajo",F20)))</formula>
    </cfRule>
    <cfRule type="containsText" dxfId="2596" priority="645" operator="containsText" text="1- Bajo">
      <formula>NOT(ISERROR(SEARCH("1- Bajo",F20)))</formula>
    </cfRule>
  </conditionalFormatting>
  <conditionalFormatting sqref="J20:J24">
    <cfRule type="containsText" dxfId="2595" priority="635" operator="containsText" text="Bajo">
      <formula>NOT(ISERROR(SEARCH("Bajo",J20)))</formula>
    </cfRule>
    <cfRule type="containsText" dxfId="2594" priority="636" operator="containsText" text="Moderado">
      <formula>NOT(ISERROR(SEARCH("Moderado",J20)))</formula>
    </cfRule>
    <cfRule type="containsText" dxfId="2593" priority="637" operator="containsText" text="Alto">
      <formula>NOT(ISERROR(SEARCH("Alto",J20)))</formula>
    </cfRule>
    <cfRule type="containsText" dxfId="2592" priority="638" operator="containsText" text="Extremo">
      <formula>NOT(ISERROR(SEARCH("Extremo",J20)))</formula>
    </cfRule>
    <cfRule type="colorScale" priority="639">
      <colorScale>
        <cfvo type="min"/>
        <cfvo type="max"/>
        <color rgb="FFFF7128"/>
        <color rgb="FFFFEF9C"/>
      </colorScale>
    </cfRule>
  </conditionalFormatting>
  <conditionalFormatting sqref="M20:M24">
    <cfRule type="containsText" dxfId="2591" priority="610" operator="containsText" text="Moderado">
      <formula>NOT(ISERROR(SEARCH("Moderado",M20)))</formula>
    </cfRule>
    <cfRule type="containsText" dxfId="2590" priority="630" operator="containsText" text="Bajo">
      <formula>NOT(ISERROR(SEARCH("Bajo",M20)))</formula>
    </cfRule>
    <cfRule type="containsText" dxfId="2589" priority="631" operator="containsText" text="Moderado">
      <formula>NOT(ISERROR(SEARCH("Moderado",M20)))</formula>
    </cfRule>
    <cfRule type="containsText" dxfId="2588" priority="632" operator="containsText" text="Alto">
      <formula>NOT(ISERROR(SEARCH("Alto",M20)))</formula>
    </cfRule>
    <cfRule type="containsText" dxfId="2587" priority="633" operator="containsText" text="Extremo">
      <formula>NOT(ISERROR(SEARCH("Extremo",M20)))</formula>
    </cfRule>
    <cfRule type="colorScale" priority="634">
      <colorScale>
        <cfvo type="min"/>
        <cfvo type="max"/>
        <color rgb="FFFF7128"/>
        <color rgb="FFFFEF9C"/>
      </colorScale>
    </cfRule>
  </conditionalFormatting>
  <conditionalFormatting sqref="N20">
    <cfRule type="containsText" dxfId="2586" priority="624" operator="containsText" text="3- Moderado">
      <formula>NOT(ISERROR(SEARCH("3- Moderado",N20)))</formula>
    </cfRule>
    <cfRule type="containsText" dxfId="2585" priority="625" operator="containsText" text="6- Moderado">
      <formula>NOT(ISERROR(SEARCH("6- Moderado",N20)))</formula>
    </cfRule>
    <cfRule type="containsText" dxfId="2584" priority="626" operator="containsText" text="4- Moderado">
      <formula>NOT(ISERROR(SEARCH("4- Moderado",N20)))</formula>
    </cfRule>
    <cfRule type="containsText" dxfId="2583" priority="627" operator="containsText" text="3- Bajo">
      <formula>NOT(ISERROR(SEARCH("3- Bajo",N20)))</formula>
    </cfRule>
    <cfRule type="containsText" dxfId="2582" priority="628" operator="containsText" text="4- Bajo">
      <formula>NOT(ISERROR(SEARCH("4- Bajo",N20)))</formula>
    </cfRule>
    <cfRule type="containsText" dxfId="2581" priority="629" operator="containsText" text="1- Bajo">
      <formula>NOT(ISERROR(SEARCH("1- Bajo",N20)))</formula>
    </cfRule>
  </conditionalFormatting>
  <conditionalFormatting sqref="H20:H24">
    <cfRule type="containsText" dxfId="2580" priority="611" operator="containsText" text="Muy Alta">
      <formula>NOT(ISERROR(SEARCH("Muy Alta",H20)))</formula>
    </cfRule>
    <cfRule type="containsText" dxfId="2579" priority="612" operator="containsText" text="Alta">
      <formula>NOT(ISERROR(SEARCH("Alta",H20)))</formula>
    </cfRule>
    <cfRule type="containsText" dxfId="2578" priority="613" operator="containsText" text="Muy Alta">
      <formula>NOT(ISERROR(SEARCH("Muy Alta",H20)))</formula>
    </cfRule>
    <cfRule type="containsText" dxfId="2577" priority="618" operator="containsText" text="Muy Baja">
      <formula>NOT(ISERROR(SEARCH("Muy Baja",H20)))</formula>
    </cfRule>
    <cfRule type="containsText" dxfId="2576" priority="619" operator="containsText" text="Baja">
      <formula>NOT(ISERROR(SEARCH("Baja",H20)))</formula>
    </cfRule>
    <cfRule type="containsText" dxfId="2575" priority="620" operator="containsText" text="Media">
      <formula>NOT(ISERROR(SEARCH("Media",H20)))</formula>
    </cfRule>
    <cfRule type="containsText" dxfId="2574" priority="621" operator="containsText" text="Alta">
      <formula>NOT(ISERROR(SEARCH("Alta",H20)))</formula>
    </cfRule>
    <cfRule type="containsText" dxfId="2573" priority="623" operator="containsText" text="Muy Alta">
      <formula>NOT(ISERROR(SEARCH("Muy Alta",H20)))</formula>
    </cfRule>
  </conditionalFormatting>
  <conditionalFormatting sqref="I20:I24">
    <cfRule type="containsText" dxfId="2572" priority="614" operator="containsText" text="Catastrófico">
      <formula>NOT(ISERROR(SEARCH("Catastrófico",I20)))</formula>
    </cfRule>
    <cfRule type="containsText" dxfId="2571" priority="615" operator="containsText" text="Mayor">
      <formula>NOT(ISERROR(SEARCH("Mayor",I20)))</formula>
    </cfRule>
    <cfRule type="containsText" dxfId="2570" priority="616" operator="containsText" text="Menor">
      <formula>NOT(ISERROR(SEARCH("Menor",I20)))</formula>
    </cfRule>
    <cfRule type="containsText" dxfId="2569" priority="617" operator="containsText" text="Leve">
      <formula>NOT(ISERROR(SEARCH("Leve",I20)))</formula>
    </cfRule>
    <cfRule type="containsText" dxfId="2568" priority="622" operator="containsText" text="Moderado">
      <formula>NOT(ISERROR(SEARCH("Moderado",I20)))</formula>
    </cfRule>
  </conditionalFormatting>
  <conditionalFormatting sqref="K20:K24">
    <cfRule type="containsText" dxfId="2567" priority="609" operator="containsText" text="Media">
      <formula>NOT(ISERROR(SEARCH("Media",K20)))</formula>
    </cfRule>
  </conditionalFormatting>
  <conditionalFormatting sqref="L20:L24">
    <cfRule type="containsText" dxfId="2566" priority="608" operator="containsText" text="Moderado">
      <formula>NOT(ISERROR(SEARCH("Moderado",L20)))</formula>
    </cfRule>
  </conditionalFormatting>
  <conditionalFormatting sqref="J20:J24">
    <cfRule type="containsText" dxfId="2565" priority="607" operator="containsText" text="Moderado">
      <formula>NOT(ISERROR(SEARCH("Moderado",J20)))</formula>
    </cfRule>
  </conditionalFormatting>
  <conditionalFormatting sqref="J20:J24">
    <cfRule type="containsText" dxfId="2564" priority="605" operator="containsText" text="Bajo">
      <formula>NOT(ISERROR(SEARCH("Bajo",J20)))</formula>
    </cfRule>
    <cfRule type="containsText" dxfId="2563" priority="606" operator="containsText" text="Extremo">
      <formula>NOT(ISERROR(SEARCH("Extremo",J20)))</formula>
    </cfRule>
  </conditionalFormatting>
  <conditionalFormatting sqref="K20:K24">
    <cfRule type="containsText" dxfId="2562" priority="603" operator="containsText" text="Baja">
      <formula>NOT(ISERROR(SEARCH("Baja",K20)))</formula>
    </cfRule>
    <cfRule type="containsText" dxfId="2561" priority="604" operator="containsText" text="Muy Baja">
      <formula>NOT(ISERROR(SEARCH("Muy Baja",K20)))</formula>
    </cfRule>
  </conditionalFormatting>
  <conditionalFormatting sqref="K20:K24">
    <cfRule type="containsText" dxfId="2560" priority="601" operator="containsText" text="Muy Alta">
      <formula>NOT(ISERROR(SEARCH("Muy Alta",K20)))</formula>
    </cfRule>
    <cfRule type="containsText" dxfId="2559" priority="602" operator="containsText" text="Alta">
      <formula>NOT(ISERROR(SEARCH("Alta",K20)))</formula>
    </cfRule>
  </conditionalFormatting>
  <conditionalFormatting sqref="L20:L24">
    <cfRule type="containsText" dxfId="2558" priority="597" operator="containsText" text="Catastrófico">
      <formula>NOT(ISERROR(SEARCH("Catastrófico",L20)))</formula>
    </cfRule>
    <cfRule type="containsText" dxfId="2557" priority="598" operator="containsText" text="Mayor">
      <formula>NOT(ISERROR(SEARCH("Mayor",L20)))</formula>
    </cfRule>
    <cfRule type="containsText" dxfId="2556" priority="599" operator="containsText" text="Menor">
      <formula>NOT(ISERROR(SEARCH("Menor",L20)))</formula>
    </cfRule>
    <cfRule type="containsText" dxfId="2555" priority="600" operator="containsText" text="Leve">
      <formula>NOT(ISERROR(SEARCH("Leve",L20)))</formula>
    </cfRule>
  </conditionalFormatting>
  <conditionalFormatting sqref="K30:L30">
    <cfRule type="containsText" dxfId="2554" priority="524" operator="containsText" text="3- Moderado">
      <formula>NOT(ISERROR(SEARCH("3- Moderado",K30)))</formula>
    </cfRule>
    <cfRule type="containsText" dxfId="2553" priority="525" operator="containsText" text="6- Moderado">
      <formula>NOT(ISERROR(SEARCH("6- Moderado",K30)))</formula>
    </cfRule>
    <cfRule type="containsText" dxfId="2552" priority="526" operator="containsText" text="4- Moderado">
      <formula>NOT(ISERROR(SEARCH("4- Moderado",K30)))</formula>
    </cfRule>
    <cfRule type="containsText" dxfId="2551" priority="527" operator="containsText" text="3- Bajo">
      <formula>NOT(ISERROR(SEARCH("3- Bajo",K30)))</formula>
    </cfRule>
    <cfRule type="containsText" dxfId="2550" priority="528" operator="containsText" text="4- Bajo">
      <formula>NOT(ISERROR(SEARCH("4- Bajo",K30)))</formula>
    </cfRule>
    <cfRule type="containsText" dxfId="2549" priority="529" operator="containsText" text="1- Bajo">
      <formula>NOT(ISERROR(SEARCH("1- Bajo",K30)))</formula>
    </cfRule>
  </conditionalFormatting>
  <conditionalFormatting sqref="H30:I30">
    <cfRule type="containsText" dxfId="2548" priority="518" operator="containsText" text="3- Moderado">
      <formula>NOT(ISERROR(SEARCH("3- Moderado",H30)))</formula>
    </cfRule>
    <cfRule type="containsText" dxfId="2547" priority="519" operator="containsText" text="6- Moderado">
      <formula>NOT(ISERROR(SEARCH("6- Moderado",H30)))</formula>
    </cfRule>
    <cfRule type="containsText" dxfId="2546" priority="520" operator="containsText" text="4- Moderado">
      <formula>NOT(ISERROR(SEARCH("4- Moderado",H30)))</formula>
    </cfRule>
    <cfRule type="containsText" dxfId="2545" priority="521" operator="containsText" text="3- Bajo">
      <formula>NOT(ISERROR(SEARCH("3- Bajo",H30)))</formula>
    </cfRule>
    <cfRule type="containsText" dxfId="2544" priority="522" operator="containsText" text="4- Bajo">
      <formula>NOT(ISERROR(SEARCH("4- Bajo",H30)))</formula>
    </cfRule>
    <cfRule type="containsText" dxfId="2543" priority="523" operator="containsText" text="1- Bajo">
      <formula>NOT(ISERROR(SEARCH("1- Bajo",H30)))</formula>
    </cfRule>
  </conditionalFormatting>
  <conditionalFormatting sqref="A30 C30:E30">
    <cfRule type="containsText" dxfId="2542" priority="512" operator="containsText" text="3- Moderado">
      <formula>NOT(ISERROR(SEARCH("3- Moderado",A30)))</formula>
    </cfRule>
    <cfRule type="containsText" dxfId="2541" priority="513" operator="containsText" text="6- Moderado">
      <formula>NOT(ISERROR(SEARCH("6- Moderado",A30)))</formula>
    </cfRule>
    <cfRule type="containsText" dxfId="2540" priority="514" operator="containsText" text="4- Moderado">
      <formula>NOT(ISERROR(SEARCH("4- Moderado",A30)))</formula>
    </cfRule>
    <cfRule type="containsText" dxfId="2539" priority="515" operator="containsText" text="3- Bajo">
      <formula>NOT(ISERROR(SEARCH("3- Bajo",A30)))</formula>
    </cfRule>
    <cfRule type="containsText" dxfId="2538" priority="516" operator="containsText" text="4- Bajo">
      <formula>NOT(ISERROR(SEARCH("4- Bajo",A30)))</formula>
    </cfRule>
    <cfRule type="containsText" dxfId="2537" priority="517" operator="containsText" text="1- Bajo">
      <formula>NOT(ISERROR(SEARCH("1- Bajo",A30)))</formula>
    </cfRule>
  </conditionalFormatting>
  <conditionalFormatting sqref="F30:G30">
    <cfRule type="containsText" dxfId="2536" priority="506" operator="containsText" text="3- Moderado">
      <formula>NOT(ISERROR(SEARCH("3- Moderado",F30)))</formula>
    </cfRule>
    <cfRule type="containsText" dxfId="2535" priority="507" operator="containsText" text="6- Moderado">
      <formula>NOT(ISERROR(SEARCH("6- Moderado",F30)))</formula>
    </cfRule>
    <cfRule type="containsText" dxfId="2534" priority="508" operator="containsText" text="4- Moderado">
      <formula>NOT(ISERROR(SEARCH("4- Moderado",F30)))</formula>
    </cfRule>
    <cfRule type="containsText" dxfId="2533" priority="509" operator="containsText" text="3- Bajo">
      <formula>NOT(ISERROR(SEARCH("3- Bajo",F30)))</formula>
    </cfRule>
    <cfRule type="containsText" dxfId="2532" priority="510" operator="containsText" text="4- Bajo">
      <formula>NOT(ISERROR(SEARCH("4- Bajo",F30)))</formula>
    </cfRule>
    <cfRule type="containsText" dxfId="2531" priority="511" operator="containsText" text="1- Bajo">
      <formula>NOT(ISERROR(SEARCH("1- Bajo",F30)))</formula>
    </cfRule>
  </conditionalFormatting>
  <conditionalFormatting sqref="J30:J34">
    <cfRule type="containsText" dxfId="2530" priority="501" operator="containsText" text="Bajo">
      <formula>NOT(ISERROR(SEARCH("Bajo",J30)))</formula>
    </cfRule>
    <cfRule type="containsText" dxfId="2529" priority="502" operator="containsText" text="Moderado">
      <formula>NOT(ISERROR(SEARCH("Moderado",J30)))</formula>
    </cfRule>
    <cfRule type="containsText" dxfId="2528" priority="503" operator="containsText" text="Alto">
      <formula>NOT(ISERROR(SEARCH("Alto",J30)))</formula>
    </cfRule>
    <cfRule type="containsText" dxfId="2527" priority="504" operator="containsText" text="Extremo">
      <formula>NOT(ISERROR(SEARCH("Extremo",J30)))</formula>
    </cfRule>
    <cfRule type="colorScale" priority="505">
      <colorScale>
        <cfvo type="min"/>
        <cfvo type="max"/>
        <color rgb="FFFF7128"/>
        <color rgb="FFFFEF9C"/>
      </colorScale>
    </cfRule>
  </conditionalFormatting>
  <conditionalFormatting sqref="M30:M34">
    <cfRule type="containsText" dxfId="2526" priority="476" operator="containsText" text="Moderado">
      <formula>NOT(ISERROR(SEARCH("Moderado",M30)))</formula>
    </cfRule>
    <cfRule type="containsText" dxfId="2525" priority="496" operator="containsText" text="Bajo">
      <formula>NOT(ISERROR(SEARCH("Bajo",M30)))</formula>
    </cfRule>
    <cfRule type="containsText" dxfId="2524" priority="497" operator="containsText" text="Moderado">
      <formula>NOT(ISERROR(SEARCH("Moderado",M30)))</formula>
    </cfRule>
    <cfRule type="containsText" dxfId="2523" priority="498" operator="containsText" text="Alto">
      <formula>NOT(ISERROR(SEARCH("Alto",M30)))</formula>
    </cfRule>
    <cfRule type="containsText" dxfId="2522" priority="499" operator="containsText" text="Extremo">
      <formula>NOT(ISERROR(SEARCH("Extremo",M30)))</formula>
    </cfRule>
    <cfRule type="colorScale" priority="500">
      <colorScale>
        <cfvo type="min"/>
        <cfvo type="max"/>
        <color rgb="FFFF7128"/>
        <color rgb="FFFFEF9C"/>
      </colorScale>
    </cfRule>
  </conditionalFormatting>
  <conditionalFormatting sqref="N30">
    <cfRule type="containsText" dxfId="2521" priority="490" operator="containsText" text="3- Moderado">
      <formula>NOT(ISERROR(SEARCH("3- Moderado",N30)))</formula>
    </cfRule>
    <cfRule type="containsText" dxfId="2520" priority="491" operator="containsText" text="6- Moderado">
      <formula>NOT(ISERROR(SEARCH("6- Moderado",N30)))</formula>
    </cfRule>
    <cfRule type="containsText" dxfId="2519" priority="492" operator="containsText" text="4- Moderado">
      <formula>NOT(ISERROR(SEARCH("4- Moderado",N30)))</formula>
    </cfRule>
    <cfRule type="containsText" dxfId="2518" priority="493" operator="containsText" text="3- Bajo">
      <formula>NOT(ISERROR(SEARCH("3- Bajo",N30)))</formula>
    </cfRule>
    <cfRule type="containsText" dxfId="2517" priority="494" operator="containsText" text="4- Bajo">
      <formula>NOT(ISERROR(SEARCH("4- Bajo",N30)))</formula>
    </cfRule>
    <cfRule type="containsText" dxfId="2516" priority="495" operator="containsText" text="1- Bajo">
      <formula>NOT(ISERROR(SEARCH("1- Bajo",N30)))</formula>
    </cfRule>
  </conditionalFormatting>
  <conditionalFormatting sqref="H30:H34">
    <cfRule type="containsText" dxfId="2515" priority="477" operator="containsText" text="Muy Alta">
      <formula>NOT(ISERROR(SEARCH("Muy Alta",H30)))</formula>
    </cfRule>
    <cfRule type="containsText" dxfId="2514" priority="478" operator="containsText" text="Alta">
      <formula>NOT(ISERROR(SEARCH("Alta",H30)))</formula>
    </cfRule>
    <cfRule type="containsText" dxfId="2513" priority="479" operator="containsText" text="Muy Alta">
      <formula>NOT(ISERROR(SEARCH("Muy Alta",H30)))</formula>
    </cfRule>
    <cfRule type="containsText" dxfId="2512" priority="484" operator="containsText" text="Muy Baja">
      <formula>NOT(ISERROR(SEARCH("Muy Baja",H30)))</formula>
    </cfRule>
    <cfRule type="containsText" dxfId="2511" priority="485" operator="containsText" text="Baja">
      <formula>NOT(ISERROR(SEARCH("Baja",H30)))</formula>
    </cfRule>
    <cfRule type="containsText" dxfId="2510" priority="486" operator="containsText" text="Media">
      <formula>NOT(ISERROR(SEARCH("Media",H30)))</formula>
    </cfRule>
    <cfRule type="containsText" dxfId="2509" priority="487" operator="containsText" text="Alta">
      <formula>NOT(ISERROR(SEARCH("Alta",H30)))</formula>
    </cfRule>
    <cfRule type="containsText" dxfId="2508" priority="489" operator="containsText" text="Muy Alta">
      <formula>NOT(ISERROR(SEARCH("Muy Alta",H30)))</formula>
    </cfRule>
  </conditionalFormatting>
  <conditionalFormatting sqref="I30:I34">
    <cfRule type="containsText" dxfId="2507" priority="480" operator="containsText" text="Catastrófico">
      <formula>NOT(ISERROR(SEARCH("Catastrófico",I30)))</formula>
    </cfRule>
    <cfRule type="containsText" dxfId="2506" priority="481" operator="containsText" text="Mayor">
      <formula>NOT(ISERROR(SEARCH("Mayor",I30)))</formula>
    </cfRule>
    <cfRule type="containsText" dxfId="2505" priority="482" operator="containsText" text="Menor">
      <formula>NOT(ISERROR(SEARCH("Menor",I30)))</formula>
    </cfRule>
    <cfRule type="containsText" dxfId="2504" priority="483" operator="containsText" text="Leve">
      <formula>NOT(ISERROR(SEARCH("Leve",I30)))</formula>
    </cfRule>
    <cfRule type="containsText" dxfId="2503" priority="488" operator="containsText" text="Moderado">
      <formula>NOT(ISERROR(SEARCH("Moderado",I30)))</formula>
    </cfRule>
  </conditionalFormatting>
  <conditionalFormatting sqref="K30:K34">
    <cfRule type="containsText" dxfId="2502" priority="475" operator="containsText" text="Media">
      <formula>NOT(ISERROR(SEARCH("Media",K30)))</formula>
    </cfRule>
  </conditionalFormatting>
  <conditionalFormatting sqref="L30:L34">
    <cfRule type="containsText" dxfId="2501" priority="474" operator="containsText" text="Moderado">
      <formula>NOT(ISERROR(SEARCH("Moderado",L30)))</formula>
    </cfRule>
  </conditionalFormatting>
  <conditionalFormatting sqref="J30:J34">
    <cfRule type="containsText" dxfId="2500" priority="473" operator="containsText" text="Moderado">
      <formula>NOT(ISERROR(SEARCH("Moderado",J30)))</formula>
    </cfRule>
  </conditionalFormatting>
  <conditionalFormatting sqref="J30:J34">
    <cfRule type="containsText" dxfId="2499" priority="471" operator="containsText" text="Bajo">
      <formula>NOT(ISERROR(SEARCH("Bajo",J30)))</formula>
    </cfRule>
    <cfRule type="containsText" dxfId="2498" priority="472" operator="containsText" text="Extremo">
      <formula>NOT(ISERROR(SEARCH("Extremo",J30)))</formula>
    </cfRule>
  </conditionalFormatting>
  <conditionalFormatting sqref="K30:K34">
    <cfRule type="containsText" dxfId="2497" priority="469" operator="containsText" text="Baja">
      <formula>NOT(ISERROR(SEARCH("Baja",K30)))</formula>
    </cfRule>
    <cfRule type="containsText" dxfId="2496" priority="470" operator="containsText" text="Muy Baja">
      <formula>NOT(ISERROR(SEARCH("Muy Baja",K30)))</formula>
    </cfRule>
  </conditionalFormatting>
  <conditionalFormatting sqref="K30:K34">
    <cfRule type="containsText" dxfId="2495" priority="467" operator="containsText" text="Muy Alta">
      <formula>NOT(ISERROR(SEARCH("Muy Alta",K30)))</formula>
    </cfRule>
    <cfRule type="containsText" dxfId="2494" priority="468" operator="containsText" text="Alta">
      <formula>NOT(ISERROR(SEARCH("Alta",K30)))</formula>
    </cfRule>
  </conditionalFormatting>
  <conditionalFormatting sqref="L30:L34">
    <cfRule type="containsText" dxfId="2493" priority="463" operator="containsText" text="Catastrófico">
      <formula>NOT(ISERROR(SEARCH("Catastrófico",L30)))</formula>
    </cfRule>
    <cfRule type="containsText" dxfId="2492" priority="464" operator="containsText" text="Mayor">
      <formula>NOT(ISERROR(SEARCH("Mayor",L30)))</formula>
    </cfRule>
    <cfRule type="containsText" dxfId="2491" priority="465" operator="containsText" text="Menor">
      <formula>NOT(ISERROR(SEARCH("Menor",L30)))</formula>
    </cfRule>
    <cfRule type="containsText" dxfId="2490" priority="466" operator="containsText" text="Leve">
      <formula>NOT(ISERROR(SEARCH("Leve",L30)))</formula>
    </cfRule>
  </conditionalFormatting>
  <conditionalFormatting sqref="K35:L35">
    <cfRule type="containsText" dxfId="2489" priority="457" operator="containsText" text="3- Moderado">
      <formula>NOT(ISERROR(SEARCH("3- Moderado",K35)))</formula>
    </cfRule>
    <cfRule type="containsText" dxfId="2488" priority="458" operator="containsText" text="6- Moderado">
      <formula>NOT(ISERROR(SEARCH("6- Moderado",K35)))</formula>
    </cfRule>
    <cfRule type="containsText" dxfId="2487" priority="459" operator="containsText" text="4- Moderado">
      <formula>NOT(ISERROR(SEARCH("4- Moderado",K35)))</formula>
    </cfRule>
    <cfRule type="containsText" dxfId="2486" priority="460" operator="containsText" text="3- Bajo">
      <formula>NOT(ISERROR(SEARCH("3- Bajo",K35)))</formula>
    </cfRule>
    <cfRule type="containsText" dxfId="2485" priority="461" operator="containsText" text="4- Bajo">
      <formula>NOT(ISERROR(SEARCH("4- Bajo",K35)))</formula>
    </cfRule>
    <cfRule type="containsText" dxfId="2484" priority="462" operator="containsText" text="1- Bajo">
      <formula>NOT(ISERROR(SEARCH("1- Bajo",K35)))</formula>
    </cfRule>
  </conditionalFormatting>
  <conditionalFormatting sqref="H35:I35">
    <cfRule type="containsText" dxfId="2483" priority="451" operator="containsText" text="3- Moderado">
      <formula>NOT(ISERROR(SEARCH("3- Moderado",H35)))</formula>
    </cfRule>
    <cfRule type="containsText" dxfId="2482" priority="452" operator="containsText" text="6- Moderado">
      <formula>NOT(ISERROR(SEARCH("6- Moderado",H35)))</formula>
    </cfRule>
    <cfRule type="containsText" dxfId="2481" priority="453" operator="containsText" text="4- Moderado">
      <formula>NOT(ISERROR(SEARCH("4- Moderado",H35)))</formula>
    </cfRule>
    <cfRule type="containsText" dxfId="2480" priority="454" operator="containsText" text="3- Bajo">
      <formula>NOT(ISERROR(SEARCH("3- Bajo",H35)))</formula>
    </cfRule>
    <cfRule type="containsText" dxfId="2479" priority="455" operator="containsText" text="4- Bajo">
      <formula>NOT(ISERROR(SEARCH("4- Bajo",H35)))</formula>
    </cfRule>
    <cfRule type="containsText" dxfId="2478" priority="456" operator="containsText" text="1- Bajo">
      <formula>NOT(ISERROR(SEARCH("1- Bajo",H35)))</formula>
    </cfRule>
  </conditionalFormatting>
  <conditionalFormatting sqref="A35 C35:E35">
    <cfRule type="containsText" dxfId="2477" priority="445" operator="containsText" text="3- Moderado">
      <formula>NOT(ISERROR(SEARCH("3- Moderado",A35)))</formula>
    </cfRule>
    <cfRule type="containsText" dxfId="2476" priority="446" operator="containsText" text="6- Moderado">
      <formula>NOT(ISERROR(SEARCH("6- Moderado",A35)))</formula>
    </cfRule>
    <cfRule type="containsText" dxfId="2475" priority="447" operator="containsText" text="4- Moderado">
      <formula>NOT(ISERROR(SEARCH("4- Moderado",A35)))</formula>
    </cfRule>
    <cfRule type="containsText" dxfId="2474" priority="448" operator="containsText" text="3- Bajo">
      <formula>NOT(ISERROR(SEARCH("3- Bajo",A35)))</formula>
    </cfRule>
    <cfRule type="containsText" dxfId="2473" priority="449" operator="containsText" text="4- Bajo">
      <formula>NOT(ISERROR(SEARCH("4- Bajo",A35)))</formula>
    </cfRule>
    <cfRule type="containsText" dxfId="2472" priority="450" operator="containsText" text="1- Bajo">
      <formula>NOT(ISERROR(SEARCH("1- Bajo",A35)))</formula>
    </cfRule>
  </conditionalFormatting>
  <conditionalFormatting sqref="F35:G35">
    <cfRule type="containsText" dxfId="2471" priority="439" operator="containsText" text="3- Moderado">
      <formula>NOT(ISERROR(SEARCH("3- Moderado",F35)))</formula>
    </cfRule>
    <cfRule type="containsText" dxfId="2470" priority="440" operator="containsText" text="6- Moderado">
      <formula>NOT(ISERROR(SEARCH("6- Moderado",F35)))</formula>
    </cfRule>
    <cfRule type="containsText" dxfId="2469" priority="441" operator="containsText" text="4- Moderado">
      <formula>NOT(ISERROR(SEARCH("4- Moderado",F35)))</formula>
    </cfRule>
    <cfRule type="containsText" dxfId="2468" priority="442" operator="containsText" text="3- Bajo">
      <formula>NOT(ISERROR(SEARCH("3- Bajo",F35)))</formula>
    </cfRule>
    <cfRule type="containsText" dxfId="2467" priority="443" operator="containsText" text="4- Bajo">
      <formula>NOT(ISERROR(SEARCH("4- Bajo",F35)))</formula>
    </cfRule>
    <cfRule type="containsText" dxfId="2466" priority="444" operator="containsText" text="1- Bajo">
      <formula>NOT(ISERROR(SEARCH("1- Bajo",F35)))</formula>
    </cfRule>
  </conditionalFormatting>
  <conditionalFormatting sqref="J35:J39">
    <cfRule type="containsText" dxfId="2465" priority="434" operator="containsText" text="Bajo">
      <formula>NOT(ISERROR(SEARCH("Bajo",J35)))</formula>
    </cfRule>
    <cfRule type="containsText" dxfId="2464" priority="435" operator="containsText" text="Moderado">
      <formula>NOT(ISERROR(SEARCH("Moderado",J35)))</formula>
    </cfRule>
    <cfRule type="containsText" dxfId="2463" priority="436" operator="containsText" text="Alto">
      <formula>NOT(ISERROR(SEARCH("Alto",J35)))</formula>
    </cfRule>
    <cfRule type="containsText" dxfId="2462" priority="437" operator="containsText" text="Extremo">
      <formula>NOT(ISERROR(SEARCH("Extremo",J35)))</formula>
    </cfRule>
    <cfRule type="colorScale" priority="438">
      <colorScale>
        <cfvo type="min"/>
        <cfvo type="max"/>
        <color rgb="FFFF7128"/>
        <color rgb="FFFFEF9C"/>
      </colorScale>
    </cfRule>
  </conditionalFormatting>
  <conditionalFormatting sqref="M35:M39">
    <cfRule type="containsText" dxfId="2461" priority="409" operator="containsText" text="Moderado">
      <formula>NOT(ISERROR(SEARCH("Moderado",M35)))</formula>
    </cfRule>
    <cfRule type="containsText" dxfId="2460" priority="429" operator="containsText" text="Bajo">
      <formula>NOT(ISERROR(SEARCH("Bajo",M35)))</formula>
    </cfRule>
    <cfRule type="containsText" dxfId="2459" priority="430" operator="containsText" text="Moderado">
      <formula>NOT(ISERROR(SEARCH("Moderado",M35)))</formula>
    </cfRule>
    <cfRule type="containsText" dxfId="2458" priority="431" operator="containsText" text="Alto">
      <formula>NOT(ISERROR(SEARCH("Alto",M35)))</formula>
    </cfRule>
    <cfRule type="containsText" dxfId="2457" priority="432" operator="containsText" text="Extremo">
      <formula>NOT(ISERROR(SEARCH("Extremo",M35)))</formula>
    </cfRule>
    <cfRule type="colorScale" priority="433">
      <colorScale>
        <cfvo type="min"/>
        <cfvo type="max"/>
        <color rgb="FFFF7128"/>
        <color rgb="FFFFEF9C"/>
      </colorScale>
    </cfRule>
  </conditionalFormatting>
  <conditionalFormatting sqref="N35">
    <cfRule type="containsText" dxfId="2456" priority="423" operator="containsText" text="3- Moderado">
      <formula>NOT(ISERROR(SEARCH("3- Moderado",N35)))</formula>
    </cfRule>
    <cfRule type="containsText" dxfId="2455" priority="424" operator="containsText" text="6- Moderado">
      <formula>NOT(ISERROR(SEARCH("6- Moderado",N35)))</formula>
    </cfRule>
    <cfRule type="containsText" dxfId="2454" priority="425" operator="containsText" text="4- Moderado">
      <formula>NOT(ISERROR(SEARCH("4- Moderado",N35)))</formula>
    </cfRule>
    <cfRule type="containsText" dxfId="2453" priority="426" operator="containsText" text="3- Bajo">
      <formula>NOT(ISERROR(SEARCH("3- Bajo",N35)))</formula>
    </cfRule>
    <cfRule type="containsText" dxfId="2452" priority="427" operator="containsText" text="4- Bajo">
      <formula>NOT(ISERROR(SEARCH("4- Bajo",N35)))</formula>
    </cfRule>
    <cfRule type="containsText" dxfId="2451" priority="428" operator="containsText" text="1- Bajo">
      <formula>NOT(ISERROR(SEARCH("1- Bajo",N35)))</formula>
    </cfRule>
  </conditionalFormatting>
  <conditionalFormatting sqref="H35:H39">
    <cfRule type="containsText" dxfId="2450" priority="410" operator="containsText" text="Muy Alta">
      <formula>NOT(ISERROR(SEARCH("Muy Alta",H35)))</formula>
    </cfRule>
    <cfRule type="containsText" dxfId="2449" priority="411" operator="containsText" text="Alta">
      <formula>NOT(ISERROR(SEARCH("Alta",H35)))</formula>
    </cfRule>
    <cfRule type="containsText" dxfId="2448" priority="412" operator="containsText" text="Muy Alta">
      <formula>NOT(ISERROR(SEARCH("Muy Alta",H35)))</formula>
    </cfRule>
    <cfRule type="containsText" dxfId="2447" priority="417" operator="containsText" text="Muy Baja">
      <formula>NOT(ISERROR(SEARCH("Muy Baja",H35)))</formula>
    </cfRule>
    <cfRule type="containsText" dxfId="2446" priority="418" operator="containsText" text="Baja">
      <formula>NOT(ISERROR(SEARCH("Baja",H35)))</formula>
    </cfRule>
    <cfRule type="containsText" dxfId="2445" priority="419" operator="containsText" text="Media">
      <formula>NOT(ISERROR(SEARCH("Media",H35)))</formula>
    </cfRule>
    <cfRule type="containsText" dxfId="2444" priority="420" operator="containsText" text="Alta">
      <formula>NOT(ISERROR(SEARCH("Alta",H35)))</formula>
    </cfRule>
    <cfRule type="containsText" dxfId="2443" priority="422" operator="containsText" text="Muy Alta">
      <formula>NOT(ISERROR(SEARCH("Muy Alta",H35)))</formula>
    </cfRule>
  </conditionalFormatting>
  <conditionalFormatting sqref="I35:I39">
    <cfRule type="containsText" dxfId="2442" priority="413" operator="containsText" text="Catastrófico">
      <formula>NOT(ISERROR(SEARCH("Catastrófico",I35)))</formula>
    </cfRule>
    <cfRule type="containsText" dxfId="2441" priority="414" operator="containsText" text="Mayor">
      <formula>NOT(ISERROR(SEARCH("Mayor",I35)))</formula>
    </cfRule>
    <cfRule type="containsText" dxfId="2440" priority="415" operator="containsText" text="Menor">
      <formula>NOT(ISERROR(SEARCH("Menor",I35)))</formula>
    </cfRule>
    <cfRule type="containsText" dxfId="2439" priority="416" operator="containsText" text="Leve">
      <formula>NOT(ISERROR(SEARCH("Leve",I35)))</formula>
    </cfRule>
    <cfRule type="containsText" dxfId="2438" priority="421" operator="containsText" text="Moderado">
      <formula>NOT(ISERROR(SEARCH("Moderado",I35)))</formula>
    </cfRule>
  </conditionalFormatting>
  <conditionalFormatting sqref="K35:K39">
    <cfRule type="containsText" dxfId="2437" priority="408" operator="containsText" text="Media">
      <formula>NOT(ISERROR(SEARCH("Media",K35)))</formula>
    </cfRule>
  </conditionalFormatting>
  <conditionalFormatting sqref="L35:L39">
    <cfRule type="containsText" dxfId="2436" priority="407" operator="containsText" text="Moderado">
      <formula>NOT(ISERROR(SEARCH("Moderado",L35)))</formula>
    </cfRule>
  </conditionalFormatting>
  <conditionalFormatting sqref="J35:J39">
    <cfRule type="containsText" dxfId="2435" priority="406" operator="containsText" text="Moderado">
      <formula>NOT(ISERROR(SEARCH("Moderado",J35)))</formula>
    </cfRule>
  </conditionalFormatting>
  <conditionalFormatting sqref="J35:J39">
    <cfRule type="containsText" dxfId="2434" priority="404" operator="containsText" text="Bajo">
      <formula>NOT(ISERROR(SEARCH("Bajo",J35)))</formula>
    </cfRule>
    <cfRule type="containsText" dxfId="2433" priority="405" operator="containsText" text="Extremo">
      <formula>NOT(ISERROR(SEARCH("Extremo",J35)))</formula>
    </cfRule>
  </conditionalFormatting>
  <conditionalFormatting sqref="K35:K39">
    <cfRule type="containsText" dxfId="2432" priority="402" operator="containsText" text="Baja">
      <formula>NOT(ISERROR(SEARCH("Baja",K35)))</formula>
    </cfRule>
    <cfRule type="containsText" dxfId="2431" priority="403" operator="containsText" text="Muy Baja">
      <formula>NOT(ISERROR(SEARCH("Muy Baja",K35)))</formula>
    </cfRule>
  </conditionalFormatting>
  <conditionalFormatting sqref="K35:K39">
    <cfRule type="containsText" dxfId="2430" priority="400" operator="containsText" text="Muy Alta">
      <formula>NOT(ISERROR(SEARCH("Muy Alta",K35)))</formula>
    </cfRule>
    <cfRule type="containsText" dxfId="2429" priority="401" operator="containsText" text="Alta">
      <formula>NOT(ISERROR(SEARCH("Alta",K35)))</formula>
    </cfRule>
  </conditionalFormatting>
  <conditionalFormatting sqref="L35:L39">
    <cfRule type="containsText" dxfId="2428" priority="396" operator="containsText" text="Catastrófico">
      <formula>NOT(ISERROR(SEARCH("Catastrófico",L35)))</formula>
    </cfRule>
    <cfRule type="containsText" dxfId="2427" priority="397" operator="containsText" text="Mayor">
      <formula>NOT(ISERROR(SEARCH("Mayor",L35)))</formula>
    </cfRule>
    <cfRule type="containsText" dxfId="2426" priority="398" operator="containsText" text="Menor">
      <formula>NOT(ISERROR(SEARCH("Menor",L35)))</formula>
    </cfRule>
    <cfRule type="containsText" dxfId="2425" priority="399" operator="containsText" text="Leve">
      <formula>NOT(ISERROR(SEARCH("Leve",L35)))</formula>
    </cfRule>
  </conditionalFormatting>
  <conditionalFormatting sqref="K40:L40">
    <cfRule type="containsText" dxfId="2424" priority="390" operator="containsText" text="3- Moderado">
      <formula>NOT(ISERROR(SEARCH("3- Moderado",K40)))</formula>
    </cfRule>
    <cfRule type="containsText" dxfId="2423" priority="391" operator="containsText" text="6- Moderado">
      <formula>NOT(ISERROR(SEARCH("6- Moderado",K40)))</formula>
    </cfRule>
    <cfRule type="containsText" dxfId="2422" priority="392" operator="containsText" text="4- Moderado">
      <formula>NOT(ISERROR(SEARCH("4- Moderado",K40)))</formula>
    </cfRule>
    <cfRule type="containsText" dxfId="2421" priority="393" operator="containsText" text="3- Bajo">
      <formula>NOT(ISERROR(SEARCH("3- Bajo",K40)))</formula>
    </cfRule>
    <cfRule type="containsText" dxfId="2420" priority="394" operator="containsText" text="4- Bajo">
      <formula>NOT(ISERROR(SEARCH("4- Bajo",K40)))</formula>
    </cfRule>
    <cfRule type="containsText" dxfId="2419" priority="395" operator="containsText" text="1- Bajo">
      <formula>NOT(ISERROR(SEARCH("1- Bajo",K40)))</formula>
    </cfRule>
  </conditionalFormatting>
  <conditionalFormatting sqref="H40:I40">
    <cfRule type="containsText" dxfId="2418" priority="384" operator="containsText" text="3- Moderado">
      <formula>NOT(ISERROR(SEARCH("3- Moderado",H40)))</formula>
    </cfRule>
    <cfRule type="containsText" dxfId="2417" priority="385" operator="containsText" text="6- Moderado">
      <formula>NOT(ISERROR(SEARCH("6- Moderado",H40)))</formula>
    </cfRule>
    <cfRule type="containsText" dxfId="2416" priority="386" operator="containsText" text="4- Moderado">
      <formula>NOT(ISERROR(SEARCH("4- Moderado",H40)))</formula>
    </cfRule>
    <cfRule type="containsText" dxfId="2415" priority="387" operator="containsText" text="3- Bajo">
      <formula>NOT(ISERROR(SEARCH("3- Bajo",H40)))</formula>
    </cfRule>
    <cfRule type="containsText" dxfId="2414" priority="388" operator="containsText" text="4- Bajo">
      <formula>NOT(ISERROR(SEARCH("4- Bajo",H40)))</formula>
    </cfRule>
    <cfRule type="containsText" dxfId="2413" priority="389" operator="containsText" text="1- Bajo">
      <formula>NOT(ISERROR(SEARCH("1- Bajo",H40)))</formula>
    </cfRule>
  </conditionalFormatting>
  <conditionalFormatting sqref="A40 C40:E40">
    <cfRule type="containsText" dxfId="2412" priority="378" operator="containsText" text="3- Moderado">
      <formula>NOT(ISERROR(SEARCH("3- Moderado",A40)))</formula>
    </cfRule>
    <cfRule type="containsText" dxfId="2411" priority="379" operator="containsText" text="6- Moderado">
      <formula>NOT(ISERROR(SEARCH("6- Moderado",A40)))</formula>
    </cfRule>
    <cfRule type="containsText" dxfId="2410" priority="380" operator="containsText" text="4- Moderado">
      <formula>NOT(ISERROR(SEARCH("4- Moderado",A40)))</formula>
    </cfRule>
    <cfRule type="containsText" dxfId="2409" priority="381" operator="containsText" text="3- Bajo">
      <formula>NOT(ISERROR(SEARCH("3- Bajo",A40)))</formula>
    </cfRule>
    <cfRule type="containsText" dxfId="2408" priority="382" operator="containsText" text="4- Bajo">
      <formula>NOT(ISERROR(SEARCH("4- Bajo",A40)))</formula>
    </cfRule>
    <cfRule type="containsText" dxfId="2407" priority="383" operator="containsText" text="1- Bajo">
      <formula>NOT(ISERROR(SEARCH("1- Bajo",A40)))</formula>
    </cfRule>
  </conditionalFormatting>
  <conditionalFormatting sqref="F40:G40">
    <cfRule type="containsText" dxfId="2406" priority="372" operator="containsText" text="3- Moderado">
      <formula>NOT(ISERROR(SEARCH("3- Moderado",F40)))</formula>
    </cfRule>
    <cfRule type="containsText" dxfId="2405" priority="373" operator="containsText" text="6- Moderado">
      <formula>NOT(ISERROR(SEARCH("6- Moderado",F40)))</formula>
    </cfRule>
    <cfRule type="containsText" dxfId="2404" priority="374" operator="containsText" text="4- Moderado">
      <formula>NOT(ISERROR(SEARCH("4- Moderado",F40)))</formula>
    </cfRule>
    <cfRule type="containsText" dxfId="2403" priority="375" operator="containsText" text="3- Bajo">
      <formula>NOT(ISERROR(SEARCH("3- Bajo",F40)))</formula>
    </cfRule>
    <cfRule type="containsText" dxfId="2402" priority="376" operator="containsText" text="4- Bajo">
      <formula>NOT(ISERROR(SEARCH("4- Bajo",F40)))</formula>
    </cfRule>
    <cfRule type="containsText" dxfId="2401" priority="377" operator="containsText" text="1- Bajo">
      <formula>NOT(ISERROR(SEARCH("1- Bajo",F40)))</formula>
    </cfRule>
  </conditionalFormatting>
  <conditionalFormatting sqref="J40:J44">
    <cfRule type="containsText" dxfId="2400" priority="367" operator="containsText" text="Bajo">
      <formula>NOT(ISERROR(SEARCH("Bajo",J40)))</formula>
    </cfRule>
    <cfRule type="containsText" dxfId="2399" priority="368" operator="containsText" text="Moderado">
      <formula>NOT(ISERROR(SEARCH("Moderado",J40)))</formula>
    </cfRule>
    <cfRule type="containsText" dxfId="2398" priority="369" operator="containsText" text="Alto">
      <formula>NOT(ISERROR(SEARCH("Alto",J40)))</formula>
    </cfRule>
    <cfRule type="containsText" dxfId="2397" priority="370" operator="containsText" text="Extremo">
      <formula>NOT(ISERROR(SEARCH("Extremo",J40)))</formula>
    </cfRule>
    <cfRule type="colorScale" priority="371">
      <colorScale>
        <cfvo type="min"/>
        <cfvo type="max"/>
        <color rgb="FFFF7128"/>
        <color rgb="FFFFEF9C"/>
      </colorScale>
    </cfRule>
  </conditionalFormatting>
  <conditionalFormatting sqref="M40:M44">
    <cfRule type="containsText" dxfId="2396" priority="342" operator="containsText" text="Moderado">
      <formula>NOT(ISERROR(SEARCH("Moderado",M40)))</formula>
    </cfRule>
    <cfRule type="containsText" dxfId="2395" priority="362" operator="containsText" text="Bajo">
      <formula>NOT(ISERROR(SEARCH("Bajo",M40)))</formula>
    </cfRule>
    <cfRule type="containsText" dxfId="2394" priority="363" operator="containsText" text="Moderado">
      <formula>NOT(ISERROR(SEARCH("Moderado",M40)))</formula>
    </cfRule>
    <cfRule type="containsText" dxfId="2393" priority="364" operator="containsText" text="Alto">
      <formula>NOT(ISERROR(SEARCH("Alto",M40)))</formula>
    </cfRule>
    <cfRule type="containsText" dxfId="2392" priority="365" operator="containsText" text="Extremo">
      <formula>NOT(ISERROR(SEARCH("Extremo",M40)))</formula>
    </cfRule>
    <cfRule type="colorScale" priority="366">
      <colorScale>
        <cfvo type="min"/>
        <cfvo type="max"/>
        <color rgb="FFFF7128"/>
        <color rgb="FFFFEF9C"/>
      </colorScale>
    </cfRule>
  </conditionalFormatting>
  <conditionalFormatting sqref="N40">
    <cfRule type="containsText" dxfId="2391" priority="356" operator="containsText" text="3- Moderado">
      <formula>NOT(ISERROR(SEARCH("3- Moderado",N40)))</formula>
    </cfRule>
    <cfRule type="containsText" dxfId="2390" priority="357" operator="containsText" text="6- Moderado">
      <formula>NOT(ISERROR(SEARCH("6- Moderado",N40)))</formula>
    </cfRule>
    <cfRule type="containsText" dxfId="2389" priority="358" operator="containsText" text="4- Moderado">
      <formula>NOT(ISERROR(SEARCH("4- Moderado",N40)))</formula>
    </cfRule>
    <cfRule type="containsText" dxfId="2388" priority="359" operator="containsText" text="3- Bajo">
      <formula>NOT(ISERROR(SEARCH("3- Bajo",N40)))</formula>
    </cfRule>
    <cfRule type="containsText" dxfId="2387" priority="360" operator="containsText" text="4- Bajo">
      <formula>NOT(ISERROR(SEARCH("4- Bajo",N40)))</formula>
    </cfRule>
    <cfRule type="containsText" dxfId="2386" priority="361" operator="containsText" text="1- Bajo">
      <formula>NOT(ISERROR(SEARCH("1- Bajo",N40)))</formula>
    </cfRule>
  </conditionalFormatting>
  <conditionalFormatting sqref="H40:H44">
    <cfRule type="containsText" dxfId="2385" priority="343" operator="containsText" text="Muy Alta">
      <formula>NOT(ISERROR(SEARCH("Muy Alta",H40)))</formula>
    </cfRule>
    <cfRule type="containsText" dxfId="2384" priority="344" operator="containsText" text="Alta">
      <formula>NOT(ISERROR(SEARCH("Alta",H40)))</formula>
    </cfRule>
    <cfRule type="containsText" dxfId="2383" priority="345" operator="containsText" text="Muy Alta">
      <formula>NOT(ISERROR(SEARCH("Muy Alta",H40)))</formula>
    </cfRule>
    <cfRule type="containsText" dxfId="2382" priority="350" operator="containsText" text="Muy Baja">
      <formula>NOT(ISERROR(SEARCH("Muy Baja",H40)))</formula>
    </cfRule>
    <cfRule type="containsText" dxfId="2381" priority="351" operator="containsText" text="Baja">
      <formula>NOT(ISERROR(SEARCH("Baja",H40)))</formula>
    </cfRule>
    <cfRule type="containsText" dxfId="2380" priority="352" operator="containsText" text="Media">
      <formula>NOT(ISERROR(SEARCH("Media",H40)))</formula>
    </cfRule>
    <cfRule type="containsText" dxfId="2379" priority="353" operator="containsText" text="Alta">
      <formula>NOT(ISERROR(SEARCH("Alta",H40)))</formula>
    </cfRule>
    <cfRule type="containsText" dxfId="2378" priority="355" operator="containsText" text="Muy Alta">
      <formula>NOT(ISERROR(SEARCH("Muy Alta",H40)))</formula>
    </cfRule>
  </conditionalFormatting>
  <conditionalFormatting sqref="I40:I44">
    <cfRule type="containsText" dxfId="2377" priority="346" operator="containsText" text="Catastrófico">
      <formula>NOT(ISERROR(SEARCH("Catastrófico",I40)))</formula>
    </cfRule>
    <cfRule type="containsText" dxfId="2376" priority="347" operator="containsText" text="Mayor">
      <formula>NOT(ISERROR(SEARCH("Mayor",I40)))</formula>
    </cfRule>
    <cfRule type="containsText" dxfId="2375" priority="348" operator="containsText" text="Menor">
      <formula>NOT(ISERROR(SEARCH("Menor",I40)))</formula>
    </cfRule>
    <cfRule type="containsText" dxfId="2374" priority="349" operator="containsText" text="Leve">
      <formula>NOT(ISERROR(SEARCH("Leve",I40)))</formula>
    </cfRule>
    <cfRule type="containsText" dxfId="2373" priority="354" operator="containsText" text="Moderado">
      <formula>NOT(ISERROR(SEARCH("Moderado",I40)))</formula>
    </cfRule>
  </conditionalFormatting>
  <conditionalFormatting sqref="K40:K44">
    <cfRule type="containsText" dxfId="2372" priority="341" operator="containsText" text="Media">
      <formula>NOT(ISERROR(SEARCH("Media",K40)))</formula>
    </cfRule>
  </conditionalFormatting>
  <conditionalFormatting sqref="L40:L44">
    <cfRule type="containsText" dxfId="2371" priority="340" operator="containsText" text="Moderado">
      <formula>NOT(ISERROR(SEARCH("Moderado",L40)))</formula>
    </cfRule>
  </conditionalFormatting>
  <conditionalFormatting sqref="J40:J44">
    <cfRule type="containsText" dxfId="2370" priority="339" operator="containsText" text="Moderado">
      <formula>NOT(ISERROR(SEARCH("Moderado",J40)))</formula>
    </cfRule>
  </conditionalFormatting>
  <conditionalFormatting sqref="J40:J44">
    <cfRule type="containsText" dxfId="2369" priority="337" operator="containsText" text="Bajo">
      <formula>NOT(ISERROR(SEARCH("Bajo",J40)))</formula>
    </cfRule>
    <cfRule type="containsText" dxfId="2368" priority="338" operator="containsText" text="Extremo">
      <formula>NOT(ISERROR(SEARCH("Extremo",J40)))</formula>
    </cfRule>
  </conditionalFormatting>
  <conditionalFormatting sqref="K40:K44">
    <cfRule type="containsText" dxfId="2367" priority="335" operator="containsText" text="Baja">
      <formula>NOT(ISERROR(SEARCH("Baja",K40)))</formula>
    </cfRule>
    <cfRule type="containsText" dxfId="2366" priority="336" operator="containsText" text="Muy Baja">
      <formula>NOT(ISERROR(SEARCH("Muy Baja",K40)))</formula>
    </cfRule>
  </conditionalFormatting>
  <conditionalFormatting sqref="K40:K44">
    <cfRule type="containsText" dxfId="2365" priority="333" operator="containsText" text="Muy Alta">
      <formula>NOT(ISERROR(SEARCH("Muy Alta",K40)))</formula>
    </cfRule>
    <cfRule type="containsText" dxfId="2364" priority="334" operator="containsText" text="Alta">
      <formula>NOT(ISERROR(SEARCH("Alta",K40)))</formula>
    </cfRule>
  </conditionalFormatting>
  <conditionalFormatting sqref="L40:L44">
    <cfRule type="containsText" dxfId="2363" priority="329" operator="containsText" text="Catastrófico">
      <formula>NOT(ISERROR(SEARCH("Catastrófico",L40)))</formula>
    </cfRule>
    <cfRule type="containsText" dxfId="2362" priority="330" operator="containsText" text="Mayor">
      <formula>NOT(ISERROR(SEARCH("Mayor",L40)))</formula>
    </cfRule>
    <cfRule type="containsText" dxfId="2361" priority="331" operator="containsText" text="Menor">
      <formula>NOT(ISERROR(SEARCH("Menor",L40)))</formula>
    </cfRule>
    <cfRule type="containsText" dxfId="2360" priority="332" operator="containsText" text="Leve">
      <formula>NOT(ISERROR(SEARCH("Leve",L40)))</formula>
    </cfRule>
  </conditionalFormatting>
  <conditionalFormatting sqref="K45:L45">
    <cfRule type="containsText" dxfId="2359" priority="323" operator="containsText" text="3- Moderado">
      <formula>NOT(ISERROR(SEARCH("3- Moderado",K45)))</formula>
    </cfRule>
    <cfRule type="containsText" dxfId="2358" priority="324" operator="containsText" text="6- Moderado">
      <formula>NOT(ISERROR(SEARCH("6- Moderado",K45)))</formula>
    </cfRule>
    <cfRule type="containsText" dxfId="2357" priority="325" operator="containsText" text="4- Moderado">
      <formula>NOT(ISERROR(SEARCH("4- Moderado",K45)))</formula>
    </cfRule>
    <cfRule type="containsText" dxfId="2356" priority="326" operator="containsText" text="3- Bajo">
      <formula>NOT(ISERROR(SEARCH("3- Bajo",K45)))</formula>
    </cfRule>
    <cfRule type="containsText" dxfId="2355" priority="327" operator="containsText" text="4- Bajo">
      <formula>NOT(ISERROR(SEARCH("4- Bajo",K45)))</formula>
    </cfRule>
    <cfRule type="containsText" dxfId="2354" priority="328" operator="containsText" text="1- Bajo">
      <formula>NOT(ISERROR(SEARCH("1- Bajo",K45)))</formula>
    </cfRule>
  </conditionalFormatting>
  <conditionalFormatting sqref="H45:I45">
    <cfRule type="containsText" dxfId="2353" priority="317" operator="containsText" text="3- Moderado">
      <formula>NOT(ISERROR(SEARCH("3- Moderado",H45)))</formula>
    </cfRule>
    <cfRule type="containsText" dxfId="2352" priority="318" operator="containsText" text="6- Moderado">
      <formula>NOT(ISERROR(SEARCH("6- Moderado",H45)))</formula>
    </cfRule>
    <cfRule type="containsText" dxfId="2351" priority="319" operator="containsText" text="4- Moderado">
      <formula>NOT(ISERROR(SEARCH("4- Moderado",H45)))</formula>
    </cfRule>
    <cfRule type="containsText" dxfId="2350" priority="320" operator="containsText" text="3- Bajo">
      <formula>NOT(ISERROR(SEARCH("3- Bajo",H45)))</formula>
    </cfRule>
    <cfRule type="containsText" dxfId="2349" priority="321" operator="containsText" text="4- Bajo">
      <formula>NOT(ISERROR(SEARCH("4- Bajo",H45)))</formula>
    </cfRule>
    <cfRule type="containsText" dxfId="2348" priority="322" operator="containsText" text="1- Bajo">
      <formula>NOT(ISERROR(SEARCH("1- Bajo",H45)))</formula>
    </cfRule>
  </conditionalFormatting>
  <conditionalFormatting sqref="A45 C45:E45">
    <cfRule type="containsText" dxfId="2347" priority="311" operator="containsText" text="3- Moderado">
      <formula>NOT(ISERROR(SEARCH("3- Moderado",A45)))</formula>
    </cfRule>
    <cfRule type="containsText" dxfId="2346" priority="312" operator="containsText" text="6- Moderado">
      <formula>NOT(ISERROR(SEARCH("6- Moderado",A45)))</formula>
    </cfRule>
    <cfRule type="containsText" dxfId="2345" priority="313" operator="containsText" text="4- Moderado">
      <formula>NOT(ISERROR(SEARCH("4- Moderado",A45)))</formula>
    </cfRule>
    <cfRule type="containsText" dxfId="2344" priority="314" operator="containsText" text="3- Bajo">
      <formula>NOT(ISERROR(SEARCH("3- Bajo",A45)))</formula>
    </cfRule>
    <cfRule type="containsText" dxfId="2343" priority="315" operator="containsText" text="4- Bajo">
      <formula>NOT(ISERROR(SEARCH("4- Bajo",A45)))</formula>
    </cfRule>
    <cfRule type="containsText" dxfId="2342" priority="316" operator="containsText" text="1- Bajo">
      <formula>NOT(ISERROR(SEARCH("1- Bajo",A45)))</formula>
    </cfRule>
  </conditionalFormatting>
  <conditionalFormatting sqref="F45:G45">
    <cfRule type="containsText" dxfId="2341" priority="305" operator="containsText" text="3- Moderado">
      <formula>NOT(ISERROR(SEARCH("3- Moderado",F45)))</formula>
    </cfRule>
    <cfRule type="containsText" dxfId="2340" priority="306" operator="containsText" text="6- Moderado">
      <formula>NOT(ISERROR(SEARCH("6- Moderado",F45)))</formula>
    </cfRule>
    <cfRule type="containsText" dxfId="2339" priority="307" operator="containsText" text="4- Moderado">
      <formula>NOT(ISERROR(SEARCH("4- Moderado",F45)))</formula>
    </cfRule>
    <cfRule type="containsText" dxfId="2338" priority="308" operator="containsText" text="3- Bajo">
      <formula>NOT(ISERROR(SEARCH("3- Bajo",F45)))</formula>
    </cfRule>
    <cfRule type="containsText" dxfId="2337" priority="309" operator="containsText" text="4- Bajo">
      <formula>NOT(ISERROR(SEARCH("4- Bajo",F45)))</formula>
    </cfRule>
    <cfRule type="containsText" dxfId="2336" priority="310" operator="containsText" text="1- Bajo">
      <formula>NOT(ISERROR(SEARCH("1- Bajo",F45)))</formula>
    </cfRule>
  </conditionalFormatting>
  <conditionalFormatting sqref="J45:J49">
    <cfRule type="containsText" dxfId="2335" priority="300" operator="containsText" text="Bajo">
      <formula>NOT(ISERROR(SEARCH("Bajo",J45)))</formula>
    </cfRule>
    <cfRule type="containsText" dxfId="2334" priority="301" operator="containsText" text="Moderado">
      <formula>NOT(ISERROR(SEARCH("Moderado",J45)))</formula>
    </cfRule>
    <cfRule type="containsText" dxfId="2333" priority="302" operator="containsText" text="Alto">
      <formula>NOT(ISERROR(SEARCH("Alto",J45)))</formula>
    </cfRule>
    <cfRule type="containsText" dxfId="2332" priority="303" operator="containsText" text="Extremo">
      <formula>NOT(ISERROR(SEARCH("Extremo",J45)))</formula>
    </cfRule>
    <cfRule type="colorScale" priority="304">
      <colorScale>
        <cfvo type="min"/>
        <cfvo type="max"/>
        <color rgb="FFFF7128"/>
        <color rgb="FFFFEF9C"/>
      </colorScale>
    </cfRule>
  </conditionalFormatting>
  <conditionalFormatting sqref="M45:M49">
    <cfRule type="containsText" dxfId="2331" priority="275" operator="containsText" text="Moderado">
      <formula>NOT(ISERROR(SEARCH("Moderado",M45)))</formula>
    </cfRule>
    <cfRule type="containsText" dxfId="2330" priority="295" operator="containsText" text="Bajo">
      <formula>NOT(ISERROR(SEARCH("Bajo",M45)))</formula>
    </cfRule>
    <cfRule type="containsText" dxfId="2329" priority="296" operator="containsText" text="Moderado">
      <formula>NOT(ISERROR(SEARCH("Moderado",M45)))</formula>
    </cfRule>
    <cfRule type="containsText" dxfId="2328" priority="297" operator="containsText" text="Alto">
      <formula>NOT(ISERROR(SEARCH("Alto",M45)))</formula>
    </cfRule>
    <cfRule type="containsText" dxfId="2327" priority="298" operator="containsText" text="Extremo">
      <formula>NOT(ISERROR(SEARCH("Extremo",M45)))</formula>
    </cfRule>
    <cfRule type="colorScale" priority="299">
      <colorScale>
        <cfvo type="min"/>
        <cfvo type="max"/>
        <color rgb="FFFF7128"/>
        <color rgb="FFFFEF9C"/>
      </colorScale>
    </cfRule>
  </conditionalFormatting>
  <conditionalFormatting sqref="N45">
    <cfRule type="containsText" dxfId="2326" priority="289" operator="containsText" text="3- Moderado">
      <formula>NOT(ISERROR(SEARCH("3- Moderado",N45)))</formula>
    </cfRule>
    <cfRule type="containsText" dxfId="2325" priority="290" operator="containsText" text="6- Moderado">
      <formula>NOT(ISERROR(SEARCH("6- Moderado",N45)))</formula>
    </cfRule>
    <cfRule type="containsText" dxfId="2324" priority="291" operator="containsText" text="4- Moderado">
      <formula>NOT(ISERROR(SEARCH("4- Moderado",N45)))</formula>
    </cfRule>
    <cfRule type="containsText" dxfId="2323" priority="292" operator="containsText" text="3- Bajo">
      <formula>NOT(ISERROR(SEARCH("3- Bajo",N45)))</formula>
    </cfRule>
    <cfRule type="containsText" dxfId="2322" priority="293" operator="containsText" text="4- Bajo">
      <formula>NOT(ISERROR(SEARCH("4- Bajo",N45)))</formula>
    </cfRule>
    <cfRule type="containsText" dxfId="2321" priority="294" operator="containsText" text="1- Bajo">
      <formula>NOT(ISERROR(SEARCH("1- Bajo",N45)))</formula>
    </cfRule>
  </conditionalFormatting>
  <conditionalFormatting sqref="H45:H49">
    <cfRule type="containsText" dxfId="2320" priority="276" operator="containsText" text="Muy Alta">
      <formula>NOT(ISERROR(SEARCH("Muy Alta",H45)))</formula>
    </cfRule>
    <cfRule type="containsText" dxfId="2319" priority="277" operator="containsText" text="Alta">
      <formula>NOT(ISERROR(SEARCH("Alta",H45)))</formula>
    </cfRule>
    <cfRule type="containsText" dxfId="2318" priority="278" operator="containsText" text="Muy Alta">
      <formula>NOT(ISERROR(SEARCH("Muy Alta",H45)))</formula>
    </cfRule>
    <cfRule type="containsText" dxfId="2317" priority="283" operator="containsText" text="Muy Baja">
      <formula>NOT(ISERROR(SEARCH("Muy Baja",H45)))</formula>
    </cfRule>
    <cfRule type="containsText" dxfId="2316" priority="284" operator="containsText" text="Baja">
      <formula>NOT(ISERROR(SEARCH("Baja",H45)))</formula>
    </cfRule>
    <cfRule type="containsText" dxfId="2315" priority="285" operator="containsText" text="Media">
      <formula>NOT(ISERROR(SEARCH("Media",H45)))</formula>
    </cfRule>
    <cfRule type="containsText" dxfId="2314" priority="286" operator="containsText" text="Alta">
      <formula>NOT(ISERROR(SEARCH("Alta",H45)))</formula>
    </cfRule>
    <cfRule type="containsText" dxfId="2313" priority="288" operator="containsText" text="Muy Alta">
      <formula>NOT(ISERROR(SEARCH("Muy Alta",H45)))</formula>
    </cfRule>
  </conditionalFormatting>
  <conditionalFormatting sqref="I45:I49">
    <cfRule type="containsText" dxfId="2312" priority="279" operator="containsText" text="Catastrófico">
      <formula>NOT(ISERROR(SEARCH("Catastrófico",I45)))</formula>
    </cfRule>
    <cfRule type="containsText" dxfId="2311" priority="280" operator="containsText" text="Mayor">
      <formula>NOT(ISERROR(SEARCH("Mayor",I45)))</formula>
    </cfRule>
    <cfRule type="containsText" dxfId="2310" priority="281" operator="containsText" text="Menor">
      <formula>NOT(ISERROR(SEARCH("Menor",I45)))</formula>
    </cfRule>
    <cfRule type="containsText" dxfId="2309" priority="282" operator="containsText" text="Leve">
      <formula>NOT(ISERROR(SEARCH("Leve",I45)))</formula>
    </cfRule>
    <cfRule type="containsText" dxfId="2308" priority="287" operator="containsText" text="Moderado">
      <formula>NOT(ISERROR(SEARCH("Moderado",I45)))</formula>
    </cfRule>
  </conditionalFormatting>
  <conditionalFormatting sqref="K45:K49">
    <cfRule type="containsText" dxfId="2307" priority="274" operator="containsText" text="Media">
      <formula>NOT(ISERROR(SEARCH("Media",K45)))</formula>
    </cfRule>
  </conditionalFormatting>
  <conditionalFormatting sqref="L45:L49">
    <cfRule type="containsText" dxfId="2306" priority="273" operator="containsText" text="Moderado">
      <formula>NOT(ISERROR(SEARCH("Moderado",L45)))</formula>
    </cfRule>
  </conditionalFormatting>
  <conditionalFormatting sqref="J45:J49">
    <cfRule type="containsText" dxfId="2305" priority="272" operator="containsText" text="Moderado">
      <formula>NOT(ISERROR(SEARCH("Moderado",J45)))</formula>
    </cfRule>
  </conditionalFormatting>
  <conditionalFormatting sqref="J45:J49">
    <cfRule type="containsText" dxfId="2304" priority="270" operator="containsText" text="Bajo">
      <formula>NOT(ISERROR(SEARCH("Bajo",J45)))</formula>
    </cfRule>
    <cfRule type="containsText" dxfId="2303" priority="271" operator="containsText" text="Extremo">
      <formula>NOT(ISERROR(SEARCH("Extremo",J45)))</formula>
    </cfRule>
  </conditionalFormatting>
  <conditionalFormatting sqref="K45:K49">
    <cfRule type="containsText" dxfId="2302" priority="268" operator="containsText" text="Baja">
      <formula>NOT(ISERROR(SEARCH("Baja",K45)))</formula>
    </cfRule>
    <cfRule type="containsText" dxfId="2301" priority="269" operator="containsText" text="Muy Baja">
      <formula>NOT(ISERROR(SEARCH("Muy Baja",K45)))</formula>
    </cfRule>
  </conditionalFormatting>
  <conditionalFormatting sqref="K45:K49">
    <cfRule type="containsText" dxfId="2300" priority="266" operator="containsText" text="Muy Alta">
      <formula>NOT(ISERROR(SEARCH("Muy Alta",K45)))</formula>
    </cfRule>
    <cfRule type="containsText" dxfId="2299" priority="267" operator="containsText" text="Alta">
      <formula>NOT(ISERROR(SEARCH("Alta",K45)))</formula>
    </cfRule>
  </conditionalFormatting>
  <conditionalFormatting sqref="L45:L49">
    <cfRule type="containsText" dxfId="2298" priority="262" operator="containsText" text="Catastrófico">
      <formula>NOT(ISERROR(SEARCH("Catastrófico",L45)))</formula>
    </cfRule>
    <cfRule type="containsText" dxfId="2297" priority="263" operator="containsText" text="Mayor">
      <formula>NOT(ISERROR(SEARCH("Mayor",L45)))</formula>
    </cfRule>
    <cfRule type="containsText" dxfId="2296" priority="264" operator="containsText" text="Menor">
      <formula>NOT(ISERROR(SEARCH("Menor",L45)))</formula>
    </cfRule>
    <cfRule type="containsText" dxfId="2295" priority="265" operator="containsText" text="Leve">
      <formula>NOT(ISERROR(SEARCH("Leve",L45)))</formula>
    </cfRule>
  </conditionalFormatting>
  <conditionalFormatting sqref="K50:L50">
    <cfRule type="containsText" dxfId="2294" priority="256" operator="containsText" text="3- Moderado">
      <formula>NOT(ISERROR(SEARCH("3- Moderado",K50)))</formula>
    </cfRule>
    <cfRule type="containsText" dxfId="2293" priority="257" operator="containsText" text="6- Moderado">
      <formula>NOT(ISERROR(SEARCH("6- Moderado",K50)))</formula>
    </cfRule>
    <cfRule type="containsText" dxfId="2292" priority="258" operator="containsText" text="4- Moderado">
      <formula>NOT(ISERROR(SEARCH("4- Moderado",K50)))</formula>
    </cfRule>
    <cfRule type="containsText" dxfId="2291" priority="259" operator="containsText" text="3- Bajo">
      <formula>NOT(ISERROR(SEARCH("3- Bajo",K50)))</formula>
    </cfRule>
    <cfRule type="containsText" dxfId="2290" priority="260" operator="containsText" text="4- Bajo">
      <formula>NOT(ISERROR(SEARCH("4- Bajo",K50)))</formula>
    </cfRule>
    <cfRule type="containsText" dxfId="2289" priority="261" operator="containsText" text="1- Bajo">
      <formula>NOT(ISERROR(SEARCH("1- Bajo",K50)))</formula>
    </cfRule>
  </conditionalFormatting>
  <conditionalFormatting sqref="H50:I50">
    <cfRule type="containsText" dxfId="2288" priority="250" operator="containsText" text="3- Moderado">
      <formula>NOT(ISERROR(SEARCH("3- Moderado",H50)))</formula>
    </cfRule>
    <cfRule type="containsText" dxfId="2287" priority="251" operator="containsText" text="6- Moderado">
      <formula>NOT(ISERROR(SEARCH("6- Moderado",H50)))</formula>
    </cfRule>
    <cfRule type="containsText" dxfId="2286" priority="252" operator="containsText" text="4- Moderado">
      <formula>NOT(ISERROR(SEARCH("4- Moderado",H50)))</formula>
    </cfRule>
    <cfRule type="containsText" dxfId="2285" priority="253" operator="containsText" text="3- Bajo">
      <formula>NOT(ISERROR(SEARCH("3- Bajo",H50)))</formula>
    </cfRule>
    <cfRule type="containsText" dxfId="2284" priority="254" operator="containsText" text="4- Bajo">
      <formula>NOT(ISERROR(SEARCH("4- Bajo",H50)))</formula>
    </cfRule>
    <cfRule type="containsText" dxfId="2283" priority="255" operator="containsText" text="1- Bajo">
      <formula>NOT(ISERROR(SEARCH("1- Bajo",H50)))</formula>
    </cfRule>
  </conditionalFormatting>
  <conditionalFormatting sqref="A50 C50:E50">
    <cfRule type="containsText" dxfId="2282" priority="244" operator="containsText" text="3- Moderado">
      <formula>NOT(ISERROR(SEARCH("3- Moderado",A50)))</formula>
    </cfRule>
    <cfRule type="containsText" dxfId="2281" priority="245" operator="containsText" text="6- Moderado">
      <formula>NOT(ISERROR(SEARCH("6- Moderado",A50)))</formula>
    </cfRule>
    <cfRule type="containsText" dxfId="2280" priority="246" operator="containsText" text="4- Moderado">
      <formula>NOT(ISERROR(SEARCH("4- Moderado",A50)))</formula>
    </cfRule>
    <cfRule type="containsText" dxfId="2279" priority="247" operator="containsText" text="3- Bajo">
      <formula>NOT(ISERROR(SEARCH("3- Bajo",A50)))</formula>
    </cfRule>
    <cfRule type="containsText" dxfId="2278" priority="248" operator="containsText" text="4- Bajo">
      <formula>NOT(ISERROR(SEARCH("4- Bajo",A50)))</formula>
    </cfRule>
    <cfRule type="containsText" dxfId="2277" priority="249" operator="containsText" text="1- Bajo">
      <formula>NOT(ISERROR(SEARCH("1- Bajo",A50)))</formula>
    </cfRule>
  </conditionalFormatting>
  <conditionalFormatting sqref="F50:G50">
    <cfRule type="containsText" dxfId="2276" priority="238" operator="containsText" text="3- Moderado">
      <formula>NOT(ISERROR(SEARCH("3- Moderado",F50)))</formula>
    </cfRule>
    <cfRule type="containsText" dxfId="2275" priority="239" operator="containsText" text="6- Moderado">
      <formula>NOT(ISERROR(SEARCH("6- Moderado",F50)))</formula>
    </cfRule>
    <cfRule type="containsText" dxfId="2274" priority="240" operator="containsText" text="4- Moderado">
      <formula>NOT(ISERROR(SEARCH("4- Moderado",F50)))</formula>
    </cfRule>
    <cfRule type="containsText" dxfId="2273" priority="241" operator="containsText" text="3- Bajo">
      <formula>NOT(ISERROR(SEARCH("3- Bajo",F50)))</formula>
    </cfRule>
    <cfRule type="containsText" dxfId="2272" priority="242" operator="containsText" text="4- Bajo">
      <formula>NOT(ISERROR(SEARCH("4- Bajo",F50)))</formula>
    </cfRule>
    <cfRule type="containsText" dxfId="2271" priority="243" operator="containsText" text="1- Bajo">
      <formula>NOT(ISERROR(SEARCH("1- Bajo",F50)))</formula>
    </cfRule>
  </conditionalFormatting>
  <conditionalFormatting sqref="J50:J54">
    <cfRule type="containsText" dxfId="2270" priority="233" operator="containsText" text="Bajo">
      <formula>NOT(ISERROR(SEARCH("Bajo",J50)))</formula>
    </cfRule>
    <cfRule type="containsText" dxfId="2269" priority="234" operator="containsText" text="Moderado">
      <formula>NOT(ISERROR(SEARCH("Moderado",J50)))</formula>
    </cfRule>
    <cfRule type="containsText" dxfId="2268" priority="235" operator="containsText" text="Alto">
      <formula>NOT(ISERROR(SEARCH("Alto",J50)))</formula>
    </cfRule>
    <cfRule type="containsText" dxfId="2267" priority="236" operator="containsText" text="Extremo">
      <formula>NOT(ISERROR(SEARCH("Extremo",J50)))</formula>
    </cfRule>
    <cfRule type="colorScale" priority="237">
      <colorScale>
        <cfvo type="min"/>
        <cfvo type="max"/>
        <color rgb="FFFF7128"/>
        <color rgb="FFFFEF9C"/>
      </colorScale>
    </cfRule>
  </conditionalFormatting>
  <conditionalFormatting sqref="M50:M54">
    <cfRule type="containsText" dxfId="2266" priority="208" operator="containsText" text="Moderado">
      <formula>NOT(ISERROR(SEARCH("Moderado",M50)))</formula>
    </cfRule>
    <cfRule type="containsText" dxfId="2265" priority="228" operator="containsText" text="Bajo">
      <formula>NOT(ISERROR(SEARCH("Bajo",M50)))</formula>
    </cfRule>
    <cfRule type="containsText" dxfId="2264" priority="229" operator="containsText" text="Moderado">
      <formula>NOT(ISERROR(SEARCH("Moderado",M50)))</formula>
    </cfRule>
    <cfRule type="containsText" dxfId="2263" priority="230" operator="containsText" text="Alto">
      <formula>NOT(ISERROR(SEARCH("Alto",M50)))</formula>
    </cfRule>
    <cfRule type="containsText" dxfId="2262" priority="231" operator="containsText" text="Extremo">
      <formula>NOT(ISERROR(SEARCH("Extremo",M50)))</formula>
    </cfRule>
    <cfRule type="colorScale" priority="232">
      <colorScale>
        <cfvo type="min"/>
        <cfvo type="max"/>
        <color rgb="FFFF7128"/>
        <color rgb="FFFFEF9C"/>
      </colorScale>
    </cfRule>
  </conditionalFormatting>
  <conditionalFormatting sqref="N50">
    <cfRule type="containsText" dxfId="2261" priority="222" operator="containsText" text="3- Moderado">
      <formula>NOT(ISERROR(SEARCH("3- Moderado",N50)))</formula>
    </cfRule>
    <cfRule type="containsText" dxfId="2260" priority="223" operator="containsText" text="6- Moderado">
      <formula>NOT(ISERROR(SEARCH("6- Moderado",N50)))</formula>
    </cfRule>
    <cfRule type="containsText" dxfId="2259" priority="224" operator="containsText" text="4- Moderado">
      <formula>NOT(ISERROR(SEARCH("4- Moderado",N50)))</formula>
    </cfRule>
    <cfRule type="containsText" dxfId="2258" priority="225" operator="containsText" text="3- Bajo">
      <formula>NOT(ISERROR(SEARCH("3- Bajo",N50)))</formula>
    </cfRule>
    <cfRule type="containsText" dxfId="2257" priority="226" operator="containsText" text="4- Bajo">
      <formula>NOT(ISERROR(SEARCH("4- Bajo",N50)))</formula>
    </cfRule>
    <cfRule type="containsText" dxfId="2256" priority="227" operator="containsText" text="1- Bajo">
      <formula>NOT(ISERROR(SEARCH("1- Bajo",N50)))</formula>
    </cfRule>
  </conditionalFormatting>
  <conditionalFormatting sqref="H50:H54">
    <cfRule type="containsText" dxfId="2255" priority="209" operator="containsText" text="Muy Alta">
      <formula>NOT(ISERROR(SEARCH("Muy Alta",H50)))</formula>
    </cfRule>
    <cfRule type="containsText" dxfId="2254" priority="210" operator="containsText" text="Alta">
      <formula>NOT(ISERROR(SEARCH("Alta",H50)))</formula>
    </cfRule>
    <cfRule type="containsText" dxfId="2253" priority="211" operator="containsText" text="Muy Alta">
      <formula>NOT(ISERROR(SEARCH("Muy Alta",H50)))</formula>
    </cfRule>
    <cfRule type="containsText" dxfId="2252" priority="216" operator="containsText" text="Muy Baja">
      <formula>NOT(ISERROR(SEARCH("Muy Baja",H50)))</formula>
    </cfRule>
    <cfRule type="containsText" dxfId="2251" priority="217" operator="containsText" text="Baja">
      <formula>NOT(ISERROR(SEARCH("Baja",H50)))</formula>
    </cfRule>
    <cfRule type="containsText" dxfId="2250" priority="218" operator="containsText" text="Media">
      <formula>NOT(ISERROR(SEARCH("Media",H50)))</formula>
    </cfRule>
    <cfRule type="containsText" dxfId="2249" priority="219" operator="containsText" text="Alta">
      <formula>NOT(ISERROR(SEARCH("Alta",H50)))</formula>
    </cfRule>
    <cfRule type="containsText" dxfId="2248" priority="221" operator="containsText" text="Muy Alta">
      <formula>NOT(ISERROR(SEARCH("Muy Alta",H50)))</formula>
    </cfRule>
  </conditionalFormatting>
  <conditionalFormatting sqref="I50:I54">
    <cfRule type="containsText" dxfId="2247" priority="212" operator="containsText" text="Catastrófico">
      <formula>NOT(ISERROR(SEARCH("Catastrófico",I50)))</formula>
    </cfRule>
    <cfRule type="containsText" dxfId="2246" priority="213" operator="containsText" text="Mayor">
      <formula>NOT(ISERROR(SEARCH("Mayor",I50)))</formula>
    </cfRule>
    <cfRule type="containsText" dxfId="2245" priority="214" operator="containsText" text="Menor">
      <formula>NOT(ISERROR(SEARCH("Menor",I50)))</formula>
    </cfRule>
    <cfRule type="containsText" dxfId="2244" priority="215" operator="containsText" text="Leve">
      <formula>NOT(ISERROR(SEARCH("Leve",I50)))</formula>
    </cfRule>
    <cfRule type="containsText" dxfId="2243" priority="220" operator="containsText" text="Moderado">
      <formula>NOT(ISERROR(SEARCH("Moderado",I50)))</formula>
    </cfRule>
  </conditionalFormatting>
  <conditionalFormatting sqref="K50:K54">
    <cfRule type="containsText" dxfId="2242" priority="207" operator="containsText" text="Media">
      <formula>NOT(ISERROR(SEARCH("Media",K50)))</formula>
    </cfRule>
  </conditionalFormatting>
  <conditionalFormatting sqref="L50:L54">
    <cfRule type="containsText" dxfId="2241" priority="206" operator="containsText" text="Moderado">
      <formula>NOT(ISERROR(SEARCH("Moderado",L50)))</formula>
    </cfRule>
  </conditionalFormatting>
  <conditionalFormatting sqref="J50:J54">
    <cfRule type="containsText" dxfId="2240" priority="205" operator="containsText" text="Moderado">
      <formula>NOT(ISERROR(SEARCH("Moderado",J50)))</formula>
    </cfRule>
  </conditionalFormatting>
  <conditionalFormatting sqref="J50:J54">
    <cfRule type="containsText" dxfId="2239" priority="203" operator="containsText" text="Bajo">
      <formula>NOT(ISERROR(SEARCH("Bajo",J50)))</formula>
    </cfRule>
    <cfRule type="containsText" dxfId="2238" priority="204" operator="containsText" text="Extremo">
      <formula>NOT(ISERROR(SEARCH("Extremo",J50)))</formula>
    </cfRule>
  </conditionalFormatting>
  <conditionalFormatting sqref="K50:K54">
    <cfRule type="containsText" dxfId="2237" priority="201" operator="containsText" text="Baja">
      <formula>NOT(ISERROR(SEARCH("Baja",K50)))</formula>
    </cfRule>
    <cfRule type="containsText" dxfId="2236" priority="202" operator="containsText" text="Muy Baja">
      <formula>NOT(ISERROR(SEARCH("Muy Baja",K50)))</formula>
    </cfRule>
  </conditionalFormatting>
  <conditionalFormatting sqref="K50:K54">
    <cfRule type="containsText" dxfId="2235" priority="199" operator="containsText" text="Muy Alta">
      <formula>NOT(ISERROR(SEARCH("Muy Alta",K50)))</formula>
    </cfRule>
    <cfRule type="containsText" dxfId="2234" priority="200" operator="containsText" text="Alta">
      <formula>NOT(ISERROR(SEARCH("Alta",K50)))</formula>
    </cfRule>
  </conditionalFormatting>
  <conditionalFormatting sqref="L50:L54">
    <cfRule type="containsText" dxfId="2233" priority="195" operator="containsText" text="Catastrófico">
      <formula>NOT(ISERROR(SEARCH("Catastrófico",L50)))</formula>
    </cfRule>
    <cfRule type="containsText" dxfId="2232" priority="196" operator="containsText" text="Mayor">
      <formula>NOT(ISERROR(SEARCH("Mayor",L50)))</formula>
    </cfRule>
    <cfRule type="containsText" dxfId="2231" priority="197" operator="containsText" text="Menor">
      <formula>NOT(ISERROR(SEARCH("Menor",L50)))</formula>
    </cfRule>
    <cfRule type="containsText" dxfId="2230" priority="198" operator="containsText" text="Leve">
      <formula>NOT(ISERROR(SEARCH("Leve",L50)))</formula>
    </cfRule>
  </conditionalFormatting>
  <conditionalFormatting sqref="K55:L55">
    <cfRule type="containsText" dxfId="2229" priority="189" operator="containsText" text="3- Moderado">
      <formula>NOT(ISERROR(SEARCH("3- Moderado",K55)))</formula>
    </cfRule>
    <cfRule type="containsText" dxfId="2228" priority="190" operator="containsText" text="6- Moderado">
      <formula>NOT(ISERROR(SEARCH("6- Moderado",K55)))</formula>
    </cfRule>
    <cfRule type="containsText" dxfId="2227" priority="191" operator="containsText" text="4- Moderado">
      <formula>NOT(ISERROR(SEARCH("4- Moderado",K55)))</formula>
    </cfRule>
    <cfRule type="containsText" dxfId="2226" priority="192" operator="containsText" text="3- Bajo">
      <formula>NOT(ISERROR(SEARCH("3- Bajo",K55)))</formula>
    </cfRule>
    <cfRule type="containsText" dxfId="2225" priority="193" operator="containsText" text="4- Bajo">
      <formula>NOT(ISERROR(SEARCH("4- Bajo",K55)))</formula>
    </cfRule>
    <cfRule type="containsText" dxfId="2224" priority="194" operator="containsText" text="1- Bajo">
      <formula>NOT(ISERROR(SEARCH("1- Bajo",K55)))</formula>
    </cfRule>
  </conditionalFormatting>
  <conditionalFormatting sqref="H55:I55">
    <cfRule type="containsText" dxfId="2223" priority="183" operator="containsText" text="3- Moderado">
      <formula>NOT(ISERROR(SEARCH("3- Moderado",H55)))</formula>
    </cfRule>
    <cfRule type="containsText" dxfId="2222" priority="184" operator="containsText" text="6- Moderado">
      <formula>NOT(ISERROR(SEARCH("6- Moderado",H55)))</formula>
    </cfRule>
    <cfRule type="containsText" dxfId="2221" priority="185" operator="containsText" text="4- Moderado">
      <formula>NOT(ISERROR(SEARCH("4- Moderado",H55)))</formula>
    </cfRule>
    <cfRule type="containsText" dxfId="2220" priority="186" operator="containsText" text="3- Bajo">
      <formula>NOT(ISERROR(SEARCH("3- Bajo",H55)))</formula>
    </cfRule>
    <cfRule type="containsText" dxfId="2219" priority="187" operator="containsText" text="4- Bajo">
      <formula>NOT(ISERROR(SEARCH("4- Bajo",H55)))</formula>
    </cfRule>
    <cfRule type="containsText" dxfId="2218" priority="188" operator="containsText" text="1- Bajo">
      <formula>NOT(ISERROR(SEARCH("1- Bajo",H55)))</formula>
    </cfRule>
  </conditionalFormatting>
  <conditionalFormatting sqref="A55 C55:E55">
    <cfRule type="containsText" dxfId="2217" priority="177" operator="containsText" text="3- Moderado">
      <formula>NOT(ISERROR(SEARCH("3- Moderado",A55)))</formula>
    </cfRule>
    <cfRule type="containsText" dxfId="2216" priority="178" operator="containsText" text="6- Moderado">
      <formula>NOT(ISERROR(SEARCH("6- Moderado",A55)))</formula>
    </cfRule>
    <cfRule type="containsText" dxfId="2215" priority="179" operator="containsText" text="4- Moderado">
      <formula>NOT(ISERROR(SEARCH("4- Moderado",A55)))</formula>
    </cfRule>
    <cfRule type="containsText" dxfId="2214" priority="180" operator="containsText" text="3- Bajo">
      <formula>NOT(ISERROR(SEARCH("3- Bajo",A55)))</formula>
    </cfRule>
    <cfRule type="containsText" dxfId="2213" priority="181" operator="containsText" text="4- Bajo">
      <formula>NOT(ISERROR(SEARCH("4- Bajo",A55)))</formula>
    </cfRule>
    <cfRule type="containsText" dxfId="2212" priority="182" operator="containsText" text="1- Bajo">
      <formula>NOT(ISERROR(SEARCH("1- Bajo",A55)))</formula>
    </cfRule>
  </conditionalFormatting>
  <conditionalFormatting sqref="F55:G55">
    <cfRule type="containsText" dxfId="2211" priority="171" operator="containsText" text="3- Moderado">
      <formula>NOT(ISERROR(SEARCH("3- Moderado",F55)))</formula>
    </cfRule>
    <cfRule type="containsText" dxfId="2210" priority="172" operator="containsText" text="6- Moderado">
      <formula>NOT(ISERROR(SEARCH("6- Moderado",F55)))</formula>
    </cfRule>
    <cfRule type="containsText" dxfId="2209" priority="173" operator="containsText" text="4- Moderado">
      <formula>NOT(ISERROR(SEARCH("4- Moderado",F55)))</formula>
    </cfRule>
    <cfRule type="containsText" dxfId="2208" priority="174" operator="containsText" text="3- Bajo">
      <formula>NOT(ISERROR(SEARCH("3- Bajo",F55)))</formula>
    </cfRule>
    <cfRule type="containsText" dxfId="2207" priority="175" operator="containsText" text="4- Bajo">
      <formula>NOT(ISERROR(SEARCH("4- Bajo",F55)))</formula>
    </cfRule>
    <cfRule type="containsText" dxfId="2206" priority="176" operator="containsText" text="1- Bajo">
      <formula>NOT(ISERROR(SEARCH("1- Bajo",F55)))</formula>
    </cfRule>
  </conditionalFormatting>
  <conditionalFormatting sqref="J55:J59">
    <cfRule type="containsText" dxfId="2205" priority="166" operator="containsText" text="Bajo">
      <formula>NOT(ISERROR(SEARCH("Bajo",J55)))</formula>
    </cfRule>
    <cfRule type="containsText" dxfId="2204" priority="167" operator="containsText" text="Moderado">
      <formula>NOT(ISERROR(SEARCH("Moderado",J55)))</formula>
    </cfRule>
    <cfRule type="containsText" dxfId="2203" priority="168" operator="containsText" text="Alto">
      <formula>NOT(ISERROR(SEARCH("Alto",J55)))</formula>
    </cfRule>
    <cfRule type="containsText" dxfId="2202" priority="169" operator="containsText" text="Extremo">
      <formula>NOT(ISERROR(SEARCH("Extremo",J55)))</formula>
    </cfRule>
    <cfRule type="colorScale" priority="170">
      <colorScale>
        <cfvo type="min"/>
        <cfvo type="max"/>
        <color rgb="FFFF7128"/>
        <color rgb="FFFFEF9C"/>
      </colorScale>
    </cfRule>
  </conditionalFormatting>
  <conditionalFormatting sqref="M55:M59">
    <cfRule type="containsText" dxfId="2201" priority="141" operator="containsText" text="Moderado">
      <formula>NOT(ISERROR(SEARCH("Moderado",M55)))</formula>
    </cfRule>
    <cfRule type="containsText" dxfId="2200" priority="161" operator="containsText" text="Bajo">
      <formula>NOT(ISERROR(SEARCH("Bajo",M55)))</formula>
    </cfRule>
    <cfRule type="containsText" dxfId="2199" priority="162" operator="containsText" text="Moderado">
      <formula>NOT(ISERROR(SEARCH("Moderado",M55)))</formula>
    </cfRule>
    <cfRule type="containsText" dxfId="2198" priority="163" operator="containsText" text="Alto">
      <formula>NOT(ISERROR(SEARCH("Alto",M55)))</formula>
    </cfRule>
    <cfRule type="containsText" dxfId="2197" priority="164" operator="containsText" text="Extremo">
      <formula>NOT(ISERROR(SEARCH("Extremo",M55)))</formula>
    </cfRule>
    <cfRule type="colorScale" priority="165">
      <colorScale>
        <cfvo type="min"/>
        <cfvo type="max"/>
        <color rgb="FFFF7128"/>
        <color rgb="FFFFEF9C"/>
      </colorScale>
    </cfRule>
  </conditionalFormatting>
  <conditionalFormatting sqref="N55">
    <cfRule type="containsText" dxfId="2196" priority="155" operator="containsText" text="3- Moderado">
      <formula>NOT(ISERROR(SEARCH("3- Moderado",N55)))</formula>
    </cfRule>
    <cfRule type="containsText" dxfId="2195" priority="156" operator="containsText" text="6- Moderado">
      <formula>NOT(ISERROR(SEARCH("6- Moderado",N55)))</formula>
    </cfRule>
    <cfRule type="containsText" dxfId="2194" priority="157" operator="containsText" text="4- Moderado">
      <formula>NOT(ISERROR(SEARCH("4- Moderado",N55)))</formula>
    </cfRule>
    <cfRule type="containsText" dxfId="2193" priority="158" operator="containsText" text="3- Bajo">
      <formula>NOT(ISERROR(SEARCH("3- Bajo",N55)))</formula>
    </cfRule>
    <cfRule type="containsText" dxfId="2192" priority="159" operator="containsText" text="4- Bajo">
      <formula>NOT(ISERROR(SEARCH("4- Bajo",N55)))</formula>
    </cfRule>
    <cfRule type="containsText" dxfId="2191" priority="160" operator="containsText" text="1- Bajo">
      <formula>NOT(ISERROR(SEARCH("1- Bajo",N55)))</formula>
    </cfRule>
  </conditionalFormatting>
  <conditionalFormatting sqref="H55:H59">
    <cfRule type="containsText" dxfId="2190" priority="142" operator="containsText" text="Muy Alta">
      <formula>NOT(ISERROR(SEARCH("Muy Alta",H55)))</formula>
    </cfRule>
    <cfRule type="containsText" dxfId="2189" priority="143" operator="containsText" text="Alta">
      <formula>NOT(ISERROR(SEARCH("Alta",H55)))</formula>
    </cfRule>
    <cfRule type="containsText" dxfId="2188" priority="144" operator="containsText" text="Muy Alta">
      <formula>NOT(ISERROR(SEARCH("Muy Alta",H55)))</formula>
    </cfRule>
    <cfRule type="containsText" dxfId="2187" priority="149" operator="containsText" text="Muy Baja">
      <formula>NOT(ISERROR(SEARCH("Muy Baja",H55)))</formula>
    </cfRule>
    <cfRule type="containsText" dxfId="2186" priority="150" operator="containsText" text="Baja">
      <formula>NOT(ISERROR(SEARCH("Baja",H55)))</formula>
    </cfRule>
    <cfRule type="containsText" dxfId="2185" priority="151" operator="containsText" text="Media">
      <formula>NOT(ISERROR(SEARCH("Media",H55)))</formula>
    </cfRule>
    <cfRule type="containsText" dxfId="2184" priority="152" operator="containsText" text="Alta">
      <formula>NOT(ISERROR(SEARCH("Alta",H55)))</formula>
    </cfRule>
    <cfRule type="containsText" dxfId="2183" priority="154" operator="containsText" text="Muy Alta">
      <formula>NOT(ISERROR(SEARCH("Muy Alta",H55)))</formula>
    </cfRule>
  </conditionalFormatting>
  <conditionalFormatting sqref="I55:I59">
    <cfRule type="containsText" dxfId="2182" priority="145" operator="containsText" text="Catastrófico">
      <formula>NOT(ISERROR(SEARCH("Catastrófico",I55)))</formula>
    </cfRule>
    <cfRule type="containsText" dxfId="2181" priority="146" operator="containsText" text="Mayor">
      <formula>NOT(ISERROR(SEARCH("Mayor",I55)))</formula>
    </cfRule>
    <cfRule type="containsText" dxfId="2180" priority="147" operator="containsText" text="Menor">
      <formula>NOT(ISERROR(SEARCH("Menor",I55)))</formula>
    </cfRule>
    <cfRule type="containsText" dxfId="2179" priority="148" operator="containsText" text="Leve">
      <formula>NOT(ISERROR(SEARCH("Leve",I55)))</formula>
    </cfRule>
    <cfRule type="containsText" dxfId="2178" priority="153" operator="containsText" text="Moderado">
      <formula>NOT(ISERROR(SEARCH("Moderado",I55)))</formula>
    </cfRule>
  </conditionalFormatting>
  <conditionalFormatting sqref="K55:K59">
    <cfRule type="containsText" dxfId="2177" priority="140" operator="containsText" text="Media">
      <formula>NOT(ISERROR(SEARCH("Media",K55)))</formula>
    </cfRule>
  </conditionalFormatting>
  <conditionalFormatting sqref="L55:L59">
    <cfRule type="containsText" dxfId="2176" priority="139" operator="containsText" text="Moderado">
      <formula>NOT(ISERROR(SEARCH("Moderado",L55)))</formula>
    </cfRule>
  </conditionalFormatting>
  <conditionalFormatting sqref="J55:J59">
    <cfRule type="containsText" dxfId="2175" priority="138" operator="containsText" text="Moderado">
      <formula>NOT(ISERROR(SEARCH("Moderado",J55)))</formula>
    </cfRule>
  </conditionalFormatting>
  <conditionalFormatting sqref="J55:J59">
    <cfRule type="containsText" dxfId="2174" priority="136" operator="containsText" text="Bajo">
      <formula>NOT(ISERROR(SEARCH("Bajo",J55)))</formula>
    </cfRule>
    <cfRule type="containsText" dxfId="2173" priority="137" operator="containsText" text="Extremo">
      <formula>NOT(ISERROR(SEARCH("Extremo",J55)))</formula>
    </cfRule>
  </conditionalFormatting>
  <conditionalFormatting sqref="K55:K59">
    <cfRule type="containsText" dxfId="2172" priority="134" operator="containsText" text="Baja">
      <formula>NOT(ISERROR(SEARCH("Baja",K55)))</formula>
    </cfRule>
    <cfRule type="containsText" dxfId="2171" priority="135" operator="containsText" text="Muy Baja">
      <formula>NOT(ISERROR(SEARCH("Muy Baja",K55)))</formula>
    </cfRule>
  </conditionalFormatting>
  <conditionalFormatting sqref="K55:K59">
    <cfRule type="containsText" dxfId="2170" priority="132" operator="containsText" text="Muy Alta">
      <formula>NOT(ISERROR(SEARCH("Muy Alta",K55)))</formula>
    </cfRule>
    <cfRule type="containsText" dxfId="2169" priority="133" operator="containsText" text="Alta">
      <formula>NOT(ISERROR(SEARCH("Alta",K55)))</formula>
    </cfRule>
  </conditionalFormatting>
  <conditionalFormatting sqref="L55:L59">
    <cfRule type="containsText" dxfId="2168" priority="128" operator="containsText" text="Catastrófico">
      <formula>NOT(ISERROR(SEARCH("Catastrófico",L55)))</formula>
    </cfRule>
    <cfRule type="containsText" dxfId="2167" priority="129" operator="containsText" text="Mayor">
      <formula>NOT(ISERROR(SEARCH("Mayor",L55)))</formula>
    </cfRule>
    <cfRule type="containsText" dxfId="2166" priority="130" operator="containsText" text="Menor">
      <formula>NOT(ISERROR(SEARCH("Menor",L55)))</formula>
    </cfRule>
    <cfRule type="containsText" dxfId="2165" priority="131" operator="containsText" text="Leve">
      <formula>NOT(ISERROR(SEARCH("Leve",L55)))</formula>
    </cfRule>
  </conditionalFormatting>
  <conditionalFormatting sqref="K25:L25">
    <cfRule type="containsText" dxfId="2164" priority="122" operator="containsText" text="3- Moderado">
      <formula>NOT(ISERROR(SEARCH("3- Moderado",K25)))</formula>
    </cfRule>
    <cfRule type="containsText" dxfId="2163" priority="123" operator="containsText" text="6- Moderado">
      <formula>NOT(ISERROR(SEARCH("6- Moderado",K25)))</formula>
    </cfRule>
    <cfRule type="containsText" dxfId="2162" priority="124" operator="containsText" text="4- Moderado">
      <formula>NOT(ISERROR(SEARCH("4- Moderado",K25)))</formula>
    </cfRule>
    <cfRule type="containsText" dxfId="2161" priority="125" operator="containsText" text="3- Bajo">
      <formula>NOT(ISERROR(SEARCH("3- Bajo",K25)))</formula>
    </cfRule>
    <cfRule type="containsText" dxfId="2160" priority="126" operator="containsText" text="4- Bajo">
      <formula>NOT(ISERROR(SEARCH("4- Bajo",K25)))</formula>
    </cfRule>
    <cfRule type="containsText" dxfId="2159" priority="127" operator="containsText" text="1- Bajo">
      <formula>NOT(ISERROR(SEARCH("1- Bajo",K25)))</formula>
    </cfRule>
  </conditionalFormatting>
  <conditionalFormatting sqref="H25:I25">
    <cfRule type="containsText" dxfId="2158" priority="116" operator="containsText" text="3- Moderado">
      <formula>NOT(ISERROR(SEARCH("3- Moderado",H25)))</formula>
    </cfRule>
    <cfRule type="containsText" dxfId="2157" priority="117" operator="containsText" text="6- Moderado">
      <formula>NOT(ISERROR(SEARCH("6- Moderado",H25)))</formula>
    </cfRule>
    <cfRule type="containsText" dxfId="2156" priority="118" operator="containsText" text="4- Moderado">
      <formula>NOT(ISERROR(SEARCH("4- Moderado",H25)))</formula>
    </cfRule>
    <cfRule type="containsText" dxfId="2155" priority="119" operator="containsText" text="3- Bajo">
      <formula>NOT(ISERROR(SEARCH("3- Bajo",H25)))</formula>
    </cfRule>
    <cfRule type="containsText" dxfId="2154" priority="120" operator="containsText" text="4- Bajo">
      <formula>NOT(ISERROR(SEARCH("4- Bajo",H25)))</formula>
    </cfRule>
    <cfRule type="containsText" dxfId="2153" priority="121" operator="containsText" text="1- Bajo">
      <formula>NOT(ISERROR(SEARCH("1- Bajo",H25)))</formula>
    </cfRule>
  </conditionalFormatting>
  <conditionalFormatting sqref="A25 C25:E25">
    <cfRule type="containsText" dxfId="2152" priority="110" operator="containsText" text="3- Moderado">
      <formula>NOT(ISERROR(SEARCH("3- Moderado",A25)))</formula>
    </cfRule>
    <cfRule type="containsText" dxfId="2151" priority="111" operator="containsText" text="6- Moderado">
      <formula>NOT(ISERROR(SEARCH("6- Moderado",A25)))</formula>
    </cfRule>
    <cfRule type="containsText" dxfId="2150" priority="112" operator="containsText" text="4- Moderado">
      <formula>NOT(ISERROR(SEARCH("4- Moderado",A25)))</formula>
    </cfRule>
    <cfRule type="containsText" dxfId="2149" priority="113" operator="containsText" text="3- Bajo">
      <formula>NOT(ISERROR(SEARCH("3- Bajo",A25)))</formula>
    </cfRule>
    <cfRule type="containsText" dxfId="2148" priority="114" operator="containsText" text="4- Bajo">
      <formula>NOT(ISERROR(SEARCH("4- Bajo",A25)))</formula>
    </cfRule>
    <cfRule type="containsText" dxfId="2147" priority="115" operator="containsText" text="1- Bajo">
      <formula>NOT(ISERROR(SEARCH("1- Bajo",A25)))</formula>
    </cfRule>
  </conditionalFormatting>
  <conditionalFormatting sqref="F25:G25">
    <cfRule type="containsText" dxfId="2146" priority="104" operator="containsText" text="3- Moderado">
      <formula>NOT(ISERROR(SEARCH("3- Moderado",F25)))</formula>
    </cfRule>
    <cfRule type="containsText" dxfId="2145" priority="105" operator="containsText" text="6- Moderado">
      <formula>NOT(ISERROR(SEARCH("6- Moderado",F25)))</formula>
    </cfRule>
    <cfRule type="containsText" dxfId="2144" priority="106" operator="containsText" text="4- Moderado">
      <formula>NOT(ISERROR(SEARCH("4- Moderado",F25)))</formula>
    </cfRule>
    <cfRule type="containsText" dxfId="2143" priority="107" operator="containsText" text="3- Bajo">
      <formula>NOT(ISERROR(SEARCH("3- Bajo",F25)))</formula>
    </cfRule>
    <cfRule type="containsText" dxfId="2142" priority="108" operator="containsText" text="4- Bajo">
      <formula>NOT(ISERROR(SEARCH("4- Bajo",F25)))</formula>
    </cfRule>
    <cfRule type="containsText" dxfId="2141" priority="109" operator="containsText" text="1- Bajo">
      <formula>NOT(ISERROR(SEARCH("1- Bajo",F25)))</formula>
    </cfRule>
  </conditionalFormatting>
  <conditionalFormatting sqref="J25:J29">
    <cfRule type="containsText" dxfId="2140" priority="99" operator="containsText" text="Bajo">
      <formula>NOT(ISERROR(SEARCH("Bajo",J25)))</formula>
    </cfRule>
    <cfRule type="containsText" dxfId="2139" priority="100" operator="containsText" text="Moderado">
      <formula>NOT(ISERROR(SEARCH("Moderado",J25)))</formula>
    </cfRule>
    <cfRule type="containsText" dxfId="2138" priority="101" operator="containsText" text="Alto">
      <formula>NOT(ISERROR(SEARCH("Alto",J25)))</formula>
    </cfRule>
    <cfRule type="containsText" dxfId="2137" priority="102" operator="containsText" text="Extremo">
      <formula>NOT(ISERROR(SEARCH("Extremo",J25)))</formula>
    </cfRule>
    <cfRule type="colorScale" priority="103">
      <colorScale>
        <cfvo type="min"/>
        <cfvo type="max"/>
        <color rgb="FFFF7128"/>
        <color rgb="FFFFEF9C"/>
      </colorScale>
    </cfRule>
  </conditionalFormatting>
  <conditionalFormatting sqref="M25:M29">
    <cfRule type="containsText" dxfId="2136" priority="74" operator="containsText" text="Moderado">
      <formula>NOT(ISERROR(SEARCH("Moderado",M25)))</formula>
    </cfRule>
    <cfRule type="containsText" dxfId="2135" priority="94" operator="containsText" text="Bajo">
      <formula>NOT(ISERROR(SEARCH("Bajo",M25)))</formula>
    </cfRule>
    <cfRule type="containsText" dxfId="2134" priority="95" operator="containsText" text="Moderado">
      <formula>NOT(ISERROR(SEARCH("Moderado",M25)))</formula>
    </cfRule>
    <cfRule type="containsText" dxfId="2133" priority="96" operator="containsText" text="Alto">
      <formula>NOT(ISERROR(SEARCH("Alto",M25)))</formula>
    </cfRule>
    <cfRule type="containsText" dxfId="2132" priority="97" operator="containsText" text="Extremo">
      <formula>NOT(ISERROR(SEARCH("Extremo",M25)))</formula>
    </cfRule>
    <cfRule type="colorScale" priority="98">
      <colorScale>
        <cfvo type="min"/>
        <cfvo type="max"/>
        <color rgb="FFFF7128"/>
        <color rgb="FFFFEF9C"/>
      </colorScale>
    </cfRule>
  </conditionalFormatting>
  <conditionalFormatting sqref="N25">
    <cfRule type="containsText" dxfId="2131" priority="88" operator="containsText" text="3- Moderado">
      <formula>NOT(ISERROR(SEARCH("3- Moderado",N25)))</formula>
    </cfRule>
    <cfRule type="containsText" dxfId="2130" priority="89" operator="containsText" text="6- Moderado">
      <formula>NOT(ISERROR(SEARCH("6- Moderado",N25)))</formula>
    </cfRule>
    <cfRule type="containsText" dxfId="2129" priority="90" operator="containsText" text="4- Moderado">
      <formula>NOT(ISERROR(SEARCH("4- Moderado",N25)))</formula>
    </cfRule>
    <cfRule type="containsText" dxfId="2128" priority="91" operator="containsText" text="3- Bajo">
      <formula>NOT(ISERROR(SEARCH("3- Bajo",N25)))</formula>
    </cfRule>
    <cfRule type="containsText" dxfId="2127" priority="92" operator="containsText" text="4- Bajo">
      <formula>NOT(ISERROR(SEARCH("4- Bajo",N25)))</formula>
    </cfRule>
    <cfRule type="containsText" dxfId="2126" priority="93" operator="containsText" text="1- Bajo">
      <formula>NOT(ISERROR(SEARCH("1- Bajo",N25)))</formula>
    </cfRule>
  </conditionalFormatting>
  <conditionalFormatting sqref="H25:H29">
    <cfRule type="containsText" dxfId="2125" priority="75" operator="containsText" text="Muy Alta">
      <formula>NOT(ISERROR(SEARCH("Muy Alta",H25)))</formula>
    </cfRule>
    <cfRule type="containsText" dxfId="2124" priority="76" operator="containsText" text="Alta">
      <formula>NOT(ISERROR(SEARCH("Alta",H25)))</formula>
    </cfRule>
    <cfRule type="containsText" dxfId="2123" priority="77" operator="containsText" text="Muy Alta">
      <formula>NOT(ISERROR(SEARCH("Muy Alta",H25)))</formula>
    </cfRule>
    <cfRule type="containsText" dxfId="2122" priority="82" operator="containsText" text="Muy Baja">
      <formula>NOT(ISERROR(SEARCH("Muy Baja",H25)))</formula>
    </cfRule>
    <cfRule type="containsText" dxfId="2121" priority="83" operator="containsText" text="Baja">
      <formula>NOT(ISERROR(SEARCH("Baja",H25)))</formula>
    </cfRule>
    <cfRule type="containsText" dxfId="2120" priority="84" operator="containsText" text="Media">
      <formula>NOT(ISERROR(SEARCH("Media",H25)))</formula>
    </cfRule>
    <cfRule type="containsText" dxfId="2119" priority="85" operator="containsText" text="Alta">
      <formula>NOT(ISERROR(SEARCH("Alta",H25)))</formula>
    </cfRule>
    <cfRule type="containsText" dxfId="2118" priority="87" operator="containsText" text="Muy Alta">
      <formula>NOT(ISERROR(SEARCH("Muy Alta",H25)))</formula>
    </cfRule>
  </conditionalFormatting>
  <conditionalFormatting sqref="I25:I29">
    <cfRule type="containsText" dxfId="2117" priority="78" operator="containsText" text="Catastrófico">
      <formula>NOT(ISERROR(SEARCH("Catastrófico",I25)))</formula>
    </cfRule>
    <cfRule type="containsText" dxfId="2116" priority="79" operator="containsText" text="Mayor">
      <formula>NOT(ISERROR(SEARCH("Mayor",I25)))</formula>
    </cfRule>
    <cfRule type="containsText" dxfId="2115" priority="80" operator="containsText" text="Menor">
      <formula>NOT(ISERROR(SEARCH("Menor",I25)))</formula>
    </cfRule>
    <cfRule type="containsText" dxfId="2114" priority="81" operator="containsText" text="Leve">
      <formula>NOT(ISERROR(SEARCH("Leve",I25)))</formula>
    </cfRule>
    <cfRule type="containsText" dxfId="2113" priority="86" operator="containsText" text="Moderado">
      <formula>NOT(ISERROR(SEARCH("Moderado",I25)))</formula>
    </cfRule>
  </conditionalFormatting>
  <conditionalFormatting sqref="K25:K29">
    <cfRule type="containsText" dxfId="2112" priority="73" operator="containsText" text="Media">
      <formula>NOT(ISERROR(SEARCH("Media",K25)))</formula>
    </cfRule>
  </conditionalFormatting>
  <conditionalFormatting sqref="L25:L29">
    <cfRule type="containsText" dxfId="2111" priority="72" operator="containsText" text="Moderado">
      <formula>NOT(ISERROR(SEARCH("Moderado",L25)))</formula>
    </cfRule>
  </conditionalFormatting>
  <conditionalFormatting sqref="J25:J29">
    <cfRule type="containsText" dxfId="2110" priority="71" operator="containsText" text="Moderado">
      <formula>NOT(ISERROR(SEARCH("Moderado",J25)))</formula>
    </cfRule>
  </conditionalFormatting>
  <conditionalFormatting sqref="J25:J29">
    <cfRule type="containsText" dxfId="2109" priority="69" operator="containsText" text="Bajo">
      <formula>NOT(ISERROR(SEARCH("Bajo",J25)))</formula>
    </cfRule>
    <cfRule type="containsText" dxfId="2108" priority="70" operator="containsText" text="Extremo">
      <formula>NOT(ISERROR(SEARCH("Extremo",J25)))</formula>
    </cfRule>
  </conditionalFormatting>
  <conditionalFormatting sqref="K25:K29">
    <cfRule type="containsText" dxfId="2107" priority="67" operator="containsText" text="Baja">
      <formula>NOT(ISERROR(SEARCH("Baja",K25)))</formula>
    </cfRule>
    <cfRule type="containsText" dxfId="2106" priority="68" operator="containsText" text="Muy Baja">
      <formula>NOT(ISERROR(SEARCH("Muy Baja",K25)))</formula>
    </cfRule>
  </conditionalFormatting>
  <conditionalFormatting sqref="K25:K29">
    <cfRule type="containsText" dxfId="2105" priority="65" operator="containsText" text="Muy Alta">
      <formula>NOT(ISERROR(SEARCH("Muy Alta",K25)))</formula>
    </cfRule>
    <cfRule type="containsText" dxfId="2104" priority="66" operator="containsText" text="Alta">
      <formula>NOT(ISERROR(SEARCH("Alta",K25)))</formula>
    </cfRule>
  </conditionalFormatting>
  <conditionalFormatting sqref="L25:L29">
    <cfRule type="containsText" dxfId="2103" priority="61" operator="containsText" text="Catastrófico">
      <formula>NOT(ISERROR(SEARCH("Catastrófico",L25)))</formula>
    </cfRule>
    <cfRule type="containsText" dxfId="2102" priority="62" operator="containsText" text="Mayor">
      <formula>NOT(ISERROR(SEARCH("Mayor",L25)))</formula>
    </cfRule>
    <cfRule type="containsText" dxfId="2101" priority="63" operator="containsText" text="Menor">
      <formula>NOT(ISERROR(SEARCH("Menor",L25)))</formula>
    </cfRule>
    <cfRule type="containsText" dxfId="2100" priority="64" operator="containsText" text="Leve">
      <formula>NOT(ISERROR(SEARCH("Leve",L25)))</formula>
    </cfRule>
  </conditionalFormatting>
  <conditionalFormatting sqref="B10 B15 B20 B25 B30 B35 B40 B45 B50 B55">
    <cfRule type="containsText" dxfId="2099" priority="1" operator="containsText" text="3- Moderado">
      <formula>NOT(ISERROR(SEARCH("3- Moderado",B10)))</formula>
    </cfRule>
    <cfRule type="containsText" dxfId="2098" priority="2" operator="containsText" text="6- Moderado">
      <formula>NOT(ISERROR(SEARCH("6- Moderado",B10)))</formula>
    </cfRule>
    <cfRule type="containsText" dxfId="2097" priority="3" operator="containsText" text="4- Moderado">
      <formula>NOT(ISERROR(SEARCH("4- Moderado",B10)))</formula>
    </cfRule>
    <cfRule type="containsText" dxfId="2096" priority="4" operator="containsText" text="3- Bajo">
      <formula>NOT(ISERROR(SEARCH("3- Bajo",B10)))</formula>
    </cfRule>
    <cfRule type="containsText" dxfId="2095" priority="5" operator="containsText" text="4- Bajo">
      <formula>NOT(ISERROR(SEARCH("4- Bajo",B10)))</formula>
    </cfRule>
    <cfRule type="containsText" dxfId="2094" priority="6" operator="containsText" text="1- Bajo">
      <formula>NOT(ISERROR(SEARCH("1- Bajo",B10)))</formula>
    </cfRule>
  </conditionalFormatting>
  <dataValidations count="7">
    <dataValidation allowBlank="1" showInputMessage="1" showErrorMessage="1" prompt="Seleccionar el tipo de riesgo teniendo en cuenta que  factor organizaconal afecta. Ver explicacion en hoja " sqref="E8" xr:uid="{55C216A0-BAF6-4619-9B7A-6FCB273E5DB0}"/>
    <dataValidation allowBlank="1" showInputMessage="1" showErrorMessage="1" prompt="Registrar qué factor  que ocasina el riesgo: un facot identtficado el contexto._x000a_O  personas, recursos, estilo de direccion , factores externos, , codiciones ambientales" sqref="F8:G8" xr:uid="{F5853A56-E5B8-48DB-9561-6D8363E346B3}"/>
    <dataValidation allowBlank="1" showInputMessage="1" showErrorMessage="1" prompt="Que tan factible es que materialize el riesgo?" sqref="H8" xr:uid="{CAF509D3-ACAE-4C82-9CFC-E68B9DDE8952}"/>
    <dataValidation allowBlank="1" showInputMessage="1" showErrorMessage="1" prompt="El grado de afectación puede ser " sqref="I8" xr:uid="{3C75E6FA-FA43-4049-B41E-43D1DCCC67F9}"/>
    <dataValidation allowBlank="1" showInputMessage="1" showErrorMessage="1" prompt="Describir las actividades que se van a desarrollar para el proyecto" sqref="O7" xr:uid="{8827366B-317B-4C4C-A400-FC0BD30E14D6}"/>
    <dataValidation allowBlank="1" showInputMessage="1" showErrorMessage="1" prompt="Seleccionar si el responsable es el responsable de las acciones es el nivel central" sqref="P7:P8" xr:uid="{B4A50BA5-1032-48E6-B32E-5F758E08A081}"/>
    <dataValidation allowBlank="1" showInputMessage="1" showErrorMessage="1" prompt="seleccionar si el responsable de ejecutar las acciones es el nivel central" sqref="Q8:R8" xr:uid="{D02FA942-41DB-44B5-977D-E13AA9F785E4}"/>
  </dataValidation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59E9E8-230E-412E-9963-83D243683E0E}">
  <sheetPr>
    <tabColor rgb="FF00B050"/>
  </sheetPr>
  <dimension ref="A1:JS59"/>
  <sheetViews>
    <sheetView topLeftCell="F1" zoomScale="71" zoomScaleNormal="71" workbookViewId="0">
      <selection activeCell="U55" sqref="U10:U59"/>
    </sheetView>
  </sheetViews>
  <sheetFormatPr baseColWidth="10" defaultColWidth="11.44140625" defaultRowHeight="14.4" x14ac:dyDescent="0.3"/>
  <cols>
    <col min="1" max="2" width="18.44140625" style="82" customWidth="1"/>
    <col min="3" max="3" width="15.5546875" customWidth="1"/>
    <col min="4" max="4" width="27.5546875" style="82" customWidth="1"/>
    <col min="5" max="5" width="18" style="184" customWidth="1"/>
    <col min="6" max="6" width="40.109375" customWidth="1"/>
    <col min="7" max="7" width="20.44140625" customWidth="1"/>
    <col min="8" max="8" width="10.44140625" style="185" customWidth="1"/>
    <col min="9" max="9" width="11.44140625" style="185" customWidth="1"/>
    <col min="10" max="10" width="10.109375" style="186" customWidth="1"/>
    <col min="11" max="11" width="11.44140625" style="185" customWidth="1"/>
    <col min="12" max="12" width="10.88671875" style="185" customWidth="1"/>
    <col min="13" max="13" width="18.33203125" style="185" bestFit="1" customWidth="1"/>
    <col min="14" max="14" width="18.33203125" bestFit="1" customWidth="1"/>
    <col min="15" max="15" width="32.88671875" customWidth="1"/>
    <col min="16" max="16" width="16.5546875" customWidth="1"/>
    <col min="17" max="18" width="14.33203125" customWidth="1"/>
    <col min="19" max="19" width="17.88671875" customWidth="1"/>
    <col min="20" max="20" width="15.109375" customWidth="1"/>
    <col min="21" max="21" width="29.44140625" customWidth="1"/>
    <col min="22" max="177" width="11.44140625" style="7"/>
  </cols>
  <sheetData>
    <row r="1" spans="1:279" s="156" customFormat="1" ht="16.5" customHeight="1" x14ac:dyDescent="0.25">
      <c r="A1" s="342"/>
      <c r="B1" s="343"/>
      <c r="C1" s="343"/>
      <c r="D1" s="480" t="s">
        <v>484</v>
      </c>
      <c r="E1" s="480"/>
      <c r="F1" s="480"/>
      <c r="G1" s="480"/>
      <c r="H1" s="480"/>
      <c r="I1" s="480"/>
      <c r="J1" s="480"/>
      <c r="K1" s="480"/>
      <c r="L1" s="480"/>
      <c r="M1" s="480"/>
      <c r="N1" s="480"/>
      <c r="O1" s="480"/>
      <c r="P1" s="480"/>
      <c r="Q1" s="481"/>
      <c r="R1" s="187"/>
      <c r="S1" s="334" t="s">
        <v>120</v>
      </c>
      <c r="T1" s="334"/>
      <c r="U1" s="334"/>
      <c r="V1" s="155"/>
      <c r="W1" s="155"/>
      <c r="X1" s="155"/>
      <c r="Y1" s="155"/>
      <c r="Z1" s="155"/>
      <c r="AA1" s="155"/>
      <c r="AB1" s="155"/>
      <c r="AC1" s="155"/>
      <c r="AD1" s="155"/>
      <c r="AE1" s="155"/>
      <c r="AF1" s="155"/>
      <c r="AG1" s="155"/>
      <c r="AH1" s="155"/>
      <c r="AI1" s="155"/>
      <c r="AJ1" s="155"/>
      <c r="AK1" s="155"/>
      <c r="AL1" s="155"/>
      <c r="AM1" s="155"/>
      <c r="AN1" s="155"/>
      <c r="AO1" s="155"/>
      <c r="AP1" s="155"/>
      <c r="AQ1" s="155"/>
      <c r="AR1" s="155"/>
      <c r="AS1" s="155"/>
      <c r="AT1" s="155"/>
      <c r="AU1" s="155"/>
      <c r="AV1" s="155"/>
      <c r="AW1" s="155"/>
      <c r="AX1" s="155"/>
      <c r="AY1" s="155"/>
      <c r="AZ1" s="155"/>
      <c r="BA1" s="155"/>
      <c r="BB1" s="155"/>
      <c r="BC1" s="155"/>
      <c r="BD1" s="155"/>
      <c r="BE1" s="155"/>
      <c r="BF1" s="155"/>
      <c r="BG1" s="155"/>
      <c r="BH1" s="155"/>
      <c r="BI1" s="155"/>
      <c r="BJ1" s="155"/>
      <c r="BK1" s="155"/>
      <c r="BL1" s="155"/>
      <c r="BM1" s="155"/>
      <c r="BN1" s="155"/>
      <c r="BO1" s="155"/>
      <c r="BP1" s="155"/>
      <c r="BQ1" s="155"/>
      <c r="BR1" s="155"/>
      <c r="BS1" s="155"/>
      <c r="BT1" s="155"/>
      <c r="BU1" s="155"/>
      <c r="BV1" s="155"/>
      <c r="BW1" s="155"/>
      <c r="BX1" s="155"/>
      <c r="BY1" s="155"/>
      <c r="BZ1" s="155"/>
      <c r="CA1" s="155"/>
      <c r="CB1" s="155"/>
      <c r="CC1" s="155"/>
      <c r="CD1" s="155"/>
      <c r="CE1" s="155"/>
      <c r="CF1" s="155"/>
      <c r="CG1" s="155"/>
      <c r="CH1" s="155"/>
      <c r="CI1" s="155"/>
      <c r="CJ1" s="155"/>
      <c r="CK1" s="155"/>
      <c r="CL1" s="155"/>
      <c r="CM1" s="155"/>
      <c r="CN1" s="155"/>
      <c r="CO1" s="155"/>
      <c r="CP1" s="155"/>
      <c r="CQ1" s="155"/>
      <c r="CR1" s="155"/>
      <c r="CS1" s="155"/>
      <c r="CT1" s="155"/>
      <c r="CU1" s="155"/>
      <c r="CV1" s="155"/>
      <c r="CW1" s="155"/>
      <c r="CX1" s="155"/>
      <c r="CY1" s="155"/>
      <c r="CZ1" s="155"/>
      <c r="DA1" s="155"/>
      <c r="DB1" s="155"/>
      <c r="DC1" s="155"/>
      <c r="DD1" s="155"/>
      <c r="DE1" s="155"/>
      <c r="DF1" s="155"/>
      <c r="DG1" s="155"/>
      <c r="DH1" s="155"/>
      <c r="DI1" s="155"/>
      <c r="DJ1" s="155"/>
      <c r="DK1" s="155"/>
      <c r="DL1" s="155"/>
      <c r="DM1" s="155"/>
      <c r="DN1" s="155"/>
      <c r="DO1" s="155"/>
      <c r="DP1" s="155"/>
      <c r="DQ1" s="155"/>
      <c r="DR1" s="155"/>
      <c r="DS1" s="155"/>
      <c r="DT1" s="155"/>
      <c r="DU1" s="155"/>
      <c r="DV1" s="155"/>
      <c r="DW1" s="155"/>
      <c r="DX1" s="155"/>
      <c r="DY1" s="155"/>
      <c r="DZ1" s="155"/>
      <c r="EA1" s="155"/>
      <c r="EB1" s="155"/>
      <c r="EC1" s="155"/>
      <c r="ED1" s="155"/>
      <c r="EE1" s="155"/>
      <c r="EF1" s="155"/>
      <c r="EG1" s="155"/>
      <c r="EH1" s="155"/>
      <c r="EI1" s="155"/>
      <c r="EJ1" s="155"/>
      <c r="EK1" s="155"/>
      <c r="EL1" s="155"/>
      <c r="EM1" s="155"/>
      <c r="EN1" s="155"/>
      <c r="EO1" s="155"/>
      <c r="EP1" s="155"/>
      <c r="EQ1" s="155"/>
      <c r="ER1" s="155"/>
      <c r="ES1" s="155"/>
      <c r="ET1" s="155"/>
      <c r="EU1" s="155"/>
      <c r="EV1" s="155"/>
      <c r="EW1" s="155"/>
      <c r="EX1" s="155"/>
      <c r="EY1" s="155"/>
      <c r="EZ1" s="155"/>
      <c r="FA1" s="155"/>
      <c r="FB1" s="155"/>
      <c r="FC1" s="155"/>
      <c r="FD1" s="155"/>
      <c r="FE1" s="155"/>
      <c r="FF1" s="155"/>
      <c r="FG1" s="155"/>
      <c r="FH1" s="155"/>
      <c r="FI1" s="155"/>
      <c r="FJ1" s="155"/>
      <c r="FK1" s="155"/>
      <c r="FL1" s="155"/>
      <c r="FM1" s="155"/>
      <c r="FN1" s="155"/>
      <c r="FO1" s="155"/>
      <c r="FP1" s="155"/>
      <c r="FQ1" s="155"/>
      <c r="FR1" s="155"/>
      <c r="FS1" s="155"/>
      <c r="FT1" s="155"/>
      <c r="FU1" s="155"/>
      <c r="FV1" s="155"/>
      <c r="FW1" s="155"/>
      <c r="FX1" s="155"/>
      <c r="FY1" s="155"/>
      <c r="FZ1" s="155"/>
      <c r="GA1" s="155"/>
      <c r="GB1" s="155"/>
      <c r="GC1" s="155"/>
      <c r="GD1" s="155"/>
      <c r="GE1" s="155"/>
      <c r="GF1" s="155"/>
      <c r="GG1" s="155"/>
      <c r="GH1" s="155"/>
      <c r="GI1" s="155"/>
      <c r="GJ1" s="155"/>
      <c r="GK1" s="155"/>
      <c r="GL1" s="155"/>
      <c r="GM1" s="155"/>
      <c r="GN1" s="155"/>
      <c r="GO1" s="155"/>
      <c r="GP1" s="155"/>
      <c r="GQ1" s="155"/>
      <c r="GR1" s="155"/>
      <c r="GS1" s="155"/>
      <c r="GT1" s="155"/>
      <c r="GU1" s="155"/>
      <c r="GV1" s="155"/>
      <c r="GW1" s="155"/>
      <c r="GX1" s="155"/>
      <c r="GY1" s="155"/>
      <c r="GZ1" s="155"/>
      <c r="HA1" s="155"/>
      <c r="HB1" s="155"/>
      <c r="HC1" s="155"/>
      <c r="HD1" s="155"/>
      <c r="HE1" s="155"/>
      <c r="HF1" s="155"/>
      <c r="HG1" s="155"/>
      <c r="HH1" s="155"/>
      <c r="HI1" s="155"/>
      <c r="HJ1" s="155"/>
      <c r="HK1" s="155"/>
      <c r="HL1" s="155"/>
      <c r="HM1" s="155"/>
      <c r="HN1" s="155"/>
      <c r="HO1" s="155"/>
      <c r="HP1" s="155"/>
      <c r="HQ1" s="155"/>
      <c r="HR1" s="155"/>
      <c r="HS1" s="155"/>
      <c r="HT1" s="155"/>
      <c r="HU1" s="155"/>
      <c r="HV1" s="155"/>
      <c r="HW1" s="155"/>
      <c r="HX1" s="155"/>
      <c r="HY1" s="155"/>
      <c r="HZ1" s="155"/>
      <c r="IA1" s="155"/>
      <c r="IB1" s="155"/>
      <c r="IC1" s="155"/>
      <c r="ID1" s="155"/>
      <c r="IE1" s="155"/>
      <c r="IF1" s="155"/>
      <c r="IG1" s="155"/>
      <c r="IH1" s="155"/>
      <c r="II1" s="155"/>
      <c r="IJ1" s="155"/>
      <c r="IK1" s="155"/>
      <c r="IL1" s="155"/>
      <c r="IM1" s="155"/>
      <c r="IN1" s="155"/>
      <c r="IO1" s="155"/>
      <c r="IP1" s="155"/>
      <c r="IQ1" s="155"/>
      <c r="IR1" s="155"/>
      <c r="IS1" s="155"/>
      <c r="IT1" s="155"/>
      <c r="IU1" s="155"/>
      <c r="IV1" s="155"/>
      <c r="IW1" s="155"/>
      <c r="IX1" s="155"/>
      <c r="IY1" s="155"/>
      <c r="IZ1" s="155"/>
      <c r="JA1" s="155"/>
      <c r="JB1" s="155"/>
      <c r="JC1" s="155"/>
      <c r="JD1" s="155"/>
      <c r="JE1" s="155"/>
      <c r="JF1" s="155"/>
      <c r="JG1" s="155"/>
      <c r="JH1" s="155"/>
      <c r="JI1" s="155"/>
      <c r="JJ1" s="155"/>
      <c r="JK1" s="155"/>
      <c r="JL1" s="155"/>
      <c r="JM1" s="155"/>
      <c r="JN1" s="155"/>
      <c r="JO1" s="155"/>
      <c r="JP1" s="155"/>
      <c r="JQ1" s="155"/>
      <c r="JR1" s="155"/>
      <c r="JS1" s="155"/>
    </row>
    <row r="2" spans="1:279" s="156" customFormat="1" ht="39.75" customHeight="1" x14ac:dyDescent="0.25">
      <c r="A2" s="344"/>
      <c r="B2" s="345"/>
      <c r="C2" s="345"/>
      <c r="D2" s="482"/>
      <c r="E2" s="482"/>
      <c r="F2" s="482"/>
      <c r="G2" s="482"/>
      <c r="H2" s="482"/>
      <c r="I2" s="482"/>
      <c r="J2" s="482"/>
      <c r="K2" s="482"/>
      <c r="L2" s="482"/>
      <c r="M2" s="482"/>
      <c r="N2" s="482"/>
      <c r="O2" s="482"/>
      <c r="P2" s="482"/>
      <c r="Q2" s="483"/>
      <c r="R2" s="187"/>
      <c r="S2" s="334"/>
      <c r="T2" s="334"/>
      <c r="U2" s="334"/>
      <c r="V2" s="155"/>
      <c r="W2" s="155"/>
      <c r="X2" s="155"/>
      <c r="Y2" s="155"/>
      <c r="Z2" s="155"/>
      <c r="AA2" s="155"/>
      <c r="AB2" s="155"/>
      <c r="AC2" s="155"/>
      <c r="AD2" s="155"/>
      <c r="AE2" s="155"/>
      <c r="AF2" s="155"/>
      <c r="AG2" s="155"/>
      <c r="AH2" s="155"/>
      <c r="AI2" s="155"/>
      <c r="AJ2" s="155"/>
      <c r="AK2" s="155"/>
      <c r="AL2" s="155"/>
      <c r="AM2" s="155"/>
      <c r="AN2" s="155"/>
      <c r="AO2" s="155"/>
      <c r="AP2" s="155"/>
      <c r="AQ2" s="155"/>
      <c r="AR2" s="155"/>
      <c r="AS2" s="155"/>
      <c r="AT2" s="155"/>
      <c r="AU2" s="155"/>
      <c r="AV2" s="155"/>
      <c r="AW2" s="155"/>
      <c r="AX2" s="155"/>
      <c r="AY2" s="155"/>
      <c r="AZ2" s="155"/>
      <c r="BA2" s="155"/>
      <c r="BB2" s="155"/>
      <c r="BC2" s="155"/>
      <c r="BD2" s="155"/>
      <c r="BE2" s="155"/>
      <c r="BF2" s="155"/>
      <c r="BG2" s="155"/>
      <c r="BH2" s="155"/>
      <c r="BI2" s="155"/>
      <c r="BJ2" s="155"/>
      <c r="BK2" s="155"/>
      <c r="BL2" s="155"/>
      <c r="BM2" s="155"/>
      <c r="BN2" s="155"/>
      <c r="BO2" s="155"/>
      <c r="BP2" s="155"/>
      <c r="BQ2" s="155"/>
      <c r="BR2" s="155"/>
      <c r="BS2" s="155"/>
      <c r="BT2" s="155"/>
      <c r="BU2" s="155"/>
      <c r="BV2" s="155"/>
      <c r="BW2" s="155"/>
      <c r="BX2" s="155"/>
      <c r="BY2" s="155"/>
      <c r="BZ2" s="155"/>
      <c r="CA2" s="155"/>
      <c r="CB2" s="155"/>
      <c r="CC2" s="155"/>
      <c r="CD2" s="155"/>
      <c r="CE2" s="155"/>
      <c r="CF2" s="155"/>
      <c r="CG2" s="155"/>
      <c r="CH2" s="155"/>
      <c r="CI2" s="155"/>
      <c r="CJ2" s="155"/>
      <c r="CK2" s="155"/>
      <c r="CL2" s="155"/>
      <c r="CM2" s="155"/>
      <c r="CN2" s="155"/>
      <c r="CO2" s="155"/>
      <c r="CP2" s="155"/>
      <c r="CQ2" s="155"/>
      <c r="CR2" s="155"/>
      <c r="CS2" s="155"/>
      <c r="CT2" s="155"/>
      <c r="CU2" s="155"/>
      <c r="CV2" s="155"/>
      <c r="CW2" s="155"/>
      <c r="CX2" s="155"/>
      <c r="CY2" s="155"/>
      <c r="CZ2" s="155"/>
      <c r="DA2" s="155"/>
      <c r="DB2" s="155"/>
      <c r="DC2" s="155"/>
      <c r="DD2" s="155"/>
      <c r="DE2" s="155"/>
      <c r="DF2" s="155"/>
      <c r="DG2" s="155"/>
      <c r="DH2" s="155"/>
      <c r="DI2" s="155"/>
      <c r="DJ2" s="155"/>
      <c r="DK2" s="155"/>
      <c r="DL2" s="155"/>
      <c r="DM2" s="155"/>
      <c r="DN2" s="155"/>
      <c r="DO2" s="155"/>
      <c r="DP2" s="155"/>
      <c r="DQ2" s="155"/>
      <c r="DR2" s="155"/>
      <c r="DS2" s="155"/>
      <c r="DT2" s="155"/>
      <c r="DU2" s="155"/>
      <c r="DV2" s="155"/>
      <c r="DW2" s="155"/>
      <c r="DX2" s="155"/>
      <c r="DY2" s="155"/>
      <c r="DZ2" s="155"/>
      <c r="EA2" s="155"/>
      <c r="EB2" s="155"/>
      <c r="EC2" s="155"/>
      <c r="ED2" s="155"/>
      <c r="EE2" s="155"/>
      <c r="EF2" s="155"/>
      <c r="EG2" s="155"/>
      <c r="EH2" s="155"/>
      <c r="EI2" s="155"/>
      <c r="EJ2" s="155"/>
      <c r="EK2" s="155"/>
      <c r="EL2" s="155"/>
      <c r="EM2" s="155"/>
      <c r="EN2" s="155"/>
      <c r="EO2" s="155"/>
      <c r="EP2" s="155"/>
      <c r="EQ2" s="155"/>
      <c r="ER2" s="155"/>
      <c r="ES2" s="155"/>
      <c r="ET2" s="155"/>
      <c r="EU2" s="155"/>
      <c r="EV2" s="155"/>
      <c r="EW2" s="155"/>
      <c r="EX2" s="155"/>
      <c r="EY2" s="155"/>
      <c r="EZ2" s="155"/>
      <c r="FA2" s="155"/>
      <c r="FB2" s="155"/>
      <c r="FC2" s="155"/>
      <c r="FD2" s="155"/>
      <c r="FE2" s="155"/>
      <c r="FF2" s="155"/>
      <c r="FG2" s="155"/>
      <c r="FH2" s="155"/>
      <c r="FI2" s="155"/>
      <c r="FJ2" s="155"/>
      <c r="FK2" s="155"/>
      <c r="FL2" s="155"/>
      <c r="FM2" s="155"/>
      <c r="FN2" s="155"/>
      <c r="FO2" s="155"/>
      <c r="FP2" s="155"/>
      <c r="FQ2" s="155"/>
      <c r="FR2" s="155"/>
      <c r="FS2" s="155"/>
      <c r="FT2" s="155"/>
      <c r="FU2" s="155"/>
      <c r="FV2" s="155"/>
      <c r="FW2" s="155"/>
      <c r="FX2" s="155"/>
      <c r="FY2" s="155"/>
      <c r="FZ2" s="155"/>
      <c r="GA2" s="155"/>
      <c r="GB2" s="155"/>
      <c r="GC2" s="155"/>
      <c r="GD2" s="155"/>
      <c r="GE2" s="155"/>
      <c r="GF2" s="155"/>
      <c r="GG2" s="155"/>
      <c r="GH2" s="155"/>
      <c r="GI2" s="155"/>
      <c r="GJ2" s="155"/>
      <c r="GK2" s="155"/>
      <c r="GL2" s="155"/>
      <c r="GM2" s="155"/>
      <c r="GN2" s="155"/>
      <c r="GO2" s="155"/>
      <c r="GP2" s="155"/>
      <c r="GQ2" s="155"/>
      <c r="GR2" s="155"/>
      <c r="GS2" s="155"/>
      <c r="GT2" s="155"/>
      <c r="GU2" s="155"/>
      <c r="GV2" s="155"/>
      <c r="GW2" s="155"/>
      <c r="GX2" s="155"/>
      <c r="GY2" s="155"/>
      <c r="GZ2" s="155"/>
      <c r="HA2" s="155"/>
      <c r="HB2" s="155"/>
      <c r="HC2" s="155"/>
      <c r="HD2" s="155"/>
      <c r="HE2" s="155"/>
      <c r="HF2" s="155"/>
      <c r="HG2" s="155"/>
      <c r="HH2" s="155"/>
      <c r="HI2" s="155"/>
      <c r="HJ2" s="155"/>
      <c r="HK2" s="155"/>
      <c r="HL2" s="155"/>
      <c r="HM2" s="155"/>
      <c r="HN2" s="155"/>
      <c r="HO2" s="155"/>
      <c r="HP2" s="155"/>
      <c r="HQ2" s="155"/>
      <c r="HR2" s="155"/>
      <c r="HS2" s="155"/>
      <c r="HT2" s="155"/>
      <c r="HU2" s="155"/>
      <c r="HV2" s="155"/>
      <c r="HW2" s="155"/>
      <c r="HX2" s="155"/>
      <c r="HY2" s="155"/>
      <c r="HZ2" s="155"/>
      <c r="IA2" s="155"/>
      <c r="IB2" s="155"/>
      <c r="IC2" s="155"/>
      <c r="ID2" s="155"/>
      <c r="IE2" s="155"/>
      <c r="IF2" s="155"/>
      <c r="IG2" s="155"/>
      <c r="IH2" s="155"/>
      <c r="II2" s="155"/>
      <c r="IJ2" s="155"/>
      <c r="IK2" s="155"/>
      <c r="IL2" s="155"/>
      <c r="IM2" s="155"/>
      <c r="IN2" s="155"/>
      <c r="IO2" s="155"/>
      <c r="IP2" s="155"/>
      <c r="IQ2" s="155"/>
      <c r="IR2" s="155"/>
      <c r="IS2" s="155"/>
      <c r="IT2" s="155"/>
      <c r="IU2" s="155"/>
      <c r="IV2" s="155"/>
      <c r="IW2" s="155"/>
      <c r="IX2" s="155"/>
      <c r="IY2" s="155"/>
      <c r="IZ2" s="155"/>
      <c r="JA2" s="155"/>
      <c r="JB2" s="155"/>
      <c r="JC2" s="155"/>
      <c r="JD2" s="155"/>
      <c r="JE2" s="155"/>
      <c r="JF2" s="155"/>
      <c r="JG2" s="155"/>
      <c r="JH2" s="155"/>
      <c r="JI2" s="155"/>
      <c r="JJ2" s="155"/>
      <c r="JK2" s="155"/>
      <c r="JL2" s="155"/>
      <c r="JM2" s="155"/>
      <c r="JN2" s="155"/>
      <c r="JO2" s="155"/>
      <c r="JP2" s="155"/>
      <c r="JQ2" s="155"/>
      <c r="JR2" s="155"/>
      <c r="JS2" s="155"/>
    </row>
    <row r="3" spans="1:279" s="156" customFormat="1" ht="3" customHeight="1" x14ac:dyDescent="0.25">
      <c r="A3" s="2"/>
      <c r="B3" s="2"/>
      <c r="C3" s="3"/>
      <c r="D3" s="482"/>
      <c r="E3" s="482"/>
      <c r="F3" s="482"/>
      <c r="G3" s="482"/>
      <c r="H3" s="482"/>
      <c r="I3" s="482"/>
      <c r="J3" s="482"/>
      <c r="K3" s="482"/>
      <c r="L3" s="482"/>
      <c r="M3" s="482"/>
      <c r="N3" s="482"/>
      <c r="O3" s="482"/>
      <c r="P3" s="482"/>
      <c r="Q3" s="483"/>
      <c r="R3" s="187"/>
      <c r="S3" s="334"/>
      <c r="T3" s="334"/>
      <c r="U3" s="334"/>
      <c r="V3" s="155"/>
      <c r="W3" s="155"/>
      <c r="X3" s="155"/>
      <c r="Y3" s="155"/>
      <c r="Z3" s="155"/>
      <c r="AA3" s="155"/>
      <c r="AB3" s="155"/>
      <c r="AC3" s="155"/>
      <c r="AD3" s="155"/>
      <c r="AE3" s="155"/>
      <c r="AF3" s="155"/>
      <c r="AG3" s="155"/>
      <c r="AH3" s="155"/>
      <c r="AI3" s="155"/>
      <c r="AJ3" s="155"/>
      <c r="AK3" s="155"/>
      <c r="AL3" s="155"/>
      <c r="AM3" s="155"/>
      <c r="AN3" s="155"/>
      <c r="AO3" s="155"/>
      <c r="AP3" s="155"/>
      <c r="AQ3" s="155"/>
      <c r="AR3" s="155"/>
      <c r="AS3" s="155"/>
      <c r="AT3" s="155"/>
      <c r="AU3" s="155"/>
      <c r="AV3" s="155"/>
      <c r="AW3" s="155"/>
      <c r="AX3" s="155"/>
      <c r="AY3" s="155"/>
      <c r="AZ3" s="155"/>
      <c r="BA3" s="155"/>
      <c r="BB3" s="155"/>
      <c r="BC3" s="155"/>
      <c r="BD3" s="155"/>
      <c r="BE3" s="155"/>
      <c r="BF3" s="155"/>
      <c r="BG3" s="155"/>
      <c r="BH3" s="155"/>
      <c r="BI3" s="155"/>
      <c r="BJ3" s="155"/>
      <c r="BK3" s="155"/>
      <c r="BL3" s="155"/>
      <c r="BM3" s="155"/>
      <c r="BN3" s="155"/>
      <c r="BO3" s="155"/>
      <c r="BP3" s="155"/>
      <c r="BQ3" s="155"/>
      <c r="BR3" s="155"/>
      <c r="BS3" s="155"/>
      <c r="BT3" s="155"/>
      <c r="BU3" s="155"/>
      <c r="BV3" s="155"/>
      <c r="BW3" s="155"/>
      <c r="BX3" s="155"/>
      <c r="BY3" s="155"/>
      <c r="BZ3" s="155"/>
      <c r="CA3" s="155"/>
      <c r="CB3" s="155"/>
      <c r="CC3" s="155"/>
      <c r="CD3" s="155"/>
      <c r="CE3" s="155"/>
      <c r="CF3" s="155"/>
      <c r="CG3" s="155"/>
      <c r="CH3" s="155"/>
      <c r="CI3" s="155"/>
      <c r="CJ3" s="155"/>
      <c r="CK3" s="155"/>
      <c r="CL3" s="155"/>
      <c r="CM3" s="155"/>
      <c r="CN3" s="155"/>
      <c r="CO3" s="155"/>
      <c r="CP3" s="155"/>
      <c r="CQ3" s="155"/>
      <c r="CR3" s="155"/>
      <c r="CS3" s="155"/>
      <c r="CT3" s="155"/>
      <c r="CU3" s="155"/>
      <c r="CV3" s="155"/>
      <c r="CW3" s="155"/>
      <c r="CX3" s="155"/>
      <c r="CY3" s="155"/>
      <c r="CZ3" s="155"/>
      <c r="DA3" s="155"/>
      <c r="DB3" s="155"/>
      <c r="DC3" s="155"/>
      <c r="DD3" s="155"/>
      <c r="DE3" s="155"/>
      <c r="DF3" s="155"/>
      <c r="DG3" s="155"/>
      <c r="DH3" s="155"/>
      <c r="DI3" s="155"/>
      <c r="DJ3" s="155"/>
      <c r="DK3" s="155"/>
      <c r="DL3" s="155"/>
      <c r="DM3" s="155"/>
      <c r="DN3" s="155"/>
      <c r="DO3" s="155"/>
      <c r="DP3" s="155"/>
      <c r="DQ3" s="155"/>
      <c r="DR3" s="155"/>
      <c r="DS3" s="155"/>
      <c r="DT3" s="155"/>
      <c r="DU3" s="155"/>
      <c r="DV3" s="155"/>
      <c r="DW3" s="155"/>
      <c r="DX3" s="155"/>
      <c r="DY3" s="155"/>
      <c r="DZ3" s="155"/>
      <c r="EA3" s="155"/>
      <c r="EB3" s="155"/>
      <c r="EC3" s="155"/>
      <c r="ED3" s="155"/>
      <c r="EE3" s="155"/>
      <c r="EF3" s="155"/>
      <c r="EG3" s="155"/>
      <c r="EH3" s="155"/>
      <c r="EI3" s="155"/>
      <c r="EJ3" s="155"/>
      <c r="EK3" s="155"/>
      <c r="EL3" s="155"/>
      <c r="EM3" s="155"/>
      <c r="EN3" s="155"/>
      <c r="EO3" s="155"/>
      <c r="EP3" s="155"/>
      <c r="EQ3" s="155"/>
      <c r="ER3" s="155"/>
      <c r="ES3" s="155"/>
      <c r="ET3" s="155"/>
      <c r="EU3" s="155"/>
      <c r="EV3" s="155"/>
      <c r="EW3" s="155"/>
      <c r="EX3" s="155"/>
      <c r="EY3" s="155"/>
      <c r="EZ3" s="155"/>
      <c r="FA3" s="155"/>
      <c r="FB3" s="155"/>
      <c r="FC3" s="155"/>
      <c r="FD3" s="155"/>
      <c r="FE3" s="155"/>
      <c r="FF3" s="155"/>
      <c r="FG3" s="155"/>
      <c r="FH3" s="155"/>
      <c r="FI3" s="155"/>
      <c r="FJ3" s="155"/>
      <c r="FK3" s="155"/>
      <c r="FL3" s="155"/>
      <c r="FM3" s="155"/>
      <c r="FN3" s="155"/>
      <c r="FO3" s="155"/>
      <c r="FP3" s="155"/>
      <c r="FQ3" s="155"/>
      <c r="FR3" s="155"/>
      <c r="FS3" s="155"/>
      <c r="FT3" s="155"/>
      <c r="FU3" s="155"/>
      <c r="FV3" s="155"/>
      <c r="FW3" s="155"/>
      <c r="FX3" s="155"/>
      <c r="FY3" s="155"/>
      <c r="FZ3" s="155"/>
      <c r="GA3" s="155"/>
      <c r="GB3" s="155"/>
      <c r="GC3" s="155"/>
      <c r="GD3" s="155"/>
      <c r="GE3" s="155"/>
      <c r="GF3" s="155"/>
      <c r="GG3" s="155"/>
      <c r="GH3" s="155"/>
      <c r="GI3" s="155"/>
      <c r="GJ3" s="155"/>
      <c r="GK3" s="155"/>
      <c r="GL3" s="155"/>
      <c r="GM3" s="155"/>
      <c r="GN3" s="155"/>
      <c r="GO3" s="155"/>
      <c r="GP3" s="155"/>
      <c r="GQ3" s="155"/>
      <c r="GR3" s="155"/>
      <c r="GS3" s="155"/>
      <c r="GT3" s="155"/>
      <c r="GU3" s="155"/>
      <c r="GV3" s="155"/>
      <c r="GW3" s="155"/>
      <c r="GX3" s="155"/>
      <c r="GY3" s="155"/>
      <c r="GZ3" s="155"/>
      <c r="HA3" s="155"/>
      <c r="HB3" s="155"/>
      <c r="HC3" s="155"/>
      <c r="HD3" s="155"/>
      <c r="HE3" s="155"/>
      <c r="HF3" s="155"/>
      <c r="HG3" s="155"/>
      <c r="HH3" s="155"/>
      <c r="HI3" s="155"/>
      <c r="HJ3" s="155"/>
      <c r="HK3" s="155"/>
      <c r="HL3" s="155"/>
      <c r="HM3" s="155"/>
      <c r="HN3" s="155"/>
      <c r="HO3" s="155"/>
      <c r="HP3" s="155"/>
      <c r="HQ3" s="155"/>
      <c r="HR3" s="155"/>
      <c r="HS3" s="155"/>
      <c r="HT3" s="155"/>
      <c r="HU3" s="155"/>
      <c r="HV3" s="155"/>
      <c r="HW3" s="155"/>
      <c r="HX3" s="155"/>
      <c r="HY3" s="155"/>
      <c r="HZ3" s="155"/>
      <c r="IA3" s="155"/>
      <c r="IB3" s="155"/>
      <c r="IC3" s="155"/>
      <c r="ID3" s="155"/>
      <c r="IE3" s="155"/>
      <c r="IF3" s="155"/>
      <c r="IG3" s="155"/>
      <c r="IH3" s="155"/>
      <c r="II3" s="155"/>
      <c r="IJ3" s="155"/>
      <c r="IK3" s="155"/>
      <c r="IL3" s="155"/>
      <c r="IM3" s="155"/>
      <c r="IN3" s="155"/>
      <c r="IO3" s="155"/>
      <c r="IP3" s="155"/>
      <c r="IQ3" s="155"/>
      <c r="IR3" s="155"/>
      <c r="IS3" s="155"/>
      <c r="IT3" s="155"/>
      <c r="IU3" s="155"/>
      <c r="IV3" s="155"/>
      <c r="IW3" s="155"/>
      <c r="IX3" s="155"/>
      <c r="IY3" s="155"/>
      <c r="IZ3" s="155"/>
      <c r="JA3" s="155"/>
      <c r="JB3" s="155"/>
      <c r="JC3" s="155"/>
      <c r="JD3" s="155"/>
      <c r="JE3" s="155"/>
      <c r="JF3" s="155"/>
      <c r="JG3" s="155"/>
      <c r="JH3" s="155"/>
      <c r="JI3" s="155"/>
      <c r="JJ3" s="155"/>
      <c r="JK3" s="155"/>
      <c r="JL3" s="155"/>
      <c r="JM3" s="155"/>
      <c r="JN3" s="155"/>
      <c r="JO3" s="155"/>
      <c r="JP3" s="155"/>
      <c r="JQ3" s="155"/>
      <c r="JR3" s="155"/>
      <c r="JS3" s="155"/>
    </row>
    <row r="4" spans="1:279" s="156" customFormat="1" ht="41.25" customHeight="1" x14ac:dyDescent="0.25">
      <c r="A4" s="335" t="s">
        <v>121</v>
      </c>
      <c r="B4" s="336"/>
      <c r="C4" s="337"/>
      <c r="D4" s="338" t="str">
        <f>'Mapa Final'!D4</f>
        <v>Administración de Justicia</v>
      </c>
      <c r="E4" s="339"/>
      <c r="F4" s="339"/>
      <c r="G4" s="339"/>
      <c r="H4" s="339"/>
      <c r="I4" s="339"/>
      <c r="J4" s="339"/>
      <c r="K4" s="339"/>
      <c r="L4" s="339"/>
      <c r="M4" s="339"/>
      <c r="N4" s="340"/>
      <c r="O4" s="341"/>
      <c r="P4" s="341"/>
      <c r="Q4" s="341"/>
      <c r="R4" s="3"/>
      <c r="S4" s="1"/>
      <c r="T4" s="1"/>
      <c r="U4" s="1"/>
      <c r="V4" s="155"/>
      <c r="W4" s="155"/>
      <c r="X4" s="155"/>
      <c r="Y4" s="155"/>
      <c r="Z4" s="155"/>
      <c r="AA4" s="155"/>
      <c r="AB4" s="155"/>
      <c r="AC4" s="155"/>
      <c r="AD4" s="155"/>
      <c r="AE4" s="155"/>
      <c r="AF4" s="155"/>
      <c r="AG4" s="155"/>
      <c r="AH4" s="155"/>
      <c r="AI4" s="155"/>
      <c r="AJ4" s="155"/>
      <c r="AK4" s="155"/>
      <c r="AL4" s="155"/>
      <c r="AM4" s="155"/>
      <c r="AN4" s="155"/>
      <c r="AO4" s="155"/>
      <c r="AP4" s="155"/>
      <c r="AQ4" s="155"/>
      <c r="AR4" s="155"/>
      <c r="AS4" s="155"/>
      <c r="AT4" s="155"/>
      <c r="AU4" s="155"/>
      <c r="AV4" s="155"/>
      <c r="AW4" s="155"/>
      <c r="AX4" s="155"/>
      <c r="AY4" s="155"/>
      <c r="AZ4" s="155"/>
      <c r="BA4" s="155"/>
      <c r="BB4" s="155"/>
      <c r="BC4" s="155"/>
      <c r="BD4" s="155"/>
      <c r="BE4" s="155"/>
      <c r="BF4" s="155"/>
      <c r="BG4" s="155"/>
      <c r="BH4" s="155"/>
      <c r="BI4" s="155"/>
      <c r="BJ4" s="155"/>
      <c r="BK4" s="155"/>
      <c r="BL4" s="155"/>
      <c r="BM4" s="155"/>
      <c r="BN4" s="155"/>
      <c r="BO4" s="155"/>
      <c r="BP4" s="155"/>
      <c r="BQ4" s="155"/>
      <c r="BR4" s="155"/>
      <c r="BS4" s="155"/>
      <c r="BT4" s="155"/>
      <c r="BU4" s="155"/>
      <c r="BV4" s="155"/>
      <c r="BW4" s="155"/>
      <c r="BX4" s="155"/>
      <c r="BY4" s="155"/>
      <c r="BZ4" s="155"/>
      <c r="CA4" s="155"/>
      <c r="CB4" s="155"/>
      <c r="CC4" s="155"/>
      <c r="CD4" s="155"/>
      <c r="CE4" s="155"/>
      <c r="CF4" s="155"/>
      <c r="CG4" s="155"/>
      <c r="CH4" s="155"/>
      <c r="CI4" s="155"/>
      <c r="CJ4" s="155"/>
      <c r="CK4" s="155"/>
      <c r="CL4" s="155"/>
      <c r="CM4" s="155"/>
      <c r="CN4" s="155"/>
      <c r="CO4" s="155"/>
      <c r="CP4" s="155"/>
      <c r="CQ4" s="155"/>
      <c r="CR4" s="155"/>
      <c r="CS4" s="155"/>
      <c r="CT4" s="155"/>
      <c r="CU4" s="155"/>
      <c r="CV4" s="155"/>
      <c r="CW4" s="155"/>
      <c r="CX4" s="155"/>
      <c r="CY4" s="155"/>
      <c r="CZ4" s="155"/>
      <c r="DA4" s="155"/>
      <c r="DB4" s="155"/>
      <c r="DC4" s="155"/>
      <c r="DD4" s="155"/>
      <c r="DE4" s="155"/>
      <c r="DF4" s="155"/>
      <c r="DG4" s="155"/>
      <c r="DH4" s="155"/>
      <c r="DI4" s="155"/>
      <c r="DJ4" s="155"/>
      <c r="DK4" s="155"/>
      <c r="DL4" s="155"/>
      <c r="DM4" s="155"/>
      <c r="DN4" s="155"/>
      <c r="DO4" s="155"/>
      <c r="DP4" s="155"/>
      <c r="DQ4" s="155"/>
      <c r="DR4" s="155"/>
      <c r="DS4" s="155"/>
      <c r="DT4" s="155"/>
      <c r="DU4" s="155"/>
      <c r="DV4" s="155"/>
      <c r="DW4" s="155"/>
      <c r="DX4" s="155"/>
      <c r="DY4" s="155"/>
      <c r="DZ4" s="155"/>
      <c r="EA4" s="155"/>
      <c r="EB4" s="155"/>
      <c r="EC4" s="155"/>
      <c r="ED4" s="155"/>
      <c r="EE4" s="155"/>
      <c r="EF4" s="155"/>
      <c r="EG4" s="155"/>
      <c r="EH4" s="155"/>
      <c r="EI4" s="155"/>
      <c r="EJ4" s="155"/>
      <c r="EK4" s="155"/>
      <c r="EL4" s="155"/>
      <c r="EM4" s="155"/>
      <c r="EN4" s="155"/>
      <c r="EO4" s="155"/>
      <c r="EP4" s="155"/>
      <c r="EQ4" s="155"/>
      <c r="ER4" s="155"/>
      <c r="ES4" s="155"/>
      <c r="ET4" s="155"/>
      <c r="EU4" s="155"/>
      <c r="EV4" s="155"/>
      <c r="EW4" s="155"/>
      <c r="EX4" s="155"/>
      <c r="EY4" s="155"/>
      <c r="EZ4" s="155"/>
      <c r="FA4" s="155"/>
      <c r="FB4" s="155"/>
      <c r="FC4" s="155"/>
      <c r="FD4" s="155"/>
      <c r="FE4" s="155"/>
      <c r="FF4" s="155"/>
      <c r="FG4" s="155"/>
      <c r="FH4" s="155"/>
      <c r="FI4" s="155"/>
      <c r="FJ4" s="155"/>
      <c r="FK4" s="155"/>
      <c r="FL4" s="155"/>
      <c r="FM4" s="155"/>
      <c r="FN4" s="155"/>
      <c r="FO4" s="155"/>
      <c r="FP4" s="155"/>
      <c r="FQ4" s="155"/>
      <c r="FR4" s="155"/>
      <c r="FS4" s="155"/>
      <c r="FT4" s="155"/>
      <c r="FU4" s="155"/>
      <c r="FV4" s="155"/>
      <c r="FW4" s="155"/>
      <c r="FX4" s="155"/>
      <c r="FY4" s="155"/>
      <c r="FZ4" s="155"/>
      <c r="GA4" s="155"/>
      <c r="GB4" s="155"/>
      <c r="GC4" s="155"/>
      <c r="GD4" s="155"/>
      <c r="GE4" s="155"/>
      <c r="GF4" s="155"/>
      <c r="GG4" s="155"/>
      <c r="GH4" s="155"/>
      <c r="GI4" s="155"/>
      <c r="GJ4" s="155"/>
      <c r="GK4" s="155"/>
      <c r="GL4" s="155"/>
      <c r="GM4" s="155"/>
      <c r="GN4" s="155"/>
      <c r="GO4" s="155"/>
      <c r="GP4" s="155"/>
      <c r="GQ4" s="155"/>
      <c r="GR4" s="155"/>
      <c r="GS4" s="155"/>
      <c r="GT4" s="155"/>
      <c r="GU4" s="155"/>
      <c r="GV4" s="155"/>
      <c r="GW4" s="155"/>
      <c r="GX4" s="155"/>
      <c r="GY4" s="155"/>
      <c r="GZ4" s="155"/>
      <c r="HA4" s="155"/>
      <c r="HB4" s="155"/>
      <c r="HC4" s="155"/>
      <c r="HD4" s="155"/>
      <c r="HE4" s="155"/>
      <c r="HF4" s="155"/>
      <c r="HG4" s="155"/>
      <c r="HH4" s="155"/>
      <c r="HI4" s="155"/>
      <c r="HJ4" s="155"/>
      <c r="HK4" s="155"/>
      <c r="HL4" s="155"/>
      <c r="HM4" s="155"/>
      <c r="HN4" s="155"/>
      <c r="HO4" s="155"/>
      <c r="HP4" s="155"/>
      <c r="HQ4" s="155"/>
      <c r="HR4" s="155"/>
      <c r="HS4" s="155"/>
      <c r="HT4" s="155"/>
      <c r="HU4" s="155"/>
      <c r="HV4" s="155"/>
      <c r="HW4" s="155"/>
      <c r="HX4" s="155"/>
      <c r="HY4" s="155"/>
      <c r="HZ4" s="155"/>
      <c r="IA4" s="155"/>
      <c r="IB4" s="155"/>
      <c r="IC4" s="155"/>
      <c r="ID4" s="155"/>
      <c r="IE4" s="155"/>
      <c r="IF4" s="155"/>
      <c r="IG4" s="155"/>
      <c r="IH4" s="155"/>
      <c r="II4" s="155"/>
      <c r="IJ4" s="155"/>
      <c r="IK4" s="155"/>
      <c r="IL4" s="155"/>
      <c r="IM4" s="155"/>
      <c r="IN4" s="155"/>
      <c r="IO4" s="155"/>
      <c r="IP4" s="155"/>
      <c r="IQ4" s="155"/>
      <c r="IR4" s="155"/>
      <c r="IS4" s="155"/>
      <c r="IT4" s="155"/>
      <c r="IU4" s="155"/>
      <c r="IV4" s="155"/>
      <c r="IW4" s="155"/>
      <c r="IX4" s="155"/>
      <c r="IY4" s="155"/>
      <c r="IZ4" s="155"/>
      <c r="JA4" s="155"/>
      <c r="JB4" s="155"/>
      <c r="JC4" s="155"/>
      <c r="JD4" s="155"/>
      <c r="JE4" s="155"/>
      <c r="JF4" s="155"/>
      <c r="JG4" s="155"/>
      <c r="JH4" s="155"/>
      <c r="JI4" s="155"/>
      <c r="JJ4" s="155"/>
      <c r="JK4" s="155"/>
      <c r="JL4" s="155"/>
      <c r="JM4" s="155"/>
      <c r="JN4" s="155"/>
      <c r="JO4" s="155"/>
      <c r="JP4" s="155"/>
      <c r="JQ4" s="155"/>
      <c r="JR4" s="155"/>
      <c r="JS4" s="155"/>
    </row>
    <row r="5" spans="1:279" s="156" customFormat="1" ht="52.5" customHeight="1" x14ac:dyDescent="0.25">
      <c r="A5" s="335" t="s">
        <v>123</v>
      </c>
      <c r="B5" s="336"/>
      <c r="C5" s="337"/>
      <c r="D5" s="346" t="str">
        <f>'Mapa Final'!D5</f>
        <v>Administrar justicia dirigiendo la actuación procesal, hacia la emisión de una decisión de carácter definitivo mediante la aplicación de la normatividad vigente.</v>
      </c>
      <c r="E5" s="347"/>
      <c r="F5" s="347"/>
      <c r="G5" s="347"/>
      <c r="H5" s="347"/>
      <c r="I5" s="347"/>
      <c r="J5" s="347"/>
      <c r="K5" s="347"/>
      <c r="L5" s="347"/>
      <c r="M5" s="347"/>
      <c r="N5" s="348"/>
      <c r="O5" s="1"/>
      <c r="P5" s="1"/>
      <c r="Q5" s="1"/>
      <c r="R5" s="1"/>
      <c r="S5" s="1"/>
      <c r="T5" s="1"/>
      <c r="U5" s="1"/>
      <c r="V5" s="155"/>
      <c r="W5" s="155"/>
      <c r="X5" s="155"/>
      <c r="Y5" s="155"/>
      <c r="Z5" s="155"/>
      <c r="AA5" s="155"/>
      <c r="AB5" s="155"/>
      <c r="AC5" s="155"/>
      <c r="AD5" s="155"/>
      <c r="AE5" s="155"/>
      <c r="AF5" s="155"/>
      <c r="AG5" s="155"/>
      <c r="AH5" s="155"/>
      <c r="AI5" s="155"/>
      <c r="AJ5" s="155"/>
      <c r="AK5" s="155"/>
      <c r="AL5" s="155"/>
      <c r="AM5" s="155"/>
      <c r="AN5" s="155"/>
      <c r="AO5" s="155"/>
      <c r="AP5" s="155"/>
      <c r="AQ5" s="155"/>
      <c r="AR5" s="155"/>
      <c r="AS5" s="155"/>
      <c r="AT5" s="155"/>
      <c r="AU5" s="155"/>
      <c r="AV5" s="155"/>
      <c r="AW5" s="155"/>
      <c r="AX5" s="155"/>
      <c r="AY5" s="155"/>
      <c r="AZ5" s="155"/>
      <c r="BA5" s="155"/>
      <c r="BB5" s="155"/>
      <c r="BC5" s="155"/>
      <c r="BD5" s="155"/>
      <c r="BE5" s="155"/>
      <c r="BF5" s="155"/>
      <c r="BG5" s="155"/>
      <c r="BH5" s="155"/>
      <c r="BI5" s="155"/>
      <c r="BJ5" s="155"/>
      <c r="BK5" s="155"/>
      <c r="BL5" s="155"/>
      <c r="BM5" s="155"/>
      <c r="BN5" s="155"/>
      <c r="BO5" s="155"/>
      <c r="BP5" s="155"/>
      <c r="BQ5" s="155"/>
      <c r="BR5" s="155"/>
      <c r="BS5" s="155"/>
      <c r="BT5" s="155"/>
      <c r="BU5" s="155"/>
      <c r="BV5" s="155"/>
      <c r="BW5" s="155"/>
      <c r="BX5" s="155"/>
      <c r="BY5" s="155"/>
      <c r="BZ5" s="155"/>
      <c r="CA5" s="155"/>
      <c r="CB5" s="155"/>
      <c r="CC5" s="155"/>
      <c r="CD5" s="155"/>
      <c r="CE5" s="155"/>
      <c r="CF5" s="155"/>
      <c r="CG5" s="155"/>
      <c r="CH5" s="155"/>
      <c r="CI5" s="155"/>
      <c r="CJ5" s="155"/>
      <c r="CK5" s="155"/>
      <c r="CL5" s="155"/>
      <c r="CM5" s="155"/>
      <c r="CN5" s="155"/>
      <c r="CO5" s="155"/>
      <c r="CP5" s="155"/>
      <c r="CQ5" s="155"/>
      <c r="CR5" s="155"/>
      <c r="CS5" s="155"/>
      <c r="CT5" s="155"/>
      <c r="CU5" s="155"/>
      <c r="CV5" s="155"/>
      <c r="CW5" s="155"/>
      <c r="CX5" s="155"/>
      <c r="CY5" s="155"/>
      <c r="CZ5" s="155"/>
      <c r="DA5" s="155"/>
      <c r="DB5" s="155"/>
      <c r="DC5" s="155"/>
      <c r="DD5" s="155"/>
      <c r="DE5" s="155"/>
      <c r="DF5" s="155"/>
      <c r="DG5" s="155"/>
      <c r="DH5" s="155"/>
      <c r="DI5" s="155"/>
      <c r="DJ5" s="155"/>
      <c r="DK5" s="155"/>
      <c r="DL5" s="155"/>
      <c r="DM5" s="155"/>
      <c r="DN5" s="155"/>
      <c r="DO5" s="155"/>
      <c r="DP5" s="155"/>
      <c r="DQ5" s="155"/>
      <c r="DR5" s="155"/>
      <c r="DS5" s="155"/>
      <c r="DT5" s="155"/>
      <c r="DU5" s="155"/>
      <c r="DV5" s="155"/>
      <c r="DW5" s="155"/>
      <c r="DX5" s="155"/>
      <c r="DY5" s="155"/>
      <c r="DZ5" s="155"/>
      <c r="EA5" s="155"/>
      <c r="EB5" s="155"/>
      <c r="EC5" s="155"/>
      <c r="ED5" s="155"/>
      <c r="EE5" s="155"/>
      <c r="EF5" s="155"/>
      <c r="EG5" s="155"/>
      <c r="EH5" s="155"/>
      <c r="EI5" s="155"/>
      <c r="EJ5" s="155"/>
      <c r="EK5" s="155"/>
      <c r="EL5" s="155"/>
      <c r="EM5" s="155"/>
      <c r="EN5" s="155"/>
      <c r="EO5" s="155"/>
      <c r="EP5" s="155"/>
      <c r="EQ5" s="155"/>
      <c r="ER5" s="155"/>
      <c r="ES5" s="155"/>
      <c r="ET5" s="155"/>
      <c r="EU5" s="155"/>
      <c r="EV5" s="155"/>
      <c r="EW5" s="155"/>
      <c r="EX5" s="155"/>
      <c r="EY5" s="155"/>
      <c r="EZ5" s="155"/>
      <c r="FA5" s="155"/>
      <c r="FB5" s="155"/>
      <c r="FC5" s="155"/>
      <c r="FD5" s="155"/>
      <c r="FE5" s="155"/>
      <c r="FF5" s="155"/>
      <c r="FG5" s="155"/>
      <c r="FH5" s="155"/>
      <c r="FI5" s="155"/>
      <c r="FJ5" s="155"/>
      <c r="FK5" s="155"/>
      <c r="FL5" s="155"/>
      <c r="FM5" s="155"/>
      <c r="FN5" s="155"/>
      <c r="FO5" s="155"/>
      <c r="FP5" s="155"/>
      <c r="FQ5" s="155"/>
      <c r="FR5" s="155"/>
      <c r="FS5" s="155"/>
      <c r="FT5" s="155"/>
      <c r="FU5" s="155"/>
      <c r="FV5" s="155"/>
      <c r="FW5" s="155"/>
      <c r="FX5" s="155"/>
      <c r="FY5" s="155"/>
      <c r="FZ5" s="155"/>
      <c r="GA5" s="155"/>
      <c r="GB5" s="155"/>
      <c r="GC5" s="155"/>
      <c r="GD5" s="155"/>
      <c r="GE5" s="155"/>
      <c r="GF5" s="155"/>
      <c r="GG5" s="155"/>
      <c r="GH5" s="155"/>
      <c r="GI5" s="155"/>
      <c r="GJ5" s="155"/>
      <c r="GK5" s="155"/>
      <c r="GL5" s="155"/>
      <c r="GM5" s="155"/>
      <c r="GN5" s="155"/>
      <c r="GO5" s="155"/>
      <c r="GP5" s="155"/>
      <c r="GQ5" s="155"/>
      <c r="GR5" s="155"/>
      <c r="GS5" s="155"/>
      <c r="GT5" s="155"/>
      <c r="GU5" s="155"/>
      <c r="GV5" s="155"/>
      <c r="GW5" s="155"/>
      <c r="GX5" s="155"/>
      <c r="GY5" s="155"/>
      <c r="GZ5" s="155"/>
      <c r="HA5" s="155"/>
      <c r="HB5" s="155"/>
      <c r="HC5" s="155"/>
      <c r="HD5" s="155"/>
      <c r="HE5" s="155"/>
      <c r="HF5" s="155"/>
      <c r="HG5" s="155"/>
      <c r="HH5" s="155"/>
      <c r="HI5" s="155"/>
      <c r="HJ5" s="155"/>
      <c r="HK5" s="155"/>
      <c r="HL5" s="155"/>
      <c r="HM5" s="155"/>
      <c r="HN5" s="155"/>
      <c r="HO5" s="155"/>
      <c r="HP5" s="155"/>
      <c r="HQ5" s="155"/>
      <c r="HR5" s="155"/>
      <c r="HS5" s="155"/>
      <c r="HT5" s="155"/>
      <c r="HU5" s="155"/>
      <c r="HV5" s="155"/>
      <c r="HW5" s="155"/>
      <c r="HX5" s="155"/>
      <c r="HY5" s="155"/>
      <c r="HZ5" s="155"/>
      <c r="IA5" s="155"/>
      <c r="IB5" s="155"/>
      <c r="IC5" s="155"/>
      <c r="ID5" s="155"/>
      <c r="IE5" s="155"/>
      <c r="IF5" s="155"/>
      <c r="IG5" s="155"/>
      <c r="IH5" s="155"/>
      <c r="II5" s="155"/>
      <c r="IJ5" s="155"/>
      <c r="IK5" s="155"/>
      <c r="IL5" s="155"/>
      <c r="IM5" s="155"/>
      <c r="IN5" s="155"/>
      <c r="IO5" s="155"/>
      <c r="IP5" s="155"/>
      <c r="IQ5" s="155"/>
      <c r="IR5" s="155"/>
      <c r="IS5" s="155"/>
      <c r="IT5" s="155"/>
      <c r="IU5" s="155"/>
      <c r="IV5" s="155"/>
      <c r="IW5" s="155"/>
      <c r="IX5" s="155"/>
      <c r="IY5" s="155"/>
      <c r="IZ5" s="155"/>
      <c r="JA5" s="155"/>
      <c r="JB5" s="155"/>
      <c r="JC5" s="155"/>
      <c r="JD5" s="155"/>
      <c r="JE5" s="155"/>
      <c r="JF5" s="155"/>
      <c r="JG5" s="155"/>
      <c r="JH5" s="155"/>
      <c r="JI5" s="155"/>
      <c r="JJ5" s="155"/>
      <c r="JK5" s="155"/>
      <c r="JL5" s="155"/>
      <c r="JM5" s="155"/>
      <c r="JN5" s="155"/>
      <c r="JO5" s="155"/>
      <c r="JP5" s="155"/>
      <c r="JQ5" s="155"/>
      <c r="JR5" s="155"/>
      <c r="JS5" s="155"/>
    </row>
    <row r="6" spans="1:279" s="156" customFormat="1" ht="32.25" customHeight="1" thickBot="1" x14ac:dyDescent="0.3">
      <c r="A6" s="335" t="s">
        <v>124</v>
      </c>
      <c r="B6" s="336"/>
      <c r="C6" s="337"/>
      <c r="D6" s="346" t="str">
        <f>'Mapa Final'!D6</f>
        <v xml:space="preserve">Despachos Judiciales </v>
      </c>
      <c r="E6" s="347"/>
      <c r="F6" s="347"/>
      <c r="G6" s="347"/>
      <c r="H6" s="347"/>
      <c r="I6" s="347"/>
      <c r="J6" s="347"/>
      <c r="K6" s="347"/>
      <c r="L6" s="347"/>
      <c r="M6" s="347"/>
      <c r="N6" s="348"/>
      <c r="O6" s="1"/>
      <c r="P6" s="1"/>
      <c r="Q6" s="1"/>
      <c r="R6" s="1"/>
      <c r="S6" s="1"/>
      <c r="T6" s="1"/>
      <c r="U6" s="1"/>
      <c r="V6" s="155"/>
      <c r="W6" s="155"/>
      <c r="X6" s="155"/>
      <c r="Y6" s="155"/>
      <c r="Z6" s="155"/>
      <c r="AA6" s="155"/>
      <c r="AB6" s="155"/>
      <c r="AC6" s="155"/>
      <c r="AD6" s="155"/>
      <c r="AE6" s="155"/>
      <c r="AF6" s="155"/>
      <c r="AG6" s="155"/>
      <c r="AH6" s="155"/>
      <c r="AI6" s="155"/>
      <c r="AJ6" s="155"/>
      <c r="AK6" s="155"/>
      <c r="AL6" s="155"/>
      <c r="AM6" s="155"/>
      <c r="AN6" s="155"/>
      <c r="AO6" s="155"/>
      <c r="AP6" s="155"/>
      <c r="AQ6" s="155"/>
      <c r="AR6" s="155"/>
      <c r="AS6" s="155"/>
      <c r="AT6" s="155"/>
      <c r="AU6" s="155"/>
      <c r="AV6" s="155"/>
      <c r="AW6" s="155"/>
      <c r="AX6" s="155"/>
      <c r="AY6" s="155"/>
      <c r="AZ6" s="155"/>
      <c r="BA6" s="155"/>
      <c r="BB6" s="155"/>
      <c r="BC6" s="155"/>
      <c r="BD6" s="155"/>
      <c r="BE6" s="155"/>
      <c r="BF6" s="155"/>
      <c r="BG6" s="155"/>
      <c r="BH6" s="155"/>
      <c r="BI6" s="155"/>
      <c r="BJ6" s="155"/>
      <c r="BK6" s="155"/>
      <c r="BL6" s="155"/>
      <c r="BM6" s="155"/>
      <c r="BN6" s="155"/>
      <c r="BO6" s="155"/>
      <c r="BP6" s="155"/>
      <c r="BQ6" s="155"/>
      <c r="BR6" s="155"/>
      <c r="BS6" s="155"/>
      <c r="BT6" s="155"/>
      <c r="BU6" s="155"/>
      <c r="BV6" s="155"/>
      <c r="BW6" s="155"/>
      <c r="BX6" s="155"/>
      <c r="BY6" s="155"/>
      <c r="BZ6" s="155"/>
      <c r="CA6" s="155"/>
      <c r="CB6" s="155"/>
      <c r="CC6" s="155"/>
      <c r="CD6" s="155"/>
      <c r="CE6" s="155"/>
      <c r="CF6" s="155"/>
      <c r="CG6" s="155"/>
      <c r="CH6" s="155"/>
      <c r="CI6" s="155"/>
      <c r="CJ6" s="155"/>
      <c r="CK6" s="155"/>
      <c r="CL6" s="155"/>
      <c r="CM6" s="155"/>
      <c r="CN6" s="155"/>
      <c r="CO6" s="155"/>
      <c r="CP6" s="155"/>
      <c r="CQ6" s="155"/>
      <c r="CR6" s="155"/>
      <c r="CS6" s="155"/>
      <c r="CT6" s="155"/>
      <c r="CU6" s="155"/>
      <c r="CV6" s="155"/>
      <c r="CW6" s="155"/>
      <c r="CX6" s="155"/>
      <c r="CY6" s="155"/>
      <c r="CZ6" s="155"/>
      <c r="DA6" s="155"/>
      <c r="DB6" s="155"/>
      <c r="DC6" s="155"/>
      <c r="DD6" s="155"/>
      <c r="DE6" s="155"/>
      <c r="DF6" s="155"/>
      <c r="DG6" s="155"/>
      <c r="DH6" s="155"/>
      <c r="DI6" s="155"/>
      <c r="DJ6" s="155"/>
      <c r="DK6" s="155"/>
      <c r="DL6" s="155"/>
      <c r="DM6" s="155"/>
      <c r="DN6" s="155"/>
      <c r="DO6" s="155"/>
      <c r="DP6" s="155"/>
      <c r="DQ6" s="155"/>
      <c r="DR6" s="155"/>
      <c r="DS6" s="155"/>
      <c r="DT6" s="155"/>
      <c r="DU6" s="155"/>
      <c r="DV6" s="155"/>
      <c r="DW6" s="155"/>
      <c r="DX6" s="155"/>
      <c r="DY6" s="155"/>
      <c r="DZ6" s="155"/>
      <c r="EA6" s="155"/>
      <c r="EB6" s="155"/>
      <c r="EC6" s="155"/>
      <c r="ED6" s="155"/>
      <c r="EE6" s="155"/>
      <c r="EF6" s="155"/>
      <c r="EG6" s="155"/>
      <c r="EH6" s="155"/>
      <c r="EI6" s="155"/>
      <c r="EJ6" s="155"/>
      <c r="EK6" s="155"/>
      <c r="EL6" s="155"/>
      <c r="EM6" s="155"/>
      <c r="EN6" s="155"/>
      <c r="EO6" s="155"/>
      <c r="EP6" s="155"/>
      <c r="EQ6" s="155"/>
      <c r="ER6" s="155"/>
      <c r="ES6" s="155"/>
      <c r="ET6" s="155"/>
      <c r="EU6" s="155"/>
      <c r="EV6" s="155"/>
      <c r="EW6" s="155"/>
      <c r="EX6" s="155"/>
      <c r="EY6" s="155"/>
      <c r="EZ6" s="155"/>
      <c r="FA6" s="155"/>
      <c r="FB6" s="155"/>
      <c r="FC6" s="155"/>
      <c r="FD6" s="155"/>
      <c r="FE6" s="155"/>
      <c r="FF6" s="155"/>
      <c r="FG6" s="155"/>
      <c r="FH6" s="155"/>
      <c r="FI6" s="155"/>
      <c r="FJ6" s="155"/>
      <c r="FK6" s="155"/>
      <c r="FL6" s="155"/>
      <c r="FM6" s="155"/>
      <c r="FN6" s="155"/>
      <c r="FO6" s="155"/>
      <c r="FP6" s="155"/>
      <c r="FQ6" s="155"/>
      <c r="FR6" s="155"/>
      <c r="FS6" s="155"/>
      <c r="FT6" s="155"/>
      <c r="FU6" s="155"/>
      <c r="FV6" s="155"/>
      <c r="FW6" s="155"/>
      <c r="FX6" s="155"/>
      <c r="FY6" s="155"/>
      <c r="FZ6" s="155"/>
      <c r="GA6" s="155"/>
      <c r="GB6" s="155"/>
      <c r="GC6" s="155"/>
      <c r="GD6" s="155"/>
      <c r="GE6" s="155"/>
      <c r="GF6" s="155"/>
      <c r="GG6" s="155"/>
      <c r="GH6" s="155"/>
      <c r="GI6" s="155"/>
      <c r="GJ6" s="155"/>
      <c r="GK6" s="155"/>
      <c r="GL6" s="155"/>
      <c r="GM6" s="155"/>
      <c r="GN6" s="155"/>
      <c r="GO6" s="155"/>
      <c r="GP6" s="155"/>
      <c r="GQ6" s="155"/>
      <c r="GR6" s="155"/>
      <c r="GS6" s="155"/>
      <c r="GT6" s="155"/>
      <c r="GU6" s="155"/>
      <c r="GV6" s="155"/>
      <c r="GW6" s="155"/>
      <c r="GX6" s="155"/>
      <c r="GY6" s="155"/>
      <c r="GZ6" s="155"/>
      <c r="HA6" s="155"/>
      <c r="HB6" s="155"/>
      <c r="HC6" s="155"/>
      <c r="HD6" s="155"/>
      <c r="HE6" s="155"/>
      <c r="HF6" s="155"/>
      <c r="HG6" s="155"/>
      <c r="HH6" s="155"/>
      <c r="HI6" s="155"/>
      <c r="HJ6" s="155"/>
      <c r="HK6" s="155"/>
      <c r="HL6" s="155"/>
      <c r="HM6" s="155"/>
      <c r="HN6" s="155"/>
      <c r="HO6" s="155"/>
      <c r="HP6" s="155"/>
      <c r="HQ6" s="155"/>
      <c r="HR6" s="155"/>
      <c r="HS6" s="155"/>
      <c r="HT6" s="155"/>
      <c r="HU6" s="155"/>
      <c r="HV6" s="155"/>
      <c r="HW6" s="155"/>
      <c r="HX6" s="155"/>
      <c r="HY6" s="155"/>
      <c r="HZ6" s="155"/>
      <c r="IA6" s="155"/>
      <c r="IB6" s="155"/>
      <c r="IC6" s="155"/>
      <c r="ID6" s="155"/>
      <c r="IE6" s="155"/>
      <c r="IF6" s="155"/>
      <c r="IG6" s="155"/>
      <c r="IH6" s="155"/>
      <c r="II6" s="155"/>
      <c r="IJ6" s="155"/>
      <c r="IK6" s="155"/>
      <c r="IL6" s="155"/>
      <c r="IM6" s="155"/>
      <c r="IN6" s="155"/>
      <c r="IO6" s="155"/>
      <c r="IP6" s="155"/>
      <c r="IQ6" s="155"/>
      <c r="IR6" s="155"/>
      <c r="IS6" s="155"/>
      <c r="IT6" s="155"/>
      <c r="IU6" s="155"/>
      <c r="IV6" s="155"/>
      <c r="IW6" s="155"/>
      <c r="IX6" s="155"/>
      <c r="IY6" s="155"/>
      <c r="IZ6" s="155"/>
      <c r="JA6" s="155"/>
      <c r="JB6" s="155"/>
      <c r="JC6" s="155"/>
      <c r="JD6" s="155"/>
      <c r="JE6" s="155"/>
      <c r="JF6" s="155"/>
      <c r="JG6" s="155"/>
      <c r="JH6" s="155"/>
      <c r="JI6" s="155"/>
      <c r="JJ6" s="155"/>
      <c r="JK6" s="155"/>
      <c r="JL6" s="155"/>
      <c r="JM6" s="155"/>
      <c r="JN6" s="155"/>
      <c r="JO6" s="155"/>
      <c r="JP6" s="155"/>
      <c r="JQ6" s="155"/>
      <c r="JR6" s="155"/>
      <c r="JS6" s="155"/>
    </row>
    <row r="7" spans="1:279" s="171" customFormat="1" ht="38.25" customHeight="1" thickTop="1" thickBot="1" x14ac:dyDescent="0.35">
      <c r="A7" s="475" t="s">
        <v>468</v>
      </c>
      <c r="B7" s="476"/>
      <c r="C7" s="476"/>
      <c r="D7" s="476"/>
      <c r="E7" s="476"/>
      <c r="F7" s="477"/>
      <c r="G7" s="169"/>
      <c r="H7" s="478" t="s">
        <v>469</v>
      </c>
      <c r="I7" s="478"/>
      <c r="J7" s="478"/>
      <c r="K7" s="478" t="s">
        <v>470</v>
      </c>
      <c r="L7" s="478"/>
      <c r="M7" s="478"/>
      <c r="N7" s="479" t="s">
        <v>414</v>
      </c>
      <c r="O7" s="484" t="s">
        <v>471</v>
      </c>
      <c r="P7" s="486" t="s">
        <v>472</v>
      </c>
      <c r="Q7" s="489"/>
      <c r="R7" s="487"/>
      <c r="S7" s="486" t="s">
        <v>473</v>
      </c>
      <c r="T7" s="487"/>
      <c r="U7" s="488" t="s">
        <v>485</v>
      </c>
      <c r="V7" s="170"/>
      <c r="W7" s="170"/>
      <c r="X7" s="170"/>
      <c r="Y7" s="170"/>
      <c r="Z7" s="170"/>
      <c r="AA7" s="170"/>
      <c r="AB7" s="170"/>
      <c r="AC7" s="170"/>
      <c r="AD7" s="170"/>
      <c r="AE7" s="170"/>
      <c r="AF7" s="170"/>
      <c r="AG7" s="170"/>
      <c r="AH7" s="170"/>
      <c r="AI7" s="170"/>
      <c r="AJ7" s="170"/>
      <c r="AK7" s="170"/>
      <c r="AL7" s="170"/>
      <c r="AM7" s="170"/>
      <c r="AN7" s="170"/>
      <c r="AO7" s="170"/>
      <c r="AP7" s="170"/>
      <c r="AQ7" s="170"/>
      <c r="AR7" s="170"/>
      <c r="AS7" s="170"/>
      <c r="AT7" s="170"/>
      <c r="AU7" s="170"/>
      <c r="AV7" s="170"/>
      <c r="AW7" s="170"/>
      <c r="AX7" s="170"/>
      <c r="AY7" s="170"/>
      <c r="AZ7" s="170"/>
      <c r="BA7" s="170"/>
      <c r="BB7" s="170"/>
      <c r="BC7" s="170"/>
      <c r="BD7" s="170"/>
      <c r="BE7" s="170"/>
      <c r="BF7" s="170"/>
      <c r="BG7" s="170"/>
      <c r="BH7" s="170"/>
      <c r="BI7" s="170"/>
      <c r="BJ7" s="170"/>
      <c r="BK7" s="170"/>
      <c r="BL7" s="170"/>
      <c r="BM7" s="170"/>
      <c r="BN7" s="170"/>
      <c r="BO7" s="170"/>
      <c r="BP7" s="170"/>
      <c r="BQ7" s="170"/>
      <c r="BR7" s="170"/>
      <c r="BS7" s="170"/>
      <c r="BT7" s="170"/>
      <c r="BU7" s="170"/>
      <c r="BV7" s="170"/>
      <c r="BW7" s="170"/>
      <c r="BX7" s="170"/>
      <c r="BY7" s="170"/>
      <c r="BZ7" s="170"/>
      <c r="CA7" s="170"/>
      <c r="CB7" s="170"/>
      <c r="CC7" s="170"/>
      <c r="CD7" s="170"/>
      <c r="CE7" s="170"/>
      <c r="CF7" s="170"/>
      <c r="CG7" s="170"/>
      <c r="CH7" s="170"/>
      <c r="CI7" s="170"/>
      <c r="CJ7" s="170"/>
      <c r="CK7" s="170"/>
      <c r="CL7" s="170"/>
      <c r="CM7" s="170"/>
      <c r="CN7" s="170"/>
      <c r="CO7" s="170"/>
      <c r="CP7" s="170"/>
      <c r="CQ7" s="170"/>
      <c r="CR7" s="170"/>
      <c r="CS7" s="170"/>
      <c r="CT7" s="170"/>
      <c r="CU7" s="170"/>
      <c r="CV7" s="170"/>
      <c r="CW7" s="170"/>
      <c r="CX7" s="170"/>
      <c r="CY7" s="170"/>
      <c r="CZ7" s="170"/>
      <c r="DA7" s="170"/>
      <c r="DB7" s="170"/>
      <c r="DC7" s="170"/>
      <c r="DD7" s="170"/>
      <c r="DE7" s="170"/>
      <c r="DF7" s="170"/>
      <c r="DG7" s="170"/>
      <c r="DH7" s="170"/>
      <c r="DI7" s="170"/>
      <c r="DJ7" s="170"/>
      <c r="DK7" s="170"/>
      <c r="DL7" s="170"/>
      <c r="DM7" s="170"/>
      <c r="DN7" s="170"/>
      <c r="DO7" s="170"/>
      <c r="DP7" s="170"/>
      <c r="DQ7" s="170"/>
      <c r="DR7" s="170"/>
      <c r="DS7" s="170"/>
      <c r="DT7" s="170"/>
      <c r="DU7" s="170"/>
      <c r="DV7" s="170"/>
      <c r="DW7" s="170"/>
      <c r="DX7" s="170"/>
      <c r="DY7" s="170"/>
      <c r="DZ7" s="170"/>
      <c r="EA7" s="170"/>
      <c r="EB7" s="170"/>
      <c r="EC7" s="170"/>
      <c r="ED7" s="170"/>
      <c r="EE7" s="170"/>
      <c r="EF7" s="170"/>
      <c r="EG7" s="170"/>
      <c r="EH7" s="170"/>
      <c r="EI7" s="170"/>
      <c r="EJ7" s="170"/>
      <c r="EK7" s="170"/>
      <c r="EL7" s="170"/>
      <c r="EM7" s="170"/>
      <c r="EN7" s="170"/>
      <c r="EO7" s="170"/>
      <c r="EP7" s="170"/>
      <c r="EQ7" s="170"/>
      <c r="ER7" s="170"/>
      <c r="ES7" s="170"/>
      <c r="ET7" s="170"/>
      <c r="EU7" s="170"/>
      <c r="EV7" s="170"/>
      <c r="EW7" s="170"/>
      <c r="EX7" s="170"/>
      <c r="EY7" s="170"/>
      <c r="EZ7" s="170"/>
      <c r="FA7" s="170"/>
      <c r="FB7" s="170"/>
      <c r="FC7" s="170"/>
      <c r="FD7" s="170"/>
      <c r="FE7" s="170"/>
      <c r="FF7" s="170"/>
      <c r="FG7" s="170"/>
      <c r="FH7" s="170"/>
      <c r="FI7" s="170"/>
      <c r="FJ7" s="170"/>
      <c r="FK7" s="170"/>
      <c r="FL7" s="170"/>
      <c r="FM7" s="170"/>
      <c r="FN7" s="170"/>
      <c r="FO7" s="170"/>
      <c r="FP7" s="170"/>
      <c r="FQ7" s="170"/>
      <c r="FR7" s="170"/>
      <c r="FS7" s="170"/>
      <c r="FT7" s="170"/>
      <c r="FU7" s="170"/>
    </row>
    <row r="8" spans="1:279" s="179" customFormat="1" ht="81" customHeight="1" thickTop="1" thickBot="1" x14ac:dyDescent="0.35">
      <c r="A8" s="172" t="s">
        <v>24</v>
      </c>
      <c r="B8" s="172" t="s">
        <v>132</v>
      </c>
      <c r="C8" s="173" t="s">
        <v>73</v>
      </c>
      <c r="D8" s="174" t="s">
        <v>475</v>
      </c>
      <c r="E8" s="175" t="s">
        <v>77</v>
      </c>
      <c r="F8" s="175" t="s">
        <v>79</v>
      </c>
      <c r="G8" s="175" t="s">
        <v>81</v>
      </c>
      <c r="H8" s="176" t="s">
        <v>476</v>
      </c>
      <c r="I8" s="176" t="s">
        <v>405</v>
      </c>
      <c r="J8" s="176" t="s">
        <v>477</v>
      </c>
      <c r="K8" s="176" t="s">
        <v>476</v>
      </c>
      <c r="L8" s="176" t="s">
        <v>478</v>
      </c>
      <c r="M8" s="176" t="s">
        <v>477</v>
      </c>
      <c r="N8" s="479"/>
      <c r="O8" s="485"/>
      <c r="P8" s="177" t="s">
        <v>479</v>
      </c>
      <c r="Q8" s="177" t="s">
        <v>480</v>
      </c>
      <c r="R8" s="177" t="s">
        <v>481</v>
      </c>
      <c r="S8" s="177" t="s">
        <v>482</v>
      </c>
      <c r="T8" s="177" t="s">
        <v>483</v>
      </c>
      <c r="U8" s="488"/>
      <c r="V8" s="178"/>
      <c r="W8" s="178"/>
      <c r="X8" s="178"/>
      <c r="Y8" s="178"/>
      <c r="Z8" s="178"/>
      <c r="AA8" s="178"/>
      <c r="AB8" s="178"/>
      <c r="AC8" s="178"/>
      <c r="AD8" s="178"/>
      <c r="AE8" s="178"/>
      <c r="AF8" s="178"/>
      <c r="AG8" s="178"/>
      <c r="AH8" s="178"/>
      <c r="AI8" s="178"/>
      <c r="AJ8" s="178"/>
      <c r="AK8" s="178"/>
      <c r="AL8" s="178"/>
      <c r="AM8" s="178"/>
      <c r="AN8" s="178"/>
      <c r="AO8" s="178"/>
      <c r="AP8" s="178"/>
      <c r="AQ8" s="178"/>
      <c r="AR8" s="178"/>
      <c r="AS8" s="178"/>
      <c r="AT8" s="178"/>
      <c r="AU8" s="178"/>
      <c r="AV8" s="178"/>
      <c r="AW8" s="178"/>
      <c r="AX8" s="178"/>
      <c r="AY8" s="178"/>
      <c r="AZ8" s="178"/>
      <c r="BA8" s="178"/>
      <c r="BB8" s="178"/>
      <c r="BC8" s="178"/>
      <c r="BD8" s="178"/>
      <c r="BE8" s="178"/>
      <c r="BF8" s="178"/>
      <c r="BG8" s="178"/>
      <c r="BH8" s="178"/>
      <c r="BI8" s="178"/>
      <c r="BJ8" s="178"/>
      <c r="BK8" s="178"/>
      <c r="BL8" s="178"/>
      <c r="BM8" s="178"/>
      <c r="BN8" s="178"/>
      <c r="BO8" s="178"/>
      <c r="BP8" s="178"/>
      <c r="BQ8" s="178"/>
      <c r="BR8" s="178"/>
      <c r="BS8" s="178"/>
      <c r="BT8" s="178"/>
      <c r="BU8" s="178"/>
      <c r="BV8" s="178"/>
      <c r="BW8" s="178"/>
      <c r="BX8" s="178"/>
      <c r="BY8" s="178"/>
      <c r="BZ8" s="178"/>
      <c r="CA8" s="178"/>
      <c r="CB8" s="178"/>
      <c r="CC8" s="178"/>
      <c r="CD8" s="178"/>
      <c r="CE8" s="178"/>
      <c r="CF8" s="178"/>
      <c r="CG8" s="178"/>
      <c r="CH8" s="178"/>
      <c r="CI8" s="178"/>
      <c r="CJ8" s="178"/>
      <c r="CK8" s="178"/>
      <c r="CL8" s="178"/>
      <c r="CM8" s="178"/>
      <c r="CN8" s="178"/>
      <c r="CO8" s="178"/>
      <c r="CP8" s="178"/>
      <c r="CQ8" s="178"/>
      <c r="CR8" s="178"/>
      <c r="CS8" s="178"/>
      <c r="CT8" s="178"/>
      <c r="CU8" s="178"/>
      <c r="CV8" s="178"/>
      <c r="CW8" s="178"/>
      <c r="CX8" s="178"/>
      <c r="CY8" s="178"/>
      <c r="CZ8" s="178"/>
      <c r="DA8" s="178"/>
      <c r="DB8" s="178"/>
      <c r="DC8" s="178"/>
      <c r="DD8" s="178"/>
      <c r="DE8" s="178"/>
      <c r="DF8" s="178"/>
      <c r="DG8" s="178"/>
      <c r="DH8" s="178"/>
      <c r="DI8" s="178"/>
      <c r="DJ8" s="178"/>
      <c r="DK8" s="178"/>
      <c r="DL8" s="178"/>
      <c r="DM8" s="178"/>
      <c r="DN8" s="178"/>
      <c r="DO8" s="178"/>
      <c r="DP8" s="178"/>
      <c r="DQ8" s="178"/>
      <c r="DR8" s="178"/>
      <c r="DS8" s="178"/>
      <c r="DT8" s="178"/>
      <c r="DU8" s="178"/>
      <c r="DV8" s="178"/>
      <c r="DW8" s="178"/>
      <c r="DX8" s="178"/>
      <c r="DY8" s="178"/>
      <c r="DZ8" s="178"/>
      <c r="EA8" s="178"/>
      <c r="EB8" s="178"/>
      <c r="EC8" s="178"/>
      <c r="ED8" s="178"/>
      <c r="EE8" s="178"/>
      <c r="EF8" s="178"/>
      <c r="EG8" s="178"/>
      <c r="EH8" s="178"/>
      <c r="EI8" s="178"/>
      <c r="EJ8" s="178"/>
      <c r="EK8" s="178"/>
      <c r="EL8" s="178"/>
      <c r="EM8" s="178"/>
      <c r="EN8" s="178"/>
      <c r="EO8" s="178"/>
      <c r="EP8" s="178"/>
      <c r="EQ8" s="178"/>
      <c r="ER8" s="178"/>
      <c r="ES8" s="178"/>
      <c r="ET8" s="178"/>
      <c r="EU8" s="178"/>
      <c r="EV8" s="178"/>
      <c r="EW8" s="178"/>
      <c r="EX8" s="178"/>
      <c r="EY8" s="178"/>
      <c r="EZ8" s="178"/>
      <c r="FA8" s="178"/>
      <c r="FB8" s="178"/>
      <c r="FC8" s="178"/>
      <c r="FD8" s="178"/>
      <c r="FE8" s="178"/>
      <c r="FF8" s="178"/>
      <c r="FG8" s="178"/>
      <c r="FH8" s="178"/>
      <c r="FI8" s="178"/>
      <c r="FJ8" s="178"/>
      <c r="FK8" s="178"/>
      <c r="FL8" s="178"/>
      <c r="FM8" s="178"/>
      <c r="FN8" s="178"/>
      <c r="FO8" s="178"/>
      <c r="FP8" s="178"/>
      <c r="FQ8" s="178"/>
      <c r="FR8" s="178"/>
      <c r="FS8" s="178"/>
      <c r="FT8" s="178"/>
      <c r="FU8" s="178"/>
    </row>
    <row r="9" spans="1:279" s="180" customFormat="1" ht="10.5" customHeight="1" thickTop="1" thickBot="1" x14ac:dyDescent="0.35">
      <c r="A9" s="473"/>
      <c r="B9" s="474"/>
      <c r="C9" s="474"/>
      <c r="D9" s="474"/>
      <c r="E9" s="474"/>
      <c r="F9" s="474"/>
      <c r="G9" s="474"/>
      <c r="H9" s="474"/>
      <c r="I9" s="474"/>
      <c r="J9" s="474"/>
      <c r="K9" s="474"/>
      <c r="L9" s="474"/>
      <c r="M9" s="474"/>
      <c r="N9" s="474"/>
      <c r="U9" s="181"/>
      <c r="V9" s="182"/>
      <c r="W9" s="182"/>
      <c r="X9" s="182"/>
      <c r="Y9" s="182"/>
      <c r="Z9" s="182"/>
      <c r="AA9" s="182"/>
      <c r="AB9" s="182"/>
      <c r="AC9" s="182"/>
      <c r="AD9" s="182"/>
      <c r="AE9" s="182"/>
      <c r="AF9" s="182"/>
      <c r="AG9" s="182"/>
      <c r="AH9" s="182"/>
      <c r="AI9" s="182"/>
      <c r="AJ9" s="182"/>
      <c r="AK9" s="182"/>
      <c r="AL9" s="182"/>
      <c r="AM9" s="182"/>
      <c r="AN9" s="182"/>
      <c r="AO9" s="182"/>
      <c r="AP9" s="182"/>
      <c r="AQ9" s="182"/>
      <c r="AR9" s="182"/>
      <c r="AS9" s="182"/>
      <c r="AT9" s="182"/>
      <c r="AU9" s="182"/>
      <c r="AV9" s="182"/>
      <c r="AW9" s="182"/>
      <c r="AX9" s="182"/>
      <c r="AY9" s="182"/>
      <c r="AZ9" s="182"/>
      <c r="BA9" s="182"/>
      <c r="BB9" s="182"/>
      <c r="BC9" s="182"/>
      <c r="BD9" s="182"/>
      <c r="BE9" s="182"/>
      <c r="BF9" s="182"/>
      <c r="BG9" s="182"/>
      <c r="BH9" s="182"/>
      <c r="BI9" s="182"/>
      <c r="BJ9" s="182"/>
      <c r="BK9" s="182"/>
      <c r="BL9" s="182"/>
      <c r="BM9" s="182"/>
      <c r="BN9" s="182"/>
      <c r="BO9" s="182"/>
      <c r="BP9" s="182"/>
      <c r="BQ9" s="182"/>
      <c r="BR9" s="182"/>
      <c r="BS9" s="182"/>
      <c r="BT9" s="182"/>
      <c r="BU9" s="182"/>
      <c r="BV9" s="182"/>
      <c r="BW9" s="182"/>
      <c r="BX9" s="182"/>
      <c r="BY9" s="182"/>
      <c r="BZ9" s="182"/>
      <c r="CA9" s="182"/>
      <c r="CB9" s="182"/>
      <c r="CC9" s="182"/>
      <c r="CD9" s="182"/>
      <c r="CE9" s="182"/>
      <c r="CF9" s="182"/>
      <c r="CG9" s="182"/>
      <c r="CH9" s="182"/>
      <c r="CI9" s="182"/>
      <c r="CJ9" s="182"/>
      <c r="CK9" s="182"/>
      <c r="CL9" s="182"/>
      <c r="CM9" s="182"/>
      <c r="CN9" s="182"/>
      <c r="CO9" s="182"/>
      <c r="CP9" s="182"/>
      <c r="CQ9" s="182"/>
      <c r="CR9" s="182"/>
      <c r="CS9" s="182"/>
      <c r="CT9" s="182"/>
      <c r="CU9" s="182"/>
      <c r="CV9" s="182"/>
      <c r="CW9" s="182"/>
      <c r="CX9" s="182"/>
      <c r="CY9" s="182"/>
      <c r="CZ9" s="182"/>
      <c r="DA9" s="182"/>
      <c r="DB9" s="182"/>
      <c r="DC9" s="182"/>
      <c r="DD9" s="182"/>
      <c r="DE9" s="182"/>
      <c r="DF9" s="182"/>
      <c r="DG9" s="182"/>
      <c r="DH9" s="182"/>
      <c r="DI9" s="182"/>
      <c r="DJ9" s="182"/>
      <c r="DK9" s="182"/>
      <c r="DL9" s="182"/>
      <c r="DM9" s="182"/>
      <c r="DN9" s="182"/>
      <c r="DO9" s="182"/>
      <c r="DP9" s="182"/>
      <c r="DQ9" s="182"/>
      <c r="DR9" s="182"/>
      <c r="DS9" s="182"/>
      <c r="DT9" s="182"/>
      <c r="DU9" s="182"/>
      <c r="DV9" s="182"/>
      <c r="DW9" s="182"/>
      <c r="DX9" s="182"/>
      <c r="DY9" s="182"/>
      <c r="DZ9" s="182"/>
      <c r="EA9" s="182"/>
      <c r="EB9" s="182"/>
      <c r="EC9" s="182"/>
      <c r="ED9" s="182"/>
      <c r="EE9" s="182"/>
      <c r="EF9" s="182"/>
      <c r="EG9" s="182"/>
      <c r="EH9" s="182"/>
      <c r="EI9" s="182"/>
      <c r="EJ9" s="182"/>
      <c r="EK9" s="182"/>
      <c r="EL9" s="182"/>
      <c r="EM9" s="182"/>
      <c r="EN9" s="182"/>
      <c r="EO9" s="182"/>
      <c r="EP9" s="182"/>
      <c r="EQ9" s="182"/>
      <c r="ER9" s="182"/>
      <c r="ES9" s="182"/>
      <c r="ET9" s="182"/>
      <c r="EU9" s="182"/>
      <c r="EV9" s="182"/>
      <c r="EW9" s="182"/>
      <c r="EX9" s="182"/>
      <c r="EY9" s="182"/>
      <c r="EZ9" s="182"/>
      <c r="FA9" s="182"/>
      <c r="FB9" s="182"/>
      <c r="FC9" s="182"/>
      <c r="FD9" s="182"/>
      <c r="FE9" s="182"/>
      <c r="FF9" s="182"/>
      <c r="FG9" s="182"/>
      <c r="FH9" s="182"/>
      <c r="FI9" s="182"/>
      <c r="FJ9" s="182"/>
      <c r="FK9" s="182"/>
      <c r="FL9" s="182"/>
      <c r="FM9" s="182"/>
      <c r="FN9" s="182"/>
      <c r="FO9" s="182"/>
      <c r="FP9" s="182"/>
      <c r="FQ9" s="182"/>
      <c r="FR9" s="182"/>
      <c r="FS9" s="182"/>
      <c r="FT9" s="182"/>
      <c r="FU9" s="182"/>
    </row>
    <row r="10" spans="1:279" s="183" customFormat="1" ht="15" customHeight="1" x14ac:dyDescent="0.3">
      <c r="A10" s="464">
        <f>'Mapa Final'!A10</f>
        <v>1</v>
      </c>
      <c r="B10" s="446" t="str">
        <f>'Mapa Final'!B10</f>
        <v xml:space="preserve">Inexactitud en el registro de la gestion de los procesos misionales y actuaciones administrativa </v>
      </c>
      <c r="C10" s="446" t="str">
        <f>'Mapa Final'!C10</f>
        <v>Afectación en la Prestación del Servicio de Justicia</v>
      </c>
      <c r="D10" s="446" t="str">
        <f>'Mapa Final'!D10</f>
        <v>1. Errores en la información registrada en los aplicativos Justicia XXI, SIERJU-BI y SAMAI.
2.Insuficiencia de personal para la carga laboral presentada. 
3.Fallas en la funcionalidad de los aplicativos    
4.Incremento de solicitudes  por la  alta demanda judicial.
5.Inadecuado control de verificación del registro de la información.
6. Inadecuado registro de las actuaciones en acciones constitucionales, medios de control y procesos ejecutivos</v>
      </c>
      <c r="E10" s="449" t="str">
        <f>'Mapa Final'!E10</f>
        <v>Errores en la información registrada en los aplicativos Justicia XXI WEB y SIERJU-BI</v>
      </c>
      <c r="F10" s="449" t="str">
        <f>'Mapa Final'!F10</f>
        <v>Posibilidad de Afectación en la Prestación del Servicio de Justicia debido a Errores en la información registrada en los aplicativos Justicia XXI, SIERJU-BI y SAMAI.</v>
      </c>
      <c r="G10" s="449" t="str">
        <f>'Mapa Final'!G10</f>
        <v>Ejecución y Administración de Procesos</v>
      </c>
      <c r="H10" s="467" t="str">
        <f>'Mapa Final'!I10</f>
        <v>Alta</v>
      </c>
      <c r="I10" s="470" t="str">
        <f>'Mapa Final'!L10</f>
        <v>Moderado</v>
      </c>
      <c r="J10" s="455" t="str">
        <f>'Mapa Final'!N10</f>
        <v xml:space="preserve">Alto </v>
      </c>
      <c r="K10" s="458" t="str">
        <f>'Mapa Final'!AA10</f>
        <v>Media</v>
      </c>
      <c r="L10" s="458" t="str">
        <f>'Mapa Final'!AE10</f>
        <v>Moderado</v>
      </c>
      <c r="M10" s="461" t="str">
        <f>'Mapa Final'!AG10</f>
        <v>Moderado</v>
      </c>
      <c r="N10" s="458" t="str">
        <f>'Mapa Final'!AH10</f>
        <v>Aceptar</v>
      </c>
      <c r="O10" s="443"/>
      <c r="P10" s="443"/>
      <c r="Q10" s="443"/>
      <c r="R10" s="443"/>
      <c r="S10" s="443" t="s">
        <v>486</v>
      </c>
      <c r="T10" s="443"/>
      <c r="U10" s="452"/>
      <c r="V10" s="35"/>
      <c r="W10" s="35"/>
      <c r="X10" s="35"/>
      <c r="Y10" s="35"/>
      <c r="Z10" s="35"/>
      <c r="AA10" s="35"/>
      <c r="AB10" s="35"/>
      <c r="AC10" s="35"/>
      <c r="AD10" s="35"/>
      <c r="AE10" s="35"/>
      <c r="AF10" s="35"/>
      <c r="AG10" s="35"/>
      <c r="AH10" s="35"/>
      <c r="AI10" s="35"/>
      <c r="AJ10" s="35"/>
      <c r="AK10" s="35"/>
      <c r="AL10" s="35"/>
      <c r="AM10" s="35"/>
      <c r="AN10" s="35"/>
      <c r="AO10" s="35"/>
      <c r="AP10" s="35"/>
      <c r="AQ10" s="35"/>
      <c r="AR10" s="35"/>
      <c r="AS10" s="35"/>
      <c r="AT10" s="35"/>
      <c r="AU10" s="35"/>
      <c r="AV10" s="35"/>
      <c r="AW10" s="35"/>
      <c r="AX10" s="35"/>
      <c r="AY10" s="35"/>
      <c r="AZ10" s="35"/>
      <c r="BA10" s="35"/>
      <c r="BB10" s="35"/>
      <c r="BC10" s="35"/>
      <c r="BD10" s="35"/>
      <c r="BE10" s="35"/>
      <c r="BF10" s="35"/>
      <c r="BG10" s="35"/>
      <c r="BH10" s="35"/>
      <c r="BI10" s="35"/>
      <c r="BJ10" s="35"/>
      <c r="BK10" s="35"/>
      <c r="BL10" s="35"/>
      <c r="BM10" s="35"/>
      <c r="BN10" s="35"/>
      <c r="BO10" s="35"/>
      <c r="BP10" s="35"/>
      <c r="BQ10" s="35"/>
      <c r="BR10" s="35"/>
      <c r="BS10" s="35"/>
      <c r="BT10" s="35"/>
      <c r="BU10" s="35"/>
      <c r="BV10" s="35"/>
      <c r="BW10" s="35"/>
      <c r="BX10" s="35"/>
      <c r="BY10" s="35"/>
      <c r="BZ10" s="35"/>
      <c r="CA10" s="35"/>
      <c r="CB10" s="35"/>
      <c r="CC10" s="35"/>
      <c r="CD10" s="35"/>
      <c r="CE10" s="35"/>
      <c r="CF10" s="35"/>
      <c r="CG10" s="35"/>
      <c r="CH10" s="35"/>
      <c r="CI10" s="35"/>
      <c r="CJ10" s="35"/>
      <c r="CK10" s="35"/>
      <c r="CL10" s="35"/>
      <c r="CM10" s="35"/>
      <c r="CN10" s="35"/>
      <c r="CO10" s="35"/>
      <c r="CP10" s="35"/>
      <c r="CQ10" s="35"/>
      <c r="CR10" s="35"/>
      <c r="CS10" s="35"/>
      <c r="CT10" s="35"/>
      <c r="CU10" s="35"/>
      <c r="CV10" s="35"/>
      <c r="CW10" s="35"/>
      <c r="CX10" s="35"/>
      <c r="CY10" s="35"/>
      <c r="CZ10" s="35"/>
      <c r="DA10" s="35"/>
      <c r="DB10" s="35"/>
      <c r="DC10" s="35"/>
      <c r="DD10" s="35"/>
      <c r="DE10" s="35"/>
      <c r="DF10" s="35"/>
      <c r="DG10" s="35"/>
      <c r="DH10" s="35"/>
      <c r="DI10" s="35"/>
      <c r="DJ10" s="35"/>
      <c r="DK10" s="35"/>
      <c r="DL10" s="35"/>
      <c r="DM10" s="35"/>
      <c r="DN10" s="35"/>
      <c r="DO10" s="35"/>
      <c r="DP10" s="35"/>
      <c r="DQ10" s="35"/>
      <c r="DR10" s="35"/>
      <c r="DS10" s="35"/>
      <c r="DT10" s="35"/>
      <c r="DU10" s="35"/>
      <c r="DV10" s="35"/>
      <c r="DW10" s="35"/>
      <c r="DX10" s="35"/>
      <c r="DY10" s="35"/>
      <c r="DZ10" s="35"/>
      <c r="EA10" s="35"/>
      <c r="EB10" s="35"/>
      <c r="EC10" s="35"/>
      <c r="ED10" s="35"/>
      <c r="EE10" s="35"/>
      <c r="EF10" s="35"/>
      <c r="EG10" s="35"/>
      <c r="EH10" s="35"/>
      <c r="EI10" s="35"/>
      <c r="EJ10" s="35"/>
      <c r="EK10" s="35"/>
      <c r="EL10" s="35"/>
      <c r="EM10" s="35"/>
      <c r="EN10" s="35"/>
      <c r="EO10" s="35"/>
      <c r="EP10" s="35"/>
      <c r="EQ10" s="35"/>
      <c r="ER10" s="35"/>
      <c r="ES10" s="35"/>
      <c r="ET10" s="35"/>
      <c r="EU10" s="35"/>
      <c r="EV10" s="35"/>
      <c r="EW10" s="35"/>
      <c r="EX10" s="35"/>
      <c r="EY10" s="35"/>
      <c r="EZ10" s="35"/>
      <c r="FA10" s="35"/>
      <c r="FB10" s="35"/>
      <c r="FC10" s="35"/>
      <c r="FD10" s="35"/>
      <c r="FE10" s="35"/>
      <c r="FF10" s="35"/>
      <c r="FG10" s="35"/>
      <c r="FH10" s="35"/>
      <c r="FI10" s="35"/>
      <c r="FJ10" s="35"/>
      <c r="FK10" s="35"/>
      <c r="FL10" s="35"/>
      <c r="FM10" s="35"/>
      <c r="FN10" s="35"/>
      <c r="FO10" s="35"/>
      <c r="FP10" s="35"/>
      <c r="FQ10" s="35"/>
      <c r="FR10" s="35"/>
      <c r="FS10" s="35"/>
      <c r="FT10" s="35"/>
      <c r="FU10" s="35"/>
    </row>
    <row r="11" spans="1:279" s="183" customFormat="1" ht="13.5" customHeight="1" x14ac:dyDescent="0.3">
      <c r="A11" s="465"/>
      <c r="B11" s="447"/>
      <c r="C11" s="447"/>
      <c r="D11" s="447"/>
      <c r="E11" s="450"/>
      <c r="F11" s="450"/>
      <c r="G11" s="450"/>
      <c r="H11" s="468"/>
      <c r="I11" s="471"/>
      <c r="J11" s="456"/>
      <c r="K11" s="459"/>
      <c r="L11" s="459"/>
      <c r="M11" s="462"/>
      <c r="N11" s="459"/>
      <c r="O11" s="444"/>
      <c r="P11" s="444"/>
      <c r="Q11" s="444"/>
      <c r="R11" s="444"/>
      <c r="S11" s="444"/>
      <c r="T11" s="444"/>
      <c r="U11" s="453"/>
      <c r="V11" s="35"/>
      <c r="W11" s="35"/>
      <c r="X11" s="35"/>
      <c r="Y11" s="35"/>
      <c r="Z11" s="35"/>
      <c r="AA11" s="35"/>
      <c r="AB11" s="35"/>
      <c r="AC11" s="35"/>
      <c r="AD11" s="35"/>
      <c r="AE11" s="35"/>
      <c r="AF11" s="35"/>
      <c r="AG11" s="35"/>
      <c r="AH11" s="35"/>
      <c r="AI11" s="35"/>
      <c r="AJ11" s="35"/>
      <c r="AK11" s="35"/>
      <c r="AL11" s="35"/>
      <c r="AM11" s="35"/>
      <c r="AN11" s="35"/>
      <c r="AO11" s="35"/>
      <c r="AP11" s="35"/>
      <c r="AQ11" s="35"/>
      <c r="AR11" s="35"/>
      <c r="AS11" s="35"/>
      <c r="AT11" s="35"/>
      <c r="AU11" s="35"/>
      <c r="AV11" s="35"/>
      <c r="AW11" s="35"/>
      <c r="AX11" s="35"/>
      <c r="AY11" s="35"/>
      <c r="AZ11" s="35"/>
      <c r="BA11" s="35"/>
      <c r="BB11" s="35"/>
      <c r="BC11" s="35"/>
      <c r="BD11" s="35"/>
      <c r="BE11" s="35"/>
      <c r="BF11" s="35"/>
      <c r="BG11" s="35"/>
      <c r="BH11" s="35"/>
      <c r="BI11" s="35"/>
      <c r="BJ11" s="35"/>
      <c r="BK11" s="35"/>
      <c r="BL11" s="35"/>
      <c r="BM11" s="35"/>
      <c r="BN11" s="35"/>
      <c r="BO11" s="35"/>
      <c r="BP11" s="35"/>
      <c r="BQ11" s="35"/>
      <c r="BR11" s="35"/>
      <c r="BS11" s="35"/>
      <c r="BT11" s="35"/>
      <c r="BU11" s="35"/>
      <c r="BV11" s="35"/>
      <c r="BW11" s="35"/>
      <c r="BX11" s="35"/>
      <c r="BY11" s="35"/>
      <c r="BZ11" s="35"/>
      <c r="CA11" s="35"/>
      <c r="CB11" s="35"/>
      <c r="CC11" s="35"/>
      <c r="CD11" s="35"/>
      <c r="CE11" s="35"/>
      <c r="CF11" s="35"/>
      <c r="CG11" s="35"/>
      <c r="CH11" s="35"/>
      <c r="CI11" s="35"/>
      <c r="CJ11" s="35"/>
      <c r="CK11" s="35"/>
      <c r="CL11" s="35"/>
      <c r="CM11" s="35"/>
      <c r="CN11" s="35"/>
      <c r="CO11" s="35"/>
      <c r="CP11" s="35"/>
      <c r="CQ11" s="35"/>
      <c r="CR11" s="35"/>
      <c r="CS11" s="35"/>
      <c r="CT11" s="35"/>
      <c r="CU11" s="35"/>
      <c r="CV11" s="35"/>
      <c r="CW11" s="35"/>
      <c r="CX11" s="35"/>
      <c r="CY11" s="35"/>
      <c r="CZ11" s="35"/>
      <c r="DA11" s="35"/>
      <c r="DB11" s="35"/>
      <c r="DC11" s="35"/>
      <c r="DD11" s="35"/>
      <c r="DE11" s="35"/>
      <c r="DF11" s="35"/>
      <c r="DG11" s="35"/>
      <c r="DH11" s="35"/>
      <c r="DI11" s="35"/>
      <c r="DJ11" s="35"/>
      <c r="DK11" s="35"/>
      <c r="DL11" s="35"/>
      <c r="DM11" s="35"/>
      <c r="DN11" s="35"/>
      <c r="DO11" s="35"/>
      <c r="DP11" s="35"/>
      <c r="DQ11" s="35"/>
      <c r="DR11" s="35"/>
      <c r="DS11" s="35"/>
      <c r="DT11" s="35"/>
      <c r="DU11" s="35"/>
      <c r="DV11" s="35"/>
      <c r="DW11" s="35"/>
      <c r="DX11" s="35"/>
      <c r="DY11" s="35"/>
      <c r="DZ11" s="35"/>
      <c r="EA11" s="35"/>
      <c r="EB11" s="35"/>
      <c r="EC11" s="35"/>
      <c r="ED11" s="35"/>
      <c r="EE11" s="35"/>
      <c r="EF11" s="35"/>
      <c r="EG11" s="35"/>
      <c r="EH11" s="35"/>
      <c r="EI11" s="35"/>
      <c r="EJ11" s="35"/>
      <c r="EK11" s="35"/>
      <c r="EL11" s="35"/>
      <c r="EM11" s="35"/>
      <c r="EN11" s="35"/>
      <c r="EO11" s="35"/>
      <c r="EP11" s="35"/>
      <c r="EQ11" s="35"/>
      <c r="ER11" s="35"/>
      <c r="ES11" s="35"/>
      <c r="ET11" s="35"/>
      <c r="EU11" s="35"/>
      <c r="EV11" s="35"/>
      <c r="EW11" s="35"/>
      <c r="EX11" s="35"/>
      <c r="EY11" s="35"/>
      <c r="EZ11" s="35"/>
      <c r="FA11" s="35"/>
      <c r="FB11" s="35"/>
      <c r="FC11" s="35"/>
      <c r="FD11" s="35"/>
      <c r="FE11" s="35"/>
      <c r="FF11" s="35"/>
      <c r="FG11" s="35"/>
      <c r="FH11" s="35"/>
      <c r="FI11" s="35"/>
      <c r="FJ11" s="35"/>
      <c r="FK11" s="35"/>
      <c r="FL11" s="35"/>
      <c r="FM11" s="35"/>
      <c r="FN11" s="35"/>
      <c r="FO11" s="35"/>
      <c r="FP11" s="35"/>
      <c r="FQ11" s="35"/>
      <c r="FR11" s="35"/>
      <c r="FS11" s="35"/>
      <c r="FT11" s="35"/>
      <c r="FU11" s="35"/>
    </row>
    <row r="12" spans="1:279" s="183" customFormat="1" ht="13.5" customHeight="1" x14ac:dyDescent="0.3">
      <c r="A12" s="465"/>
      <c r="B12" s="447"/>
      <c r="C12" s="447"/>
      <c r="D12" s="447"/>
      <c r="E12" s="450"/>
      <c r="F12" s="450"/>
      <c r="G12" s="450"/>
      <c r="H12" s="468"/>
      <c r="I12" s="471"/>
      <c r="J12" s="456"/>
      <c r="K12" s="459"/>
      <c r="L12" s="459"/>
      <c r="M12" s="462"/>
      <c r="N12" s="459"/>
      <c r="O12" s="444"/>
      <c r="P12" s="444"/>
      <c r="Q12" s="444"/>
      <c r="R12" s="444"/>
      <c r="S12" s="444"/>
      <c r="T12" s="444"/>
      <c r="U12" s="453"/>
      <c r="V12" s="35"/>
      <c r="W12" s="35"/>
      <c r="X12" s="35"/>
      <c r="Y12" s="35"/>
      <c r="Z12" s="35"/>
      <c r="AA12" s="35"/>
      <c r="AB12" s="35"/>
      <c r="AC12" s="35"/>
      <c r="AD12" s="35"/>
      <c r="AE12" s="35"/>
      <c r="AF12" s="35"/>
      <c r="AG12" s="35"/>
      <c r="AH12" s="35"/>
      <c r="AI12" s="35"/>
      <c r="AJ12" s="35"/>
      <c r="AK12" s="35"/>
      <c r="AL12" s="35"/>
      <c r="AM12" s="35"/>
      <c r="AN12" s="35"/>
      <c r="AO12" s="35"/>
      <c r="AP12" s="35"/>
      <c r="AQ12" s="35"/>
      <c r="AR12" s="35"/>
      <c r="AS12" s="35"/>
      <c r="AT12" s="35"/>
      <c r="AU12" s="35"/>
      <c r="AV12" s="35"/>
      <c r="AW12" s="35"/>
      <c r="AX12" s="35"/>
      <c r="AY12" s="35"/>
      <c r="AZ12" s="35"/>
      <c r="BA12" s="35"/>
      <c r="BB12" s="35"/>
      <c r="BC12" s="35"/>
      <c r="BD12" s="35"/>
      <c r="BE12" s="35"/>
      <c r="BF12" s="35"/>
      <c r="BG12" s="35"/>
      <c r="BH12" s="35"/>
      <c r="BI12" s="35"/>
      <c r="BJ12" s="35"/>
      <c r="BK12" s="35"/>
      <c r="BL12" s="35"/>
      <c r="BM12" s="35"/>
      <c r="BN12" s="35"/>
      <c r="BO12" s="35"/>
      <c r="BP12" s="35"/>
      <c r="BQ12" s="35"/>
      <c r="BR12" s="35"/>
      <c r="BS12" s="35"/>
      <c r="BT12" s="35"/>
      <c r="BU12" s="35"/>
      <c r="BV12" s="35"/>
      <c r="BW12" s="35"/>
      <c r="BX12" s="35"/>
      <c r="BY12" s="35"/>
      <c r="BZ12" s="35"/>
      <c r="CA12" s="35"/>
      <c r="CB12" s="35"/>
      <c r="CC12" s="35"/>
      <c r="CD12" s="35"/>
      <c r="CE12" s="35"/>
      <c r="CF12" s="35"/>
      <c r="CG12" s="35"/>
      <c r="CH12" s="35"/>
      <c r="CI12" s="35"/>
      <c r="CJ12" s="35"/>
      <c r="CK12" s="35"/>
      <c r="CL12" s="35"/>
      <c r="CM12" s="35"/>
      <c r="CN12" s="35"/>
      <c r="CO12" s="35"/>
      <c r="CP12" s="35"/>
      <c r="CQ12" s="35"/>
      <c r="CR12" s="35"/>
      <c r="CS12" s="35"/>
      <c r="CT12" s="35"/>
      <c r="CU12" s="35"/>
      <c r="CV12" s="35"/>
      <c r="CW12" s="35"/>
      <c r="CX12" s="35"/>
      <c r="CY12" s="35"/>
      <c r="CZ12" s="35"/>
      <c r="DA12" s="35"/>
      <c r="DB12" s="35"/>
      <c r="DC12" s="35"/>
      <c r="DD12" s="35"/>
      <c r="DE12" s="35"/>
      <c r="DF12" s="35"/>
      <c r="DG12" s="35"/>
      <c r="DH12" s="35"/>
      <c r="DI12" s="35"/>
      <c r="DJ12" s="35"/>
      <c r="DK12" s="35"/>
      <c r="DL12" s="35"/>
      <c r="DM12" s="35"/>
      <c r="DN12" s="35"/>
      <c r="DO12" s="35"/>
      <c r="DP12" s="35"/>
      <c r="DQ12" s="35"/>
      <c r="DR12" s="35"/>
      <c r="DS12" s="35"/>
      <c r="DT12" s="35"/>
      <c r="DU12" s="35"/>
      <c r="DV12" s="35"/>
      <c r="DW12" s="35"/>
      <c r="DX12" s="35"/>
      <c r="DY12" s="35"/>
      <c r="DZ12" s="35"/>
      <c r="EA12" s="35"/>
      <c r="EB12" s="35"/>
      <c r="EC12" s="35"/>
      <c r="ED12" s="35"/>
      <c r="EE12" s="35"/>
      <c r="EF12" s="35"/>
      <c r="EG12" s="35"/>
      <c r="EH12" s="35"/>
      <c r="EI12" s="35"/>
      <c r="EJ12" s="35"/>
      <c r="EK12" s="35"/>
      <c r="EL12" s="35"/>
      <c r="EM12" s="35"/>
      <c r="EN12" s="35"/>
      <c r="EO12" s="35"/>
      <c r="EP12" s="35"/>
      <c r="EQ12" s="35"/>
      <c r="ER12" s="35"/>
      <c r="ES12" s="35"/>
      <c r="ET12" s="35"/>
      <c r="EU12" s="35"/>
      <c r="EV12" s="35"/>
      <c r="EW12" s="35"/>
      <c r="EX12" s="35"/>
      <c r="EY12" s="35"/>
      <c r="EZ12" s="35"/>
      <c r="FA12" s="35"/>
      <c r="FB12" s="35"/>
      <c r="FC12" s="35"/>
      <c r="FD12" s="35"/>
      <c r="FE12" s="35"/>
      <c r="FF12" s="35"/>
      <c r="FG12" s="35"/>
      <c r="FH12" s="35"/>
      <c r="FI12" s="35"/>
      <c r="FJ12" s="35"/>
      <c r="FK12" s="35"/>
      <c r="FL12" s="35"/>
      <c r="FM12" s="35"/>
      <c r="FN12" s="35"/>
      <c r="FO12" s="35"/>
      <c r="FP12" s="35"/>
      <c r="FQ12" s="35"/>
      <c r="FR12" s="35"/>
      <c r="FS12" s="35"/>
      <c r="FT12" s="35"/>
      <c r="FU12" s="35"/>
    </row>
    <row r="13" spans="1:279" s="183" customFormat="1" ht="13.5" customHeight="1" x14ac:dyDescent="0.3">
      <c r="A13" s="465"/>
      <c r="B13" s="447"/>
      <c r="C13" s="447"/>
      <c r="D13" s="447"/>
      <c r="E13" s="450"/>
      <c r="F13" s="450"/>
      <c r="G13" s="450"/>
      <c r="H13" s="468"/>
      <c r="I13" s="471"/>
      <c r="J13" s="456"/>
      <c r="K13" s="459"/>
      <c r="L13" s="459"/>
      <c r="M13" s="462"/>
      <c r="N13" s="459"/>
      <c r="O13" s="444"/>
      <c r="P13" s="444"/>
      <c r="Q13" s="444"/>
      <c r="R13" s="444"/>
      <c r="S13" s="444"/>
      <c r="T13" s="444"/>
      <c r="U13" s="453"/>
      <c r="V13" s="35"/>
      <c r="W13" s="35"/>
      <c r="X13" s="35"/>
      <c r="Y13" s="35"/>
      <c r="Z13" s="35"/>
      <c r="AA13" s="35"/>
      <c r="AB13" s="35"/>
      <c r="AC13" s="35"/>
      <c r="AD13" s="35"/>
      <c r="AE13" s="35"/>
      <c r="AF13" s="35"/>
      <c r="AG13" s="35"/>
      <c r="AH13" s="35"/>
      <c r="AI13" s="35"/>
      <c r="AJ13" s="35"/>
      <c r="AK13" s="35"/>
      <c r="AL13" s="35"/>
      <c r="AM13" s="35"/>
      <c r="AN13" s="35"/>
      <c r="AO13" s="35"/>
      <c r="AP13" s="35"/>
      <c r="AQ13" s="35"/>
      <c r="AR13" s="35"/>
      <c r="AS13" s="35"/>
      <c r="AT13" s="35"/>
      <c r="AU13" s="35"/>
      <c r="AV13" s="35"/>
      <c r="AW13" s="35"/>
      <c r="AX13" s="35"/>
      <c r="AY13" s="35"/>
      <c r="AZ13" s="35"/>
      <c r="BA13" s="35"/>
      <c r="BB13" s="35"/>
      <c r="BC13" s="35"/>
      <c r="BD13" s="35"/>
      <c r="BE13" s="35"/>
      <c r="BF13" s="35"/>
      <c r="BG13" s="35"/>
      <c r="BH13" s="35"/>
      <c r="BI13" s="35"/>
      <c r="BJ13" s="35"/>
      <c r="BK13" s="35"/>
      <c r="BL13" s="35"/>
      <c r="BM13" s="35"/>
      <c r="BN13" s="35"/>
      <c r="BO13" s="35"/>
      <c r="BP13" s="35"/>
      <c r="BQ13" s="35"/>
      <c r="BR13" s="35"/>
      <c r="BS13" s="35"/>
      <c r="BT13" s="35"/>
      <c r="BU13" s="35"/>
      <c r="BV13" s="35"/>
      <c r="BW13" s="35"/>
      <c r="BX13" s="35"/>
      <c r="BY13" s="35"/>
      <c r="BZ13" s="35"/>
      <c r="CA13" s="35"/>
      <c r="CB13" s="35"/>
      <c r="CC13" s="35"/>
      <c r="CD13" s="35"/>
      <c r="CE13" s="35"/>
      <c r="CF13" s="35"/>
      <c r="CG13" s="35"/>
      <c r="CH13" s="35"/>
      <c r="CI13" s="35"/>
      <c r="CJ13" s="35"/>
      <c r="CK13" s="35"/>
      <c r="CL13" s="35"/>
      <c r="CM13" s="35"/>
      <c r="CN13" s="35"/>
      <c r="CO13" s="35"/>
      <c r="CP13" s="35"/>
      <c r="CQ13" s="35"/>
      <c r="CR13" s="35"/>
      <c r="CS13" s="35"/>
      <c r="CT13" s="35"/>
      <c r="CU13" s="35"/>
      <c r="CV13" s="35"/>
      <c r="CW13" s="35"/>
      <c r="CX13" s="35"/>
      <c r="CY13" s="35"/>
      <c r="CZ13" s="35"/>
      <c r="DA13" s="35"/>
      <c r="DB13" s="35"/>
      <c r="DC13" s="35"/>
      <c r="DD13" s="35"/>
      <c r="DE13" s="35"/>
      <c r="DF13" s="35"/>
      <c r="DG13" s="35"/>
      <c r="DH13" s="35"/>
      <c r="DI13" s="35"/>
      <c r="DJ13" s="35"/>
      <c r="DK13" s="35"/>
      <c r="DL13" s="35"/>
      <c r="DM13" s="35"/>
      <c r="DN13" s="35"/>
      <c r="DO13" s="35"/>
      <c r="DP13" s="35"/>
      <c r="DQ13" s="35"/>
      <c r="DR13" s="35"/>
      <c r="DS13" s="35"/>
      <c r="DT13" s="35"/>
      <c r="DU13" s="35"/>
      <c r="DV13" s="35"/>
      <c r="DW13" s="35"/>
      <c r="DX13" s="35"/>
      <c r="DY13" s="35"/>
      <c r="DZ13" s="35"/>
      <c r="EA13" s="35"/>
      <c r="EB13" s="35"/>
      <c r="EC13" s="35"/>
      <c r="ED13" s="35"/>
      <c r="EE13" s="35"/>
      <c r="EF13" s="35"/>
      <c r="EG13" s="35"/>
      <c r="EH13" s="35"/>
      <c r="EI13" s="35"/>
      <c r="EJ13" s="35"/>
      <c r="EK13" s="35"/>
      <c r="EL13" s="35"/>
      <c r="EM13" s="35"/>
      <c r="EN13" s="35"/>
      <c r="EO13" s="35"/>
      <c r="EP13" s="35"/>
      <c r="EQ13" s="35"/>
      <c r="ER13" s="35"/>
      <c r="ES13" s="35"/>
      <c r="ET13" s="35"/>
      <c r="EU13" s="35"/>
      <c r="EV13" s="35"/>
      <c r="EW13" s="35"/>
      <c r="EX13" s="35"/>
      <c r="EY13" s="35"/>
      <c r="EZ13" s="35"/>
      <c r="FA13" s="35"/>
      <c r="FB13" s="35"/>
      <c r="FC13" s="35"/>
      <c r="FD13" s="35"/>
      <c r="FE13" s="35"/>
      <c r="FF13" s="35"/>
      <c r="FG13" s="35"/>
      <c r="FH13" s="35"/>
      <c r="FI13" s="35"/>
      <c r="FJ13" s="35"/>
      <c r="FK13" s="35"/>
      <c r="FL13" s="35"/>
      <c r="FM13" s="35"/>
      <c r="FN13" s="35"/>
      <c r="FO13" s="35"/>
      <c r="FP13" s="35"/>
      <c r="FQ13" s="35"/>
      <c r="FR13" s="35"/>
      <c r="FS13" s="35"/>
      <c r="FT13" s="35"/>
      <c r="FU13" s="35"/>
    </row>
    <row r="14" spans="1:279" s="183" customFormat="1" ht="238.5" customHeight="1" thickBot="1" x14ac:dyDescent="0.35">
      <c r="A14" s="466"/>
      <c r="B14" s="448"/>
      <c r="C14" s="448"/>
      <c r="D14" s="448"/>
      <c r="E14" s="451"/>
      <c r="F14" s="451"/>
      <c r="G14" s="451"/>
      <c r="H14" s="469"/>
      <c r="I14" s="472"/>
      <c r="J14" s="457"/>
      <c r="K14" s="460"/>
      <c r="L14" s="460"/>
      <c r="M14" s="463"/>
      <c r="N14" s="460"/>
      <c r="O14" s="445"/>
      <c r="P14" s="445"/>
      <c r="Q14" s="445"/>
      <c r="R14" s="445"/>
      <c r="S14" s="445"/>
      <c r="T14" s="445"/>
      <c r="U14" s="454"/>
      <c r="V14" s="35"/>
      <c r="W14" s="35"/>
      <c r="X14" s="35"/>
      <c r="Y14" s="35"/>
      <c r="Z14" s="35"/>
      <c r="AA14" s="35"/>
      <c r="AB14" s="35"/>
      <c r="AC14" s="35"/>
      <c r="AD14" s="35"/>
      <c r="AE14" s="35"/>
      <c r="AF14" s="35"/>
      <c r="AG14" s="35"/>
      <c r="AH14" s="35"/>
      <c r="AI14" s="35"/>
      <c r="AJ14" s="35"/>
      <c r="AK14" s="35"/>
      <c r="AL14" s="35"/>
      <c r="AM14" s="35"/>
      <c r="AN14" s="35"/>
      <c r="AO14" s="35"/>
      <c r="AP14" s="35"/>
      <c r="AQ14" s="35"/>
      <c r="AR14" s="35"/>
      <c r="AS14" s="35"/>
      <c r="AT14" s="35"/>
      <c r="AU14" s="35"/>
      <c r="AV14" s="35"/>
      <c r="AW14" s="35"/>
      <c r="AX14" s="35"/>
      <c r="AY14" s="35"/>
      <c r="AZ14" s="35"/>
      <c r="BA14" s="35"/>
      <c r="BB14" s="35"/>
      <c r="BC14" s="35"/>
      <c r="BD14" s="35"/>
      <c r="BE14" s="35"/>
      <c r="BF14" s="35"/>
      <c r="BG14" s="35"/>
      <c r="BH14" s="35"/>
      <c r="BI14" s="35"/>
      <c r="BJ14" s="35"/>
      <c r="BK14" s="35"/>
      <c r="BL14" s="35"/>
      <c r="BM14" s="35"/>
      <c r="BN14" s="35"/>
      <c r="BO14" s="35"/>
      <c r="BP14" s="35"/>
      <c r="BQ14" s="35"/>
      <c r="BR14" s="35"/>
      <c r="BS14" s="35"/>
      <c r="BT14" s="35"/>
      <c r="BU14" s="35"/>
      <c r="BV14" s="35"/>
      <c r="BW14" s="35"/>
      <c r="BX14" s="35"/>
      <c r="BY14" s="35"/>
      <c r="BZ14" s="35"/>
      <c r="CA14" s="35"/>
      <c r="CB14" s="35"/>
      <c r="CC14" s="35"/>
      <c r="CD14" s="35"/>
      <c r="CE14" s="35"/>
      <c r="CF14" s="35"/>
      <c r="CG14" s="35"/>
      <c r="CH14" s="35"/>
      <c r="CI14" s="35"/>
      <c r="CJ14" s="35"/>
      <c r="CK14" s="35"/>
      <c r="CL14" s="35"/>
      <c r="CM14" s="35"/>
      <c r="CN14" s="35"/>
      <c r="CO14" s="35"/>
      <c r="CP14" s="35"/>
      <c r="CQ14" s="35"/>
      <c r="CR14" s="35"/>
      <c r="CS14" s="35"/>
      <c r="CT14" s="35"/>
      <c r="CU14" s="35"/>
      <c r="CV14" s="35"/>
      <c r="CW14" s="35"/>
      <c r="CX14" s="35"/>
      <c r="CY14" s="35"/>
      <c r="CZ14" s="35"/>
      <c r="DA14" s="35"/>
      <c r="DB14" s="35"/>
      <c r="DC14" s="35"/>
      <c r="DD14" s="35"/>
      <c r="DE14" s="35"/>
      <c r="DF14" s="35"/>
      <c r="DG14" s="35"/>
      <c r="DH14" s="35"/>
      <c r="DI14" s="35"/>
      <c r="DJ14" s="35"/>
      <c r="DK14" s="35"/>
      <c r="DL14" s="35"/>
      <c r="DM14" s="35"/>
      <c r="DN14" s="35"/>
      <c r="DO14" s="35"/>
      <c r="DP14" s="35"/>
      <c r="DQ14" s="35"/>
      <c r="DR14" s="35"/>
      <c r="DS14" s="35"/>
      <c r="DT14" s="35"/>
      <c r="DU14" s="35"/>
      <c r="DV14" s="35"/>
      <c r="DW14" s="35"/>
      <c r="DX14" s="35"/>
      <c r="DY14" s="35"/>
      <c r="DZ14" s="35"/>
      <c r="EA14" s="35"/>
      <c r="EB14" s="35"/>
      <c r="EC14" s="35"/>
      <c r="ED14" s="35"/>
      <c r="EE14" s="35"/>
      <c r="EF14" s="35"/>
      <c r="EG14" s="35"/>
      <c r="EH14" s="35"/>
      <c r="EI14" s="35"/>
      <c r="EJ14" s="35"/>
      <c r="EK14" s="35"/>
      <c r="EL14" s="35"/>
      <c r="EM14" s="35"/>
      <c r="EN14" s="35"/>
      <c r="EO14" s="35"/>
      <c r="EP14" s="35"/>
      <c r="EQ14" s="35"/>
      <c r="ER14" s="35"/>
      <c r="ES14" s="35"/>
      <c r="ET14" s="35"/>
      <c r="EU14" s="35"/>
      <c r="EV14" s="35"/>
      <c r="EW14" s="35"/>
      <c r="EX14" s="35"/>
      <c r="EY14" s="35"/>
      <c r="EZ14" s="35"/>
      <c r="FA14" s="35"/>
      <c r="FB14" s="35"/>
      <c r="FC14" s="35"/>
      <c r="FD14" s="35"/>
      <c r="FE14" s="35"/>
      <c r="FF14" s="35"/>
      <c r="FG14" s="35"/>
      <c r="FH14" s="35"/>
      <c r="FI14" s="35"/>
      <c r="FJ14" s="35"/>
      <c r="FK14" s="35"/>
      <c r="FL14" s="35"/>
      <c r="FM14" s="35"/>
      <c r="FN14" s="35"/>
      <c r="FO14" s="35"/>
      <c r="FP14" s="35"/>
      <c r="FQ14" s="35"/>
      <c r="FR14" s="35"/>
      <c r="FS14" s="35"/>
      <c r="FT14" s="35"/>
      <c r="FU14" s="35"/>
    </row>
    <row r="15" spans="1:279" s="183" customFormat="1" ht="15" customHeight="1" x14ac:dyDescent="0.3">
      <c r="A15" s="464">
        <f>'Mapa Final'!A15</f>
        <v>2</v>
      </c>
      <c r="B15" s="446" t="str">
        <f>'Mapa Final'!B15</f>
        <v>ERRORES DE REPARTO</v>
      </c>
      <c r="C15" s="446" t="str">
        <f>'Mapa Final'!C15</f>
        <v>Afectación en la Prestación del Servicio de Justicia</v>
      </c>
      <c r="D15" s="446" t="str">
        <f>'Mapa Final'!D15</f>
        <v>1.Falta de planeación y organización en el proceso de reparto.
2. Falta de capacidad instalada para atender el alto volúmen de trabajo debido a la cantidad de expedientes que se recepcionan. 
3. Inconsistencias entre el órden establecido por el administrador del sistema y el órden previsto en los Acuerdos que norman el reparto.</v>
      </c>
      <c r="E15" s="449" t="str">
        <f>'Mapa Final'!E15</f>
        <v>Errores en todas las actividades ligadas al reparto.</v>
      </c>
      <c r="F15" s="449" t="str">
        <f>'Mapa Final'!F15</f>
        <v>Posibilidad de Afectación en la Prestación del Servicio de Justicia debido a errores en todas las actividades ligadas al reparto</v>
      </c>
      <c r="G15" s="449" t="str">
        <f>'Mapa Final'!G15</f>
        <v>Ejecución y Administración de Procesos</v>
      </c>
      <c r="H15" s="467" t="str">
        <f>'Mapa Final'!I15</f>
        <v>Alta</v>
      </c>
      <c r="I15" s="470" t="str">
        <f>'Mapa Final'!L15</f>
        <v>Moderado</v>
      </c>
      <c r="J15" s="455" t="str">
        <f>'Mapa Final'!N15</f>
        <v xml:space="preserve">Alto </v>
      </c>
      <c r="K15" s="458" t="str">
        <f>'Mapa Final'!AA15</f>
        <v>Media</v>
      </c>
      <c r="L15" s="458" t="str">
        <f>'Mapa Final'!AE15</f>
        <v>Moderado</v>
      </c>
      <c r="M15" s="461" t="str">
        <f>'Mapa Final'!AG15</f>
        <v>Moderado</v>
      </c>
      <c r="N15" s="458" t="str">
        <f>'Mapa Final'!AH15</f>
        <v>Aceptar</v>
      </c>
      <c r="O15" s="443"/>
      <c r="P15" s="443"/>
      <c r="Q15" s="443"/>
      <c r="R15" s="443"/>
      <c r="S15" s="443"/>
      <c r="T15" s="443"/>
      <c r="U15" s="452"/>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5"/>
      <c r="BK15" s="35"/>
      <c r="BL15" s="35"/>
      <c r="BM15" s="35"/>
      <c r="BN15" s="35"/>
      <c r="BO15" s="35"/>
      <c r="BP15" s="35"/>
      <c r="BQ15" s="35"/>
      <c r="BR15" s="35"/>
      <c r="BS15" s="35"/>
      <c r="BT15" s="35"/>
      <c r="BU15" s="35"/>
      <c r="BV15" s="35"/>
      <c r="BW15" s="35"/>
      <c r="BX15" s="35"/>
      <c r="BY15" s="35"/>
      <c r="BZ15" s="35"/>
      <c r="CA15" s="35"/>
      <c r="CB15" s="35"/>
      <c r="CC15" s="35"/>
      <c r="CD15" s="35"/>
      <c r="CE15" s="35"/>
      <c r="CF15" s="35"/>
      <c r="CG15" s="35"/>
      <c r="CH15" s="35"/>
      <c r="CI15" s="35"/>
      <c r="CJ15" s="35"/>
      <c r="CK15" s="35"/>
      <c r="CL15" s="35"/>
      <c r="CM15" s="35"/>
      <c r="CN15" s="35"/>
      <c r="CO15" s="35"/>
      <c r="CP15" s="35"/>
      <c r="CQ15" s="35"/>
      <c r="CR15" s="35"/>
      <c r="CS15" s="35"/>
      <c r="CT15" s="35"/>
      <c r="CU15" s="35"/>
      <c r="CV15" s="35"/>
      <c r="CW15" s="35"/>
      <c r="CX15" s="35"/>
      <c r="CY15" s="35"/>
      <c r="CZ15" s="35"/>
      <c r="DA15" s="35"/>
      <c r="DB15" s="35"/>
      <c r="DC15" s="35"/>
      <c r="DD15" s="35"/>
      <c r="DE15" s="35"/>
      <c r="DF15" s="35"/>
      <c r="DG15" s="35"/>
      <c r="DH15" s="35"/>
      <c r="DI15" s="35"/>
      <c r="DJ15" s="35"/>
      <c r="DK15" s="35"/>
      <c r="DL15" s="35"/>
      <c r="DM15" s="35"/>
      <c r="DN15" s="35"/>
      <c r="DO15" s="35"/>
      <c r="DP15" s="35"/>
      <c r="DQ15" s="35"/>
      <c r="DR15" s="35"/>
      <c r="DS15" s="35"/>
      <c r="DT15" s="35"/>
      <c r="DU15" s="35"/>
      <c r="DV15" s="35"/>
      <c r="DW15" s="35"/>
      <c r="DX15" s="35"/>
      <c r="DY15" s="35"/>
      <c r="DZ15" s="35"/>
      <c r="EA15" s="35"/>
      <c r="EB15" s="35"/>
      <c r="EC15" s="35"/>
      <c r="ED15" s="35"/>
      <c r="EE15" s="35"/>
      <c r="EF15" s="35"/>
      <c r="EG15" s="35"/>
      <c r="EH15" s="35"/>
      <c r="EI15" s="35"/>
      <c r="EJ15" s="35"/>
      <c r="EK15" s="35"/>
      <c r="EL15" s="35"/>
      <c r="EM15" s="35"/>
      <c r="EN15" s="35"/>
      <c r="EO15" s="35"/>
      <c r="EP15" s="35"/>
      <c r="EQ15" s="35"/>
      <c r="ER15" s="35"/>
      <c r="ES15" s="35"/>
      <c r="ET15" s="35"/>
      <c r="EU15" s="35"/>
      <c r="EV15" s="35"/>
      <c r="EW15" s="35"/>
      <c r="EX15" s="35"/>
      <c r="EY15" s="35"/>
      <c r="EZ15" s="35"/>
      <c r="FA15" s="35"/>
      <c r="FB15" s="35"/>
      <c r="FC15" s="35"/>
      <c r="FD15" s="35"/>
      <c r="FE15" s="35"/>
      <c r="FF15" s="35"/>
      <c r="FG15" s="35"/>
      <c r="FH15" s="35"/>
      <c r="FI15" s="35"/>
      <c r="FJ15" s="35"/>
      <c r="FK15" s="35"/>
      <c r="FL15" s="35"/>
      <c r="FM15" s="35"/>
      <c r="FN15" s="35"/>
      <c r="FO15" s="35"/>
      <c r="FP15" s="35"/>
      <c r="FQ15" s="35"/>
      <c r="FR15" s="35"/>
      <c r="FS15" s="35"/>
      <c r="FT15" s="35"/>
      <c r="FU15" s="35"/>
    </row>
    <row r="16" spans="1:279" s="183" customFormat="1" ht="13.5" customHeight="1" x14ac:dyDescent="0.3">
      <c r="A16" s="465"/>
      <c r="B16" s="447"/>
      <c r="C16" s="447"/>
      <c r="D16" s="447"/>
      <c r="E16" s="450"/>
      <c r="F16" s="450"/>
      <c r="G16" s="450"/>
      <c r="H16" s="468"/>
      <c r="I16" s="471"/>
      <c r="J16" s="456"/>
      <c r="K16" s="459"/>
      <c r="L16" s="459"/>
      <c r="M16" s="462"/>
      <c r="N16" s="459"/>
      <c r="O16" s="444"/>
      <c r="P16" s="444"/>
      <c r="Q16" s="444"/>
      <c r="R16" s="444"/>
      <c r="S16" s="444"/>
      <c r="T16" s="444"/>
      <c r="U16" s="453"/>
      <c r="V16" s="35"/>
      <c r="W16" s="35"/>
      <c r="X16" s="35"/>
      <c r="Y16" s="35"/>
      <c r="Z16" s="35"/>
      <c r="AA16" s="35"/>
      <c r="AB16" s="35"/>
      <c r="AC16" s="35"/>
      <c r="AD16" s="35"/>
      <c r="AE16" s="35"/>
      <c r="AF16" s="35"/>
      <c r="AG16" s="35"/>
      <c r="AH16" s="35"/>
      <c r="AI16" s="35"/>
      <c r="AJ16" s="35"/>
      <c r="AK16" s="35"/>
      <c r="AL16" s="35"/>
      <c r="AM16" s="35"/>
      <c r="AN16" s="35"/>
      <c r="AO16" s="35"/>
      <c r="AP16" s="35"/>
      <c r="AQ16" s="35"/>
      <c r="AR16" s="35"/>
      <c r="AS16" s="35"/>
      <c r="AT16" s="35"/>
      <c r="AU16" s="35"/>
      <c r="AV16" s="35"/>
      <c r="AW16" s="35"/>
      <c r="AX16" s="35"/>
      <c r="AY16" s="35"/>
      <c r="AZ16" s="35"/>
      <c r="BA16" s="35"/>
      <c r="BB16" s="35"/>
      <c r="BC16" s="35"/>
      <c r="BD16" s="35"/>
      <c r="BE16" s="35"/>
      <c r="BF16" s="35"/>
      <c r="BG16" s="35"/>
      <c r="BH16" s="35"/>
      <c r="BI16" s="35"/>
      <c r="BJ16" s="35"/>
      <c r="BK16" s="35"/>
      <c r="BL16" s="35"/>
      <c r="BM16" s="35"/>
      <c r="BN16" s="35"/>
      <c r="BO16" s="35"/>
      <c r="BP16" s="35"/>
      <c r="BQ16" s="35"/>
      <c r="BR16" s="35"/>
      <c r="BS16" s="35"/>
      <c r="BT16" s="35"/>
      <c r="BU16" s="35"/>
      <c r="BV16" s="35"/>
      <c r="BW16" s="35"/>
      <c r="BX16" s="35"/>
      <c r="BY16" s="35"/>
      <c r="BZ16" s="35"/>
      <c r="CA16" s="35"/>
      <c r="CB16" s="35"/>
      <c r="CC16" s="35"/>
      <c r="CD16" s="35"/>
      <c r="CE16" s="35"/>
      <c r="CF16" s="35"/>
      <c r="CG16" s="35"/>
      <c r="CH16" s="35"/>
      <c r="CI16" s="35"/>
      <c r="CJ16" s="35"/>
      <c r="CK16" s="35"/>
      <c r="CL16" s="35"/>
      <c r="CM16" s="35"/>
      <c r="CN16" s="35"/>
      <c r="CO16" s="35"/>
      <c r="CP16" s="35"/>
      <c r="CQ16" s="35"/>
      <c r="CR16" s="35"/>
      <c r="CS16" s="35"/>
      <c r="CT16" s="35"/>
      <c r="CU16" s="35"/>
      <c r="CV16" s="35"/>
      <c r="CW16" s="35"/>
      <c r="CX16" s="35"/>
      <c r="CY16" s="35"/>
      <c r="CZ16" s="35"/>
      <c r="DA16" s="35"/>
      <c r="DB16" s="35"/>
      <c r="DC16" s="35"/>
      <c r="DD16" s="35"/>
      <c r="DE16" s="35"/>
      <c r="DF16" s="35"/>
      <c r="DG16" s="35"/>
      <c r="DH16" s="35"/>
      <c r="DI16" s="35"/>
      <c r="DJ16" s="35"/>
      <c r="DK16" s="35"/>
      <c r="DL16" s="35"/>
      <c r="DM16" s="35"/>
      <c r="DN16" s="35"/>
      <c r="DO16" s="35"/>
      <c r="DP16" s="35"/>
      <c r="DQ16" s="35"/>
      <c r="DR16" s="35"/>
      <c r="DS16" s="35"/>
      <c r="DT16" s="35"/>
      <c r="DU16" s="35"/>
      <c r="DV16" s="35"/>
      <c r="DW16" s="35"/>
      <c r="DX16" s="35"/>
      <c r="DY16" s="35"/>
      <c r="DZ16" s="35"/>
      <c r="EA16" s="35"/>
      <c r="EB16" s="35"/>
      <c r="EC16" s="35"/>
      <c r="ED16" s="35"/>
      <c r="EE16" s="35"/>
      <c r="EF16" s="35"/>
      <c r="EG16" s="35"/>
      <c r="EH16" s="35"/>
      <c r="EI16" s="35"/>
      <c r="EJ16" s="35"/>
      <c r="EK16" s="35"/>
      <c r="EL16" s="35"/>
      <c r="EM16" s="35"/>
      <c r="EN16" s="35"/>
      <c r="EO16" s="35"/>
      <c r="EP16" s="35"/>
      <c r="EQ16" s="35"/>
      <c r="ER16" s="35"/>
      <c r="ES16" s="35"/>
      <c r="ET16" s="35"/>
      <c r="EU16" s="35"/>
      <c r="EV16" s="35"/>
      <c r="EW16" s="35"/>
      <c r="EX16" s="35"/>
      <c r="EY16" s="35"/>
      <c r="EZ16" s="35"/>
      <c r="FA16" s="35"/>
      <c r="FB16" s="35"/>
      <c r="FC16" s="35"/>
      <c r="FD16" s="35"/>
      <c r="FE16" s="35"/>
      <c r="FF16" s="35"/>
      <c r="FG16" s="35"/>
      <c r="FH16" s="35"/>
      <c r="FI16" s="35"/>
      <c r="FJ16" s="35"/>
      <c r="FK16" s="35"/>
      <c r="FL16" s="35"/>
      <c r="FM16" s="35"/>
      <c r="FN16" s="35"/>
      <c r="FO16" s="35"/>
      <c r="FP16" s="35"/>
      <c r="FQ16" s="35"/>
      <c r="FR16" s="35"/>
      <c r="FS16" s="35"/>
      <c r="FT16" s="35"/>
      <c r="FU16" s="35"/>
    </row>
    <row r="17" spans="1:177" s="183" customFormat="1" ht="13.5" customHeight="1" x14ac:dyDescent="0.3">
      <c r="A17" s="465"/>
      <c r="B17" s="447"/>
      <c r="C17" s="447"/>
      <c r="D17" s="447"/>
      <c r="E17" s="450"/>
      <c r="F17" s="450"/>
      <c r="G17" s="450"/>
      <c r="H17" s="468"/>
      <c r="I17" s="471"/>
      <c r="J17" s="456"/>
      <c r="K17" s="459"/>
      <c r="L17" s="459"/>
      <c r="M17" s="462"/>
      <c r="N17" s="459"/>
      <c r="O17" s="444"/>
      <c r="P17" s="444"/>
      <c r="Q17" s="444"/>
      <c r="R17" s="444"/>
      <c r="S17" s="444"/>
      <c r="T17" s="444"/>
      <c r="U17" s="453"/>
      <c r="V17" s="35"/>
      <c r="W17" s="35"/>
      <c r="X17" s="35"/>
      <c r="Y17" s="35"/>
      <c r="Z17" s="35"/>
      <c r="AA17" s="35"/>
      <c r="AB17" s="35"/>
      <c r="AC17" s="35"/>
      <c r="AD17" s="35"/>
      <c r="AE17" s="35"/>
      <c r="AF17" s="35"/>
      <c r="AG17" s="35"/>
      <c r="AH17" s="35"/>
      <c r="AI17" s="35"/>
      <c r="AJ17" s="35"/>
      <c r="AK17" s="35"/>
      <c r="AL17" s="35"/>
      <c r="AM17" s="35"/>
      <c r="AN17" s="35"/>
      <c r="AO17" s="35"/>
      <c r="AP17" s="35"/>
      <c r="AQ17" s="35"/>
      <c r="AR17" s="35"/>
      <c r="AS17" s="35"/>
      <c r="AT17" s="35"/>
      <c r="AU17" s="35"/>
      <c r="AV17" s="35"/>
      <c r="AW17" s="35"/>
      <c r="AX17" s="35"/>
      <c r="AY17" s="35"/>
      <c r="AZ17" s="35"/>
      <c r="BA17" s="35"/>
      <c r="BB17" s="35"/>
      <c r="BC17" s="35"/>
      <c r="BD17" s="35"/>
      <c r="BE17" s="35"/>
      <c r="BF17" s="35"/>
      <c r="BG17" s="35"/>
      <c r="BH17" s="35"/>
      <c r="BI17" s="35"/>
      <c r="BJ17" s="35"/>
      <c r="BK17" s="35"/>
      <c r="BL17" s="35"/>
      <c r="BM17" s="35"/>
      <c r="BN17" s="35"/>
      <c r="BO17" s="35"/>
      <c r="BP17" s="35"/>
      <c r="BQ17" s="35"/>
      <c r="BR17" s="35"/>
      <c r="BS17" s="35"/>
      <c r="BT17" s="35"/>
      <c r="BU17" s="35"/>
      <c r="BV17" s="35"/>
      <c r="BW17" s="35"/>
      <c r="BX17" s="35"/>
      <c r="BY17" s="35"/>
      <c r="BZ17" s="35"/>
      <c r="CA17" s="35"/>
      <c r="CB17" s="35"/>
      <c r="CC17" s="35"/>
      <c r="CD17" s="35"/>
      <c r="CE17" s="35"/>
      <c r="CF17" s="35"/>
      <c r="CG17" s="35"/>
      <c r="CH17" s="35"/>
      <c r="CI17" s="35"/>
      <c r="CJ17" s="35"/>
      <c r="CK17" s="35"/>
      <c r="CL17" s="35"/>
      <c r="CM17" s="35"/>
      <c r="CN17" s="35"/>
      <c r="CO17" s="35"/>
      <c r="CP17" s="35"/>
      <c r="CQ17" s="35"/>
      <c r="CR17" s="35"/>
      <c r="CS17" s="35"/>
      <c r="CT17" s="35"/>
      <c r="CU17" s="35"/>
      <c r="CV17" s="35"/>
      <c r="CW17" s="35"/>
      <c r="CX17" s="35"/>
      <c r="CY17" s="35"/>
      <c r="CZ17" s="35"/>
      <c r="DA17" s="35"/>
      <c r="DB17" s="35"/>
      <c r="DC17" s="35"/>
      <c r="DD17" s="35"/>
      <c r="DE17" s="35"/>
      <c r="DF17" s="35"/>
      <c r="DG17" s="35"/>
      <c r="DH17" s="35"/>
      <c r="DI17" s="35"/>
      <c r="DJ17" s="35"/>
      <c r="DK17" s="35"/>
      <c r="DL17" s="35"/>
      <c r="DM17" s="35"/>
      <c r="DN17" s="35"/>
      <c r="DO17" s="35"/>
      <c r="DP17" s="35"/>
      <c r="DQ17" s="35"/>
      <c r="DR17" s="35"/>
      <c r="DS17" s="35"/>
      <c r="DT17" s="35"/>
      <c r="DU17" s="35"/>
      <c r="DV17" s="35"/>
      <c r="DW17" s="35"/>
      <c r="DX17" s="35"/>
      <c r="DY17" s="35"/>
      <c r="DZ17" s="35"/>
      <c r="EA17" s="35"/>
      <c r="EB17" s="35"/>
      <c r="EC17" s="35"/>
      <c r="ED17" s="35"/>
      <c r="EE17" s="35"/>
      <c r="EF17" s="35"/>
      <c r="EG17" s="35"/>
      <c r="EH17" s="35"/>
      <c r="EI17" s="35"/>
      <c r="EJ17" s="35"/>
      <c r="EK17" s="35"/>
      <c r="EL17" s="35"/>
      <c r="EM17" s="35"/>
      <c r="EN17" s="35"/>
      <c r="EO17" s="35"/>
      <c r="EP17" s="35"/>
      <c r="EQ17" s="35"/>
      <c r="ER17" s="35"/>
      <c r="ES17" s="35"/>
      <c r="ET17" s="35"/>
      <c r="EU17" s="35"/>
      <c r="EV17" s="35"/>
      <c r="EW17" s="35"/>
      <c r="EX17" s="35"/>
      <c r="EY17" s="35"/>
      <c r="EZ17" s="35"/>
      <c r="FA17" s="35"/>
      <c r="FB17" s="35"/>
      <c r="FC17" s="35"/>
      <c r="FD17" s="35"/>
      <c r="FE17" s="35"/>
      <c r="FF17" s="35"/>
      <c r="FG17" s="35"/>
      <c r="FH17" s="35"/>
      <c r="FI17" s="35"/>
      <c r="FJ17" s="35"/>
      <c r="FK17" s="35"/>
      <c r="FL17" s="35"/>
      <c r="FM17" s="35"/>
      <c r="FN17" s="35"/>
      <c r="FO17" s="35"/>
      <c r="FP17" s="35"/>
      <c r="FQ17" s="35"/>
      <c r="FR17" s="35"/>
      <c r="FS17" s="35"/>
      <c r="FT17" s="35"/>
      <c r="FU17" s="35"/>
    </row>
    <row r="18" spans="1:177" s="183" customFormat="1" ht="13.5" customHeight="1" x14ac:dyDescent="0.3">
      <c r="A18" s="465"/>
      <c r="B18" s="447"/>
      <c r="C18" s="447"/>
      <c r="D18" s="447"/>
      <c r="E18" s="450"/>
      <c r="F18" s="450"/>
      <c r="G18" s="450"/>
      <c r="H18" s="468"/>
      <c r="I18" s="471"/>
      <c r="J18" s="456"/>
      <c r="K18" s="459"/>
      <c r="L18" s="459"/>
      <c r="M18" s="462"/>
      <c r="N18" s="459"/>
      <c r="O18" s="444"/>
      <c r="P18" s="444"/>
      <c r="Q18" s="444"/>
      <c r="R18" s="444"/>
      <c r="S18" s="444"/>
      <c r="T18" s="444"/>
      <c r="U18" s="453"/>
      <c r="V18" s="35"/>
      <c r="W18" s="35"/>
      <c r="X18" s="35"/>
      <c r="Y18" s="35"/>
      <c r="Z18" s="35"/>
      <c r="AA18" s="35"/>
      <c r="AB18" s="35"/>
      <c r="AC18" s="35"/>
      <c r="AD18" s="35"/>
      <c r="AE18" s="35"/>
      <c r="AF18" s="35"/>
      <c r="AG18" s="35"/>
      <c r="AH18" s="35"/>
      <c r="AI18" s="35"/>
      <c r="AJ18" s="35"/>
      <c r="AK18" s="35"/>
      <c r="AL18" s="35"/>
      <c r="AM18" s="35"/>
      <c r="AN18" s="35"/>
      <c r="AO18" s="35"/>
      <c r="AP18" s="35"/>
      <c r="AQ18" s="35"/>
      <c r="AR18" s="35"/>
      <c r="AS18" s="35"/>
      <c r="AT18" s="35"/>
      <c r="AU18" s="35"/>
      <c r="AV18" s="35"/>
      <c r="AW18" s="35"/>
      <c r="AX18" s="35"/>
      <c r="AY18" s="35"/>
      <c r="AZ18" s="35"/>
      <c r="BA18" s="35"/>
      <c r="BB18" s="35"/>
      <c r="BC18" s="35"/>
      <c r="BD18" s="35"/>
      <c r="BE18" s="35"/>
      <c r="BF18" s="35"/>
      <c r="BG18" s="35"/>
      <c r="BH18" s="35"/>
      <c r="BI18" s="35"/>
      <c r="BJ18" s="35"/>
      <c r="BK18" s="35"/>
      <c r="BL18" s="35"/>
      <c r="BM18" s="35"/>
      <c r="BN18" s="35"/>
      <c r="BO18" s="35"/>
      <c r="BP18" s="35"/>
      <c r="BQ18" s="35"/>
      <c r="BR18" s="35"/>
      <c r="BS18" s="35"/>
      <c r="BT18" s="35"/>
      <c r="BU18" s="35"/>
      <c r="BV18" s="35"/>
      <c r="BW18" s="35"/>
      <c r="BX18" s="35"/>
      <c r="BY18" s="35"/>
      <c r="BZ18" s="35"/>
      <c r="CA18" s="35"/>
      <c r="CB18" s="35"/>
      <c r="CC18" s="35"/>
      <c r="CD18" s="35"/>
      <c r="CE18" s="35"/>
      <c r="CF18" s="35"/>
      <c r="CG18" s="35"/>
      <c r="CH18" s="35"/>
      <c r="CI18" s="35"/>
      <c r="CJ18" s="35"/>
      <c r="CK18" s="35"/>
      <c r="CL18" s="35"/>
      <c r="CM18" s="35"/>
      <c r="CN18" s="35"/>
      <c r="CO18" s="35"/>
      <c r="CP18" s="35"/>
      <c r="CQ18" s="35"/>
      <c r="CR18" s="35"/>
      <c r="CS18" s="35"/>
      <c r="CT18" s="35"/>
      <c r="CU18" s="35"/>
      <c r="CV18" s="35"/>
      <c r="CW18" s="35"/>
      <c r="CX18" s="35"/>
      <c r="CY18" s="35"/>
      <c r="CZ18" s="35"/>
      <c r="DA18" s="35"/>
      <c r="DB18" s="35"/>
      <c r="DC18" s="35"/>
      <c r="DD18" s="35"/>
      <c r="DE18" s="35"/>
      <c r="DF18" s="35"/>
      <c r="DG18" s="35"/>
      <c r="DH18" s="35"/>
      <c r="DI18" s="35"/>
      <c r="DJ18" s="35"/>
      <c r="DK18" s="35"/>
      <c r="DL18" s="35"/>
      <c r="DM18" s="35"/>
      <c r="DN18" s="35"/>
      <c r="DO18" s="35"/>
      <c r="DP18" s="35"/>
      <c r="DQ18" s="35"/>
      <c r="DR18" s="35"/>
      <c r="DS18" s="35"/>
      <c r="DT18" s="35"/>
      <c r="DU18" s="35"/>
      <c r="DV18" s="35"/>
      <c r="DW18" s="35"/>
      <c r="DX18" s="35"/>
      <c r="DY18" s="35"/>
      <c r="DZ18" s="35"/>
      <c r="EA18" s="35"/>
      <c r="EB18" s="35"/>
      <c r="EC18" s="35"/>
      <c r="ED18" s="35"/>
      <c r="EE18" s="35"/>
      <c r="EF18" s="35"/>
      <c r="EG18" s="35"/>
      <c r="EH18" s="35"/>
      <c r="EI18" s="35"/>
      <c r="EJ18" s="35"/>
      <c r="EK18" s="35"/>
      <c r="EL18" s="35"/>
      <c r="EM18" s="35"/>
      <c r="EN18" s="35"/>
      <c r="EO18" s="35"/>
      <c r="EP18" s="35"/>
      <c r="EQ18" s="35"/>
      <c r="ER18" s="35"/>
      <c r="ES18" s="35"/>
      <c r="ET18" s="35"/>
      <c r="EU18" s="35"/>
      <c r="EV18" s="35"/>
      <c r="EW18" s="35"/>
      <c r="EX18" s="35"/>
      <c r="EY18" s="35"/>
      <c r="EZ18" s="35"/>
      <c r="FA18" s="35"/>
      <c r="FB18" s="35"/>
      <c r="FC18" s="35"/>
      <c r="FD18" s="35"/>
      <c r="FE18" s="35"/>
      <c r="FF18" s="35"/>
      <c r="FG18" s="35"/>
      <c r="FH18" s="35"/>
      <c r="FI18" s="35"/>
      <c r="FJ18" s="35"/>
      <c r="FK18" s="35"/>
      <c r="FL18" s="35"/>
      <c r="FM18" s="35"/>
      <c r="FN18" s="35"/>
      <c r="FO18" s="35"/>
      <c r="FP18" s="35"/>
      <c r="FQ18" s="35"/>
      <c r="FR18" s="35"/>
      <c r="FS18" s="35"/>
      <c r="FT18" s="35"/>
      <c r="FU18" s="35"/>
    </row>
    <row r="19" spans="1:177" s="183" customFormat="1" ht="255.75" customHeight="1" thickBot="1" x14ac:dyDescent="0.35">
      <c r="A19" s="466"/>
      <c r="B19" s="448"/>
      <c r="C19" s="448"/>
      <c r="D19" s="448"/>
      <c r="E19" s="451"/>
      <c r="F19" s="451"/>
      <c r="G19" s="451"/>
      <c r="H19" s="469"/>
      <c r="I19" s="472"/>
      <c r="J19" s="457"/>
      <c r="K19" s="460"/>
      <c r="L19" s="460"/>
      <c r="M19" s="463"/>
      <c r="N19" s="460"/>
      <c r="O19" s="445"/>
      <c r="P19" s="445"/>
      <c r="Q19" s="445"/>
      <c r="R19" s="445"/>
      <c r="S19" s="445"/>
      <c r="T19" s="445"/>
      <c r="U19" s="454"/>
      <c r="V19" s="35"/>
      <c r="W19" s="35"/>
      <c r="X19" s="35"/>
      <c r="Y19" s="35"/>
      <c r="Z19" s="35"/>
      <c r="AA19" s="35"/>
      <c r="AB19" s="35"/>
      <c r="AC19" s="35"/>
      <c r="AD19" s="35"/>
      <c r="AE19" s="35"/>
      <c r="AF19" s="35"/>
      <c r="AG19" s="35"/>
      <c r="AH19" s="35"/>
      <c r="AI19" s="35"/>
      <c r="AJ19" s="35"/>
      <c r="AK19" s="35"/>
      <c r="AL19" s="35"/>
      <c r="AM19" s="35"/>
      <c r="AN19" s="35"/>
      <c r="AO19" s="35"/>
      <c r="AP19" s="35"/>
      <c r="AQ19" s="35"/>
      <c r="AR19" s="35"/>
      <c r="AS19" s="35"/>
      <c r="AT19" s="35"/>
      <c r="AU19" s="35"/>
      <c r="AV19" s="35"/>
      <c r="AW19" s="35"/>
      <c r="AX19" s="35"/>
      <c r="AY19" s="35"/>
      <c r="AZ19" s="35"/>
      <c r="BA19" s="35"/>
      <c r="BB19" s="35"/>
      <c r="BC19" s="35"/>
      <c r="BD19" s="35"/>
      <c r="BE19" s="35"/>
      <c r="BF19" s="35"/>
      <c r="BG19" s="35"/>
      <c r="BH19" s="35"/>
      <c r="BI19" s="35"/>
      <c r="BJ19" s="35"/>
      <c r="BK19" s="35"/>
      <c r="BL19" s="35"/>
      <c r="BM19" s="35"/>
      <c r="BN19" s="35"/>
      <c r="BO19" s="35"/>
      <c r="BP19" s="35"/>
      <c r="BQ19" s="35"/>
      <c r="BR19" s="35"/>
      <c r="BS19" s="35"/>
      <c r="BT19" s="35"/>
      <c r="BU19" s="35"/>
      <c r="BV19" s="35"/>
      <c r="BW19" s="35"/>
      <c r="BX19" s="35"/>
      <c r="BY19" s="35"/>
      <c r="BZ19" s="35"/>
      <c r="CA19" s="35"/>
      <c r="CB19" s="35"/>
      <c r="CC19" s="35"/>
      <c r="CD19" s="35"/>
      <c r="CE19" s="35"/>
      <c r="CF19" s="35"/>
      <c r="CG19" s="35"/>
      <c r="CH19" s="35"/>
      <c r="CI19" s="35"/>
      <c r="CJ19" s="35"/>
      <c r="CK19" s="35"/>
      <c r="CL19" s="35"/>
      <c r="CM19" s="35"/>
      <c r="CN19" s="35"/>
      <c r="CO19" s="35"/>
      <c r="CP19" s="35"/>
      <c r="CQ19" s="35"/>
      <c r="CR19" s="35"/>
      <c r="CS19" s="35"/>
      <c r="CT19" s="35"/>
      <c r="CU19" s="35"/>
      <c r="CV19" s="35"/>
      <c r="CW19" s="35"/>
      <c r="CX19" s="35"/>
      <c r="CY19" s="35"/>
      <c r="CZ19" s="35"/>
      <c r="DA19" s="35"/>
      <c r="DB19" s="35"/>
      <c r="DC19" s="35"/>
      <c r="DD19" s="35"/>
      <c r="DE19" s="35"/>
      <c r="DF19" s="35"/>
      <c r="DG19" s="35"/>
      <c r="DH19" s="35"/>
      <c r="DI19" s="35"/>
      <c r="DJ19" s="35"/>
      <c r="DK19" s="35"/>
      <c r="DL19" s="35"/>
      <c r="DM19" s="35"/>
      <c r="DN19" s="35"/>
      <c r="DO19" s="35"/>
      <c r="DP19" s="35"/>
      <c r="DQ19" s="35"/>
      <c r="DR19" s="35"/>
      <c r="DS19" s="35"/>
      <c r="DT19" s="35"/>
      <c r="DU19" s="35"/>
      <c r="DV19" s="35"/>
      <c r="DW19" s="35"/>
      <c r="DX19" s="35"/>
      <c r="DY19" s="35"/>
      <c r="DZ19" s="35"/>
      <c r="EA19" s="35"/>
      <c r="EB19" s="35"/>
      <c r="EC19" s="35"/>
      <c r="ED19" s="35"/>
      <c r="EE19" s="35"/>
      <c r="EF19" s="35"/>
      <c r="EG19" s="35"/>
      <c r="EH19" s="35"/>
      <c r="EI19" s="35"/>
      <c r="EJ19" s="35"/>
      <c r="EK19" s="35"/>
      <c r="EL19" s="35"/>
      <c r="EM19" s="35"/>
      <c r="EN19" s="35"/>
      <c r="EO19" s="35"/>
      <c r="EP19" s="35"/>
      <c r="EQ19" s="35"/>
      <c r="ER19" s="35"/>
      <c r="ES19" s="35"/>
      <c r="ET19" s="35"/>
      <c r="EU19" s="35"/>
      <c r="EV19" s="35"/>
      <c r="EW19" s="35"/>
      <c r="EX19" s="35"/>
      <c r="EY19" s="35"/>
      <c r="EZ19" s="35"/>
      <c r="FA19" s="35"/>
      <c r="FB19" s="35"/>
      <c r="FC19" s="35"/>
      <c r="FD19" s="35"/>
      <c r="FE19" s="35"/>
      <c r="FF19" s="35"/>
      <c r="FG19" s="35"/>
      <c r="FH19" s="35"/>
      <c r="FI19" s="35"/>
      <c r="FJ19" s="35"/>
      <c r="FK19" s="35"/>
      <c r="FL19" s="35"/>
      <c r="FM19" s="35"/>
      <c r="FN19" s="35"/>
      <c r="FO19" s="35"/>
      <c r="FP19" s="35"/>
      <c r="FQ19" s="35"/>
      <c r="FR19" s="35"/>
      <c r="FS19" s="35"/>
      <c r="FT19" s="35"/>
      <c r="FU19" s="35"/>
    </row>
    <row r="20" spans="1:177" ht="15" customHeight="1" x14ac:dyDescent="0.3">
      <c r="A20" s="464">
        <f>'Mapa Final'!A20</f>
        <v>3</v>
      </c>
      <c r="B20" s="446" t="str">
        <f>'Mapa Final'!B20</f>
        <v>ERRORES EN LA NOTIFICACIÓN</v>
      </c>
      <c r="C20" s="446" t="str">
        <f>'Mapa Final'!C20</f>
        <v>Afectación en la Prestación del Servicio de Justicia</v>
      </c>
      <c r="D20" s="446" t="str">
        <f>'Mapa Final'!D20</f>
        <v>1. Falta de seguimiento y control del cumplimiento efectivo de la actividad asignada. 
2. Falta de información pertinente para realizar la actividad (correos errados, direcciones erradas de las partes). 
3. Falta de recursos, medios electrónicos y tecnológicos para el cumplimiento de la actividad.</v>
      </c>
      <c r="E20" s="449" t="str">
        <f>'Mapa Final'!E20</f>
        <v>Falta de vinculaciòn de las partes y terceros que genera nulidades y demoras en el proceso.</v>
      </c>
      <c r="F20" s="449" t="str">
        <f>'Mapa Final'!F20</f>
        <v>Posibilidad de Afectación en la Prestación del Servicio de Justicia debido a la Falta de vinculaciòn de las partes y terceros que genera nulidades y demoras en el proceso.</v>
      </c>
      <c r="G20" s="449" t="str">
        <f>'Mapa Final'!G20</f>
        <v>Ejecución y Administración de Procesos</v>
      </c>
      <c r="H20" s="467" t="str">
        <f>'Mapa Final'!I20</f>
        <v>Alta</v>
      </c>
      <c r="I20" s="470" t="str">
        <f>'Mapa Final'!L20</f>
        <v>Mayor</v>
      </c>
      <c r="J20" s="455" t="str">
        <f>'Mapa Final'!N20</f>
        <v xml:space="preserve">Alto </v>
      </c>
      <c r="K20" s="458" t="str">
        <f>'Mapa Final'!AA20</f>
        <v>Media</v>
      </c>
      <c r="L20" s="458" t="str">
        <f>'Mapa Final'!AE20</f>
        <v>Mayor</v>
      </c>
      <c r="M20" s="461" t="str">
        <f>'Mapa Final'!AG20</f>
        <v xml:space="preserve">Alto </v>
      </c>
      <c r="N20" s="458" t="str">
        <f>'Mapa Final'!AH20</f>
        <v>Aceptar</v>
      </c>
      <c r="O20" s="443"/>
      <c r="P20" s="443"/>
      <c r="Q20" s="443"/>
      <c r="R20" s="443"/>
      <c r="S20" s="443"/>
      <c r="T20" s="443"/>
      <c r="U20" s="452"/>
      <c r="V20" s="35"/>
      <c r="W20" s="35"/>
    </row>
    <row r="21" spans="1:177" x14ac:dyDescent="0.3">
      <c r="A21" s="465"/>
      <c r="B21" s="447"/>
      <c r="C21" s="447"/>
      <c r="D21" s="447"/>
      <c r="E21" s="450"/>
      <c r="F21" s="450"/>
      <c r="G21" s="450"/>
      <c r="H21" s="468"/>
      <c r="I21" s="471"/>
      <c r="J21" s="456"/>
      <c r="K21" s="459"/>
      <c r="L21" s="459"/>
      <c r="M21" s="462"/>
      <c r="N21" s="459"/>
      <c r="O21" s="444"/>
      <c r="P21" s="444"/>
      <c r="Q21" s="444"/>
      <c r="R21" s="444"/>
      <c r="S21" s="444"/>
      <c r="T21" s="444"/>
      <c r="U21" s="453"/>
      <c r="V21" s="35"/>
      <c r="W21" s="35"/>
    </row>
    <row r="22" spans="1:177" x14ac:dyDescent="0.3">
      <c r="A22" s="465"/>
      <c r="B22" s="447"/>
      <c r="C22" s="447"/>
      <c r="D22" s="447"/>
      <c r="E22" s="450"/>
      <c r="F22" s="450"/>
      <c r="G22" s="450"/>
      <c r="H22" s="468"/>
      <c r="I22" s="471"/>
      <c r="J22" s="456"/>
      <c r="K22" s="459"/>
      <c r="L22" s="459"/>
      <c r="M22" s="462"/>
      <c r="N22" s="459"/>
      <c r="O22" s="444"/>
      <c r="P22" s="444"/>
      <c r="Q22" s="444"/>
      <c r="R22" s="444"/>
      <c r="S22" s="444"/>
      <c r="T22" s="444"/>
      <c r="U22" s="453"/>
      <c r="V22" s="35"/>
      <c r="W22" s="35"/>
    </row>
    <row r="23" spans="1:177" x14ac:dyDescent="0.3">
      <c r="A23" s="465"/>
      <c r="B23" s="447"/>
      <c r="C23" s="447"/>
      <c r="D23" s="447"/>
      <c r="E23" s="450"/>
      <c r="F23" s="450"/>
      <c r="G23" s="450"/>
      <c r="H23" s="468"/>
      <c r="I23" s="471"/>
      <c r="J23" s="456"/>
      <c r="K23" s="459"/>
      <c r="L23" s="459"/>
      <c r="M23" s="462"/>
      <c r="N23" s="459"/>
      <c r="O23" s="444"/>
      <c r="P23" s="444"/>
      <c r="Q23" s="444"/>
      <c r="R23" s="444"/>
      <c r="S23" s="444"/>
      <c r="T23" s="444"/>
      <c r="U23" s="453"/>
      <c r="V23" s="35"/>
      <c r="W23" s="35"/>
    </row>
    <row r="24" spans="1:177" ht="307.5" customHeight="1" thickBot="1" x14ac:dyDescent="0.35">
      <c r="A24" s="466"/>
      <c r="B24" s="448"/>
      <c r="C24" s="448"/>
      <c r="D24" s="448"/>
      <c r="E24" s="451"/>
      <c r="F24" s="451"/>
      <c r="G24" s="451"/>
      <c r="H24" s="469"/>
      <c r="I24" s="472"/>
      <c r="J24" s="457"/>
      <c r="K24" s="460"/>
      <c r="L24" s="460"/>
      <c r="M24" s="463"/>
      <c r="N24" s="460"/>
      <c r="O24" s="445"/>
      <c r="P24" s="445"/>
      <c r="Q24" s="445"/>
      <c r="R24" s="445"/>
      <c r="S24" s="445"/>
      <c r="T24" s="445"/>
      <c r="U24" s="454"/>
      <c r="V24" s="35"/>
      <c r="W24" s="35"/>
    </row>
    <row r="25" spans="1:177" ht="15" customHeight="1" x14ac:dyDescent="0.3">
      <c r="A25" s="464">
        <f>'Mapa Final'!A25</f>
        <v>4</v>
      </c>
      <c r="B25" s="446" t="str">
        <f>'Mapa Final'!B25</f>
        <v>FALTA DE PLANEACIÓN</v>
      </c>
      <c r="C25" s="446" t="str">
        <f>'Mapa Final'!C25</f>
        <v>Incumplimiento de las metas establecidas</v>
      </c>
      <c r="D25" s="446" t="str">
        <f>'Mapa Final'!D25</f>
        <v>1.Imprecisión al establecer lineamientos de planeaciòn  para el desarrollo de las tareas propias del despacho.
2.Deficiencia en las competencias necesarias del personal del despacho. 
3.Insuficiencia de equipos y soporte tecnológicos para el trabajo presencial y  virtual.
4.Complejidad de los procesos judiciales.
5.Insuficiencia de personal para la carga laboral presentada.</v>
      </c>
      <c r="E25" s="449" t="str">
        <f>'Mapa Final'!E25</f>
        <v>Desconocimiento del contexto interno y externo del despacho judicial.</v>
      </c>
      <c r="F25" s="449" t="str">
        <f>'Mapa Final'!F25</f>
        <v>Posibilidad de Incumplimiento de las metas establecidas debido a Desconocimiento del contexto interno y externo del despacho judicial.</v>
      </c>
      <c r="G25" s="449" t="str">
        <f>'Mapa Final'!G25</f>
        <v>Ejecución y Administración de Procesos</v>
      </c>
      <c r="H25" s="467" t="str">
        <f>'Mapa Final'!I25</f>
        <v>Baja</v>
      </c>
      <c r="I25" s="470" t="str">
        <f>'Mapa Final'!L25</f>
        <v>Moderado</v>
      </c>
      <c r="J25" s="455" t="str">
        <f>'Mapa Final'!N25</f>
        <v>Moderado</v>
      </c>
      <c r="K25" s="458" t="str">
        <f>'Mapa Final'!AA25</f>
        <v>Baja</v>
      </c>
      <c r="L25" s="458" t="str">
        <f>'Mapa Final'!AE25</f>
        <v>Moderado</v>
      </c>
      <c r="M25" s="461" t="str">
        <f>'Mapa Final'!AG25</f>
        <v>Moderado</v>
      </c>
      <c r="N25" s="458" t="str">
        <f>'Mapa Final'!AH25</f>
        <v>Aceptar</v>
      </c>
      <c r="O25" s="443"/>
      <c r="P25" s="443"/>
      <c r="Q25" s="443"/>
      <c r="R25" s="443"/>
      <c r="S25" s="443"/>
      <c r="T25" s="443"/>
      <c r="U25" s="452"/>
    </row>
    <row r="26" spans="1:177" x14ac:dyDescent="0.3">
      <c r="A26" s="465"/>
      <c r="B26" s="447"/>
      <c r="C26" s="447"/>
      <c r="D26" s="447"/>
      <c r="E26" s="450"/>
      <c r="F26" s="450"/>
      <c r="G26" s="450"/>
      <c r="H26" s="468"/>
      <c r="I26" s="471"/>
      <c r="J26" s="456"/>
      <c r="K26" s="459"/>
      <c r="L26" s="459"/>
      <c r="M26" s="462"/>
      <c r="N26" s="459"/>
      <c r="O26" s="444"/>
      <c r="P26" s="444"/>
      <c r="Q26" s="444"/>
      <c r="R26" s="444"/>
      <c r="S26" s="444"/>
      <c r="T26" s="444"/>
      <c r="U26" s="453"/>
    </row>
    <row r="27" spans="1:177" x14ac:dyDescent="0.3">
      <c r="A27" s="465"/>
      <c r="B27" s="447"/>
      <c r="C27" s="447"/>
      <c r="D27" s="447"/>
      <c r="E27" s="450"/>
      <c r="F27" s="450"/>
      <c r="G27" s="450"/>
      <c r="H27" s="468"/>
      <c r="I27" s="471"/>
      <c r="J27" s="456"/>
      <c r="K27" s="459"/>
      <c r="L27" s="459"/>
      <c r="M27" s="462"/>
      <c r="N27" s="459"/>
      <c r="O27" s="444"/>
      <c r="P27" s="444"/>
      <c r="Q27" s="444"/>
      <c r="R27" s="444"/>
      <c r="S27" s="444"/>
      <c r="T27" s="444"/>
      <c r="U27" s="453"/>
    </row>
    <row r="28" spans="1:177" x14ac:dyDescent="0.3">
      <c r="A28" s="465"/>
      <c r="B28" s="447"/>
      <c r="C28" s="447"/>
      <c r="D28" s="447"/>
      <c r="E28" s="450"/>
      <c r="F28" s="450"/>
      <c r="G28" s="450"/>
      <c r="H28" s="468"/>
      <c r="I28" s="471"/>
      <c r="J28" s="456"/>
      <c r="K28" s="459"/>
      <c r="L28" s="459"/>
      <c r="M28" s="462"/>
      <c r="N28" s="459"/>
      <c r="O28" s="444"/>
      <c r="P28" s="444"/>
      <c r="Q28" s="444"/>
      <c r="R28" s="444"/>
      <c r="S28" s="444"/>
      <c r="T28" s="444"/>
      <c r="U28" s="453"/>
    </row>
    <row r="29" spans="1:177" ht="254.25" customHeight="1" thickBot="1" x14ac:dyDescent="0.35">
      <c r="A29" s="466"/>
      <c r="B29" s="448"/>
      <c r="C29" s="448"/>
      <c r="D29" s="448"/>
      <c r="E29" s="451"/>
      <c r="F29" s="451"/>
      <c r="G29" s="451"/>
      <c r="H29" s="469"/>
      <c r="I29" s="472"/>
      <c r="J29" s="457"/>
      <c r="K29" s="460"/>
      <c r="L29" s="460"/>
      <c r="M29" s="463"/>
      <c r="N29" s="460"/>
      <c r="O29" s="445"/>
      <c r="P29" s="445"/>
      <c r="Q29" s="445"/>
      <c r="R29" s="445"/>
      <c r="S29" s="445"/>
      <c r="T29" s="445"/>
      <c r="U29" s="454"/>
    </row>
    <row r="30" spans="1:177" ht="15" customHeight="1" x14ac:dyDescent="0.3">
      <c r="A30" s="464">
        <f>'Mapa Final'!A30</f>
        <v>5</v>
      </c>
      <c r="B30" s="446" t="str">
        <f>'Mapa Final'!B30</f>
        <v>USO INCORRECTO DE LAS TICS Y DIFICULTADES DERIVADAS DEL TRABAJO EN CASA</v>
      </c>
      <c r="C30" s="446" t="str">
        <f>'Mapa Final'!C30</f>
        <v>Afectación en la Prestación del Servicio de Justicia</v>
      </c>
      <c r="D30" s="446" t="str">
        <f>'Mapa Final'!D30</f>
        <v>1. Uso incorrecto de las herramientas tecnologicas por parte de los servidores judiciales y los usuarios.
2. Falta de conectividad para la realización y/o participación en las audiencias virtuales.</v>
      </c>
      <c r="E30" s="449" t="str">
        <f>'Mapa Final'!E30</f>
        <v xml:space="preserve">Falta de capacitaciones en TICs y/o falta de medios tecnológicos para llevar acabo las audiencias virtuales. </v>
      </c>
      <c r="F30" s="449" t="str">
        <f>'Mapa Final'!F30</f>
        <v>Posibilidad de afectación en la prestación de servicios judiciales debido a la falta de capacitaciones en TICs y/o falta de medios tecnológicos para llevar a cabo las audiencias virtuales.</v>
      </c>
      <c r="G30" s="449" t="str">
        <f>'Mapa Final'!G30</f>
        <v>Usuarios, productos y prácticas organizacionales</v>
      </c>
      <c r="H30" s="467" t="str">
        <f>'Mapa Final'!I30</f>
        <v>Muy Alta</v>
      </c>
      <c r="I30" s="470" t="str">
        <f>'Mapa Final'!L30</f>
        <v>Mayor</v>
      </c>
      <c r="J30" s="455" t="str">
        <f>'Mapa Final'!N30</f>
        <v xml:space="preserve">Alto </v>
      </c>
      <c r="K30" s="458" t="str">
        <f>'Mapa Final'!AA30</f>
        <v>Media</v>
      </c>
      <c r="L30" s="458" t="str">
        <f>'Mapa Final'!AE30</f>
        <v>Mayor</v>
      </c>
      <c r="M30" s="461" t="str">
        <f>'Mapa Final'!AG30</f>
        <v xml:space="preserve">Alto </v>
      </c>
      <c r="N30" s="458" t="str">
        <f>'Mapa Final'!AH30</f>
        <v>Aceptar</v>
      </c>
      <c r="O30" s="443"/>
      <c r="P30" s="443"/>
      <c r="Q30" s="443"/>
      <c r="R30" s="443"/>
      <c r="S30" s="443"/>
      <c r="T30" s="443"/>
      <c r="U30" s="452"/>
    </row>
    <row r="31" spans="1:177" x14ac:dyDescent="0.3">
      <c r="A31" s="465"/>
      <c r="B31" s="447"/>
      <c r="C31" s="447"/>
      <c r="D31" s="447"/>
      <c r="E31" s="450"/>
      <c r="F31" s="450"/>
      <c r="G31" s="450"/>
      <c r="H31" s="468"/>
      <c r="I31" s="471"/>
      <c r="J31" s="456"/>
      <c r="K31" s="459"/>
      <c r="L31" s="459"/>
      <c r="M31" s="462"/>
      <c r="N31" s="459"/>
      <c r="O31" s="444"/>
      <c r="P31" s="444"/>
      <c r="Q31" s="444"/>
      <c r="R31" s="444"/>
      <c r="S31" s="444"/>
      <c r="T31" s="444"/>
      <c r="U31" s="453"/>
    </row>
    <row r="32" spans="1:177" x14ac:dyDescent="0.3">
      <c r="A32" s="465"/>
      <c r="B32" s="447"/>
      <c r="C32" s="447"/>
      <c r="D32" s="447"/>
      <c r="E32" s="450"/>
      <c r="F32" s="450"/>
      <c r="G32" s="450"/>
      <c r="H32" s="468"/>
      <c r="I32" s="471"/>
      <c r="J32" s="456"/>
      <c r="K32" s="459"/>
      <c r="L32" s="459"/>
      <c r="M32" s="462"/>
      <c r="N32" s="459"/>
      <c r="O32" s="444"/>
      <c r="P32" s="444"/>
      <c r="Q32" s="444"/>
      <c r="R32" s="444"/>
      <c r="S32" s="444"/>
      <c r="T32" s="444"/>
      <c r="U32" s="453"/>
    </row>
    <row r="33" spans="1:21" x14ac:dyDescent="0.3">
      <c r="A33" s="465"/>
      <c r="B33" s="447"/>
      <c r="C33" s="447"/>
      <c r="D33" s="447"/>
      <c r="E33" s="450"/>
      <c r="F33" s="450"/>
      <c r="G33" s="450"/>
      <c r="H33" s="468"/>
      <c r="I33" s="471"/>
      <c r="J33" s="456"/>
      <c r="K33" s="459"/>
      <c r="L33" s="459"/>
      <c r="M33" s="462"/>
      <c r="N33" s="459"/>
      <c r="O33" s="444"/>
      <c r="P33" s="444"/>
      <c r="Q33" s="444"/>
      <c r="R33" s="444"/>
      <c r="S33" s="444"/>
      <c r="T33" s="444"/>
      <c r="U33" s="453"/>
    </row>
    <row r="34" spans="1:21" ht="230.25" customHeight="1" thickBot="1" x14ac:dyDescent="0.35">
      <c r="A34" s="466"/>
      <c r="B34" s="448"/>
      <c r="C34" s="448"/>
      <c r="D34" s="448"/>
      <c r="E34" s="451"/>
      <c r="F34" s="451"/>
      <c r="G34" s="451"/>
      <c r="H34" s="469"/>
      <c r="I34" s="472"/>
      <c r="J34" s="457"/>
      <c r="K34" s="460"/>
      <c r="L34" s="460"/>
      <c r="M34" s="463"/>
      <c r="N34" s="460"/>
      <c r="O34" s="445"/>
      <c r="P34" s="445"/>
      <c r="Q34" s="445"/>
      <c r="R34" s="445"/>
      <c r="S34" s="445"/>
      <c r="T34" s="445"/>
      <c r="U34" s="454"/>
    </row>
    <row r="35" spans="1:21" ht="15" customHeight="1" x14ac:dyDescent="0.3">
      <c r="A35" s="464">
        <f>'Mapa Final'!A35</f>
        <v>6</v>
      </c>
      <c r="B35" s="446" t="str">
        <f>'Mapa Final'!B35</f>
        <v>DECISIÓN JUDICIAL PROFERIDA CON FUNDAMENTO EN NORMAS DEROGADAS Y/O MODIFICADAS.</v>
      </c>
      <c r="C35" s="446" t="str">
        <f>'Mapa Final'!C35</f>
        <v>Vulneración de los derechos fundamentales de los ciudadanos</v>
      </c>
      <c r="D35" s="446" t="str">
        <f>'Mapa Final'!D35</f>
        <v>Proferir una decision judicial no ajustada a cambios normativos, lo cual genera nulidades, y por ende, demoras en el proceso.</v>
      </c>
      <c r="E35" s="449" t="str">
        <f>'Mapa Final'!E35</f>
        <v>Falta de actualización de las normas que regulan el proceso judicial.</v>
      </c>
      <c r="F35" s="449" t="str">
        <f>'Mapa Final'!F35</f>
        <v>Posibilidad de Vulneración de los derechos fundamentales de los ciudadanos debido a la falta de actualización de las normas que regulan el proceso judicial.</v>
      </c>
      <c r="G35" s="449" t="str">
        <f>'Mapa Final'!G35</f>
        <v>Usuarios, productos y prácticas organizacionales</v>
      </c>
      <c r="H35" s="467" t="str">
        <f>'Mapa Final'!I35</f>
        <v>Muy Alta</v>
      </c>
      <c r="I35" s="470" t="str">
        <f>'Mapa Final'!L35</f>
        <v>Mayor</v>
      </c>
      <c r="J35" s="455" t="str">
        <f>'Mapa Final'!N35</f>
        <v xml:space="preserve">Alto </v>
      </c>
      <c r="K35" s="458" t="str">
        <f>'Mapa Final'!AA35</f>
        <v>Media</v>
      </c>
      <c r="L35" s="458" t="str">
        <f>'Mapa Final'!AE35</f>
        <v>Mayor</v>
      </c>
      <c r="M35" s="461" t="str">
        <f>'Mapa Final'!AG35</f>
        <v xml:space="preserve">Alto </v>
      </c>
      <c r="N35" s="458" t="str">
        <f>'Mapa Final'!AH35</f>
        <v>Aceptar</v>
      </c>
      <c r="O35" s="443"/>
      <c r="P35" s="443"/>
      <c r="Q35" s="443"/>
      <c r="R35" s="443"/>
      <c r="S35" s="443"/>
      <c r="T35" s="443"/>
      <c r="U35" s="452"/>
    </row>
    <row r="36" spans="1:21" x14ac:dyDescent="0.3">
      <c r="A36" s="465"/>
      <c r="B36" s="447"/>
      <c r="C36" s="447"/>
      <c r="D36" s="447"/>
      <c r="E36" s="450"/>
      <c r="F36" s="450"/>
      <c r="G36" s="450"/>
      <c r="H36" s="468"/>
      <c r="I36" s="471"/>
      <c r="J36" s="456"/>
      <c r="K36" s="459"/>
      <c r="L36" s="459"/>
      <c r="M36" s="462"/>
      <c r="N36" s="459"/>
      <c r="O36" s="444"/>
      <c r="P36" s="444"/>
      <c r="Q36" s="444"/>
      <c r="R36" s="444"/>
      <c r="S36" s="444"/>
      <c r="T36" s="444"/>
      <c r="U36" s="453"/>
    </row>
    <row r="37" spans="1:21" x14ac:dyDescent="0.3">
      <c r="A37" s="465"/>
      <c r="B37" s="447"/>
      <c r="C37" s="447"/>
      <c r="D37" s="447"/>
      <c r="E37" s="450"/>
      <c r="F37" s="450"/>
      <c r="G37" s="450"/>
      <c r="H37" s="468"/>
      <c r="I37" s="471"/>
      <c r="J37" s="456"/>
      <c r="K37" s="459"/>
      <c r="L37" s="459"/>
      <c r="M37" s="462"/>
      <c r="N37" s="459"/>
      <c r="O37" s="444"/>
      <c r="P37" s="444"/>
      <c r="Q37" s="444"/>
      <c r="R37" s="444"/>
      <c r="S37" s="444"/>
      <c r="T37" s="444"/>
      <c r="U37" s="453"/>
    </row>
    <row r="38" spans="1:21" x14ac:dyDescent="0.3">
      <c r="A38" s="465"/>
      <c r="B38" s="447"/>
      <c r="C38" s="447"/>
      <c r="D38" s="447"/>
      <c r="E38" s="450"/>
      <c r="F38" s="450"/>
      <c r="G38" s="450"/>
      <c r="H38" s="468"/>
      <c r="I38" s="471"/>
      <c r="J38" s="456"/>
      <c r="K38" s="459"/>
      <c r="L38" s="459"/>
      <c r="M38" s="462"/>
      <c r="N38" s="459"/>
      <c r="O38" s="444"/>
      <c r="P38" s="444"/>
      <c r="Q38" s="444"/>
      <c r="R38" s="444"/>
      <c r="S38" s="444"/>
      <c r="T38" s="444"/>
      <c r="U38" s="453"/>
    </row>
    <row r="39" spans="1:21" ht="234.75" customHeight="1" thickBot="1" x14ac:dyDescent="0.35">
      <c r="A39" s="466"/>
      <c r="B39" s="448"/>
      <c r="C39" s="448"/>
      <c r="D39" s="448"/>
      <c r="E39" s="451"/>
      <c r="F39" s="451"/>
      <c r="G39" s="451"/>
      <c r="H39" s="469"/>
      <c r="I39" s="472"/>
      <c r="J39" s="457"/>
      <c r="K39" s="460"/>
      <c r="L39" s="460"/>
      <c r="M39" s="463"/>
      <c r="N39" s="460"/>
      <c r="O39" s="445"/>
      <c r="P39" s="445"/>
      <c r="Q39" s="445"/>
      <c r="R39" s="445"/>
      <c r="S39" s="445"/>
      <c r="T39" s="445"/>
      <c r="U39" s="454"/>
    </row>
    <row r="40" spans="1:21" x14ac:dyDescent="0.3">
      <c r="A40" s="464">
        <f>'Mapa Final'!A40</f>
        <v>7</v>
      </c>
      <c r="B40" s="446" t="str">
        <f>'Mapa Final'!B40</f>
        <v>FALLAS DE SEGURIDAD EN EL MANEJO DE LA INFORMACIÓN</v>
      </c>
      <c r="C40" s="446" t="str">
        <f>'Mapa Final'!C40</f>
        <v>Afectación en la Prestación del Servicio de Justicia</v>
      </c>
      <c r="D40" s="446" t="str">
        <f>'Mapa Final'!D40</f>
        <v xml:space="preserve">Ciberataque o ataque informático orientado a obtener acceso no autorizado y/o a usar de forma indebida la información.              </v>
      </c>
      <c r="E40" s="449" t="str">
        <f>'Mapa Final'!E40</f>
        <v>Fallas de seguridad de tipo informática</v>
      </c>
      <c r="F40" s="449" t="str">
        <f>'Mapa Final'!F40</f>
        <v>Posibilidad de Afectación en la Prestación del Servicio de Justicia debido a Fallas de seguridad de tipo informática</v>
      </c>
      <c r="G40" s="449" t="str">
        <f>'Mapa Final'!G40</f>
        <v>Fallas Tecnológicas</v>
      </c>
      <c r="H40" s="467" t="str">
        <f>'Mapa Final'!I40</f>
        <v>Muy Baja</v>
      </c>
      <c r="I40" s="470" t="str">
        <f>'Mapa Final'!L40</f>
        <v>Mayor</v>
      </c>
      <c r="J40" s="455" t="str">
        <f>'Mapa Final'!N40</f>
        <v xml:space="preserve">Alto </v>
      </c>
      <c r="K40" s="458" t="str">
        <f>'Mapa Final'!AA40</f>
        <v>Muy Baja</v>
      </c>
      <c r="L40" s="458" t="str">
        <f>'Mapa Final'!AE40</f>
        <v>Mayor</v>
      </c>
      <c r="M40" s="461" t="str">
        <f>'Mapa Final'!AG40</f>
        <v xml:space="preserve">Alto </v>
      </c>
      <c r="N40" s="458" t="str">
        <f>'Mapa Final'!AH40</f>
        <v>Aceptar</v>
      </c>
      <c r="O40" s="443"/>
      <c r="P40" s="443"/>
      <c r="Q40" s="443"/>
      <c r="R40" s="443"/>
      <c r="S40" s="443"/>
      <c r="T40" s="443"/>
      <c r="U40" s="452"/>
    </row>
    <row r="41" spans="1:21" x14ac:dyDescent="0.3">
      <c r="A41" s="465"/>
      <c r="B41" s="447"/>
      <c r="C41" s="447"/>
      <c r="D41" s="447"/>
      <c r="E41" s="450"/>
      <c r="F41" s="450"/>
      <c r="G41" s="450"/>
      <c r="H41" s="468"/>
      <c r="I41" s="471"/>
      <c r="J41" s="456"/>
      <c r="K41" s="459"/>
      <c r="L41" s="459"/>
      <c r="M41" s="462"/>
      <c r="N41" s="459"/>
      <c r="O41" s="444"/>
      <c r="P41" s="444"/>
      <c r="Q41" s="444"/>
      <c r="R41" s="444"/>
      <c r="S41" s="444"/>
      <c r="T41" s="444"/>
      <c r="U41" s="453"/>
    </row>
    <row r="42" spans="1:21" x14ac:dyDescent="0.3">
      <c r="A42" s="465"/>
      <c r="B42" s="447"/>
      <c r="C42" s="447"/>
      <c r="D42" s="447"/>
      <c r="E42" s="450"/>
      <c r="F42" s="450"/>
      <c r="G42" s="450"/>
      <c r="H42" s="468"/>
      <c r="I42" s="471"/>
      <c r="J42" s="456"/>
      <c r="K42" s="459"/>
      <c r="L42" s="459"/>
      <c r="M42" s="462"/>
      <c r="N42" s="459"/>
      <c r="O42" s="444"/>
      <c r="P42" s="444"/>
      <c r="Q42" s="444"/>
      <c r="R42" s="444"/>
      <c r="S42" s="444"/>
      <c r="T42" s="444"/>
      <c r="U42" s="453"/>
    </row>
    <row r="43" spans="1:21" x14ac:dyDescent="0.3">
      <c r="A43" s="465"/>
      <c r="B43" s="447"/>
      <c r="C43" s="447"/>
      <c r="D43" s="447"/>
      <c r="E43" s="450"/>
      <c r="F43" s="450"/>
      <c r="G43" s="450"/>
      <c r="H43" s="468"/>
      <c r="I43" s="471"/>
      <c r="J43" s="456"/>
      <c r="K43" s="459"/>
      <c r="L43" s="459"/>
      <c r="M43" s="462"/>
      <c r="N43" s="459"/>
      <c r="O43" s="444"/>
      <c r="P43" s="444"/>
      <c r="Q43" s="444"/>
      <c r="R43" s="444"/>
      <c r="S43" s="444"/>
      <c r="T43" s="444"/>
      <c r="U43" s="453"/>
    </row>
    <row r="44" spans="1:21" ht="194.25" customHeight="1" thickBot="1" x14ac:dyDescent="0.35">
      <c r="A44" s="466"/>
      <c r="B44" s="448"/>
      <c r="C44" s="448"/>
      <c r="D44" s="448"/>
      <c r="E44" s="451"/>
      <c r="F44" s="451"/>
      <c r="G44" s="451"/>
      <c r="H44" s="469"/>
      <c r="I44" s="472"/>
      <c r="J44" s="457"/>
      <c r="K44" s="460"/>
      <c r="L44" s="460"/>
      <c r="M44" s="463"/>
      <c r="N44" s="460"/>
      <c r="O44" s="445"/>
      <c r="P44" s="445"/>
      <c r="Q44" s="445"/>
      <c r="R44" s="445"/>
      <c r="S44" s="445"/>
      <c r="T44" s="445"/>
      <c r="U44" s="454"/>
    </row>
    <row r="45" spans="1:21" ht="14.4" customHeight="1" x14ac:dyDescent="0.3">
      <c r="A45" s="464">
        <f>'Mapa Final'!A45</f>
        <v>8</v>
      </c>
      <c r="B45" s="446" t="str">
        <f>'Mapa Final'!B45</f>
        <v>CORRUPCIÓN</v>
      </c>
      <c r="C45" s="446" t="str">
        <f>'Mapa Final'!C45</f>
        <v>Reputacional (Corrupción)</v>
      </c>
      <c r="D45" s="446" t="str">
        <f>'Mapa Final'!D45</f>
        <v>1.Insuficientes programas de capacitación para la toma de conciencia debido al desconocimiento de la ley antisoborno (ISO 37001:2016) y   de los  valores y principios propios de la entidad.
2. Desconocimiento del Código de Etica y Buen Gobierno.    
3.Carencia de compromiso  y transparencia de los servidores judiciales con la entidad  
4.Deficiencia del control y seguimiento de la gestión ejercida por los servidores judiciales.
5.Obtención de beneficios propios.</v>
      </c>
      <c r="E45" s="449" t="str">
        <f>'Mapa Final'!E45</f>
        <v xml:space="preserve">Carencia en transparencia, etica y valores . </v>
      </c>
      <c r="F45" s="449" t="str">
        <f>'Mapa Final'!F45</f>
        <v xml:space="preserve">Posibilidad de actos indebidos de  los servidores judiciales debido a  la carencia en transparencia, etica y valores </v>
      </c>
      <c r="G45" s="449" t="str">
        <f>'Mapa Final'!G45</f>
        <v>Fraude Interno</v>
      </c>
      <c r="H45" s="467" t="str">
        <f>'Mapa Final'!I45</f>
        <v>Baja</v>
      </c>
      <c r="I45" s="470" t="str">
        <f>'Mapa Final'!L45</f>
        <v>Mayor</v>
      </c>
      <c r="J45" s="455" t="str">
        <f>'Mapa Final'!N45</f>
        <v xml:space="preserve">Alto </v>
      </c>
      <c r="K45" s="458" t="str">
        <f>'Mapa Final'!AA45</f>
        <v>Baja</v>
      </c>
      <c r="L45" s="458" t="str">
        <f>'Mapa Final'!AE45</f>
        <v>Mayor</v>
      </c>
      <c r="M45" s="461" t="str">
        <f>'Mapa Final'!AG45</f>
        <v xml:space="preserve">Alto </v>
      </c>
      <c r="N45" s="458" t="str">
        <f>'Mapa Final'!AH45</f>
        <v>Reducir(mitigar)</v>
      </c>
      <c r="O45" s="443"/>
      <c r="P45" s="443"/>
      <c r="Q45" s="443"/>
      <c r="R45" s="443"/>
      <c r="S45" s="443"/>
      <c r="T45" s="443"/>
      <c r="U45" s="452"/>
    </row>
    <row r="46" spans="1:21" x14ac:dyDescent="0.3">
      <c r="A46" s="465"/>
      <c r="B46" s="447"/>
      <c r="C46" s="447"/>
      <c r="D46" s="447"/>
      <c r="E46" s="450"/>
      <c r="F46" s="450"/>
      <c r="G46" s="450"/>
      <c r="H46" s="468"/>
      <c r="I46" s="471"/>
      <c r="J46" s="456"/>
      <c r="K46" s="459"/>
      <c r="L46" s="459"/>
      <c r="M46" s="462"/>
      <c r="N46" s="459"/>
      <c r="O46" s="444"/>
      <c r="P46" s="444"/>
      <c r="Q46" s="444"/>
      <c r="R46" s="444"/>
      <c r="S46" s="444"/>
      <c r="T46" s="444"/>
      <c r="U46" s="453"/>
    </row>
    <row r="47" spans="1:21" x14ac:dyDescent="0.3">
      <c r="A47" s="465"/>
      <c r="B47" s="447"/>
      <c r="C47" s="447"/>
      <c r="D47" s="447"/>
      <c r="E47" s="450"/>
      <c r="F47" s="450"/>
      <c r="G47" s="450"/>
      <c r="H47" s="468"/>
      <c r="I47" s="471"/>
      <c r="J47" s="456"/>
      <c r="K47" s="459"/>
      <c r="L47" s="459"/>
      <c r="M47" s="462"/>
      <c r="N47" s="459"/>
      <c r="O47" s="444"/>
      <c r="P47" s="444"/>
      <c r="Q47" s="444"/>
      <c r="R47" s="444"/>
      <c r="S47" s="444"/>
      <c r="T47" s="444"/>
      <c r="U47" s="453"/>
    </row>
    <row r="48" spans="1:21" x14ac:dyDescent="0.3">
      <c r="A48" s="465"/>
      <c r="B48" s="447"/>
      <c r="C48" s="447"/>
      <c r="D48" s="447"/>
      <c r="E48" s="450"/>
      <c r="F48" s="450"/>
      <c r="G48" s="450"/>
      <c r="H48" s="468"/>
      <c r="I48" s="471"/>
      <c r="J48" s="456"/>
      <c r="K48" s="459"/>
      <c r="L48" s="459"/>
      <c r="M48" s="462"/>
      <c r="N48" s="459"/>
      <c r="O48" s="444"/>
      <c r="P48" s="444"/>
      <c r="Q48" s="444"/>
      <c r="R48" s="444"/>
      <c r="S48" s="444"/>
      <c r="T48" s="444"/>
      <c r="U48" s="453"/>
    </row>
    <row r="49" spans="1:21" ht="188.25" customHeight="1" thickBot="1" x14ac:dyDescent="0.35">
      <c r="A49" s="466"/>
      <c r="B49" s="448"/>
      <c r="C49" s="448"/>
      <c r="D49" s="448"/>
      <c r="E49" s="451"/>
      <c r="F49" s="451"/>
      <c r="G49" s="451"/>
      <c r="H49" s="469"/>
      <c r="I49" s="472"/>
      <c r="J49" s="457"/>
      <c r="K49" s="460"/>
      <c r="L49" s="460"/>
      <c r="M49" s="463"/>
      <c r="N49" s="460"/>
      <c r="O49" s="445"/>
      <c r="P49" s="445"/>
      <c r="Q49" s="445"/>
      <c r="R49" s="445"/>
      <c r="S49" s="445"/>
      <c r="T49" s="445"/>
      <c r="U49" s="454"/>
    </row>
    <row r="50" spans="1:21" ht="14.4" customHeight="1" x14ac:dyDescent="0.3">
      <c r="A50" s="464">
        <f>'Mapa Final'!A50</f>
        <v>9</v>
      </c>
      <c r="B50" s="446" t="str">
        <f>'Mapa Final'!B50</f>
        <v>Interrupción o demora en el Servicio Público de Administrar  Justicia</v>
      </c>
      <c r="C50" s="446" t="str">
        <f>'Mapa Final'!C50</f>
        <v>Afectación en la Prestación del Servicio de Justicia</v>
      </c>
      <c r="D50" s="446" t="str">
        <f>'Mapa Final'!D50</f>
        <v>1. Paro por sindicato
2. Huelgas, protestas ciudadana
3. Disturbios o hechos violentos
4.Pandemia
5.Emergencias Ambientales</v>
      </c>
      <c r="E50" s="449" t="str">
        <f>'Mapa Final'!E50</f>
        <v>Suceso de fuerza mayor que imposibilitan la gestión judicial</v>
      </c>
      <c r="F50" s="449" t="str">
        <f>'Mapa Final'!F50</f>
        <v>Posibilidad de  afectación en la Prestación del Servicio de Justicia debido a un suceso de fuerza mayor que imposibilita la gestión judicial</v>
      </c>
      <c r="G50" s="449" t="str">
        <f>'Mapa Final'!G50</f>
        <v>Usuarios, productos y prácticas organizacionales</v>
      </c>
      <c r="H50" s="467" t="str">
        <f>'Mapa Final'!I50</f>
        <v>Baja</v>
      </c>
      <c r="I50" s="470" t="str">
        <f>'Mapa Final'!L50</f>
        <v>Moderado</v>
      </c>
      <c r="J50" s="455" t="str">
        <f>'Mapa Final'!N50</f>
        <v>Moderado</v>
      </c>
      <c r="K50" s="458" t="str">
        <f>'Mapa Final'!AA50</f>
        <v>Baja</v>
      </c>
      <c r="L50" s="458" t="str">
        <f>'Mapa Final'!AE50</f>
        <v>Moderado</v>
      </c>
      <c r="M50" s="461" t="str">
        <f>'Mapa Final'!AG50</f>
        <v>Moderado</v>
      </c>
      <c r="N50" s="458" t="str">
        <f>'Mapa Final'!AH50</f>
        <v>Reducir(mitigar)</v>
      </c>
      <c r="O50" s="443"/>
      <c r="P50" s="443"/>
      <c r="Q50" s="443"/>
      <c r="R50" s="443"/>
      <c r="S50" s="443"/>
      <c r="T50" s="443"/>
      <c r="U50" s="452"/>
    </row>
    <row r="51" spans="1:21" x14ac:dyDescent="0.3">
      <c r="A51" s="465"/>
      <c r="B51" s="447"/>
      <c r="C51" s="447"/>
      <c r="D51" s="447"/>
      <c r="E51" s="450"/>
      <c r="F51" s="450"/>
      <c r="G51" s="450"/>
      <c r="H51" s="468"/>
      <c r="I51" s="471"/>
      <c r="J51" s="456"/>
      <c r="K51" s="459"/>
      <c r="L51" s="459"/>
      <c r="M51" s="462"/>
      <c r="N51" s="459"/>
      <c r="O51" s="444"/>
      <c r="P51" s="444"/>
      <c r="Q51" s="444"/>
      <c r="R51" s="444"/>
      <c r="S51" s="444"/>
      <c r="T51" s="444"/>
      <c r="U51" s="453"/>
    </row>
    <row r="52" spans="1:21" x14ac:dyDescent="0.3">
      <c r="A52" s="465"/>
      <c r="B52" s="447"/>
      <c r="C52" s="447"/>
      <c r="D52" s="447"/>
      <c r="E52" s="450"/>
      <c r="F52" s="450"/>
      <c r="G52" s="450"/>
      <c r="H52" s="468"/>
      <c r="I52" s="471"/>
      <c r="J52" s="456"/>
      <c r="K52" s="459"/>
      <c r="L52" s="459"/>
      <c r="M52" s="462"/>
      <c r="N52" s="459"/>
      <c r="O52" s="444"/>
      <c r="P52" s="444"/>
      <c r="Q52" s="444"/>
      <c r="R52" s="444"/>
      <c r="S52" s="444"/>
      <c r="T52" s="444"/>
      <c r="U52" s="453"/>
    </row>
    <row r="53" spans="1:21" x14ac:dyDescent="0.3">
      <c r="A53" s="465"/>
      <c r="B53" s="447"/>
      <c r="C53" s="447"/>
      <c r="D53" s="447"/>
      <c r="E53" s="450"/>
      <c r="F53" s="450"/>
      <c r="G53" s="450"/>
      <c r="H53" s="468"/>
      <c r="I53" s="471"/>
      <c r="J53" s="456"/>
      <c r="K53" s="459"/>
      <c r="L53" s="459"/>
      <c r="M53" s="462"/>
      <c r="N53" s="459"/>
      <c r="O53" s="444"/>
      <c r="P53" s="444"/>
      <c r="Q53" s="444"/>
      <c r="R53" s="444"/>
      <c r="S53" s="444"/>
      <c r="T53" s="444"/>
      <c r="U53" s="453"/>
    </row>
    <row r="54" spans="1:21" ht="56.25" customHeight="1" thickBot="1" x14ac:dyDescent="0.35">
      <c r="A54" s="466"/>
      <c r="B54" s="448"/>
      <c r="C54" s="448"/>
      <c r="D54" s="448"/>
      <c r="E54" s="451"/>
      <c r="F54" s="451"/>
      <c r="G54" s="451"/>
      <c r="H54" s="469"/>
      <c r="I54" s="472"/>
      <c r="J54" s="457"/>
      <c r="K54" s="460"/>
      <c r="L54" s="460"/>
      <c r="M54" s="463"/>
      <c r="N54" s="460"/>
      <c r="O54" s="445"/>
      <c r="P54" s="445"/>
      <c r="Q54" s="445"/>
      <c r="R54" s="445"/>
      <c r="S54" s="445"/>
      <c r="T54" s="445"/>
      <c r="U54" s="454"/>
    </row>
    <row r="55" spans="1:21" ht="14.4" customHeight="1" x14ac:dyDescent="0.3">
      <c r="A55" s="464">
        <f>'Mapa Final'!A55</f>
        <v>10</v>
      </c>
      <c r="B55" s="446" t="str">
        <f>'Mapa Final'!B55</f>
        <v>Inaplicabilidad de la normavidad ambiental vigente</v>
      </c>
      <c r="C55" s="446" t="str">
        <f>'Mapa Final'!C55</f>
        <v>Afectación Ambiental</v>
      </c>
      <c r="D55" s="446" t="str">
        <f>'Mapa Final'!D55</f>
        <v>1. Falta de socialización del Acuerdo PSAA14-10160. 
2.Baja participación de los funcionarios y servidores judiciales en las actividades de formación en el Sistema de Gestión Ambiental
3.Uso de correos no institucionales, que no permiten la llegada de campañas enviadas por correos masivos
4.  Poco compromiso en la aplicabilidad y formación de la cultura ambiental
5. Carencia del liderazgo en el Sistema de Gestión Ambiental</v>
      </c>
      <c r="E55" s="449" t="str">
        <f>'Mapa Final'!E55</f>
        <v>Desconocimiento de los lineamientos ambientales y normatividad vigente ambiental</v>
      </c>
      <c r="F55" s="449" t="str">
        <f>'Mapa Final'!F55</f>
        <v>Posibilidad de afectación ambiental debido al desconocimiento de las lineamientos ambientales y normatividad vigente ambiental</v>
      </c>
      <c r="G55" s="449" t="str">
        <f>'Mapa Final'!G55</f>
        <v>Eventos Ambientales Internos</v>
      </c>
      <c r="H55" s="467" t="str">
        <f>'Mapa Final'!I55</f>
        <v>Baja</v>
      </c>
      <c r="I55" s="470" t="str">
        <f>'Mapa Final'!L55</f>
        <v>Moderado</v>
      </c>
      <c r="J55" s="455" t="str">
        <f>'Mapa Final'!N55</f>
        <v>Moderado</v>
      </c>
      <c r="K55" s="458" t="str">
        <f>'Mapa Final'!AA55</f>
        <v>Baja</v>
      </c>
      <c r="L55" s="458" t="str">
        <f>'Mapa Final'!AE55</f>
        <v>Moderado</v>
      </c>
      <c r="M55" s="461" t="str">
        <f>'Mapa Final'!AG55</f>
        <v>Moderado</v>
      </c>
      <c r="N55" s="458" t="str">
        <f>'Mapa Final'!AH55</f>
        <v>Reducir(mitigar)</v>
      </c>
      <c r="O55" s="443"/>
      <c r="P55" s="443"/>
      <c r="Q55" s="443"/>
      <c r="R55" s="443"/>
      <c r="S55" s="443"/>
      <c r="T55" s="443"/>
      <c r="U55" s="452"/>
    </row>
    <row r="56" spans="1:21" x14ac:dyDescent="0.3">
      <c r="A56" s="465"/>
      <c r="B56" s="447"/>
      <c r="C56" s="447"/>
      <c r="D56" s="447"/>
      <c r="E56" s="450"/>
      <c r="F56" s="450"/>
      <c r="G56" s="450"/>
      <c r="H56" s="468"/>
      <c r="I56" s="471"/>
      <c r="J56" s="456"/>
      <c r="K56" s="459"/>
      <c r="L56" s="459"/>
      <c r="M56" s="462"/>
      <c r="N56" s="459"/>
      <c r="O56" s="444"/>
      <c r="P56" s="444"/>
      <c r="Q56" s="444"/>
      <c r="R56" s="444"/>
      <c r="S56" s="444"/>
      <c r="T56" s="444"/>
      <c r="U56" s="453"/>
    </row>
    <row r="57" spans="1:21" x14ac:dyDescent="0.3">
      <c r="A57" s="465"/>
      <c r="B57" s="447"/>
      <c r="C57" s="447"/>
      <c r="D57" s="447"/>
      <c r="E57" s="450"/>
      <c r="F57" s="450"/>
      <c r="G57" s="450"/>
      <c r="H57" s="468"/>
      <c r="I57" s="471"/>
      <c r="J57" s="456"/>
      <c r="K57" s="459"/>
      <c r="L57" s="459"/>
      <c r="M57" s="462"/>
      <c r="N57" s="459"/>
      <c r="O57" s="444"/>
      <c r="P57" s="444"/>
      <c r="Q57" s="444"/>
      <c r="R57" s="444"/>
      <c r="S57" s="444"/>
      <c r="T57" s="444"/>
      <c r="U57" s="453"/>
    </row>
    <row r="58" spans="1:21" x14ac:dyDescent="0.3">
      <c r="A58" s="465"/>
      <c r="B58" s="447"/>
      <c r="C58" s="447"/>
      <c r="D58" s="447"/>
      <c r="E58" s="450"/>
      <c r="F58" s="450"/>
      <c r="G58" s="450"/>
      <c r="H58" s="468"/>
      <c r="I58" s="471"/>
      <c r="J58" s="456"/>
      <c r="K58" s="459"/>
      <c r="L58" s="459"/>
      <c r="M58" s="462"/>
      <c r="N58" s="459"/>
      <c r="O58" s="444"/>
      <c r="P58" s="444"/>
      <c r="Q58" s="444"/>
      <c r="R58" s="444"/>
      <c r="S58" s="444"/>
      <c r="T58" s="444"/>
      <c r="U58" s="453"/>
    </row>
    <row r="59" spans="1:21" ht="159.75" customHeight="1" thickBot="1" x14ac:dyDescent="0.35">
      <c r="A59" s="466"/>
      <c r="B59" s="448"/>
      <c r="C59" s="448"/>
      <c r="D59" s="448"/>
      <c r="E59" s="451"/>
      <c r="F59" s="451"/>
      <c r="G59" s="451"/>
      <c r="H59" s="469"/>
      <c r="I59" s="472"/>
      <c r="J59" s="457"/>
      <c r="K59" s="460"/>
      <c r="L59" s="460"/>
      <c r="M59" s="463"/>
      <c r="N59" s="460"/>
      <c r="O59" s="445"/>
      <c r="P59" s="445"/>
      <c r="Q59" s="445"/>
      <c r="R59" s="445"/>
      <c r="S59" s="445"/>
      <c r="T59" s="445"/>
      <c r="U59" s="454"/>
    </row>
  </sheetData>
  <mergeCells count="229">
    <mergeCell ref="S1:U3"/>
    <mergeCell ref="A4:C4"/>
    <mergeCell ref="D4:N4"/>
    <mergeCell ref="O4:Q4"/>
    <mergeCell ref="A5:C5"/>
    <mergeCell ref="D5:N5"/>
    <mergeCell ref="A6:C6"/>
    <mergeCell ref="D6:N6"/>
    <mergeCell ref="A7:F7"/>
    <mergeCell ref="H7:J7"/>
    <mergeCell ref="K7:M7"/>
    <mergeCell ref="N7:N8"/>
    <mergeCell ref="A1:C2"/>
    <mergeCell ref="D1:Q3"/>
    <mergeCell ref="O7:O8"/>
    <mergeCell ref="P7:R7"/>
    <mergeCell ref="S7:T7"/>
    <mergeCell ref="U7:U8"/>
    <mergeCell ref="A9:N9"/>
    <mergeCell ref="A10:A14"/>
    <mergeCell ref="B10:B14"/>
    <mergeCell ref="C10:C14"/>
    <mergeCell ref="D10:D14"/>
    <mergeCell ref="E10:E14"/>
    <mergeCell ref="L15:L19"/>
    <mergeCell ref="R10:R14"/>
    <mergeCell ref="S10:S14"/>
    <mergeCell ref="T10:T14"/>
    <mergeCell ref="U10:U14"/>
    <mergeCell ref="A15:A19"/>
    <mergeCell ref="B15:B19"/>
    <mergeCell ref="C15:C19"/>
    <mergeCell ref="D15:D19"/>
    <mergeCell ref="E15:E19"/>
    <mergeCell ref="F15:F19"/>
    <mergeCell ref="L10:L14"/>
    <mergeCell ref="M10:M14"/>
    <mergeCell ref="N10:N14"/>
    <mergeCell ref="O10:O14"/>
    <mergeCell ref="P10:P14"/>
    <mergeCell ref="Q10:Q14"/>
    <mergeCell ref="F10:F14"/>
    <mergeCell ref="G10:G14"/>
    <mergeCell ref="H10:H14"/>
    <mergeCell ref="I10:I14"/>
    <mergeCell ref="J10:J14"/>
    <mergeCell ref="K10:K14"/>
    <mergeCell ref="K20:K24"/>
    <mergeCell ref="L20:L24"/>
    <mergeCell ref="M20:M24"/>
    <mergeCell ref="S15:S19"/>
    <mergeCell ref="T15:T19"/>
    <mergeCell ref="U15:U19"/>
    <mergeCell ref="A20:A24"/>
    <mergeCell ref="B20:B24"/>
    <mergeCell ref="C20:C24"/>
    <mergeCell ref="D20:D24"/>
    <mergeCell ref="E20:E24"/>
    <mergeCell ref="F20:F24"/>
    <mergeCell ref="G20:G24"/>
    <mergeCell ref="M15:M19"/>
    <mergeCell ref="N15:N19"/>
    <mergeCell ref="O15:O19"/>
    <mergeCell ref="P15:P19"/>
    <mergeCell ref="Q15:Q19"/>
    <mergeCell ref="R15:R19"/>
    <mergeCell ref="G15:G19"/>
    <mergeCell ref="H15:H19"/>
    <mergeCell ref="I15:I19"/>
    <mergeCell ref="J15:J19"/>
    <mergeCell ref="K15:K19"/>
    <mergeCell ref="J25:J29"/>
    <mergeCell ref="K25:K29"/>
    <mergeCell ref="L25:L29"/>
    <mergeCell ref="M25:M29"/>
    <mergeCell ref="N25:N29"/>
    <mergeCell ref="T20:T24"/>
    <mergeCell ref="U20:U24"/>
    <mergeCell ref="A25:A29"/>
    <mergeCell ref="B25:B29"/>
    <mergeCell ref="C25:C29"/>
    <mergeCell ref="D25:D29"/>
    <mergeCell ref="E25:E29"/>
    <mergeCell ref="F25:F29"/>
    <mergeCell ref="G25:G29"/>
    <mergeCell ref="H25:H29"/>
    <mergeCell ref="N20:N24"/>
    <mergeCell ref="O20:O24"/>
    <mergeCell ref="P20:P24"/>
    <mergeCell ref="Q20:Q24"/>
    <mergeCell ref="R20:R24"/>
    <mergeCell ref="S20:S24"/>
    <mergeCell ref="H20:H24"/>
    <mergeCell ref="I20:I24"/>
    <mergeCell ref="J20:J24"/>
    <mergeCell ref="U30:U34"/>
    <mergeCell ref="J30:J34"/>
    <mergeCell ref="K30:K34"/>
    <mergeCell ref="L30:L34"/>
    <mergeCell ref="M30:M34"/>
    <mergeCell ref="N30:N34"/>
    <mergeCell ref="O30:O34"/>
    <mergeCell ref="U25:U29"/>
    <mergeCell ref="A30:A34"/>
    <mergeCell ref="B30:B34"/>
    <mergeCell ref="C30:C34"/>
    <mergeCell ref="D30:D34"/>
    <mergeCell ref="E30:E34"/>
    <mergeCell ref="F30:F34"/>
    <mergeCell ref="G30:G34"/>
    <mergeCell ref="H30:H34"/>
    <mergeCell ref="I30:I34"/>
    <mergeCell ref="O25:O29"/>
    <mergeCell ref="P25:P29"/>
    <mergeCell ref="Q25:Q29"/>
    <mergeCell ref="R25:R29"/>
    <mergeCell ref="S25:S29"/>
    <mergeCell ref="T25:T29"/>
    <mergeCell ref="I25:I29"/>
    <mergeCell ref="C35:C39"/>
    <mergeCell ref="D35:D39"/>
    <mergeCell ref="E35:E39"/>
    <mergeCell ref="F35:F39"/>
    <mergeCell ref="P30:P34"/>
    <mergeCell ref="Q30:Q34"/>
    <mergeCell ref="R30:R34"/>
    <mergeCell ref="S30:S34"/>
    <mergeCell ref="T30:T34"/>
    <mergeCell ref="S35:S39"/>
    <mergeCell ref="T35:T39"/>
    <mergeCell ref="U35:U39"/>
    <mergeCell ref="A40:A44"/>
    <mergeCell ref="B40:B44"/>
    <mergeCell ref="C40:C44"/>
    <mergeCell ref="D40:D44"/>
    <mergeCell ref="E40:E44"/>
    <mergeCell ref="F40:F44"/>
    <mergeCell ref="G40:G44"/>
    <mergeCell ref="M35:M39"/>
    <mergeCell ref="N35:N39"/>
    <mergeCell ref="O35:O39"/>
    <mergeCell ref="P35:P39"/>
    <mergeCell ref="Q35:Q39"/>
    <mergeCell ref="R35:R39"/>
    <mergeCell ref="G35:G39"/>
    <mergeCell ref="H35:H39"/>
    <mergeCell ref="I35:I39"/>
    <mergeCell ref="J35:J39"/>
    <mergeCell ref="K35:K39"/>
    <mergeCell ref="L35:L39"/>
    <mergeCell ref="A35:A39"/>
    <mergeCell ref="B35:B39"/>
    <mergeCell ref="T40:T44"/>
    <mergeCell ref="U40:U44"/>
    <mergeCell ref="A45:A49"/>
    <mergeCell ref="B45:B49"/>
    <mergeCell ref="C45:C49"/>
    <mergeCell ref="D45:D49"/>
    <mergeCell ref="E45:E49"/>
    <mergeCell ref="F45:F49"/>
    <mergeCell ref="G45:G49"/>
    <mergeCell ref="H45:H49"/>
    <mergeCell ref="N40:N44"/>
    <mergeCell ref="O40:O44"/>
    <mergeCell ref="P40:P44"/>
    <mergeCell ref="Q40:Q44"/>
    <mergeCell ref="R40:R44"/>
    <mergeCell ref="S40:S44"/>
    <mergeCell ref="H40:H44"/>
    <mergeCell ref="I40:I44"/>
    <mergeCell ref="J40:J44"/>
    <mergeCell ref="K40:K44"/>
    <mergeCell ref="L40:L44"/>
    <mergeCell ref="M40:M44"/>
    <mergeCell ref="U45:U49"/>
    <mergeCell ref="A50:A54"/>
    <mergeCell ref="B50:B54"/>
    <mergeCell ref="C50:C54"/>
    <mergeCell ref="D50:D54"/>
    <mergeCell ref="E50:E54"/>
    <mergeCell ref="F50:F54"/>
    <mergeCell ref="G50:G54"/>
    <mergeCell ref="H50:H54"/>
    <mergeCell ref="I50:I54"/>
    <mergeCell ref="O45:O49"/>
    <mergeCell ref="P45:P49"/>
    <mergeCell ref="Q45:Q49"/>
    <mergeCell ref="R45:R49"/>
    <mergeCell ref="S45:S49"/>
    <mergeCell ref="T45:T49"/>
    <mergeCell ref="I45:I49"/>
    <mergeCell ref="J45:J49"/>
    <mergeCell ref="K45:K49"/>
    <mergeCell ref="L45:L49"/>
    <mergeCell ref="M45:M49"/>
    <mergeCell ref="N45:N49"/>
    <mergeCell ref="P50:P54"/>
    <mergeCell ref="Q50:Q54"/>
    <mergeCell ref="R50:R54"/>
    <mergeCell ref="S50:S54"/>
    <mergeCell ref="T50:T54"/>
    <mergeCell ref="U50:U54"/>
    <mergeCell ref="J50:J54"/>
    <mergeCell ref="K50:K54"/>
    <mergeCell ref="L50:L54"/>
    <mergeCell ref="M50:M54"/>
    <mergeCell ref="N50:N54"/>
    <mergeCell ref="O50:O54"/>
    <mergeCell ref="G55:G59"/>
    <mergeCell ref="H55:H59"/>
    <mergeCell ref="I55:I59"/>
    <mergeCell ref="J55:J59"/>
    <mergeCell ref="K55:K59"/>
    <mergeCell ref="L55:L59"/>
    <mergeCell ref="A55:A59"/>
    <mergeCell ref="B55:B59"/>
    <mergeCell ref="C55:C59"/>
    <mergeCell ref="D55:D59"/>
    <mergeCell ref="E55:E59"/>
    <mergeCell ref="F55:F59"/>
    <mergeCell ref="S55:S59"/>
    <mergeCell ref="T55:T59"/>
    <mergeCell ref="U55:U59"/>
    <mergeCell ref="M55:M59"/>
    <mergeCell ref="N55:N59"/>
    <mergeCell ref="O55:O59"/>
    <mergeCell ref="P55:P59"/>
    <mergeCell ref="Q55:Q59"/>
    <mergeCell ref="R55:R59"/>
  </mergeCells>
  <conditionalFormatting sqref="D8:G8 H7 H60:J1048576 A7:B7">
    <cfRule type="containsText" dxfId="2093" priority="713" operator="containsText" text="3- Moderado">
      <formula>NOT(ISERROR(SEARCH("3- Moderado",A7)))</formula>
    </cfRule>
    <cfRule type="containsText" dxfId="2092" priority="714" operator="containsText" text="6- Moderado">
      <formula>NOT(ISERROR(SEARCH("6- Moderado",A7)))</formula>
    </cfRule>
    <cfRule type="containsText" dxfId="2091" priority="715" operator="containsText" text="4- Moderado">
      <formula>NOT(ISERROR(SEARCH("4- Moderado",A7)))</formula>
    </cfRule>
    <cfRule type="containsText" dxfId="2090" priority="716" operator="containsText" text="3- Bajo">
      <formula>NOT(ISERROR(SEARCH("3- Bajo",A7)))</formula>
    </cfRule>
    <cfRule type="containsText" dxfId="2089" priority="717" operator="containsText" text="4- Bajo">
      <formula>NOT(ISERROR(SEARCH("4- Bajo",A7)))</formula>
    </cfRule>
    <cfRule type="containsText" dxfId="2088" priority="718" operator="containsText" text="1- Bajo">
      <formula>NOT(ISERROR(SEARCH("1- Bajo",A7)))</formula>
    </cfRule>
  </conditionalFormatting>
  <conditionalFormatting sqref="H8:J8">
    <cfRule type="containsText" dxfId="2087" priority="706" operator="containsText" text="3- Moderado">
      <formula>NOT(ISERROR(SEARCH("3- Moderado",H8)))</formula>
    </cfRule>
    <cfRule type="containsText" dxfId="2086" priority="707" operator="containsText" text="6- Moderado">
      <formula>NOT(ISERROR(SEARCH("6- Moderado",H8)))</formula>
    </cfRule>
    <cfRule type="containsText" dxfId="2085" priority="708" operator="containsText" text="4- Moderado">
      <formula>NOT(ISERROR(SEARCH("4- Moderado",H8)))</formula>
    </cfRule>
    <cfRule type="containsText" dxfId="2084" priority="709" operator="containsText" text="3- Bajo">
      <formula>NOT(ISERROR(SEARCH("3- Bajo",H8)))</formula>
    </cfRule>
    <cfRule type="containsText" dxfId="2083" priority="710" operator="containsText" text="4- Bajo">
      <formula>NOT(ISERROR(SEARCH("4- Bajo",H8)))</formula>
    </cfRule>
    <cfRule type="containsText" dxfId="2082" priority="712" operator="containsText" text="1- Bajo">
      <formula>NOT(ISERROR(SEARCH("1- Bajo",H8)))</formula>
    </cfRule>
  </conditionalFormatting>
  <conditionalFormatting sqref="J8 J60:J1048576">
    <cfRule type="containsText" dxfId="2081" priority="695" operator="containsText" text="25- Extremo">
      <formula>NOT(ISERROR(SEARCH("25- Extremo",J8)))</formula>
    </cfRule>
    <cfRule type="containsText" dxfId="2080" priority="696" operator="containsText" text="20- Extremo">
      <formula>NOT(ISERROR(SEARCH("20- Extremo",J8)))</formula>
    </cfRule>
    <cfRule type="containsText" dxfId="2079" priority="697" operator="containsText" text="15- Extremo">
      <formula>NOT(ISERROR(SEARCH("15- Extremo",J8)))</formula>
    </cfRule>
    <cfRule type="containsText" dxfId="2078" priority="698" operator="containsText" text="10- Extremo">
      <formula>NOT(ISERROR(SEARCH("10- Extremo",J8)))</formula>
    </cfRule>
    <cfRule type="containsText" dxfId="2077" priority="699" operator="containsText" text="5- Extremo">
      <formula>NOT(ISERROR(SEARCH("5- Extremo",J8)))</formula>
    </cfRule>
    <cfRule type="containsText" dxfId="2076" priority="700" operator="containsText" text="12- Alto">
      <formula>NOT(ISERROR(SEARCH("12- Alto",J8)))</formula>
    </cfRule>
    <cfRule type="containsText" dxfId="2075" priority="701" operator="containsText" text="10- Alto">
      <formula>NOT(ISERROR(SEARCH("10- Alto",J8)))</formula>
    </cfRule>
    <cfRule type="containsText" dxfId="2074" priority="702" operator="containsText" text="9- Alto">
      <formula>NOT(ISERROR(SEARCH("9- Alto",J8)))</formula>
    </cfRule>
    <cfRule type="containsText" dxfId="2073" priority="703" operator="containsText" text="8- Alto">
      <formula>NOT(ISERROR(SEARCH("8- Alto",J8)))</formula>
    </cfRule>
    <cfRule type="containsText" dxfId="2072" priority="704" operator="containsText" text="5- Alto">
      <formula>NOT(ISERROR(SEARCH("5- Alto",J8)))</formula>
    </cfRule>
    <cfRule type="containsText" dxfId="2071" priority="705" operator="containsText" text="4- Alto">
      <formula>NOT(ISERROR(SEARCH("4- Alto",J8)))</formula>
    </cfRule>
    <cfRule type="containsText" dxfId="2070" priority="711" operator="containsText" text="2- Bajo">
      <formula>NOT(ISERROR(SEARCH("2- Bajo",J8)))</formula>
    </cfRule>
  </conditionalFormatting>
  <conditionalFormatting sqref="K10:L10">
    <cfRule type="containsText" dxfId="2069" priority="689" operator="containsText" text="3- Moderado">
      <formula>NOT(ISERROR(SEARCH("3- Moderado",K10)))</formula>
    </cfRule>
    <cfRule type="containsText" dxfId="2068" priority="690" operator="containsText" text="6- Moderado">
      <formula>NOT(ISERROR(SEARCH("6- Moderado",K10)))</formula>
    </cfRule>
    <cfRule type="containsText" dxfId="2067" priority="691" operator="containsText" text="4- Moderado">
      <formula>NOT(ISERROR(SEARCH("4- Moderado",K10)))</formula>
    </cfRule>
    <cfRule type="containsText" dxfId="2066" priority="692" operator="containsText" text="3- Bajo">
      <formula>NOT(ISERROR(SEARCH("3- Bajo",K10)))</formula>
    </cfRule>
    <cfRule type="containsText" dxfId="2065" priority="693" operator="containsText" text="4- Bajo">
      <formula>NOT(ISERROR(SEARCH("4- Bajo",K10)))</formula>
    </cfRule>
    <cfRule type="containsText" dxfId="2064" priority="694" operator="containsText" text="1- Bajo">
      <formula>NOT(ISERROR(SEARCH("1- Bajo",K10)))</formula>
    </cfRule>
  </conditionalFormatting>
  <conditionalFormatting sqref="H10:I10">
    <cfRule type="containsText" dxfId="2063" priority="683" operator="containsText" text="3- Moderado">
      <formula>NOT(ISERROR(SEARCH("3- Moderado",H10)))</formula>
    </cfRule>
    <cfRule type="containsText" dxfId="2062" priority="684" operator="containsText" text="6- Moderado">
      <formula>NOT(ISERROR(SEARCH("6- Moderado",H10)))</formula>
    </cfRule>
    <cfRule type="containsText" dxfId="2061" priority="685" operator="containsText" text="4- Moderado">
      <formula>NOT(ISERROR(SEARCH("4- Moderado",H10)))</formula>
    </cfRule>
    <cfRule type="containsText" dxfId="2060" priority="686" operator="containsText" text="3- Bajo">
      <formula>NOT(ISERROR(SEARCH("3- Bajo",H10)))</formula>
    </cfRule>
    <cfRule type="containsText" dxfId="2059" priority="687" operator="containsText" text="4- Bajo">
      <formula>NOT(ISERROR(SEARCH("4- Bajo",H10)))</formula>
    </cfRule>
    <cfRule type="containsText" dxfId="2058" priority="688" operator="containsText" text="1- Bajo">
      <formula>NOT(ISERROR(SEARCH("1- Bajo",H10)))</formula>
    </cfRule>
  </conditionalFormatting>
  <conditionalFormatting sqref="A10 C10:E10">
    <cfRule type="containsText" dxfId="2057" priority="677" operator="containsText" text="3- Moderado">
      <formula>NOT(ISERROR(SEARCH("3- Moderado",A10)))</formula>
    </cfRule>
    <cfRule type="containsText" dxfId="2056" priority="678" operator="containsText" text="6- Moderado">
      <formula>NOT(ISERROR(SEARCH("6- Moderado",A10)))</formula>
    </cfRule>
    <cfRule type="containsText" dxfId="2055" priority="679" operator="containsText" text="4- Moderado">
      <formula>NOT(ISERROR(SEARCH("4- Moderado",A10)))</formula>
    </cfRule>
    <cfRule type="containsText" dxfId="2054" priority="680" operator="containsText" text="3- Bajo">
      <formula>NOT(ISERROR(SEARCH("3- Bajo",A10)))</formula>
    </cfRule>
    <cfRule type="containsText" dxfId="2053" priority="681" operator="containsText" text="4- Bajo">
      <formula>NOT(ISERROR(SEARCH("4- Bajo",A10)))</formula>
    </cfRule>
    <cfRule type="containsText" dxfId="2052" priority="682" operator="containsText" text="1- Bajo">
      <formula>NOT(ISERROR(SEARCH("1- Bajo",A10)))</formula>
    </cfRule>
  </conditionalFormatting>
  <conditionalFormatting sqref="F10:G10">
    <cfRule type="containsText" dxfId="2051" priority="671" operator="containsText" text="3- Moderado">
      <formula>NOT(ISERROR(SEARCH("3- Moderado",F10)))</formula>
    </cfRule>
    <cfRule type="containsText" dxfId="2050" priority="672" operator="containsText" text="6- Moderado">
      <formula>NOT(ISERROR(SEARCH("6- Moderado",F10)))</formula>
    </cfRule>
    <cfRule type="containsText" dxfId="2049" priority="673" operator="containsText" text="4- Moderado">
      <formula>NOT(ISERROR(SEARCH("4- Moderado",F10)))</formula>
    </cfRule>
    <cfRule type="containsText" dxfId="2048" priority="674" operator="containsText" text="3- Bajo">
      <formula>NOT(ISERROR(SEARCH("3- Bajo",F10)))</formula>
    </cfRule>
    <cfRule type="containsText" dxfId="2047" priority="675" operator="containsText" text="4- Bajo">
      <formula>NOT(ISERROR(SEARCH("4- Bajo",F10)))</formula>
    </cfRule>
    <cfRule type="containsText" dxfId="2046" priority="676" operator="containsText" text="1- Bajo">
      <formula>NOT(ISERROR(SEARCH("1- Bajo",F10)))</formula>
    </cfRule>
  </conditionalFormatting>
  <conditionalFormatting sqref="K8">
    <cfRule type="containsText" dxfId="2045" priority="665" operator="containsText" text="3- Moderado">
      <formula>NOT(ISERROR(SEARCH("3- Moderado",K8)))</formula>
    </cfRule>
    <cfRule type="containsText" dxfId="2044" priority="666" operator="containsText" text="6- Moderado">
      <formula>NOT(ISERROR(SEARCH("6- Moderado",K8)))</formula>
    </cfRule>
    <cfRule type="containsText" dxfId="2043" priority="667" operator="containsText" text="4- Moderado">
      <formula>NOT(ISERROR(SEARCH("4- Moderado",K8)))</formula>
    </cfRule>
    <cfRule type="containsText" dxfId="2042" priority="668" operator="containsText" text="3- Bajo">
      <formula>NOT(ISERROR(SEARCH("3- Bajo",K8)))</formula>
    </cfRule>
    <cfRule type="containsText" dxfId="2041" priority="669" operator="containsText" text="4- Bajo">
      <formula>NOT(ISERROR(SEARCH("4- Bajo",K8)))</formula>
    </cfRule>
    <cfRule type="containsText" dxfId="2040" priority="670" operator="containsText" text="1- Bajo">
      <formula>NOT(ISERROR(SEARCH("1- Bajo",K8)))</formula>
    </cfRule>
  </conditionalFormatting>
  <conditionalFormatting sqref="L8">
    <cfRule type="containsText" dxfId="2039" priority="659" operator="containsText" text="3- Moderado">
      <formula>NOT(ISERROR(SEARCH("3- Moderado",L8)))</formula>
    </cfRule>
    <cfRule type="containsText" dxfId="2038" priority="660" operator="containsText" text="6- Moderado">
      <formula>NOT(ISERROR(SEARCH("6- Moderado",L8)))</formula>
    </cfRule>
    <cfRule type="containsText" dxfId="2037" priority="661" operator="containsText" text="4- Moderado">
      <formula>NOT(ISERROR(SEARCH("4- Moderado",L8)))</formula>
    </cfRule>
    <cfRule type="containsText" dxfId="2036" priority="662" operator="containsText" text="3- Bajo">
      <formula>NOT(ISERROR(SEARCH("3- Bajo",L8)))</formula>
    </cfRule>
    <cfRule type="containsText" dxfId="2035" priority="663" operator="containsText" text="4- Bajo">
      <formula>NOT(ISERROR(SEARCH("4- Bajo",L8)))</formula>
    </cfRule>
    <cfRule type="containsText" dxfId="2034" priority="664" operator="containsText" text="1- Bajo">
      <formula>NOT(ISERROR(SEARCH("1- Bajo",L8)))</formula>
    </cfRule>
  </conditionalFormatting>
  <conditionalFormatting sqref="M8">
    <cfRule type="containsText" dxfId="2033" priority="653" operator="containsText" text="3- Moderado">
      <formula>NOT(ISERROR(SEARCH("3- Moderado",M8)))</formula>
    </cfRule>
    <cfRule type="containsText" dxfId="2032" priority="654" operator="containsText" text="6- Moderado">
      <formula>NOT(ISERROR(SEARCH("6- Moderado",M8)))</formula>
    </cfRule>
    <cfRule type="containsText" dxfId="2031" priority="655" operator="containsText" text="4- Moderado">
      <formula>NOT(ISERROR(SEARCH("4- Moderado",M8)))</formula>
    </cfRule>
    <cfRule type="containsText" dxfId="2030" priority="656" operator="containsText" text="3- Bajo">
      <formula>NOT(ISERROR(SEARCH("3- Bajo",M8)))</formula>
    </cfRule>
    <cfRule type="containsText" dxfId="2029" priority="657" operator="containsText" text="4- Bajo">
      <formula>NOT(ISERROR(SEARCH("4- Bajo",M8)))</formula>
    </cfRule>
    <cfRule type="containsText" dxfId="2028" priority="658" operator="containsText" text="1- Bajo">
      <formula>NOT(ISERROR(SEARCH("1- Bajo",M8)))</formula>
    </cfRule>
  </conditionalFormatting>
  <conditionalFormatting sqref="J10:J14">
    <cfRule type="containsText" dxfId="2027" priority="648" operator="containsText" text="Bajo">
      <formula>NOT(ISERROR(SEARCH("Bajo",J10)))</formula>
    </cfRule>
    <cfRule type="containsText" dxfId="2026" priority="649" operator="containsText" text="Moderado">
      <formula>NOT(ISERROR(SEARCH("Moderado",J10)))</formula>
    </cfRule>
    <cfRule type="containsText" dxfId="2025" priority="650" operator="containsText" text="Alto">
      <formula>NOT(ISERROR(SEARCH("Alto",J10)))</formula>
    </cfRule>
    <cfRule type="containsText" dxfId="2024" priority="651" operator="containsText" text="Extremo">
      <formula>NOT(ISERROR(SEARCH("Extremo",J10)))</formula>
    </cfRule>
    <cfRule type="colorScale" priority="652">
      <colorScale>
        <cfvo type="min"/>
        <cfvo type="max"/>
        <color rgb="FFFF7128"/>
        <color rgb="FFFFEF9C"/>
      </colorScale>
    </cfRule>
  </conditionalFormatting>
  <conditionalFormatting sqref="M10:M14">
    <cfRule type="containsText" dxfId="2023" priority="623" operator="containsText" text="Moderado">
      <formula>NOT(ISERROR(SEARCH("Moderado",M10)))</formula>
    </cfRule>
    <cfRule type="containsText" dxfId="2022" priority="643" operator="containsText" text="Bajo">
      <formula>NOT(ISERROR(SEARCH("Bajo",M10)))</formula>
    </cfRule>
    <cfRule type="containsText" dxfId="2021" priority="644" operator="containsText" text="Moderado">
      <formula>NOT(ISERROR(SEARCH("Moderado",M10)))</formula>
    </cfRule>
    <cfRule type="containsText" dxfId="2020" priority="645" operator="containsText" text="Alto">
      <formula>NOT(ISERROR(SEARCH("Alto",M10)))</formula>
    </cfRule>
    <cfRule type="containsText" dxfId="2019" priority="646" operator="containsText" text="Extremo">
      <formula>NOT(ISERROR(SEARCH("Extremo",M10)))</formula>
    </cfRule>
    <cfRule type="colorScale" priority="647">
      <colorScale>
        <cfvo type="min"/>
        <cfvo type="max"/>
        <color rgb="FFFF7128"/>
        <color rgb="FFFFEF9C"/>
      </colorScale>
    </cfRule>
  </conditionalFormatting>
  <conditionalFormatting sqref="N10">
    <cfRule type="containsText" dxfId="2018" priority="637" operator="containsText" text="3- Moderado">
      <formula>NOT(ISERROR(SEARCH("3- Moderado",N10)))</formula>
    </cfRule>
    <cfRule type="containsText" dxfId="2017" priority="638" operator="containsText" text="6- Moderado">
      <formula>NOT(ISERROR(SEARCH("6- Moderado",N10)))</formula>
    </cfRule>
    <cfRule type="containsText" dxfId="2016" priority="639" operator="containsText" text="4- Moderado">
      <formula>NOT(ISERROR(SEARCH("4- Moderado",N10)))</formula>
    </cfRule>
    <cfRule type="containsText" dxfId="2015" priority="640" operator="containsText" text="3- Bajo">
      <formula>NOT(ISERROR(SEARCH("3- Bajo",N10)))</formula>
    </cfRule>
    <cfRule type="containsText" dxfId="2014" priority="641" operator="containsText" text="4- Bajo">
      <formula>NOT(ISERROR(SEARCH("4- Bajo",N10)))</formula>
    </cfRule>
    <cfRule type="containsText" dxfId="2013" priority="642" operator="containsText" text="1- Bajo">
      <formula>NOT(ISERROR(SEARCH("1- Bajo",N10)))</formula>
    </cfRule>
  </conditionalFormatting>
  <conditionalFormatting sqref="H10:H14">
    <cfRule type="containsText" dxfId="2012" priority="624" operator="containsText" text="Muy Alta">
      <formula>NOT(ISERROR(SEARCH("Muy Alta",H10)))</formula>
    </cfRule>
    <cfRule type="containsText" dxfId="2011" priority="625" operator="containsText" text="Alta">
      <formula>NOT(ISERROR(SEARCH("Alta",H10)))</formula>
    </cfRule>
    <cfRule type="containsText" dxfId="2010" priority="626" operator="containsText" text="Muy Alta">
      <formula>NOT(ISERROR(SEARCH("Muy Alta",H10)))</formula>
    </cfRule>
    <cfRule type="containsText" dxfId="2009" priority="631" operator="containsText" text="Muy Baja">
      <formula>NOT(ISERROR(SEARCH("Muy Baja",H10)))</formula>
    </cfRule>
    <cfRule type="containsText" dxfId="2008" priority="632" operator="containsText" text="Baja">
      <formula>NOT(ISERROR(SEARCH("Baja",H10)))</formula>
    </cfRule>
    <cfRule type="containsText" dxfId="2007" priority="633" operator="containsText" text="Media">
      <formula>NOT(ISERROR(SEARCH("Media",H10)))</formula>
    </cfRule>
    <cfRule type="containsText" dxfId="2006" priority="634" operator="containsText" text="Alta">
      <formula>NOT(ISERROR(SEARCH("Alta",H10)))</formula>
    </cfRule>
    <cfRule type="containsText" dxfId="2005" priority="636" operator="containsText" text="Muy Alta">
      <formula>NOT(ISERROR(SEARCH("Muy Alta",H10)))</formula>
    </cfRule>
  </conditionalFormatting>
  <conditionalFormatting sqref="I10:I14">
    <cfRule type="containsText" dxfId="2004" priority="627" operator="containsText" text="Catastrófico">
      <formula>NOT(ISERROR(SEARCH("Catastrófico",I10)))</formula>
    </cfRule>
    <cfRule type="containsText" dxfId="2003" priority="628" operator="containsText" text="Mayor">
      <formula>NOT(ISERROR(SEARCH("Mayor",I10)))</formula>
    </cfRule>
    <cfRule type="containsText" dxfId="2002" priority="629" operator="containsText" text="Menor">
      <formula>NOT(ISERROR(SEARCH("Menor",I10)))</formula>
    </cfRule>
    <cfRule type="containsText" dxfId="2001" priority="630" operator="containsText" text="Leve">
      <formula>NOT(ISERROR(SEARCH("Leve",I10)))</formula>
    </cfRule>
    <cfRule type="containsText" dxfId="2000" priority="635" operator="containsText" text="Moderado">
      <formula>NOT(ISERROR(SEARCH("Moderado",I10)))</formula>
    </cfRule>
  </conditionalFormatting>
  <conditionalFormatting sqref="K10:K14">
    <cfRule type="containsText" dxfId="1999" priority="622" operator="containsText" text="Media">
      <formula>NOT(ISERROR(SEARCH("Media",K10)))</formula>
    </cfRule>
  </conditionalFormatting>
  <conditionalFormatting sqref="L10:L14">
    <cfRule type="containsText" dxfId="1998" priority="621" operator="containsText" text="Moderado">
      <formula>NOT(ISERROR(SEARCH("Moderado",L10)))</formula>
    </cfRule>
  </conditionalFormatting>
  <conditionalFormatting sqref="J10:J14">
    <cfRule type="containsText" dxfId="1997" priority="620" operator="containsText" text="Moderado">
      <formula>NOT(ISERROR(SEARCH("Moderado",J10)))</formula>
    </cfRule>
  </conditionalFormatting>
  <conditionalFormatting sqref="J10:J14">
    <cfRule type="containsText" dxfId="1996" priority="618" operator="containsText" text="Bajo">
      <formula>NOT(ISERROR(SEARCH("Bajo",J10)))</formula>
    </cfRule>
    <cfRule type="containsText" dxfId="1995" priority="619" operator="containsText" text="Extremo">
      <formula>NOT(ISERROR(SEARCH("Extremo",J10)))</formula>
    </cfRule>
  </conditionalFormatting>
  <conditionalFormatting sqref="K10:K14">
    <cfRule type="containsText" dxfId="1994" priority="616" operator="containsText" text="Baja">
      <formula>NOT(ISERROR(SEARCH("Baja",K10)))</formula>
    </cfRule>
    <cfRule type="containsText" dxfId="1993" priority="617" operator="containsText" text="Muy Baja">
      <formula>NOT(ISERROR(SEARCH("Muy Baja",K10)))</formula>
    </cfRule>
  </conditionalFormatting>
  <conditionalFormatting sqref="K10:K14">
    <cfRule type="containsText" dxfId="1992" priority="614" operator="containsText" text="Muy Alta">
      <formula>NOT(ISERROR(SEARCH("Muy Alta",K10)))</formula>
    </cfRule>
    <cfRule type="containsText" dxfId="1991" priority="615" operator="containsText" text="Alta">
      <formula>NOT(ISERROR(SEARCH("Alta",K10)))</formula>
    </cfRule>
  </conditionalFormatting>
  <conditionalFormatting sqref="L10:L14">
    <cfRule type="containsText" dxfId="1990" priority="610" operator="containsText" text="Catastrófico">
      <formula>NOT(ISERROR(SEARCH("Catastrófico",L10)))</formula>
    </cfRule>
    <cfRule type="containsText" dxfId="1989" priority="611" operator="containsText" text="Mayor">
      <formula>NOT(ISERROR(SEARCH("Mayor",L10)))</formula>
    </cfRule>
    <cfRule type="containsText" dxfId="1988" priority="612" operator="containsText" text="Menor">
      <formula>NOT(ISERROR(SEARCH("Menor",L10)))</formula>
    </cfRule>
    <cfRule type="containsText" dxfId="1987" priority="613" operator="containsText" text="Leve">
      <formula>NOT(ISERROR(SEARCH("Leve",L10)))</formula>
    </cfRule>
  </conditionalFormatting>
  <conditionalFormatting sqref="K15:L15">
    <cfRule type="containsText" dxfId="1986" priority="604" operator="containsText" text="3- Moderado">
      <formula>NOT(ISERROR(SEARCH("3- Moderado",K15)))</formula>
    </cfRule>
    <cfRule type="containsText" dxfId="1985" priority="605" operator="containsText" text="6- Moderado">
      <formula>NOT(ISERROR(SEARCH("6- Moderado",K15)))</formula>
    </cfRule>
    <cfRule type="containsText" dxfId="1984" priority="606" operator="containsText" text="4- Moderado">
      <formula>NOT(ISERROR(SEARCH("4- Moderado",K15)))</formula>
    </cfRule>
    <cfRule type="containsText" dxfId="1983" priority="607" operator="containsText" text="3- Bajo">
      <formula>NOT(ISERROR(SEARCH("3- Bajo",K15)))</formula>
    </cfRule>
    <cfRule type="containsText" dxfId="1982" priority="608" operator="containsText" text="4- Bajo">
      <formula>NOT(ISERROR(SEARCH("4- Bajo",K15)))</formula>
    </cfRule>
    <cfRule type="containsText" dxfId="1981" priority="609" operator="containsText" text="1- Bajo">
      <formula>NOT(ISERROR(SEARCH("1- Bajo",K15)))</formula>
    </cfRule>
  </conditionalFormatting>
  <conditionalFormatting sqref="H15:I15">
    <cfRule type="containsText" dxfId="1980" priority="598" operator="containsText" text="3- Moderado">
      <formula>NOT(ISERROR(SEARCH("3- Moderado",H15)))</formula>
    </cfRule>
    <cfRule type="containsText" dxfId="1979" priority="599" operator="containsText" text="6- Moderado">
      <formula>NOT(ISERROR(SEARCH("6- Moderado",H15)))</formula>
    </cfRule>
    <cfRule type="containsText" dxfId="1978" priority="600" operator="containsText" text="4- Moderado">
      <formula>NOT(ISERROR(SEARCH("4- Moderado",H15)))</formula>
    </cfRule>
    <cfRule type="containsText" dxfId="1977" priority="601" operator="containsText" text="3- Bajo">
      <formula>NOT(ISERROR(SEARCH("3- Bajo",H15)))</formula>
    </cfRule>
    <cfRule type="containsText" dxfId="1976" priority="602" operator="containsText" text="4- Bajo">
      <formula>NOT(ISERROR(SEARCH("4- Bajo",H15)))</formula>
    </cfRule>
    <cfRule type="containsText" dxfId="1975" priority="603" operator="containsText" text="1- Bajo">
      <formula>NOT(ISERROR(SEARCH("1- Bajo",H15)))</formula>
    </cfRule>
  </conditionalFormatting>
  <conditionalFormatting sqref="A15 C15:E15">
    <cfRule type="containsText" dxfId="1974" priority="592" operator="containsText" text="3- Moderado">
      <formula>NOT(ISERROR(SEARCH("3- Moderado",A15)))</formula>
    </cfRule>
    <cfRule type="containsText" dxfId="1973" priority="593" operator="containsText" text="6- Moderado">
      <formula>NOT(ISERROR(SEARCH("6- Moderado",A15)))</formula>
    </cfRule>
    <cfRule type="containsText" dxfId="1972" priority="594" operator="containsText" text="4- Moderado">
      <formula>NOT(ISERROR(SEARCH("4- Moderado",A15)))</formula>
    </cfRule>
    <cfRule type="containsText" dxfId="1971" priority="595" operator="containsText" text="3- Bajo">
      <formula>NOT(ISERROR(SEARCH("3- Bajo",A15)))</formula>
    </cfRule>
    <cfRule type="containsText" dxfId="1970" priority="596" operator="containsText" text="4- Bajo">
      <formula>NOT(ISERROR(SEARCH("4- Bajo",A15)))</formula>
    </cfRule>
    <cfRule type="containsText" dxfId="1969" priority="597" operator="containsText" text="1- Bajo">
      <formula>NOT(ISERROR(SEARCH("1- Bajo",A15)))</formula>
    </cfRule>
  </conditionalFormatting>
  <conditionalFormatting sqref="F15:G15">
    <cfRule type="containsText" dxfId="1968" priority="586" operator="containsText" text="3- Moderado">
      <formula>NOT(ISERROR(SEARCH("3- Moderado",F15)))</formula>
    </cfRule>
    <cfRule type="containsText" dxfId="1967" priority="587" operator="containsText" text="6- Moderado">
      <formula>NOT(ISERROR(SEARCH("6- Moderado",F15)))</formula>
    </cfRule>
    <cfRule type="containsText" dxfId="1966" priority="588" operator="containsText" text="4- Moderado">
      <formula>NOT(ISERROR(SEARCH("4- Moderado",F15)))</formula>
    </cfRule>
    <cfRule type="containsText" dxfId="1965" priority="589" operator="containsText" text="3- Bajo">
      <formula>NOT(ISERROR(SEARCH("3- Bajo",F15)))</formula>
    </cfRule>
    <cfRule type="containsText" dxfId="1964" priority="590" operator="containsText" text="4- Bajo">
      <formula>NOT(ISERROR(SEARCH("4- Bajo",F15)))</formula>
    </cfRule>
    <cfRule type="containsText" dxfId="1963" priority="591" operator="containsText" text="1- Bajo">
      <formula>NOT(ISERROR(SEARCH("1- Bajo",F15)))</formula>
    </cfRule>
  </conditionalFormatting>
  <conditionalFormatting sqref="J15:J19">
    <cfRule type="containsText" dxfId="1962" priority="581" operator="containsText" text="Bajo">
      <formula>NOT(ISERROR(SEARCH("Bajo",J15)))</formula>
    </cfRule>
    <cfRule type="containsText" dxfId="1961" priority="582" operator="containsText" text="Moderado">
      <formula>NOT(ISERROR(SEARCH("Moderado",J15)))</formula>
    </cfRule>
    <cfRule type="containsText" dxfId="1960" priority="583" operator="containsText" text="Alto">
      <formula>NOT(ISERROR(SEARCH("Alto",J15)))</formula>
    </cfRule>
    <cfRule type="containsText" dxfId="1959" priority="584" operator="containsText" text="Extremo">
      <formula>NOT(ISERROR(SEARCH("Extremo",J15)))</formula>
    </cfRule>
    <cfRule type="colorScale" priority="585">
      <colorScale>
        <cfvo type="min"/>
        <cfvo type="max"/>
        <color rgb="FFFF7128"/>
        <color rgb="FFFFEF9C"/>
      </colorScale>
    </cfRule>
  </conditionalFormatting>
  <conditionalFormatting sqref="M15:M19">
    <cfRule type="containsText" dxfId="1958" priority="556" operator="containsText" text="Moderado">
      <formula>NOT(ISERROR(SEARCH("Moderado",M15)))</formula>
    </cfRule>
    <cfRule type="containsText" dxfId="1957" priority="576" operator="containsText" text="Bajo">
      <formula>NOT(ISERROR(SEARCH("Bajo",M15)))</formula>
    </cfRule>
    <cfRule type="containsText" dxfId="1956" priority="577" operator="containsText" text="Moderado">
      <formula>NOT(ISERROR(SEARCH("Moderado",M15)))</formula>
    </cfRule>
    <cfRule type="containsText" dxfId="1955" priority="578" operator="containsText" text="Alto">
      <formula>NOT(ISERROR(SEARCH("Alto",M15)))</formula>
    </cfRule>
    <cfRule type="containsText" dxfId="1954" priority="579" operator="containsText" text="Extremo">
      <formula>NOT(ISERROR(SEARCH("Extremo",M15)))</formula>
    </cfRule>
    <cfRule type="colorScale" priority="580">
      <colorScale>
        <cfvo type="min"/>
        <cfvo type="max"/>
        <color rgb="FFFF7128"/>
        <color rgb="FFFFEF9C"/>
      </colorScale>
    </cfRule>
  </conditionalFormatting>
  <conditionalFormatting sqref="N15">
    <cfRule type="containsText" dxfId="1953" priority="570" operator="containsText" text="3- Moderado">
      <formula>NOT(ISERROR(SEARCH("3- Moderado",N15)))</formula>
    </cfRule>
    <cfRule type="containsText" dxfId="1952" priority="571" operator="containsText" text="6- Moderado">
      <formula>NOT(ISERROR(SEARCH("6- Moderado",N15)))</formula>
    </cfRule>
    <cfRule type="containsText" dxfId="1951" priority="572" operator="containsText" text="4- Moderado">
      <formula>NOT(ISERROR(SEARCH("4- Moderado",N15)))</formula>
    </cfRule>
    <cfRule type="containsText" dxfId="1950" priority="573" operator="containsText" text="3- Bajo">
      <formula>NOT(ISERROR(SEARCH("3- Bajo",N15)))</formula>
    </cfRule>
    <cfRule type="containsText" dxfId="1949" priority="574" operator="containsText" text="4- Bajo">
      <formula>NOT(ISERROR(SEARCH("4- Bajo",N15)))</formula>
    </cfRule>
    <cfRule type="containsText" dxfId="1948" priority="575" operator="containsText" text="1- Bajo">
      <formula>NOT(ISERROR(SEARCH("1- Bajo",N15)))</formula>
    </cfRule>
  </conditionalFormatting>
  <conditionalFormatting sqref="H15:H19">
    <cfRule type="containsText" dxfId="1947" priority="557" operator="containsText" text="Muy Alta">
      <formula>NOT(ISERROR(SEARCH("Muy Alta",H15)))</formula>
    </cfRule>
    <cfRule type="containsText" dxfId="1946" priority="558" operator="containsText" text="Alta">
      <formula>NOT(ISERROR(SEARCH("Alta",H15)))</formula>
    </cfRule>
    <cfRule type="containsText" dxfId="1945" priority="559" operator="containsText" text="Muy Alta">
      <formula>NOT(ISERROR(SEARCH("Muy Alta",H15)))</formula>
    </cfRule>
    <cfRule type="containsText" dxfId="1944" priority="564" operator="containsText" text="Muy Baja">
      <formula>NOT(ISERROR(SEARCH("Muy Baja",H15)))</formula>
    </cfRule>
    <cfRule type="containsText" dxfId="1943" priority="565" operator="containsText" text="Baja">
      <formula>NOT(ISERROR(SEARCH("Baja",H15)))</formula>
    </cfRule>
    <cfRule type="containsText" dxfId="1942" priority="566" operator="containsText" text="Media">
      <formula>NOT(ISERROR(SEARCH("Media",H15)))</formula>
    </cfRule>
    <cfRule type="containsText" dxfId="1941" priority="567" operator="containsText" text="Alta">
      <formula>NOT(ISERROR(SEARCH("Alta",H15)))</formula>
    </cfRule>
    <cfRule type="containsText" dxfId="1940" priority="569" operator="containsText" text="Muy Alta">
      <formula>NOT(ISERROR(SEARCH("Muy Alta",H15)))</formula>
    </cfRule>
  </conditionalFormatting>
  <conditionalFormatting sqref="I15:I19">
    <cfRule type="containsText" dxfId="1939" priority="560" operator="containsText" text="Catastrófico">
      <formula>NOT(ISERROR(SEARCH("Catastrófico",I15)))</formula>
    </cfRule>
    <cfRule type="containsText" dxfId="1938" priority="561" operator="containsText" text="Mayor">
      <formula>NOT(ISERROR(SEARCH("Mayor",I15)))</formula>
    </cfRule>
    <cfRule type="containsText" dxfId="1937" priority="562" operator="containsText" text="Menor">
      <formula>NOT(ISERROR(SEARCH("Menor",I15)))</formula>
    </cfRule>
    <cfRule type="containsText" dxfId="1936" priority="563" operator="containsText" text="Leve">
      <formula>NOT(ISERROR(SEARCH("Leve",I15)))</formula>
    </cfRule>
    <cfRule type="containsText" dxfId="1935" priority="568" operator="containsText" text="Moderado">
      <formula>NOT(ISERROR(SEARCH("Moderado",I15)))</formula>
    </cfRule>
  </conditionalFormatting>
  <conditionalFormatting sqref="K15:K19">
    <cfRule type="containsText" dxfId="1934" priority="555" operator="containsText" text="Media">
      <formula>NOT(ISERROR(SEARCH("Media",K15)))</formula>
    </cfRule>
  </conditionalFormatting>
  <conditionalFormatting sqref="L15:L19">
    <cfRule type="containsText" dxfId="1933" priority="554" operator="containsText" text="Moderado">
      <formula>NOT(ISERROR(SEARCH("Moderado",L15)))</formula>
    </cfRule>
  </conditionalFormatting>
  <conditionalFormatting sqref="J15:J19">
    <cfRule type="containsText" dxfId="1932" priority="553" operator="containsText" text="Moderado">
      <formula>NOT(ISERROR(SEARCH("Moderado",J15)))</formula>
    </cfRule>
  </conditionalFormatting>
  <conditionalFormatting sqref="J15:J19">
    <cfRule type="containsText" dxfId="1931" priority="551" operator="containsText" text="Bajo">
      <formula>NOT(ISERROR(SEARCH("Bajo",J15)))</formula>
    </cfRule>
    <cfRule type="containsText" dxfId="1930" priority="552" operator="containsText" text="Extremo">
      <formula>NOT(ISERROR(SEARCH("Extremo",J15)))</formula>
    </cfRule>
  </conditionalFormatting>
  <conditionalFormatting sqref="K15:K19">
    <cfRule type="containsText" dxfId="1929" priority="549" operator="containsText" text="Baja">
      <formula>NOT(ISERROR(SEARCH("Baja",K15)))</formula>
    </cfRule>
    <cfRule type="containsText" dxfId="1928" priority="550" operator="containsText" text="Muy Baja">
      <formula>NOT(ISERROR(SEARCH("Muy Baja",K15)))</formula>
    </cfRule>
  </conditionalFormatting>
  <conditionalFormatting sqref="K15:K19">
    <cfRule type="containsText" dxfId="1927" priority="547" operator="containsText" text="Muy Alta">
      <formula>NOT(ISERROR(SEARCH("Muy Alta",K15)))</formula>
    </cfRule>
    <cfRule type="containsText" dxfId="1926" priority="548" operator="containsText" text="Alta">
      <formula>NOT(ISERROR(SEARCH("Alta",K15)))</formula>
    </cfRule>
  </conditionalFormatting>
  <conditionalFormatting sqref="L15:L19">
    <cfRule type="containsText" dxfId="1925" priority="543" operator="containsText" text="Catastrófico">
      <formula>NOT(ISERROR(SEARCH("Catastrófico",L15)))</formula>
    </cfRule>
    <cfRule type="containsText" dxfId="1924" priority="544" operator="containsText" text="Mayor">
      <formula>NOT(ISERROR(SEARCH("Mayor",L15)))</formula>
    </cfRule>
    <cfRule type="containsText" dxfId="1923" priority="545" operator="containsText" text="Menor">
      <formula>NOT(ISERROR(SEARCH("Menor",L15)))</formula>
    </cfRule>
    <cfRule type="containsText" dxfId="1922" priority="546" operator="containsText" text="Leve">
      <formula>NOT(ISERROR(SEARCH("Leve",L15)))</formula>
    </cfRule>
  </conditionalFormatting>
  <conditionalFormatting sqref="K20:L20">
    <cfRule type="containsText" dxfId="1921" priority="537" operator="containsText" text="3- Moderado">
      <formula>NOT(ISERROR(SEARCH("3- Moderado",K20)))</formula>
    </cfRule>
    <cfRule type="containsText" dxfId="1920" priority="538" operator="containsText" text="6- Moderado">
      <formula>NOT(ISERROR(SEARCH("6- Moderado",K20)))</formula>
    </cfRule>
    <cfRule type="containsText" dxfId="1919" priority="539" operator="containsText" text="4- Moderado">
      <formula>NOT(ISERROR(SEARCH("4- Moderado",K20)))</formula>
    </cfRule>
    <cfRule type="containsText" dxfId="1918" priority="540" operator="containsText" text="3- Bajo">
      <formula>NOT(ISERROR(SEARCH("3- Bajo",K20)))</formula>
    </cfRule>
    <cfRule type="containsText" dxfId="1917" priority="541" operator="containsText" text="4- Bajo">
      <formula>NOT(ISERROR(SEARCH("4- Bajo",K20)))</formula>
    </cfRule>
    <cfRule type="containsText" dxfId="1916" priority="542" operator="containsText" text="1- Bajo">
      <formula>NOT(ISERROR(SEARCH("1- Bajo",K20)))</formula>
    </cfRule>
  </conditionalFormatting>
  <conditionalFormatting sqref="H20:I20">
    <cfRule type="containsText" dxfId="1915" priority="531" operator="containsText" text="3- Moderado">
      <formula>NOT(ISERROR(SEARCH("3- Moderado",H20)))</formula>
    </cfRule>
    <cfRule type="containsText" dxfId="1914" priority="532" operator="containsText" text="6- Moderado">
      <formula>NOT(ISERROR(SEARCH("6- Moderado",H20)))</formula>
    </cfRule>
    <cfRule type="containsText" dxfId="1913" priority="533" operator="containsText" text="4- Moderado">
      <formula>NOT(ISERROR(SEARCH("4- Moderado",H20)))</formula>
    </cfRule>
    <cfRule type="containsText" dxfId="1912" priority="534" operator="containsText" text="3- Bajo">
      <formula>NOT(ISERROR(SEARCH("3- Bajo",H20)))</formula>
    </cfRule>
    <cfRule type="containsText" dxfId="1911" priority="535" operator="containsText" text="4- Bajo">
      <formula>NOT(ISERROR(SEARCH("4- Bajo",H20)))</formula>
    </cfRule>
    <cfRule type="containsText" dxfId="1910" priority="536" operator="containsText" text="1- Bajo">
      <formula>NOT(ISERROR(SEARCH("1- Bajo",H20)))</formula>
    </cfRule>
  </conditionalFormatting>
  <conditionalFormatting sqref="A20 C20:E20">
    <cfRule type="containsText" dxfId="1909" priority="525" operator="containsText" text="3- Moderado">
      <formula>NOT(ISERROR(SEARCH("3- Moderado",A20)))</formula>
    </cfRule>
    <cfRule type="containsText" dxfId="1908" priority="526" operator="containsText" text="6- Moderado">
      <formula>NOT(ISERROR(SEARCH("6- Moderado",A20)))</formula>
    </cfRule>
    <cfRule type="containsText" dxfId="1907" priority="527" operator="containsText" text="4- Moderado">
      <formula>NOT(ISERROR(SEARCH("4- Moderado",A20)))</formula>
    </cfRule>
    <cfRule type="containsText" dxfId="1906" priority="528" operator="containsText" text="3- Bajo">
      <formula>NOT(ISERROR(SEARCH("3- Bajo",A20)))</formula>
    </cfRule>
    <cfRule type="containsText" dxfId="1905" priority="529" operator="containsText" text="4- Bajo">
      <formula>NOT(ISERROR(SEARCH("4- Bajo",A20)))</formula>
    </cfRule>
    <cfRule type="containsText" dxfId="1904" priority="530" operator="containsText" text="1- Bajo">
      <formula>NOT(ISERROR(SEARCH("1- Bajo",A20)))</formula>
    </cfRule>
  </conditionalFormatting>
  <conditionalFormatting sqref="F20:G20">
    <cfRule type="containsText" dxfId="1903" priority="519" operator="containsText" text="3- Moderado">
      <formula>NOT(ISERROR(SEARCH("3- Moderado",F20)))</formula>
    </cfRule>
    <cfRule type="containsText" dxfId="1902" priority="520" operator="containsText" text="6- Moderado">
      <formula>NOT(ISERROR(SEARCH("6- Moderado",F20)))</formula>
    </cfRule>
    <cfRule type="containsText" dxfId="1901" priority="521" operator="containsText" text="4- Moderado">
      <formula>NOT(ISERROR(SEARCH("4- Moderado",F20)))</formula>
    </cfRule>
    <cfRule type="containsText" dxfId="1900" priority="522" operator="containsText" text="3- Bajo">
      <formula>NOT(ISERROR(SEARCH("3- Bajo",F20)))</formula>
    </cfRule>
    <cfRule type="containsText" dxfId="1899" priority="523" operator="containsText" text="4- Bajo">
      <formula>NOT(ISERROR(SEARCH("4- Bajo",F20)))</formula>
    </cfRule>
    <cfRule type="containsText" dxfId="1898" priority="524" operator="containsText" text="1- Bajo">
      <formula>NOT(ISERROR(SEARCH("1- Bajo",F20)))</formula>
    </cfRule>
  </conditionalFormatting>
  <conditionalFormatting sqref="J20:J24">
    <cfRule type="containsText" dxfId="1897" priority="514" operator="containsText" text="Bajo">
      <formula>NOT(ISERROR(SEARCH("Bajo",J20)))</formula>
    </cfRule>
    <cfRule type="containsText" dxfId="1896" priority="515" operator="containsText" text="Moderado">
      <formula>NOT(ISERROR(SEARCH("Moderado",J20)))</formula>
    </cfRule>
    <cfRule type="containsText" dxfId="1895" priority="516" operator="containsText" text="Alto">
      <formula>NOT(ISERROR(SEARCH("Alto",J20)))</formula>
    </cfRule>
    <cfRule type="containsText" dxfId="1894" priority="517" operator="containsText" text="Extremo">
      <formula>NOT(ISERROR(SEARCH("Extremo",J20)))</formula>
    </cfRule>
    <cfRule type="colorScale" priority="518">
      <colorScale>
        <cfvo type="min"/>
        <cfvo type="max"/>
        <color rgb="FFFF7128"/>
        <color rgb="FFFFEF9C"/>
      </colorScale>
    </cfRule>
  </conditionalFormatting>
  <conditionalFormatting sqref="M20:M24">
    <cfRule type="containsText" dxfId="1893" priority="489" operator="containsText" text="Moderado">
      <formula>NOT(ISERROR(SEARCH("Moderado",M20)))</formula>
    </cfRule>
    <cfRule type="containsText" dxfId="1892" priority="509" operator="containsText" text="Bajo">
      <formula>NOT(ISERROR(SEARCH("Bajo",M20)))</formula>
    </cfRule>
    <cfRule type="containsText" dxfId="1891" priority="510" operator="containsText" text="Moderado">
      <formula>NOT(ISERROR(SEARCH("Moderado",M20)))</formula>
    </cfRule>
    <cfRule type="containsText" dxfId="1890" priority="511" operator="containsText" text="Alto">
      <formula>NOT(ISERROR(SEARCH("Alto",M20)))</formula>
    </cfRule>
    <cfRule type="containsText" dxfId="1889" priority="512" operator="containsText" text="Extremo">
      <formula>NOT(ISERROR(SEARCH("Extremo",M20)))</formula>
    </cfRule>
    <cfRule type="colorScale" priority="513">
      <colorScale>
        <cfvo type="min"/>
        <cfvo type="max"/>
        <color rgb="FFFF7128"/>
        <color rgb="FFFFEF9C"/>
      </colorScale>
    </cfRule>
  </conditionalFormatting>
  <conditionalFormatting sqref="N20">
    <cfRule type="containsText" dxfId="1888" priority="503" operator="containsText" text="3- Moderado">
      <formula>NOT(ISERROR(SEARCH("3- Moderado",N20)))</formula>
    </cfRule>
    <cfRule type="containsText" dxfId="1887" priority="504" operator="containsText" text="6- Moderado">
      <formula>NOT(ISERROR(SEARCH("6- Moderado",N20)))</formula>
    </cfRule>
    <cfRule type="containsText" dxfId="1886" priority="505" operator="containsText" text="4- Moderado">
      <formula>NOT(ISERROR(SEARCH("4- Moderado",N20)))</formula>
    </cfRule>
    <cfRule type="containsText" dxfId="1885" priority="506" operator="containsText" text="3- Bajo">
      <formula>NOT(ISERROR(SEARCH("3- Bajo",N20)))</formula>
    </cfRule>
    <cfRule type="containsText" dxfId="1884" priority="507" operator="containsText" text="4- Bajo">
      <formula>NOT(ISERROR(SEARCH("4- Bajo",N20)))</formula>
    </cfRule>
    <cfRule type="containsText" dxfId="1883" priority="508" operator="containsText" text="1- Bajo">
      <formula>NOT(ISERROR(SEARCH("1- Bajo",N20)))</formula>
    </cfRule>
  </conditionalFormatting>
  <conditionalFormatting sqref="H20:H24">
    <cfRule type="containsText" dxfId="1882" priority="490" operator="containsText" text="Muy Alta">
      <formula>NOT(ISERROR(SEARCH("Muy Alta",H20)))</formula>
    </cfRule>
    <cfRule type="containsText" dxfId="1881" priority="491" operator="containsText" text="Alta">
      <formula>NOT(ISERROR(SEARCH("Alta",H20)))</formula>
    </cfRule>
    <cfRule type="containsText" dxfId="1880" priority="492" operator="containsText" text="Muy Alta">
      <formula>NOT(ISERROR(SEARCH("Muy Alta",H20)))</formula>
    </cfRule>
    <cfRule type="containsText" dxfId="1879" priority="497" operator="containsText" text="Muy Baja">
      <formula>NOT(ISERROR(SEARCH("Muy Baja",H20)))</formula>
    </cfRule>
    <cfRule type="containsText" dxfId="1878" priority="498" operator="containsText" text="Baja">
      <formula>NOT(ISERROR(SEARCH("Baja",H20)))</formula>
    </cfRule>
    <cfRule type="containsText" dxfId="1877" priority="499" operator="containsText" text="Media">
      <formula>NOT(ISERROR(SEARCH("Media",H20)))</formula>
    </cfRule>
    <cfRule type="containsText" dxfId="1876" priority="500" operator="containsText" text="Alta">
      <formula>NOT(ISERROR(SEARCH("Alta",H20)))</formula>
    </cfRule>
    <cfRule type="containsText" dxfId="1875" priority="502" operator="containsText" text="Muy Alta">
      <formula>NOT(ISERROR(SEARCH("Muy Alta",H20)))</formula>
    </cfRule>
  </conditionalFormatting>
  <conditionalFormatting sqref="I20:I24">
    <cfRule type="containsText" dxfId="1874" priority="493" operator="containsText" text="Catastrófico">
      <formula>NOT(ISERROR(SEARCH("Catastrófico",I20)))</formula>
    </cfRule>
    <cfRule type="containsText" dxfId="1873" priority="494" operator="containsText" text="Mayor">
      <formula>NOT(ISERROR(SEARCH("Mayor",I20)))</formula>
    </cfRule>
    <cfRule type="containsText" dxfId="1872" priority="495" operator="containsText" text="Menor">
      <formula>NOT(ISERROR(SEARCH("Menor",I20)))</formula>
    </cfRule>
    <cfRule type="containsText" dxfId="1871" priority="496" operator="containsText" text="Leve">
      <formula>NOT(ISERROR(SEARCH("Leve",I20)))</formula>
    </cfRule>
    <cfRule type="containsText" dxfId="1870" priority="501" operator="containsText" text="Moderado">
      <formula>NOT(ISERROR(SEARCH("Moderado",I20)))</formula>
    </cfRule>
  </conditionalFormatting>
  <conditionalFormatting sqref="K20:K24">
    <cfRule type="containsText" dxfId="1869" priority="488" operator="containsText" text="Media">
      <formula>NOT(ISERROR(SEARCH("Media",K20)))</formula>
    </cfRule>
  </conditionalFormatting>
  <conditionalFormatting sqref="L20:L24">
    <cfRule type="containsText" dxfId="1868" priority="487" operator="containsText" text="Moderado">
      <formula>NOT(ISERROR(SEARCH("Moderado",L20)))</formula>
    </cfRule>
  </conditionalFormatting>
  <conditionalFormatting sqref="J20:J24">
    <cfRule type="containsText" dxfId="1867" priority="486" operator="containsText" text="Moderado">
      <formula>NOT(ISERROR(SEARCH("Moderado",J20)))</formula>
    </cfRule>
  </conditionalFormatting>
  <conditionalFormatting sqref="J20:J24">
    <cfRule type="containsText" dxfId="1866" priority="484" operator="containsText" text="Bajo">
      <formula>NOT(ISERROR(SEARCH("Bajo",J20)))</formula>
    </cfRule>
    <cfRule type="containsText" dxfId="1865" priority="485" operator="containsText" text="Extremo">
      <formula>NOT(ISERROR(SEARCH("Extremo",J20)))</formula>
    </cfRule>
  </conditionalFormatting>
  <conditionalFormatting sqref="K20:K24">
    <cfRule type="containsText" dxfId="1864" priority="482" operator="containsText" text="Baja">
      <formula>NOT(ISERROR(SEARCH("Baja",K20)))</formula>
    </cfRule>
    <cfRule type="containsText" dxfId="1863" priority="483" operator="containsText" text="Muy Baja">
      <formula>NOT(ISERROR(SEARCH("Muy Baja",K20)))</formula>
    </cfRule>
  </conditionalFormatting>
  <conditionalFormatting sqref="K20:K24">
    <cfRule type="containsText" dxfId="1862" priority="480" operator="containsText" text="Muy Alta">
      <formula>NOT(ISERROR(SEARCH("Muy Alta",K20)))</formula>
    </cfRule>
    <cfRule type="containsText" dxfId="1861" priority="481" operator="containsText" text="Alta">
      <formula>NOT(ISERROR(SEARCH("Alta",K20)))</formula>
    </cfRule>
  </conditionalFormatting>
  <conditionalFormatting sqref="L20:L24">
    <cfRule type="containsText" dxfId="1860" priority="476" operator="containsText" text="Catastrófico">
      <formula>NOT(ISERROR(SEARCH("Catastrófico",L20)))</formula>
    </cfRule>
    <cfRule type="containsText" dxfId="1859" priority="477" operator="containsText" text="Mayor">
      <formula>NOT(ISERROR(SEARCH("Mayor",L20)))</formula>
    </cfRule>
    <cfRule type="containsText" dxfId="1858" priority="478" operator="containsText" text="Menor">
      <formula>NOT(ISERROR(SEARCH("Menor",L20)))</formula>
    </cfRule>
    <cfRule type="containsText" dxfId="1857" priority="479" operator="containsText" text="Leve">
      <formula>NOT(ISERROR(SEARCH("Leve",L20)))</formula>
    </cfRule>
  </conditionalFormatting>
  <conditionalFormatting sqref="K30:L30">
    <cfRule type="containsText" dxfId="1856" priority="470" operator="containsText" text="3- Moderado">
      <formula>NOT(ISERROR(SEARCH("3- Moderado",K30)))</formula>
    </cfRule>
    <cfRule type="containsText" dxfId="1855" priority="471" operator="containsText" text="6- Moderado">
      <formula>NOT(ISERROR(SEARCH("6- Moderado",K30)))</formula>
    </cfRule>
    <cfRule type="containsText" dxfId="1854" priority="472" operator="containsText" text="4- Moderado">
      <formula>NOT(ISERROR(SEARCH("4- Moderado",K30)))</formula>
    </cfRule>
    <cfRule type="containsText" dxfId="1853" priority="473" operator="containsText" text="3- Bajo">
      <formula>NOT(ISERROR(SEARCH("3- Bajo",K30)))</formula>
    </cfRule>
    <cfRule type="containsText" dxfId="1852" priority="474" operator="containsText" text="4- Bajo">
      <formula>NOT(ISERROR(SEARCH("4- Bajo",K30)))</formula>
    </cfRule>
    <cfRule type="containsText" dxfId="1851" priority="475" operator="containsText" text="1- Bajo">
      <formula>NOT(ISERROR(SEARCH("1- Bajo",K30)))</formula>
    </cfRule>
  </conditionalFormatting>
  <conditionalFormatting sqref="H30:I30">
    <cfRule type="containsText" dxfId="1850" priority="464" operator="containsText" text="3- Moderado">
      <formula>NOT(ISERROR(SEARCH("3- Moderado",H30)))</formula>
    </cfRule>
    <cfRule type="containsText" dxfId="1849" priority="465" operator="containsText" text="6- Moderado">
      <formula>NOT(ISERROR(SEARCH("6- Moderado",H30)))</formula>
    </cfRule>
    <cfRule type="containsText" dxfId="1848" priority="466" operator="containsText" text="4- Moderado">
      <formula>NOT(ISERROR(SEARCH("4- Moderado",H30)))</formula>
    </cfRule>
    <cfRule type="containsText" dxfId="1847" priority="467" operator="containsText" text="3- Bajo">
      <formula>NOT(ISERROR(SEARCH("3- Bajo",H30)))</formula>
    </cfRule>
    <cfRule type="containsText" dxfId="1846" priority="468" operator="containsText" text="4- Bajo">
      <formula>NOT(ISERROR(SEARCH("4- Bajo",H30)))</formula>
    </cfRule>
    <cfRule type="containsText" dxfId="1845" priority="469" operator="containsText" text="1- Bajo">
      <formula>NOT(ISERROR(SEARCH("1- Bajo",H30)))</formula>
    </cfRule>
  </conditionalFormatting>
  <conditionalFormatting sqref="A30 C30:E30">
    <cfRule type="containsText" dxfId="1844" priority="458" operator="containsText" text="3- Moderado">
      <formula>NOT(ISERROR(SEARCH("3- Moderado",A30)))</formula>
    </cfRule>
    <cfRule type="containsText" dxfId="1843" priority="459" operator="containsText" text="6- Moderado">
      <formula>NOT(ISERROR(SEARCH("6- Moderado",A30)))</formula>
    </cfRule>
    <cfRule type="containsText" dxfId="1842" priority="460" operator="containsText" text="4- Moderado">
      <formula>NOT(ISERROR(SEARCH("4- Moderado",A30)))</formula>
    </cfRule>
    <cfRule type="containsText" dxfId="1841" priority="461" operator="containsText" text="3- Bajo">
      <formula>NOT(ISERROR(SEARCH("3- Bajo",A30)))</formula>
    </cfRule>
    <cfRule type="containsText" dxfId="1840" priority="462" operator="containsText" text="4- Bajo">
      <formula>NOT(ISERROR(SEARCH("4- Bajo",A30)))</formula>
    </cfRule>
    <cfRule type="containsText" dxfId="1839" priority="463" operator="containsText" text="1- Bajo">
      <formula>NOT(ISERROR(SEARCH("1- Bajo",A30)))</formula>
    </cfRule>
  </conditionalFormatting>
  <conditionalFormatting sqref="F30:G30">
    <cfRule type="containsText" dxfId="1838" priority="452" operator="containsText" text="3- Moderado">
      <formula>NOT(ISERROR(SEARCH("3- Moderado",F30)))</formula>
    </cfRule>
    <cfRule type="containsText" dxfId="1837" priority="453" operator="containsText" text="6- Moderado">
      <formula>NOT(ISERROR(SEARCH("6- Moderado",F30)))</formula>
    </cfRule>
    <cfRule type="containsText" dxfId="1836" priority="454" operator="containsText" text="4- Moderado">
      <formula>NOT(ISERROR(SEARCH("4- Moderado",F30)))</formula>
    </cfRule>
    <cfRule type="containsText" dxfId="1835" priority="455" operator="containsText" text="3- Bajo">
      <formula>NOT(ISERROR(SEARCH("3- Bajo",F30)))</formula>
    </cfRule>
    <cfRule type="containsText" dxfId="1834" priority="456" operator="containsText" text="4- Bajo">
      <formula>NOT(ISERROR(SEARCH("4- Bajo",F30)))</formula>
    </cfRule>
    <cfRule type="containsText" dxfId="1833" priority="457" operator="containsText" text="1- Bajo">
      <formula>NOT(ISERROR(SEARCH("1- Bajo",F30)))</formula>
    </cfRule>
  </conditionalFormatting>
  <conditionalFormatting sqref="J30:J34">
    <cfRule type="containsText" dxfId="1832" priority="447" operator="containsText" text="Bajo">
      <formula>NOT(ISERROR(SEARCH("Bajo",J30)))</formula>
    </cfRule>
    <cfRule type="containsText" dxfId="1831" priority="448" operator="containsText" text="Moderado">
      <formula>NOT(ISERROR(SEARCH("Moderado",J30)))</formula>
    </cfRule>
    <cfRule type="containsText" dxfId="1830" priority="449" operator="containsText" text="Alto">
      <formula>NOT(ISERROR(SEARCH("Alto",J30)))</formula>
    </cfRule>
    <cfRule type="containsText" dxfId="1829" priority="450" operator="containsText" text="Extremo">
      <formula>NOT(ISERROR(SEARCH("Extremo",J30)))</formula>
    </cfRule>
    <cfRule type="colorScale" priority="451">
      <colorScale>
        <cfvo type="min"/>
        <cfvo type="max"/>
        <color rgb="FFFF7128"/>
        <color rgb="FFFFEF9C"/>
      </colorScale>
    </cfRule>
  </conditionalFormatting>
  <conditionalFormatting sqref="M30:M34">
    <cfRule type="containsText" dxfId="1828" priority="422" operator="containsText" text="Moderado">
      <formula>NOT(ISERROR(SEARCH("Moderado",M30)))</formula>
    </cfRule>
    <cfRule type="containsText" dxfId="1827" priority="442" operator="containsText" text="Bajo">
      <formula>NOT(ISERROR(SEARCH("Bajo",M30)))</formula>
    </cfRule>
    <cfRule type="containsText" dxfId="1826" priority="443" operator="containsText" text="Moderado">
      <formula>NOT(ISERROR(SEARCH("Moderado",M30)))</formula>
    </cfRule>
    <cfRule type="containsText" dxfId="1825" priority="444" operator="containsText" text="Alto">
      <formula>NOT(ISERROR(SEARCH("Alto",M30)))</formula>
    </cfRule>
    <cfRule type="containsText" dxfId="1824" priority="445" operator="containsText" text="Extremo">
      <formula>NOT(ISERROR(SEARCH("Extremo",M30)))</formula>
    </cfRule>
    <cfRule type="colorScale" priority="446">
      <colorScale>
        <cfvo type="min"/>
        <cfvo type="max"/>
        <color rgb="FFFF7128"/>
        <color rgb="FFFFEF9C"/>
      </colorScale>
    </cfRule>
  </conditionalFormatting>
  <conditionalFormatting sqref="N30">
    <cfRule type="containsText" dxfId="1823" priority="436" operator="containsText" text="3- Moderado">
      <formula>NOT(ISERROR(SEARCH("3- Moderado",N30)))</formula>
    </cfRule>
    <cfRule type="containsText" dxfId="1822" priority="437" operator="containsText" text="6- Moderado">
      <formula>NOT(ISERROR(SEARCH("6- Moderado",N30)))</formula>
    </cfRule>
    <cfRule type="containsText" dxfId="1821" priority="438" operator="containsText" text="4- Moderado">
      <formula>NOT(ISERROR(SEARCH("4- Moderado",N30)))</formula>
    </cfRule>
    <cfRule type="containsText" dxfId="1820" priority="439" operator="containsText" text="3- Bajo">
      <formula>NOT(ISERROR(SEARCH("3- Bajo",N30)))</formula>
    </cfRule>
    <cfRule type="containsText" dxfId="1819" priority="440" operator="containsText" text="4- Bajo">
      <formula>NOT(ISERROR(SEARCH("4- Bajo",N30)))</formula>
    </cfRule>
    <cfRule type="containsText" dxfId="1818" priority="441" operator="containsText" text="1- Bajo">
      <formula>NOT(ISERROR(SEARCH("1- Bajo",N30)))</formula>
    </cfRule>
  </conditionalFormatting>
  <conditionalFormatting sqref="H30:H34">
    <cfRule type="containsText" dxfId="1817" priority="423" operator="containsText" text="Muy Alta">
      <formula>NOT(ISERROR(SEARCH("Muy Alta",H30)))</formula>
    </cfRule>
    <cfRule type="containsText" dxfId="1816" priority="424" operator="containsText" text="Alta">
      <formula>NOT(ISERROR(SEARCH("Alta",H30)))</formula>
    </cfRule>
    <cfRule type="containsText" dxfId="1815" priority="425" operator="containsText" text="Muy Alta">
      <formula>NOT(ISERROR(SEARCH("Muy Alta",H30)))</formula>
    </cfRule>
    <cfRule type="containsText" dxfId="1814" priority="430" operator="containsText" text="Muy Baja">
      <formula>NOT(ISERROR(SEARCH("Muy Baja",H30)))</formula>
    </cfRule>
    <cfRule type="containsText" dxfId="1813" priority="431" operator="containsText" text="Baja">
      <formula>NOT(ISERROR(SEARCH("Baja",H30)))</formula>
    </cfRule>
    <cfRule type="containsText" dxfId="1812" priority="432" operator="containsText" text="Media">
      <formula>NOT(ISERROR(SEARCH("Media",H30)))</formula>
    </cfRule>
    <cfRule type="containsText" dxfId="1811" priority="433" operator="containsText" text="Alta">
      <formula>NOT(ISERROR(SEARCH("Alta",H30)))</formula>
    </cfRule>
    <cfRule type="containsText" dxfId="1810" priority="435" operator="containsText" text="Muy Alta">
      <formula>NOT(ISERROR(SEARCH("Muy Alta",H30)))</formula>
    </cfRule>
  </conditionalFormatting>
  <conditionalFormatting sqref="I30:I34">
    <cfRule type="containsText" dxfId="1809" priority="426" operator="containsText" text="Catastrófico">
      <formula>NOT(ISERROR(SEARCH("Catastrófico",I30)))</formula>
    </cfRule>
    <cfRule type="containsText" dxfId="1808" priority="427" operator="containsText" text="Mayor">
      <formula>NOT(ISERROR(SEARCH("Mayor",I30)))</formula>
    </cfRule>
    <cfRule type="containsText" dxfId="1807" priority="428" operator="containsText" text="Menor">
      <formula>NOT(ISERROR(SEARCH("Menor",I30)))</formula>
    </cfRule>
    <cfRule type="containsText" dxfId="1806" priority="429" operator="containsText" text="Leve">
      <formula>NOT(ISERROR(SEARCH("Leve",I30)))</formula>
    </cfRule>
    <cfRule type="containsText" dxfId="1805" priority="434" operator="containsText" text="Moderado">
      <formula>NOT(ISERROR(SEARCH("Moderado",I30)))</formula>
    </cfRule>
  </conditionalFormatting>
  <conditionalFormatting sqref="K30:K34">
    <cfRule type="containsText" dxfId="1804" priority="421" operator="containsText" text="Media">
      <formula>NOT(ISERROR(SEARCH("Media",K30)))</formula>
    </cfRule>
  </conditionalFormatting>
  <conditionalFormatting sqref="L30:L34">
    <cfRule type="containsText" dxfId="1803" priority="420" operator="containsText" text="Moderado">
      <formula>NOT(ISERROR(SEARCH("Moderado",L30)))</formula>
    </cfRule>
  </conditionalFormatting>
  <conditionalFormatting sqref="J30:J34">
    <cfRule type="containsText" dxfId="1802" priority="419" operator="containsText" text="Moderado">
      <formula>NOT(ISERROR(SEARCH("Moderado",J30)))</formula>
    </cfRule>
  </conditionalFormatting>
  <conditionalFormatting sqref="J30:J34">
    <cfRule type="containsText" dxfId="1801" priority="417" operator="containsText" text="Bajo">
      <formula>NOT(ISERROR(SEARCH("Bajo",J30)))</formula>
    </cfRule>
    <cfRule type="containsText" dxfId="1800" priority="418" operator="containsText" text="Extremo">
      <formula>NOT(ISERROR(SEARCH("Extremo",J30)))</formula>
    </cfRule>
  </conditionalFormatting>
  <conditionalFormatting sqref="K30:K34">
    <cfRule type="containsText" dxfId="1799" priority="415" operator="containsText" text="Baja">
      <formula>NOT(ISERROR(SEARCH("Baja",K30)))</formula>
    </cfRule>
    <cfRule type="containsText" dxfId="1798" priority="416" operator="containsText" text="Muy Baja">
      <formula>NOT(ISERROR(SEARCH("Muy Baja",K30)))</formula>
    </cfRule>
  </conditionalFormatting>
  <conditionalFormatting sqref="K30:K34">
    <cfRule type="containsText" dxfId="1797" priority="413" operator="containsText" text="Muy Alta">
      <formula>NOT(ISERROR(SEARCH("Muy Alta",K30)))</formula>
    </cfRule>
    <cfRule type="containsText" dxfId="1796" priority="414" operator="containsText" text="Alta">
      <formula>NOT(ISERROR(SEARCH("Alta",K30)))</formula>
    </cfRule>
  </conditionalFormatting>
  <conditionalFormatting sqref="L30:L34">
    <cfRule type="containsText" dxfId="1795" priority="409" operator="containsText" text="Catastrófico">
      <formula>NOT(ISERROR(SEARCH("Catastrófico",L30)))</formula>
    </cfRule>
    <cfRule type="containsText" dxfId="1794" priority="410" operator="containsText" text="Mayor">
      <formula>NOT(ISERROR(SEARCH("Mayor",L30)))</formula>
    </cfRule>
    <cfRule type="containsText" dxfId="1793" priority="411" operator="containsText" text="Menor">
      <formula>NOT(ISERROR(SEARCH("Menor",L30)))</formula>
    </cfRule>
    <cfRule type="containsText" dxfId="1792" priority="412" operator="containsText" text="Leve">
      <formula>NOT(ISERROR(SEARCH("Leve",L30)))</formula>
    </cfRule>
  </conditionalFormatting>
  <conditionalFormatting sqref="K35:L35">
    <cfRule type="containsText" dxfId="1791" priority="403" operator="containsText" text="3- Moderado">
      <formula>NOT(ISERROR(SEARCH("3- Moderado",K35)))</formula>
    </cfRule>
    <cfRule type="containsText" dxfId="1790" priority="404" operator="containsText" text="6- Moderado">
      <formula>NOT(ISERROR(SEARCH("6- Moderado",K35)))</formula>
    </cfRule>
    <cfRule type="containsText" dxfId="1789" priority="405" operator="containsText" text="4- Moderado">
      <formula>NOT(ISERROR(SEARCH("4- Moderado",K35)))</formula>
    </cfRule>
    <cfRule type="containsText" dxfId="1788" priority="406" operator="containsText" text="3- Bajo">
      <formula>NOT(ISERROR(SEARCH("3- Bajo",K35)))</formula>
    </cfRule>
    <cfRule type="containsText" dxfId="1787" priority="407" operator="containsText" text="4- Bajo">
      <formula>NOT(ISERROR(SEARCH("4- Bajo",K35)))</formula>
    </cfRule>
    <cfRule type="containsText" dxfId="1786" priority="408" operator="containsText" text="1- Bajo">
      <formula>NOT(ISERROR(SEARCH("1- Bajo",K35)))</formula>
    </cfRule>
  </conditionalFormatting>
  <conditionalFormatting sqref="H35:I35">
    <cfRule type="containsText" dxfId="1785" priority="397" operator="containsText" text="3- Moderado">
      <formula>NOT(ISERROR(SEARCH("3- Moderado",H35)))</formula>
    </cfRule>
    <cfRule type="containsText" dxfId="1784" priority="398" operator="containsText" text="6- Moderado">
      <formula>NOT(ISERROR(SEARCH("6- Moderado",H35)))</formula>
    </cfRule>
    <cfRule type="containsText" dxfId="1783" priority="399" operator="containsText" text="4- Moderado">
      <formula>NOT(ISERROR(SEARCH("4- Moderado",H35)))</formula>
    </cfRule>
    <cfRule type="containsText" dxfId="1782" priority="400" operator="containsText" text="3- Bajo">
      <formula>NOT(ISERROR(SEARCH("3- Bajo",H35)))</formula>
    </cfRule>
    <cfRule type="containsText" dxfId="1781" priority="401" operator="containsText" text="4- Bajo">
      <formula>NOT(ISERROR(SEARCH("4- Bajo",H35)))</formula>
    </cfRule>
    <cfRule type="containsText" dxfId="1780" priority="402" operator="containsText" text="1- Bajo">
      <formula>NOT(ISERROR(SEARCH("1- Bajo",H35)))</formula>
    </cfRule>
  </conditionalFormatting>
  <conditionalFormatting sqref="A35 C35:E35">
    <cfRule type="containsText" dxfId="1779" priority="391" operator="containsText" text="3- Moderado">
      <formula>NOT(ISERROR(SEARCH("3- Moderado",A35)))</formula>
    </cfRule>
    <cfRule type="containsText" dxfId="1778" priority="392" operator="containsText" text="6- Moderado">
      <formula>NOT(ISERROR(SEARCH("6- Moderado",A35)))</formula>
    </cfRule>
    <cfRule type="containsText" dxfId="1777" priority="393" operator="containsText" text="4- Moderado">
      <formula>NOT(ISERROR(SEARCH("4- Moderado",A35)))</formula>
    </cfRule>
    <cfRule type="containsText" dxfId="1776" priority="394" operator="containsText" text="3- Bajo">
      <formula>NOT(ISERROR(SEARCH("3- Bajo",A35)))</formula>
    </cfRule>
    <cfRule type="containsText" dxfId="1775" priority="395" operator="containsText" text="4- Bajo">
      <formula>NOT(ISERROR(SEARCH("4- Bajo",A35)))</formula>
    </cfRule>
    <cfRule type="containsText" dxfId="1774" priority="396" operator="containsText" text="1- Bajo">
      <formula>NOT(ISERROR(SEARCH("1- Bajo",A35)))</formula>
    </cfRule>
  </conditionalFormatting>
  <conditionalFormatting sqref="F35:G35">
    <cfRule type="containsText" dxfId="1773" priority="385" operator="containsText" text="3- Moderado">
      <formula>NOT(ISERROR(SEARCH("3- Moderado",F35)))</formula>
    </cfRule>
    <cfRule type="containsText" dxfId="1772" priority="386" operator="containsText" text="6- Moderado">
      <formula>NOT(ISERROR(SEARCH("6- Moderado",F35)))</formula>
    </cfRule>
    <cfRule type="containsText" dxfId="1771" priority="387" operator="containsText" text="4- Moderado">
      <formula>NOT(ISERROR(SEARCH("4- Moderado",F35)))</formula>
    </cfRule>
    <cfRule type="containsText" dxfId="1770" priority="388" operator="containsText" text="3- Bajo">
      <formula>NOT(ISERROR(SEARCH("3- Bajo",F35)))</formula>
    </cfRule>
    <cfRule type="containsText" dxfId="1769" priority="389" operator="containsText" text="4- Bajo">
      <formula>NOT(ISERROR(SEARCH("4- Bajo",F35)))</formula>
    </cfRule>
    <cfRule type="containsText" dxfId="1768" priority="390" operator="containsText" text="1- Bajo">
      <formula>NOT(ISERROR(SEARCH("1- Bajo",F35)))</formula>
    </cfRule>
  </conditionalFormatting>
  <conditionalFormatting sqref="J35:J39">
    <cfRule type="containsText" dxfId="1767" priority="380" operator="containsText" text="Bajo">
      <formula>NOT(ISERROR(SEARCH("Bajo",J35)))</formula>
    </cfRule>
    <cfRule type="containsText" dxfId="1766" priority="381" operator="containsText" text="Moderado">
      <formula>NOT(ISERROR(SEARCH("Moderado",J35)))</formula>
    </cfRule>
    <cfRule type="containsText" dxfId="1765" priority="382" operator="containsText" text="Alto">
      <formula>NOT(ISERROR(SEARCH("Alto",J35)))</formula>
    </cfRule>
    <cfRule type="containsText" dxfId="1764" priority="383" operator="containsText" text="Extremo">
      <formula>NOT(ISERROR(SEARCH("Extremo",J35)))</formula>
    </cfRule>
    <cfRule type="colorScale" priority="384">
      <colorScale>
        <cfvo type="min"/>
        <cfvo type="max"/>
        <color rgb="FFFF7128"/>
        <color rgb="FFFFEF9C"/>
      </colorScale>
    </cfRule>
  </conditionalFormatting>
  <conditionalFormatting sqref="M35:M39">
    <cfRule type="containsText" dxfId="1763" priority="355" operator="containsText" text="Moderado">
      <formula>NOT(ISERROR(SEARCH("Moderado",M35)))</formula>
    </cfRule>
    <cfRule type="containsText" dxfId="1762" priority="375" operator="containsText" text="Bajo">
      <formula>NOT(ISERROR(SEARCH("Bajo",M35)))</formula>
    </cfRule>
    <cfRule type="containsText" dxfId="1761" priority="376" operator="containsText" text="Moderado">
      <formula>NOT(ISERROR(SEARCH("Moderado",M35)))</formula>
    </cfRule>
    <cfRule type="containsText" dxfId="1760" priority="377" operator="containsText" text="Alto">
      <formula>NOT(ISERROR(SEARCH("Alto",M35)))</formula>
    </cfRule>
    <cfRule type="containsText" dxfId="1759" priority="378" operator="containsText" text="Extremo">
      <formula>NOT(ISERROR(SEARCH("Extremo",M35)))</formula>
    </cfRule>
    <cfRule type="colorScale" priority="379">
      <colorScale>
        <cfvo type="min"/>
        <cfvo type="max"/>
        <color rgb="FFFF7128"/>
        <color rgb="FFFFEF9C"/>
      </colorScale>
    </cfRule>
  </conditionalFormatting>
  <conditionalFormatting sqref="N35">
    <cfRule type="containsText" dxfId="1758" priority="369" operator="containsText" text="3- Moderado">
      <formula>NOT(ISERROR(SEARCH("3- Moderado",N35)))</formula>
    </cfRule>
    <cfRule type="containsText" dxfId="1757" priority="370" operator="containsText" text="6- Moderado">
      <formula>NOT(ISERROR(SEARCH("6- Moderado",N35)))</formula>
    </cfRule>
    <cfRule type="containsText" dxfId="1756" priority="371" operator="containsText" text="4- Moderado">
      <formula>NOT(ISERROR(SEARCH("4- Moderado",N35)))</formula>
    </cfRule>
    <cfRule type="containsText" dxfId="1755" priority="372" operator="containsText" text="3- Bajo">
      <formula>NOT(ISERROR(SEARCH("3- Bajo",N35)))</formula>
    </cfRule>
    <cfRule type="containsText" dxfId="1754" priority="373" operator="containsText" text="4- Bajo">
      <formula>NOT(ISERROR(SEARCH("4- Bajo",N35)))</formula>
    </cfRule>
    <cfRule type="containsText" dxfId="1753" priority="374" operator="containsText" text="1- Bajo">
      <formula>NOT(ISERROR(SEARCH("1- Bajo",N35)))</formula>
    </cfRule>
  </conditionalFormatting>
  <conditionalFormatting sqref="H35:H39">
    <cfRule type="containsText" dxfId="1752" priority="356" operator="containsText" text="Muy Alta">
      <formula>NOT(ISERROR(SEARCH("Muy Alta",H35)))</formula>
    </cfRule>
    <cfRule type="containsText" dxfId="1751" priority="357" operator="containsText" text="Alta">
      <formula>NOT(ISERROR(SEARCH("Alta",H35)))</formula>
    </cfRule>
    <cfRule type="containsText" dxfId="1750" priority="358" operator="containsText" text="Muy Alta">
      <formula>NOT(ISERROR(SEARCH("Muy Alta",H35)))</formula>
    </cfRule>
    <cfRule type="containsText" dxfId="1749" priority="363" operator="containsText" text="Muy Baja">
      <formula>NOT(ISERROR(SEARCH("Muy Baja",H35)))</formula>
    </cfRule>
    <cfRule type="containsText" dxfId="1748" priority="364" operator="containsText" text="Baja">
      <formula>NOT(ISERROR(SEARCH("Baja",H35)))</formula>
    </cfRule>
    <cfRule type="containsText" dxfId="1747" priority="365" operator="containsText" text="Media">
      <formula>NOT(ISERROR(SEARCH("Media",H35)))</formula>
    </cfRule>
    <cfRule type="containsText" dxfId="1746" priority="366" operator="containsText" text="Alta">
      <formula>NOT(ISERROR(SEARCH("Alta",H35)))</formula>
    </cfRule>
    <cfRule type="containsText" dxfId="1745" priority="368" operator="containsText" text="Muy Alta">
      <formula>NOT(ISERROR(SEARCH("Muy Alta",H35)))</formula>
    </cfRule>
  </conditionalFormatting>
  <conditionalFormatting sqref="I35:I39">
    <cfRule type="containsText" dxfId="1744" priority="359" operator="containsText" text="Catastrófico">
      <formula>NOT(ISERROR(SEARCH("Catastrófico",I35)))</formula>
    </cfRule>
    <cfRule type="containsText" dxfId="1743" priority="360" operator="containsText" text="Mayor">
      <formula>NOT(ISERROR(SEARCH("Mayor",I35)))</formula>
    </cfRule>
    <cfRule type="containsText" dxfId="1742" priority="361" operator="containsText" text="Menor">
      <formula>NOT(ISERROR(SEARCH("Menor",I35)))</formula>
    </cfRule>
    <cfRule type="containsText" dxfId="1741" priority="362" operator="containsText" text="Leve">
      <formula>NOT(ISERROR(SEARCH("Leve",I35)))</formula>
    </cfRule>
    <cfRule type="containsText" dxfId="1740" priority="367" operator="containsText" text="Moderado">
      <formula>NOT(ISERROR(SEARCH("Moderado",I35)))</formula>
    </cfRule>
  </conditionalFormatting>
  <conditionalFormatting sqref="K35:K39">
    <cfRule type="containsText" dxfId="1739" priority="354" operator="containsText" text="Media">
      <formula>NOT(ISERROR(SEARCH("Media",K35)))</formula>
    </cfRule>
  </conditionalFormatting>
  <conditionalFormatting sqref="L35:L39">
    <cfRule type="containsText" dxfId="1738" priority="353" operator="containsText" text="Moderado">
      <formula>NOT(ISERROR(SEARCH("Moderado",L35)))</formula>
    </cfRule>
  </conditionalFormatting>
  <conditionalFormatting sqref="J35:J39">
    <cfRule type="containsText" dxfId="1737" priority="352" operator="containsText" text="Moderado">
      <formula>NOT(ISERROR(SEARCH("Moderado",J35)))</formula>
    </cfRule>
  </conditionalFormatting>
  <conditionalFormatting sqref="J35:J39">
    <cfRule type="containsText" dxfId="1736" priority="350" operator="containsText" text="Bajo">
      <formula>NOT(ISERROR(SEARCH("Bajo",J35)))</formula>
    </cfRule>
    <cfRule type="containsText" dxfId="1735" priority="351" operator="containsText" text="Extremo">
      <formula>NOT(ISERROR(SEARCH("Extremo",J35)))</formula>
    </cfRule>
  </conditionalFormatting>
  <conditionalFormatting sqref="K35:K39">
    <cfRule type="containsText" dxfId="1734" priority="348" operator="containsText" text="Baja">
      <formula>NOT(ISERROR(SEARCH("Baja",K35)))</formula>
    </cfRule>
    <cfRule type="containsText" dxfId="1733" priority="349" operator="containsText" text="Muy Baja">
      <formula>NOT(ISERROR(SEARCH("Muy Baja",K35)))</formula>
    </cfRule>
  </conditionalFormatting>
  <conditionalFormatting sqref="K35:K39">
    <cfRule type="containsText" dxfId="1732" priority="346" operator="containsText" text="Muy Alta">
      <formula>NOT(ISERROR(SEARCH("Muy Alta",K35)))</formula>
    </cfRule>
    <cfRule type="containsText" dxfId="1731" priority="347" operator="containsText" text="Alta">
      <formula>NOT(ISERROR(SEARCH("Alta",K35)))</formula>
    </cfRule>
  </conditionalFormatting>
  <conditionalFormatting sqref="L35:L39">
    <cfRule type="containsText" dxfId="1730" priority="342" operator="containsText" text="Catastrófico">
      <formula>NOT(ISERROR(SEARCH("Catastrófico",L35)))</formula>
    </cfRule>
    <cfRule type="containsText" dxfId="1729" priority="343" operator="containsText" text="Mayor">
      <formula>NOT(ISERROR(SEARCH("Mayor",L35)))</formula>
    </cfRule>
    <cfRule type="containsText" dxfId="1728" priority="344" operator="containsText" text="Menor">
      <formula>NOT(ISERROR(SEARCH("Menor",L35)))</formula>
    </cfRule>
    <cfRule type="containsText" dxfId="1727" priority="345" operator="containsText" text="Leve">
      <formula>NOT(ISERROR(SEARCH("Leve",L35)))</formula>
    </cfRule>
  </conditionalFormatting>
  <conditionalFormatting sqref="K40:L40">
    <cfRule type="containsText" dxfId="1726" priority="336" operator="containsText" text="3- Moderado">
      <formula>NOT(ISERROR(SEARCH("3- Moderado",K40)))</formula>
    </cfRule>
    <cfRule type="containsText" dxfId="1725" priority="337" operator="containsText" text="6- Moderado">
      <formula>NOT(ISERROR(SEARCH("6- Moderado",K40)))</formula>
    </cfRule>
    <cfRule type="containsText" dxfId="1724" priority="338" operator="containsText" text="4- Moderado">
      <formula>NOT(ISERROR(SEARCH("4- Moderado",K40)))</formula>
    </cfRule>
    <cfRule type="containsText" dxfId="1723" priority="339" operator="containsText" text="3- Bajo">
      <formula>NOT(ISERROR(SEARCH("3- Bajo",K40)))</formula>
    </cfRule>
    <cfRule type="containsText" dxfId="1722" priority="340" operator="containsText" text="4- Bajo">
      <formula>NOT(ISERROR(SEARCH("4- Bajo",K40)))</formula>
    </cfRule>
    <cfRule type="containsText" dxfId="1721" priority="341" operator="containsText" text="1- Bajo">
      <formula>NOT(ISERROR(SEARCH("1- Bajo",K40)))</formula>
    </cfRule>
  </conditionalFormatting>
  <conditionalFormatting sqref="H40:I40">
    <cfRule type="containsText" dxfId="1720" priority="330" operator="containsText" text="3- Moderado">
      <formula>NOT(ISERROR(SEARCH("3- Moderado",H40)))</formula>
    </cfRule>
    <cfRule type="containsText" dxfId="1719" priority="331" operator="containsText" text="6- Moderado">
      <formula>NOT(ISERROR(SEARCH("6- Moderado",H40)))</formula>
    </cfRule>
    <cfRule type="containsText" dxfId="1718" priority="332" operator="containsText" text="4- Moderado">
      <formula>NOT(ISERROR(SEARCH("4- Moderado",H40)))</formula>
    </cfRule>
    <cfRule type="containsText" dxfId="1717" priority="333" operator="containsText" text="3- Bajo">
      <formula>NOT(ISERROR(SEARCH("3- Bajo",H40)))</formula>
    </cfRule>
    <cfRule type="containsText" dxfId="1716" priority="334" operator="containsText" text="4- Bajo">
      <formula>NOT(ISERROR(SEARCH("4- Bajo",H40)))</formula>
    </cfRule>
    <cfRule type="containsText" dxfId="1715" priority="335" operator="containsText" text="1- Bajo">
      <formula>NOT(ISERROR(SEARCH("1- Bajo",H40)))</formula>
    </cfRule>
  </conditionalFormatting>
  <conditionalFormatting sqref="A40 C40:E40">
    <cfRule type="containsText" dxfId="1714" priority="324" operator="containsText" text="3- Moderado">
      <formula>NOT(ISERROR(SEARCH("3- Moderado",A40)))</formula>
    </cfRule>
    <cfRule type="containsText" dxfId="1713" priority="325" operator="containsText" text="6- Moderado">
      <formula>NOT(ISERROR(SEARCH("6- Moderado",A40)))</formula>
    </cfRule>
    <cfRule type="containsText" dxfId="1712" priority="326" operator="containsText" text="4- Moderado">
      <formula>NOT(ISERROR(SEARCH("4- Moderado",A40)))</formula>
    </cfRule>
    <cfRule type="containsText" dxfId="1711" priority="327" operator="containsText" text="3- Bajo">
      <formula>NOT(ISERROR(SEARCH("3- Bajo",A40)))</formula>
    </cfRule>
    <cfRule type="containsText" dxfId="1710" priority="328" operator="containsText" text="4- Bajo">
      <formula>NOT(ISERROR(SEARCH("4- Bajo",A40)))</formula>
    </cfRule>
    <cfRule type="containsText" dxfId="1709" priority="329" operator="containsText" text="1- Bajo">
      <formula>NOT(ISERROR(SEARCH("1- Bajo",A40)))</formula>
    </cfRule>
  </conditionalFormatting>
  <conditionalFormatting sqref="F40:G40">
    <cfRule type="containsText" dxfId="1708" priority="318" operator="containsText" text="3- Moderado">
      <formula>NOT(ISERROR(SEARCH("3- Moderado",F40)))</formula>
    </cfRule>
    <cfRule type="containsText" dxfId="1707" priority="319" operator="containsText" text="6- Moderado">
      <formula>NOT(ISERROR(SEARCH("6- Moderado",F40)))</formula>
    </cfRule>
    <cfRule type="containsText" dxfId="1706" priority="320" operator="containsText" text="4- Moderado">
      <formula>NOT(ISERROR(SEARCH("4- Moderado",F40)))</formula>
    </cfRule>
    <cfRule type="containsText" dxfId="1705" priority="321" operator="containsText" text="3- Bajo">
      <formula>NOT(ISERROR(SEARCH("3- Bajo",F40)))</formula>
    </cfRule>
    <cfRule type="containsText" dxfId="1704" priority="322" operator="containsText" text="4- Bajo">
      <formula>NOT(ISERROR(SEARCH("4- Bajo",F40)))</formula>
    </cfRule>
    <cfRule type="containsText" dxfId="1703" priority="323" operator="containsText" text="1- Bajo">
      <formula>NOT(ISERROR(SEARCH("1- Bajo",F40)))</formula>
    </cfRule>
  </conditionalFormatting>
  <conditionalFormatting sqref="J40:J44">
    <cfRule type="containsText" dxfId="1702" priority="313" operator="containsText" text="Bajo">
      <formula>NOT(ISERROR(SEARCH("Bajo",J40)))</formula>
    </cfRule>
    <cfRule type="containsText" dxfId="1701" priority="314" operator="containsText" text="Moderado">
      <formula>NOT(ISERROR(SEARCH("Moderado",J40)))</formula>
    </cfRule>
    <cfRule type="containsText" dxfId="1700" priority="315" operator="containsText" text="Alto">
      <formula>NOT(ISERROR(SEARCH("Alto",J40)))</formula>
    </cfRule>
    <cfRule type="containsText" dxfId="1699" priority="316" operator="containsText" text="Extremo">
      <formula>NOT(ISERROR(SEARCH("Extremo",J40)))</formula>
    </cfRule>
    <cfRule type="colorScale" priority="317">
      <colorScale>
        <cfvo type="min"/>
        <cfvo type="max"/>
        <color rgb="FFFF7128"/>
        <color rgb="FFFFEF9C"/>
      </colorScale>
    </cfRule>
  </conditionalFormatting>
  <conditionalFormatting sqref="M40:M44">
    <cfRule type="containsText" dxfId="1698" priority="288" operator="containsText" text="Moderado">
      <formula>NOT(ISERROR(SEARCH("Moderado",M40)))</formula>
    </cfRule>
    <cfRule type="containsText" dxfId="1697" priority="308" operator="containsText" text="Bajo">
      <formula>NOT(ISERROR(SEARCH("Bajo",M40)))</formula>
    </cfRule>
    <cfRule type="containsText" dxfId="1696" priority="309" operator="containsText" text="Moderado">
      <formula>NOT(ISERROR(SEARCH("Moderado",M40)))</formula>
    </cfRule>
    <cfRule type="containsText" dxfId="1695" priority="310" operator="containsText" text="Alto">
      <formula>NOT(ISERROR(SEARCH("Alto",M40)))</formula>
    </cfRule>
    <cfRule type="containsText" dxfId="1694" priority="311" operator="containsText" text="Extremo">
      <formula>NOT(ISERROR(SEARCH("Extremo",M40)))</formula>
    </cfRule>
    <cfRule type="colorScale" priority="312">
      <colorScale>
        <cfvo type="min"/>
        <cfvo type="max"/>
        <color rgb="FFFF7128"/>
        <color rgb="FFFFEF9C"/>
      </colorScale>
    </cfRule>
  </conditionalFormatting>
  <conditionalFormatting sqref="N40">
    <cfRule type="containsText" dxfId="1693" priority="302" operator="containsText" text="3- Moderado">
      <formula>NOT(ISERROR(SEARCH("3- Moderado",N40)))</formula>
    </cfRule>
    <cfRule type="containsText" dxfId="1692" priority="303" operator="containsText" text="6- Moderado">
      <formula>NOT(ISERROR(SEARCH("6- Moderado",N40)))</formula>
    </cfRule>
    <cfRule type="containsText" dxfId="1691" priority="304" operator="containsText" text="4- Moderado">
      <formula>NOT(ISERROR(SEARCH("4- Moderado",N40)))</formula>
    </cfRule>
    <cfRule type="containsText" dxfId="1690" priority="305" operator="containsText" text="3- Bajo">
      <formula>NOT(ISERROR(SEARCH("3- Bajo",N40)))</formula>
    </cfRule>
    <cfRule type="containsText" dxfId="1689" priority="306" operator="containsText" text="4- Bajo">
      <formula>NOT(ISERROR(SEARCH("4- Bajo",N40)))</formula>
    </cfRule>
    <cfRule type="containsText" dxfId="1688" priority="307" operator="containsText" text="1- Bajo">
      <formula>NOT(ISERROR(SEARCH("1- Bajo",N40)))</formula>
    </cfRule>
  </conditionalFormatting>
  <conditionalFormatting sqref="H40:H44">
    <cfRule type="containsText" dxfId="1687" priority="289" operator="containsText" text="Muy Alta">
      <formula>NOT(ISERROR(SEARCH("Muy Alta",H40)))</formula>
    </cfRule>
    <cfRule type="containsText" dxfId="1686" priority="290" operator="containsText" text="Alta">
      <formula>NOT(ISERROR(SEARCH("Alta",H40)))</formula>
    </cfRule>
    <cfRule type="containsText" dxfId="1685" priority="291" operator="containsText" text="Muy Alta">
      <formula>NOT(ISERROR(SEARCH("Muy Alta",H40)))</formula>
    </cfRule>
    <cfRule type="containsText" dxfId="1684" priority="296" operator="containsText" text="Muy Baja">
      <formula>NOT(ISERROR(SEARCH("Muy Baja",H40)))</formula>
    </cfRule>
    <cfRule type="containsText" dxfId="1683" priority="297" operator="containsText" text="Baja">
      <formula>NOT(ISERROR(SEARCH("Baja",H40)))</formula>
    </cfRule>
    <cfRule type="containsText" dxfId="1682" priority="298" operator="containsText" text="Media">
      <formula>NOT(ISERROR(SEARCH("Media",H40)))</formula>
    </cfRule>
    <cfRule type="containsText" dxfId="1681" priority="299" operator="containsText" text="Alta">
      <formula>NOT(ISERROR(SEARCH("Alta",H40)))</formula>
    </cfRule>
    <cfRule type="containsText" dxfId="1680" priority="301" operator="containsText" text="Muy Alta">
      <formula>NOT(ISERROR(SEARCH("Muy Alta",H40)))</formula>
    </cfRule>
  </conditionalFormatting>
  <conditionalFormatting sqref="I40:I44">
    <cfRule type="containsText" dxfId="1679" priority="292" operator="containsText" text="Catastrófico">
      <formula>NOT(ISERROR(SEARCH("Catastrófico",I40)))</formula>
    </cfRule>
    <cfRule type="containsText" dxfId="1678" priority="293" operator="containsText" text="Mayor">
      <formula>NOT(ISERROR(SEARCH("Mayor",I40)))</formula>
    </cfRule>
    <cfRule type="containsText" dxfId="1677" priority="294" operator="containsText" text="Menor">
      <formula>NOT(ISERROR(SEARCH("Menor",I40)))</formula>
    </cfRule>
    <cfRule type="containsText" dxfId="1676" priority="295" operator="containsText" text="Leve">
      <formula>NOT(ISERROR(SEARCH("Leve",I40)))</formula>
    </cfRule>
    <cfRule type="containsText" dxfId="1675" priority="300" operator="containsText" text="Moderado">
      <formula>NOT(ISERROR(SEARCH("Moderado",I40)))</formula>
    </cfRule>
  </conditionalFormatting>
  <conditionalFormatting sqref="K40:K44">
    <cfRule type="containsText" dxfId="1674" priority="287" operator="containsText" text="Media">
      <formula>NOT(ISERROR(SEARCH("Media",K40)))</formula>
    </cfRule>
  </conditionalFormatting>
  <conditionalFormatting sqref="L40:L44">
    <cfRule type="containsText" dxfId="1673" priority="286" operator="containsText" text="Moderado">
      <formula>NOT(ISERROR(SEARCH("Moderado",L40)))</formula>
    </cfRule>
  </conditionalFormatting>
  <conditionalFormatting sqref="J40:J44">
    <cfRule type="containsText" dxfId="1672" priority="285" operator="containsText" text="Moderado">
      <formula>NOT(ISERROR(SEARCH("Moderado",J40)))</formula>
    </cfRule>
  </conditionalFormatting>
  <conditionalFormatting sqref="J40:J44">
    <cfRule type="containsText" dxfId="1671" priority="283" operator="containsText" text="Bajo">
      <formula>NOT(ISERROR(SEARCH("Bajo",J40)))</formula>
    </cfRule>
    <cfRule type="containsText" dxfId="1670" priority="284" operator="containsText" text="Extremo">
      <formula>NOT(ISERROR(SEARCH("Extremo",J40)))</formula>
    </cfRule>
  </conditionalFormatting>
  <conditionalFormatting sqref="K40:K44">
    <cfRule type="containsText" dxfId="1669" priority="281" operator="containsText" text="Baja">
      <formula>NOT(ISERROR(SEARCH("Baja",K40)))</formula>
    </cfRule>
    <cfRule type="containsText" dxfId="1668" priority="282" operator="containsText" text="Muy Baja">
      <formula>NOT(ISERROR(SEARCH("Muy Baja",K40)))</formula>
    </cfRule>
  </conditionalFormatting>
  <conditionalFormatting sqref="K40:K44">
    <cfRule type="containsText" dxfId="1667" priority="279" operator="containsText" text="Muy Alta">
      <formula>NOT(ISERROR(SEARCH("Muy Alta",K40)))</formula>
    </cfRule>
    <cfRule type="containsText" dxfId="1666" priority="280" operator="containsText" text="Alta">
      <formula>NOT(ISERROR(SEARCH("Alta",K40)))</formula>
    </cfRule>
  </conditionalFormatting>
  <conditionalFormatting sqref="L40:L44">
    <cfRule type="containsText" dxfId="1665" priority="275" operator="containsText" text="Catastrófico">
      <formula>NOT(ISERROR(SEARCH("Catastrófico",L40)))</formula>
    </cfRule>
    <cfRule type="containsText" dxfId="1664" priority="276" operator="containsText" text="Mayor">
      <formula>NOT(ISERROR(SEARCH("Mayor",L40)))</formula>
    </cfRule>
    <cfRule type="containsText" dxfId="1663" priority="277" operator="containsText" text="Menor">
      <formula>NOT(ISERROR(SEARCH("Menor",L40)))</formula>
    </cfRule>
    <cfRule type="containsText" dxfId="1662" priority="278" operator="containsText" text="Leve">
      <formula>NOT(ISERROR(SEARCH("Leve",L40)))</formula>
    </cfRule>
  </conditionalFormatting>
  <conditionalFormatting sqref="K45:L45">
    <cfRule type="containsText" dxfId="1661" priority="269" operator="containsText" text="3- Moderado">
      <formula>NOT(ISERROR(SEARCH("3- Moderado",K45)))</formula>
    </cfRule>
    <cfRule type="containsText" dxfId="1660" priority="270" operator="containsText" text="6- Moderado">
      <formula>NOT(ISERROR(SEARCH("6- Moderado",K45)))</formula>
    </cfRule>
    <cfRule type="containsText" dxfId="1659" priority="271" operator="containsText" text="4- Moderado">
      <formula>NOT(ISERROR(SEARCH("4- Moderado",K45)))</formula>
    </cfRule>
    <cfRule type="containsText" dxfId="1658" priority="272" operator="containsText" text="3- Bajo">
      <formula>NOT(ISERROR(SEARCH("3- Bajo",K45)))</formula>
    </cfRule>
    <cfRule type="containsText" dxfId="1657" priority="273" operator="containsText" text="4- Bajo">
      <formula>NOT(ISERROR(SEARCH("4- Bajo",K45)))</formula>
    </cfRule>
    <cfRule type="containsText" dxfId="1656" priority="274" operator="containsText" text="1- Bajo">
      <formula>NOT(ISERROR(SEARCH("1- Bajo",K45)))</formula>
    </cfRule>
  </conditionalFormatting>
  <conditionalFormatting sqref="H45:I45">
    <cfRule type="containsText" dxfId="1655" priority="263" operator="containsText" text="3- Moderado">
      <formula>NOT(ISERROR(SEARCH("3- Moderado",H45)))</formula>
    </cfRule>
    <cfRule type="containsText" dxfId="1654" priority="264" operator="containsText" text="6- Moderado">
      <formula>NOT(ISERROR(SEARCH("6- Moderado",H45)))</formula>
    </cfRule>
    <cfRule type="containsText" dxfId="1653" priority="265" operator="containsText" text="4- Moderado">
      <formula>NOT(ISERROR(SEARCH("4- Moderado",H45)))</formula>
    </cfRule>
    <cfRule type="containsText" dxfId="1652" priority="266" operator="containsText" text="3- Bajo">
      <formula>NOT(ISERROR(SEARCH("3- Bajo",H45)))</formula>
    </cfRule>
    <cfRule type="containsText" dxfId="1651" priority="267" operator="containsText" text="4- Bajo">
      <formula>NOT(ISERROR(SEARCH("4- Bajo",H45)))</formula>
    </cfRule>
    <cfRule type="containsText" dxfId="1650" priority="268" operator="containsText" text="1- Bajo">
      <formula>NOT(ISERROR(SEARCH("1- Bajo",H45)))</formula>
    </cfRule>
  </conditionalFormatting>
  <conditionalFormatting sqref="A45 C45:E45">
    <cfRule type="containsText" dxfId="1649" priority="257" operator="containsText" text="3- Moderado">
      <formula>NOT(ISERROR(SEARCH("3- Moderado",A45)))</formula>
    </cfRule>
    <cfRule type="containsText" dxfId="1648" priority="258" operator="containsText" text="6- Moderado">
      <formula>NOT(ISERROR(SEARCH("6- Moderado",A45)))</formula>
    </cfRule>
    <cfRule type="containsText" dxfId="1647" priority="259" operator="containsText" text="4- Moderado">
      <formula>NOT(ISERROR(SEARCH("4- Moderado",A45)))</formula>
    </cfRule>
    <cfRule type="containsText" dxfId="1646" priority="260" operator="containsText" text="3- Bajo">
      <formula>NOT(ISERROR(SEARCH("3- Bajo",A45)))</formula>
    </cfRule>
    <cfRule type="containsText" dxfId="1645" priority="261" operator="containsText" text="4- Bajo">
      <formula>NOT(ISERROR(SEARCH("4- Bajo",A45)))</formula>
    </cfRule>
    <cfRule type="containsText" dxfId="1644" priority="262" operator="containsText" text="1- Bajo">
      <formula>NOT(ISERROR(SEARCH("1- Bajo",A45)))</formula>
    </cfRule>
  </conditionalFormatting>
  <conditionalFormatting sqref="F45:G45">
    <cfRule type="containsText" dxfId="1643" priority="251" operator="containsText" text="3- Moderado">
      <formula>NOT(ISERROR(SEARCH("3- Moderado",F45)))</formula>
    </cfRule>
    <cfRule type="containsText" dxfId="1642" priority="252" operator="containsText" text="6- Moderado">
      <formula>NOT(ISERROR(SEARCH("6- Moderado",F45)))</formula>
    </cfRule>
    <cfRule type="containsText" dxfId="1641" priority="253" operator="containsText" text="4- Moderado">
      <formula>NOT(ISERROR(SEARCH("4- Moderado",F45)))</formula>
    </cfRule>
    <cfRule type="containsText" dxfId="1640" priority="254" operator="containsText" text="3- Bajo">
      <formula>NOT(ISERROR(SEARCH("3- Bajo",F45)))</formula>
    </cfRule>
    <cfRule type="containsText" dxfId="1639" priority="255" operator="containsText" text="4- Bajo">
      <formula>NOT(ISERROR(SEARCH("4- Bajo",F45)))</formula>
    </cfRule>
    <cfRule type="containsText" dxfId="1638" priority="256" operator="containsText" text="1- Bajo">
      <formula>NOT(ISERROR(SEARCH("1- Bajo",F45)))</formula>
    </cfRule>
  </conditionalFormatting>
  <conditionalFormatting sqref="J45:J49">
    <cfRule type="containsText" dxfId="1637" priority="246" operator="containsText" text="Bajo">
      <formula>NOT(ISERROR(SEARCH("Bajo",J45)))</formula>
    </cfRule>
    <cfRule type="containsText" dxfId="1636" priority="247" operator="containsText" text="Moderado">
      <formula>NOT(ISERROR(SEARCH("Moderado",J45)))</formula>
    </cfRule>
    <cfRule type="containsText" dxfId="1635" priority="248" operator="containsText" text="Alto">
      <formula>NOT(ISERROR(SEARCH("Alto",J45)))</formula>
    </cfRule>
    <cfRule type="containsText" dxfId="1634" priority="249" operator="containsText" text="Extremo">
      <formula>NOT(ISERROR(SEARCH("Extremo",J45)))</formula>
    </cfRule>
    <cfRule type="colorScale" priority="250">
      <colorScale>
        <cfvo type="min"/>
        <cfvo type="max"/>
        <color rgb="FFFF7128"/>
        <color rgb="FFFFEF9C"/>
      </colorScale>
    </cfRule>
  </conditionalFormatting>
  <conditionalFormatting sqref="M45:M49">
    <cfRule type="containsText" dxfId="1633" priority="221" operator="containsText" text="Moderado">
      <formula>NOT(ISERROR(SEARCH("Moderado",M45)))</formula>
    </cfRule>
    <cfRule type="containsText" dxfId="1632" priority="241" operator="containsText" text="Bajo">
      <formula>NOT(ISERROR(SEARCH("Bajo",M45)))</formula>
    </cfRule>
    <cfRule type="containsText" dxfId="1631" priority="242" operator="containsText" text="Moderado">
      <formula>NOT(ISERROR(SEARCH("Moderado",M45)))</formula>
    </cfRule>
    <cfRule type="containsText" dxfId="1630" priority="243" operator="containsText" text="Alto">
      <formula>NOT(ISERROR(SEARCH("Alto",M45)))</formula>
    </cfRule>
    <cfRule type="containsText" dxfId="1629" priority="244" operator="containsText" text="Extremo">
      <formula>NOT(ISERROR(SEARCH("Extremo",M45)))</formula>
    </cfRule>
    <cfRule type="colorScale" priority="245">
      <colorScale>
        <cfvo type="min"/>
        <cfvo type="max"/>
        <color rgb="FFFF7128"/>
        <color rgb="FFFFEF9C"/>
      </colorScale>
    </cfRule>
  </conditionalFormatting>
  <conditionalFormatting sqref="N45">
    <cfRule type="containsText" dxfId="1628" priority="235" operator="containsText" text="3- Moderado">
      <formula>NOT(ISERROR(SEARCH("3- Moderado",N45)))</formula>
    </cfRule>
    <cfRule type="containsText" dxfId="1627" priority="236" operator="containsText" text="6- Moderado">
      <formula>NOT(ISERROR(SEARCH("6- Moderado",N45)))</formula>
    </cfRule>
    <cfRule type="containsText" dxfId="1626" priority="237" operator="containsText" text="4- Moderado">
      <formula>NOT(ISERROR(SEARCH("4- Moderado",N45)))</formula>
    </cfRule>
    <cfRule type="containsText" dxfId="1625" priority="238" operator="containsText" text="3- Bajo">
      <formula>NOT(ISERROR(SEARCH("3- Bajo",N45)))</formula>
    </cfRule>
    <cfRule type="containsText" dxfId="1624" priority="239" operator="containsText" text="4- Bajo">
      <formula>NOT(ISERROR(SEARCH("4- Bajo",N45)))</formula>
    </cfRule>
    <cfRule type="containsText" dxfId="1623" priority="240" operator="containsText" text="1- Bajo">
      <formula>NOT(ISERROR(SEARCH("1- Bajo",N45)))</formula>
    </cfRule>
  </conditionalFormatting>
  <conditionalFormatting sqref="H45:H49">
    <cfRule type="containsText" dxfId="1622" priority="222" operator="containsText" text="Muy Alta">
      <formula>NOT(ISERROR(SEARCH("Muy Alta",H45)))</formula>
    </cfRule>
    <cfRule type="containsText" dxfId="1621" priority="223" operator="containsText" text="Alta">
      <formula>NOT(ISERROR(SEARCH("Alta",H45)))</formula>
    </cfRule>
    <cfRule type="containsText" dxfId="1620" priority="224" operator="containsText" text="Muy Alta">
      <formula>NOT(ISERROR(SEARCH("Muy Alta",H45)))</formula>
    </cfRule>
    <cfRule type="containsText" dxfId="1619" priority="229" operator="containsText" text="Muy Baja">
      <formula>NOT(ISERROR(SEARCH("Muy Baja",H45)))</formula>
    </cfRule>
    <cfRule type="containsText" dxfId="1618" priority="230" operator="containsText" text="Baja">
      <formula>NOT(ISERROR(SEARCH("Baja",H45)))</formula>
    </cfRule>
    <cfRule type="containsText" dxfId="1617" priority="231" operator="containsText" text="Media">
      <formula>NOT(ISERROR(SEARCH("Media",H45)))</formula>
    </cfRule>
    <cfRule type="containsText" dxfId="1616" priority="232" operator="containsText" text="Alta">
      <formula>NOT(ISERROR(SEARCH("Alta",H45)))</formula>
    </cfRule>
    <cfRule type="containsText" dxfId="1615" priority="234" operator="containsText" text="Muy Alta">
      <formula>NOT(ISERROR(SEARCH("Muy Alta",H45)))</formula>
    </cfRule>
  </conditionalFormatting>
  <conditionalFormatting sqref="I45:I49">
    <cfRule type="containsText" dxfId="1614" priority="225" operator="containsText" text="Catastrófico">
      <formula>NOT(ISERROR(SEARCH("Catastrófico",I45)))</formula>
    </cfRule>
    <cfRule type="containsText" dxfId="1613" priority="226" operator="containsText" text="Mayor">
      <formula>NOT(ISERROR(SEARCH("Mayor",I45)))</formula>
    </cfRule>
    <cfRule type="containsText" dxfId="1612" priority="227" operator="containsText" text="Menor">
      <formula>NOT(ISERROR(SEARCH("Menor",I45)))</formula>
    </cfRule>
    <cfRule type="containsText" dxfId="1611" priority="228" operator="containsText" text="Leve">
      <formula>NOT(ISERROR(SEARCH("Leve",I45)))</formula>
    </cfRule>
    <cfRule type="containsText" dxfId="1610" priority="233" operator="containsText" text="Moderado">
      <formula>NOT(ISERROR(SEARCH("Moderado",I45)))</formula>
    </cfRule>
  </conditionalFormatting>
  <conditionalFormatting sqref="K45:K49">
    <cfRule type="containsText" dxfId="1609" priority="220" operator="containsText" text="Media">
      <formula>NOT(ISERROR(SEARCH("Media",K45)))</formula>
    </cfRule>
  </conditionalFormatting>
  <conditionalFormatting sqref="L45:L49">
    <cfRule type="containsText" dxfId="1608" priority="219" operator="containsText" text="Moderado">
      <formula>NOT(ISERROR(SEARCH("Moderado",L45)))</formula>
    </cfRule>
  </conditionalFormatting>
  <conditionalFormatting sqref="J45:J49">
    <cfRule type="containsText" dxfId="1607" priority="218" operator="containsText" text="Moderado">
      <formula>NOT(ISERROR(SEARCH("Moderado",J45)))</formula>
    </cfRule>
  </conditionalFormatting>
  <conditionalFormatting sqref="J45:J49">
    <cfRule type="containsText" dxfId="1606" priority="216" operator="containsText" text="Bajo">
      <formula>NOT(ISERROR(SEARCH("Bajo",J45)))</formula>
    </cfRule>
    <cfRule type="containsText" dxfId="1605" priority="217" operator="containsText" text="Extremo">
      <formula>NOT(ISERROR(SEARCH("Extremo",J45)))</formula>
    </cfRule>
  </conditionalFormatting>
  <conditionalFormatting sqref="K45:K49">
    <cfRule type="containsText" dxfId="1604" priority="214" operator="containsText" text="Baja">
      <formula>NOT(ISERROR(SEARCH("Baja",K45)))</formula>
    </cfRule>
    <cfRule type="containsText" dxfId="1603" priority="215" operator="containsText" text="Muy Baja">
      <formula>NOT(ISERROR(SEARCH("Muy Baja",K45)))</formula>
    </cfRule>
  </conditionalFormatting>
  <conditionalFormatting sqref="K45:K49">
    <cfRule type="containsText" dxfId="1602" priority="212" operator="containsText" text="Muy Alta">
      <formula>NOT(ISERROR(SEARCH("Muy Alta",K45)))</formula>
    </cfRule>
    <cfRule type="containsText" dxfId="1601" priority="213" operator="containsText" text="Alta">
      <formula>NOT(ISERROR(SEARCH("Alta",K45)))</formula>
    </cfRule>
  </conditionalFormatting>
  <conditionalFormatting sqref="L45:L49">
    <cfRule type="containsText" dxfId="1600" priority="208" operator="containsText" text="Catastrófico">
      <formula>NOT(ISERROR(SEARCH("Catastrófico",L45)))</formula>
    </cfRule>
    <cfRule type="containsText" dxfId="1599" priority="209" operator="containsText" text="Mayor">
      <formula>NOT(ISERROR(SEARCH("Mayor",L45)))</formula>
    </cfRule>
    <cfRule type="containsText" dxfId="1598" priority="210" operator="containsText" text="Menor">
      <formula>NOT(ISERROR(SEARCH("Menor",L45)))</formula>
    </cfRule>
    <cfRule type="containsText" dxfId="1597" priority="211" operator="containsText" text="Leve">
      <formula>NOT(ISERROR(SEARCH("Leve",L45)))</formula>
    </cfRule>
  </conditionalFormatting>
  <conditionalFormatting sqref="K50:L50">
    <cfRule type="containsText" dxfId="1596" priority="202" operator="containsText" text="3- Moderado">
      <formula>NOT(ISERROR(SEARCH("3- Moderado",K50)))</formula>
    </cfRule>
    <cfRule type="containsText" dxfId="1595" priority="203" operator="containsText" text="6- Moderado">
      <formula>NOT(ISERROR(SEARCH("6- Moderado",K50)))</formula>
    </cfRule>
    <cfRule type="containsText" dxfId="1594" priority="204" operator="containsText" text="4- Moderado">
      <formula>NOT(ISERROR(SEARCH("4- Moderado",K50)))</formula>
    </cfRule>
    <cfRule type="containsText" dxfId="1593" priority="205" operator="containsText" text="3- Bajo">
      <formula>NOT(ISERROR(SEARCH("3- Bajo",K50)))</formula>
    </cfRule>
    <cfRule type="containsText" dxfId="1592" priority="206" operator="containsText" text="4- Bajo">
      <formula>NOT(ISERROR(SEARCH("4- Bajo",K50)))</formula>
    </cfRule>
    <cfRule type="containsText" dxfId="1591" priority="207" operator="containsText" text="1- Bajo">
      <formula>NOT(ISERROR(SEARCH("1- Bajo",K50)))</formula>
    </cfRule>
  </conditionalFormatting>
  <conditionalFormatting sqref="H50:I50">
    <cfRule type="containsText" dxfId="1590" priority="196" operator="containsText" text="3- Moderado">
      <formula>NOT(ISERROR(SEARCH("3- Moderado",H50)))</formula>
    </cfRule>
    <cfRule type="containsText" dxfId="1589" priority="197" operator="containsText" text="6- Moderado">
      <formula>NOT(ISERROR(SEARCH("6- Moderado",H50)))</formula>
    </cfRule>
    <cfRule type="containsText" dxfId="1588" priority="198" operator="containsText" text="4- Moderado">
      <formula>NOT(ISERROR(SEARCH("4- Moderado",H50)))</formula>
    </cfRule>
    <cfRule type="containsText" dxfId="1587" priority="199" operator="containsText" text="3- Bajo">
      <formula>NOT(ISERROR(SEARCH("3- Bajo",H50)))</formula>
    </cfRule>
    <cfRule type="containsText" dxfId="1586" priority="200" operator="containsText" text="4- Bajo">
      <formula>NOT(ISERROR(SEARCH("4- Bajo",H50)))</formula>
    </cfRule>
    <cfRule type="containsText" dxfId="1585" priority="201" operator="containsText" text="1- Bajo">
      <formula>NOT(ISERROR(SEARCH("1- Bajo",H50)))</formula>
    </cfRule>
  </conditionalFormatting>
  <conditionalFormatting sqref="A50 C50:E50">
    <cfRule type="containsText" dxfId="1584" priority="190" operator="containsText" text="3- Moderado">
      <formula>NOT(ISERROR(SEARCH("3- Moderado",A50)))</formula>
    </cfRule>
    <cfRule type="containsText" dxfId="1583" priority="191" operator="containsText" text="6- Moderado">
      <formula>NOT(ISERROR(SEARCH("6- Moderado",A50)))</formula>
    </cfRule>
    <cfRule type="containsText" dxfId="1582" priority="192" operator="containsText" text="4- Moderado">
      <formula>NOT(ISERROR(SEARCH("4- Moderado",A50)))</formula>
    </cfRule>
    <cfRule type="containsText" dxfId="1581" priority="193" operator="containsText" text="3- Bajo">
      <formula>NOT(ISERROR(SEARCH("3- Bajo",A50)))</formula>
    </cfRule>
    <cfRule type="containsText" dxfId="1580" priority="194" operator="containsText" text="4- Bajo">
      <formula>NOT(ISERROR(SEARCH("4- Bajo",A50)))</formula>
    </cfRule>
    <cfRule type="containsText" dxfId="1579" priority="195" operator="containsText" text="1- Bajo">
      <formula>NOT(ISERROR(SEARCH("1- Bajo",A50)))</formula>
    </cfRule>
  </conditionalFormatting>
  <conditionalFormatting sqref="F50:G50">
    <cfRule type="containsText" dxfId="1578" priority="184" operator="containsText" text="3- Moderado">
      <formula>NOT(ISERROR(SEARCH("3- Moderado",F50)))</formula>
    </cfRule>
    <cfRule type="containsText" dxfId="1577" priority="185" operator="containsText" text="6- Moderado">
      <formula>NOT(ISERROR(SEARCH("6- Moderado",F50)))</formula>
    </cfRule>
    <cfRule type="containsText" dxfId="1576" priority="186" operator="containsText" text="4- Moderado">
      <formula>NOT(ISERROR(SEARCH("4- Moderado",F50)))</formula>
    </cfRule>
    <cfRule type="containsText" dxfId="1575" priority="187" operator="containsText" text="3- Bajo">
      <formula>NOT(ISERROR(SEARCH("3- Bajo",F50)))</formula>
    </cfRule>
    <cfRule type="containsText" dxfId="1574" priority="188" operator="containsText" text="4- Bajo">
      <formula>NOT(ISERROR(SEARCH("4- Bajo",F50)))</formula>
    </cfRule>
    <cfRule type="containsText" dxfId="1573" priority="189" operator="containsText" text="1- Bajo">
      <formula>NOT(ISERROR(SEARCH("1- Bajo",F50)))</formula>
    </cfRule>
  </conditionalFormatting>
  <conditionalFormatting sqref="J50:J54">
    <cfRule type="containsText" dxfId="1572" priority="179" operator="containsText" text="Bajo">
      <formula>NOT(ISERROR(SEARCH("Bajo",J50)))</formula>
    </cfRule>
    <cfRule type="containsText" dxfId="1571" priority="180" operator="containsText" text="Moderado">
      <formula>NOT(ISERROR(SEARCH("Moderado",J50)))</formula>
    </cfRule>
    <cfRule type="containsText" dxfId="1570" priority="181" operator="containsText" text="Alto">
      <formula>NOT(ISERROR(SEARCH("Alto",J50)))</formula>
    </cfRule>
    <cfRule type="containsText" dxfId="1569" priority="182" operator="containsText" text="Extremo">
      <formula>NOT(ISERROR(SEARCH("Extremo",J50)))</formula>
    </cfRule>
    <cfRule type="colorScale" priority="183">
      <colorScale>
        <cfvo type="min"/>
        <cfvo type="max"/>
        <color rgb="FFFF7128"/>
        <color rgb="FFFFEF9C"/>
      </colorScale>
    </cfRule>
  </conditionalFormatting>
  <conditionalFormatting sqref="M50:M54">
    <cfRule type="containsText" dxfId="1568" priority="154" operator="containsText" text="Moderado">
      <formula>NOT(ISERROR(SEARCH("Moderado",M50)))</formula>
    </cfRule>
    <cfRule type="containsText" dxfId="1567" priority="174" operator="containsText" text="Bajo">
      <formula>NOT(ISERROR(SEARCH("Bajo",M50)))</formula>
    </cfRule>
    <cfRule type="containsText" dxfId="1566" priority="175" operator="containsText" text="Moderado">
      <formula>NOT(ISERROR(SEARCH("Moderado",M50)))</formula>
    </cfRule>
    <cfRule type="containsText" dxfId="1565" priority="176" operator="containsText" text="Alto">
      <formula>NOT(ISERROR(SEARCH("Alto",M50)))</formula>
    </cfRule>
    <cfRule type="containsText" dxfId="1564" priority="177" operator="containsText" text="Extremo">
      <formula>NOT(ISERROR(SEARCH("Extremo",M50)))</formula>
    </cfRule>
    <cfRule type="colorScale" priority="178">
      <colorScale>
        <cfvo type="min"/>
        <cfvo type="max"/>
        <color rgb="FFFF7128"/>
        <color rgb="FFFFEF9C"/>
      </colorScale>
    </cfRule>
  </conditionalFormatting>
  <conditionalFormatting sqref="N50">
    <cfRule type="containsText" dxfId="1563" priority="168" operator="containsText" text="3- Moderado">
      <formula>NOT(ISERROR(SEARCH("3- Moderado",N50)))</formula>
    </cfRule>
    <cfRule type="containsText" dxfId="1562" priority="169" operator="containsText" text="6- Moderado">
      <formula>NOT(ISERROR(SEARCH("6- Moderado",N50)))</formula>
    </cfRule>
    <cfRule type="containsText" dxfId="1561" priority="170" operator="containsText" text="4- Moderado">
      <formula>NOT(ISERROR(SEARCH("4- Moderado",N50)))</formula>
    </cfRule>
    <cfRule type="containsText" dxfId="1560" priority="171" operator="containsText" text="3- Bajo">
      <formula>NOT(ISERROR(SEARCH("3- Bajo",N50)))</formula>
    </cfRule>
    <cfRule type="containsText" dxfId="1559" priority="172" operator="containsText" text="4- Bajo">
      <formula>NOT(ISERROR(SEARCH("4- Bajo",N50)))</formula>
    </cfRule>
    <cfRule type="containsText" dxfId="1558" priority="173" operator="containsText" text="1- Bajo">
      <formula>NOT(ISERROR(SEARCH("1- Bajo",N50)))</formula>
    </cfRule>
  </conditionalFormatting>
  <conditionalFormatting sqref="H50:H54">
    <cfRule type="containsText" dxfId="1557" priority="155" operator="containsText" text="Muy Alta">
      <formula>NOT(ISERROR(SEARCH("Muy Alta",H50)))</formula>
    </cfRule>
    <cfRule type="containsText" dxfId="1556" priority="156" operator="containsText" text="Alta">
      <formula>NOT(ISERROR(SEARCH("Alta",H50)))</formula>
    </cfRule>
    <cfRule type="containsText" dxfId="1555" priority="157" operator="containsText" text="Muy Alta">
      <formula>NOT(ISERROR(SEARCH("Muy Alta",H50)))</formula>
    </cfRule>
    <cfRule type="containsText" dxfId="1554" priority="162" operator="containsText" text="Muy Baja">
      <formula>NOT(ISERROR(SEARCH("Muy Baja",H50)))</formula>
    </cfRule>
    <cfRule type="containsText" dxfId="1553" priority="163" operator="containsText" text="Baja">
      <formula>NOT(ISERROR(SEARCH("Baja",H50)))</formula>
    </cfRule>
    <cfRule type="containsText" dxfId="1552" priority="164" operator="containsText" text="Media">
      <formula>NOT(ISERROR(SEARCH("Media",H50)))</formula>
    </cfRule>
    <cfRule type="containsText" dxfId="1551" priority="165" operator="containsText" text="Alta">
      <formula>NOT(ISERROR(SEARCH("Alta",H50)))</formula>
    </cfRule>
    <cfRule type="containsText" dxfId="1550" priority="167" operator="containsText" text="Muy Alta">
      <formula>NOT(ISERROR(SEARCH("Muy Alta",H50)))</formula>
    </cfRule>
  </conditionalFormatting>
  <conditionalFormatting sqref="I50:I54">
    <cfRule type="containsText" dxfId="1549" priority="158" operator="containsText" text="Catastrófico">
      <formula>NOT(ISERROR(SEARCH("Catastrófico",I50)))</formula>
    </cfRule>
    <cfRule type="containsText" dxfId="1548" priority="159" operator="containsText" text="Mayor">
      <formula>NOT(ISERROR(SEARCH("Mayor",I50)))</formula>
    </cfRule>
    <cfRule type="containsText" dxfId="1547" priority="160" operator="containsText" text="Menor">
      <formula>NOT(ISERROR(SEARCH("Menor",I50)))</formula>
    </cfRule>
    <cfRule type="containsText" dxfId="1546" priority="161" operator="containsText" text="Leve">
      <formula>NOT(ISERROR(SEARCH("Leve",I50)))</formula>
    </cfRule>
    <cfRule type="containsText" dxfId="1545" priority="166" operator="containsText" text="Moderado">
      <formula>NOT(ISERROR(SEARCH("Moderado",I50)))</formula>
    </cfRule>
  </conditionalFormatting>
  <conditionalFormatting sqref="K50:K54">
    <cfRule type="containsText" dxfId="1544" priority="153" operator="containsText" text="Media">
      <formula>NOT(ISERROR(SEARCH("Media",K50)))</formula>
    </cfRule>
  </conditionalFormatting>
  <conditionalFormatting sqref="L50:L54">
    <cfRule type="containsText" dxfId="1543" priority="152" operator="containsText" text="Moderado">
      <formula>NOT(ISERROR(SEARCH("Moderado",L50)))</formula>
    </cfRule>
  </conditionalFormatting>
  <conditionalFormatting sqref="J50:J54">
    <cfRule type="containsText" dxfId="1542" priority="151" operator="containsText" text="Moderado">
      <formula>NOT(ISERROR(SEARCH("Moderado",J50)))</formula>
    </cfRule>
  </conditionalFormatting>
  <conditionalFormatting sqref="J50:J54">
    <cfRule type="containsText" dxfId="1541" priority="149" operator="containsText" text="Bajo">
      <formula>NOT(ISERROR(SEARCH("Bajo",J50)))</formula>
    </cfRule>
    <cfRule type="containsText" dxfId="1540" priority="150" operator="containsText" text="Extremo">
      <formula>NOT(ISERROR(SEARCH("Extremo",J50)))</formula>
    </cfRule>
  </conditionalFormatting>
  <conditionalFormatting sqref="K50:K54">
    <cfRule type="containsText" dxfId="1539" priority="147" operator="containsText" text="Baja">
      <formula>NOT(ISERROR(SEARCH("Baja",K50)))</formula>
    </cfRule>
    <cfRule type="containsText" dxfId="1538" priority="148" operator="containsText" text="Muy Baja">
      <formula>NOT(ISERROR(SEARCH("Muy Baja",K50)))</formula>
    </cfRule>
  </conditionalFormatting>
  <conditionalFormatting sqref="K50:K54">
    <cfRule type="containsText" dxfId="1537" priority="145" operator="containsText" text="Muy Alta">
      <formula>NOT(ISERROR(SEARCH("Muy Alta",K50)))</formula>
    </cfRule>
    <cfRule type="containsText" dxfId="1536" priority="146" operator="containsText" text="Alta">
      <formula>NOT(ISERROR(SEARCH("Alta",K50)))</formula>
    </cfRule>
  </conditionalFormatting>
  <conditionalFormatting sqref="L50:L54">
    <cfRule type="containsText" dxfId="1535" priority="141" operator="containsText" text="Catastrófico">
      <formula>NOT(ISERROR(SEARCH("Catastrófico",L50)))</formula>
    </cfRule>
    <cfRule type="containsText" dxfId="1534" priority="142" operator="containsText" text="Mayor">
      <formula>NOT(ISERROR(SEARCH("Mayor",L50)))</formula>
    </cfRule>
    <cfRule type="containsText" dxfId="1533" priority="143" operator="containsText" text="Menor">
      <formula>NOT(ISERROR(SEARCH("Menor",L50)))</formula>
    </cfRule>
    <cfRule type="containsText" dxfId="1532" priority="144" operator="containsText" text="Leve">
      <formula>NOT(ISERROR(SEARCH("Leve",L50)))</formula>
    </cfRule>
  </conditionalFormatting>
  <conditionalFormatting sqref="K55:L55">
    <cfRule type="containsText" dxfId="1531" priority="135" operator="containsText" text="3- Moderado">
      <formula>NOT(ISERROR(SEARCH("3- Moderado",K55)))</formula>
    </cfRule>
    <cfRule type="containsText" dxfId="1530" priority="136" operator="containsText" text="6- Moderado">
      <formula>NOT(ISERROR(SEARCH("6- Moderado",K55)))</formula>
    </cfRule>
    <cfRule type="containsText" dxfId="1529" priority="137" operator="containsText" text="4- Moderado">
      <formula>NOT(ISERROR(SEARCH("4- Moderado",K55)))</formula>
    </cfRule>
    <cfRule type="containsText" dxfId="1528" priority="138" operator="containsText" text="3- Bajo">
      <formula>NOT(ISERROR(SEARCH("3- Bajo",K55)))</formula>
    </cfRule>
    <cfRule type="containsText" dxfId="1527" priority="139" operator="containsText" text="4- Bajo">
      <formula>NOT(ISERROR(SEARCH("4- Bajo",K55)))</formula>
    </cfRule>
    <cfRule type="containsText" dxfId="1526" priority="140" operator="containsText" text="1- Bajo">
      <formula>NOT(ISERROR(SEARCH("1- Bajo",K55)))</formula>
    </cfRule>
  </conditionalFormatting>
  <conditionalFormatting sqref="H55:I55">
    <cfRule type="containsText" dxfId="1525" priority="129" operator="containsText" text="3- Moderado">
      <formula>NOT(ISERROR(SEARCH("3- Moderado",H55)))</formula>
    </cfRule>
    <cfRule type="containsText" dxfId="1524" priority="130" operator="containsText" text="6- Moderado">
      <formula>NOT(ISERROR(SEARCH("6- Moderado",H55)))</formula>
    </cfRule>
    <cfRule type="containsText" dxfId="1523" priority="131" operator="containsText" text="4- Moderado">
      <formula>NOT(ISERROR(SEARCH("4- Moderado",H55)))</formula>
    </cfRule>
    <cfRule type="containsText" dxfId="1522" priority="132" operator="containsText" text="3- Bajo">
      <formula>NOT(ISERROR(SEARCH("3- Bajo",H55)))</formula>
    </cfRule>
    <cfRule type="containsText" dxfId="1521" priority="133" operator="containsText" text="4- Bajo">
      <formula>NOT(ISERROR(SEARCH("4- Bajo",H55)))</formula>
    </cfRule>
    <cfRule type="containsText" dxfId="1520" priority="134" operator="containsText" text="1- Bajo">
      <formula>NOT(ISERROR(SEARCH("1- Bajo",H55)))</formula>
    </cfRule>
  </conditionalFormatting>
  <conditionalFormatting sqref="A55 C55:E55">
    <cfRule type="containsText" dxfId="1519" priority="123" operator="containsText" text="3- Moderado">
      <formula>NOT(ISERROR(SEARCH("3- Moderado",A55)))</formula>
    </cfRule>
    <cfRule type="containsText" dxfId="1518" priority="124" operator="containsText" text="6- Moderado">
      <formula>NOT(ISERROR(SEARCH("6- Moderado",A55)))</formula>
    </cfRule>
    <cfRule type="containsText" dxfId="1517" priority="125" operator="containsText" text="4- Moderado">
      <formula>NOT(ISERROR(SEARCH("4- Moderado",A55)))</formula>
    </cfRule>
    <cfRule type="containsText" dxfId="1516" priority="126" operator="containsText" text="3- Bajo">
      <formula>NOT(ISERROR(SEARCH("3- Bajo",A55)))</formula>
    </cfRule>
    <cfRule type="containsText" dxfId="1515" priority="127" operator="containsText" text="4- Bajo">
      <formula>NOT(ISERROR(SEARCH("4- Bajo",A55)))</formula>
    </cfRule>
    <cfRule type="containsText" dxfId="1514" priority="128" operator="containsText" text="1- Bajo">
      <formula>NOT(ISERROR(SEARCH("1- Bajo",A55)))</formula>
    </cfRule>
  </conditionalFormatting>
  <conditionalFormatting sqref="F55:G55">
    <cfRule type="containsText" dxfId="1513" priority="117" operator="containsText" text="3- Moderado">
      <formula>NOT(ISERROR(SEARCH("3- Moderado",F55)))</formula>
    </cfRule>
    <cfRule type="containsText" dxfId="1512" priority="118" operator="containsText" text="6- Moderado">
      <formula>NOT(ISERROR(SEARCH("6- Moderado",F55)))</formula>
    </cfRule>
    <cfRule type="containsText" dxfId="1511" priority="119" operator="containsText" text="4- Moderado">
      <formula>NOT(ISERROR(SEARCH("4- Moderado",F55)))</formula>
    </cfRule>
    <cfRule type="containsText" dxfId="1510" priority="120" operator="containsText" text="3- Bajo">
      <formula>NOT(ISERROR(SEARCH("3- Bajo",F55)))</formula>
    </cfRule>
    <cfRule type="containsText" dxfId="1509" priority="121" operator="containsText" text="4- Bajo">
      <formula>NOT(ISERROR(SEARCH("4- Bajo",F55)))</formula>
    </cfRule>
    <cfRule type="containsText" dxfId="1508" priority="122" operator="containsText" text="1- Bajo">
      <formula>NOT(ISERROR(SEARCH("1- Bajo",F55)))</formula>
    </cfRule>
  </conditionalFormatting>
  <conditionalFormatting sqref="J55:J59">
    <cfRule type="containsText" dxfId="1507" priority="112" operator="containsText" text="Bajo">
      <formula>NOT(ISERROR(SEARCH("Bajo",J55)))</formula>
    </cfRule>
    <cfRule type="containsText" dxfId="1506" priority="113" operator="containsText" text="Moderado">
      <formula>NOT(ISERROR(SEARCH("Moderado",J55)))</formula>
    </cfRule>
    <cfRule type="containsText" dxfId="1505" priority="114" operator="containsText" text="Alto">
      <formula>NOT(ISERROR(SEARCH("Alto",J55)))</formula>
    </cfRule>
    <cfRule type="containsText" dxfId="1504" priority="115" operator="containsText" text="Extremo">
      <formula>NOT(ISERROR(SEARCH("Extremo",J55)))</formula>
    </cfRule>
    <cfRule type="colorScale" priority="116">
      <colorScale>
        <cfvo type="min"/>
        <cfvo type="max"/>
        <color rgb="FFFF7128"/>
        <color rgb="FFFFEF9C"/>
      </colorScale>
    </cfRule>
  </conditionalFormatting>
  <conditionalFormatting sqref="M55:M59">
    <cfRule type="containsText" dxfId="1503" priority="87" operator="containsText" text="Moderado">
      <formula>NOT(ISERROR(SEARCH("Moderado",M55)))</formula>
    </cfRule>
    <cfRule type="containsText" dxfId="1502" priority="107" operator="containsText" text="Bajo">
      <formula>NOT(ISERROR(SEARCH("Bajo",M55)))</formula>
    </cfRule>
    <cfRule type="containsText" dxfId="1501" priority="108" operator="containsText" text="Moderado">
      <formula>NOT(ISERROR(SEARCH("Moderado",M55)))</formula>
    </cfRule>
    <cfRule type="containsText" dxfId="1500" priority="109" operator="containsText" text="Alto">
      <formula>NOT(ISERROR(SEARCH("Alto",M55)))</formula>
    </cfRule>
    <cfRule type="containsText" dxfId="1499" priority="110" operator="containsText" text="Extremo">
      <formula>NOT(ISERROR(SEARCH("Extremo",M55)))</formula>
    </cfRule>
    <cfRule type="colorScale" priority="111">
      <colorScale>
        <cfvo type="min"/>
        <cfvo type="max"/>
        <color rgb="FFFF7128"/>
        <color rgb="FFFFEF9C"/>
      </colorScale>
    </cfRule>
  </conditionalFormatting>
  <conditionalFormatting sqref="N55">
    <cfRule type="containsText" dxfId="1498" priority="101" operator="containsText" text="3- Moderado">
      <formula>NOT(ISERROR(SEARCH("3- Moderado",N55)))</formula>
    </cfRule>
    <cfRule type="containsText" dxfId="1497" priority="102" operator="containsText" text="6- Moderado">
      <formula>NOT(ISERROR(SEARCH("6- Moderado",N55)))</formula>
    </cfRule>
    <cfRule type="containsText" dxfId="1496" priority="103" operator="containsText" text="4- Moderado">
      <formula>NOT(ISERROR(SEARCH("4- Moderado",N55)))</formula>
    </cfRule>
    <cfRule type="containsText" dxfId="1495" priority="104" operator="containsText" text="3- Bajo">
      <formula>NOT(ISERROR(SEARCH("3- Bajo",N55)))</formula>
    </cfRule>
    <cfRule type="containsText" dxfId="1494" priority="105" operator="containsText" text="4- Bajo">
      <formula>NOT(ISERROR(SEARCH("4- Bajo",N55)))</formula>
    </cfRule>
    <cfRule type="containsText" dxfId="1493" priority="106" operator="containsText" text="1- Bajo">
      <formula>NOT(ISERROR(SEARCH("1- Bajo",N55)))</formula>
    </cfRule>
  </conditionalFormatting>
  <conditionalFormatting sqref="H55:H59">
    <cfRule type="containsText" dxfId="1492" priority="88" operator="containsText" text="Muy Alta">
      <formula>NOT(ISERROR(SEARCH("Muy Alta",H55)))</formula>
    </cfRule>
    <cfRule type="containsText" dxfId="1491" priority="89" operator="containsText" text="Alta">
      <formula>NOT(ISERROR(SEARCH("Alta",H55)))</formula>
    </cfRule>
    <cfRule type="containsText" dxfId="1490" priority="90" operator="containsText" text="Muy Alta">
      <formula>NOT(ISERROR(SEARCH("Muy Alta",H55)))</formula>
    </cfRule>
    <cfRule type="containsText" dxfId="1489" priority="95" operator="containsText" text="Muy Baja">
      <formula>NOT(ISERROR(SEARCH("Muy Baja",H55)))</formula>
    </cfRule>
    <cfRule type="containsText" dxfId="1488" priority="96" operator="containsText" text="Baja">
      <formula>NOT(ISERROR(SEARCH("Baja",H55)))</formula>
    </cfRule>
    <cfRule type="containsText" dxfId="1487" priority="97" operator="containsText" text="Media">
      <formula>NOT(ISERROR(SEARCH("Media",H55)))</formula>
    </cfRule>
    <cfRule type="containsText" dxfId="1486" priority="98" operator="containsText" text="Alta">
      <formula>NOT(ISERROR(SEARCH("Alta",H55)))</formula>
    </cfRule>
    <cfRule type="containsText" dxfId="1485" priority="100" operator="containsText" text="Muy Alta">
      <formula>NOT(ISERROR(SEARCH("Muy Alta",H55)))</formula>
    </cfRule>
  </conditionalFormatting>
  <conditionalFormatting sqref="I55:I59">
    <cfRule type="containsText" dxfId="1484" priority="91" operator="containsText" text="Catastrófico">
      <formula>NOT(ISERROR(SEARCH("Catastrófico",I55)))</formula>
    </cfRule>
    <cfRule type="containsText" dxfId="1483" priority="92" operator="containsText" text="Mayor">
      <formula>NOT(ISERROR(SEARCH("Mayor",I55)))</formula>
    </cfRule>
    <cfRule type="containsText" dxfId="1482" priority="93" operator="containsText" text="Menor">
      <formula>NOT(ISERROR(SEARCH("Menor",I55)))</formula>
    </cfRule>
    <cfRule type="containsText" dxfId="1481" priority="94" operator="containsText" text="Leve">
      <formula>NOT(ISERROR(SEARCH("Leve",I55)))</formula>
    </cfRule>
    <cfRule type="containsText" dxfId="1480" priority="99" operator="containsText" text="Moderado">
      <formula>NOT(ISERROR(SEARCH("Moderado",I55)))</formula>
    </cfRule>
  </conditionalFormatting>
  <conditionalFormatting sqref="K55:K59">
    <cfRule type="containsText" dxfId="1479" priority="86" operator="containsText" text="Media">
      <formula>NOT(ISERROR(SEARCH("Media",K55)))</formula>
    </cfRule>
  </conditionalFormatting>
  <conditionalFormatting sqref="L55:L59">
    <cfRule type="containsText" dxfId="1478" priority="85" operator="containsText" text="Moderado">
      <formula>NOT(ISERROR(SEARCH("Moderado",L55)))</formula>
    </cfRule>
  </conditionalFormatting>
  <conditionalFormatting sqref="J55:J59">
    <cfRule type="containsText" dxfId="1477" priority="84" operator="containsText" text="Moderado">
      <formula>NOT(ISERROR(SEARCH("Moderado",J55)))</formula>
    </cfRule>
  </conditionalFormatting>
  <conditionalFormatting sqref="J55:J59">
    <cfRule type="containsText" dxfId="1476" priority="82" operator="containsText" text="Bajo">
      <formula>NOT(ISERROR(SEARCH("Bajo",J55)))</formula>
    </cfRule>
    <cfRule type="containsText" dxfId="1475" priority="83" operator="containsText" text="Extremo">
      <formula>NOT(ISERROR(SEARCH("Extremo",J55)))</formula>
    </cfRule>
  </conditionalFormatting>
  <conditionalFormatting sqref="K55:K59">
    <cfRule type="containsText" dxfId="1474" priority="80" operator="containsText" text="Baja">
      <formula>NOT(ISERROR(SEARCH("Baja",K55)))</formula>
    </cfRule>
    <cfRule type="containsText" dxfId="1473" priority="81" operator="containsText" text="Muy Baja">
      <formula>NOT(ISERROR(SEARCH("Muy Baja",K55)))</formula>
    </cfRule>
  </conditionalFormatting>
  <conditionalFormatting sqref="K55:K59">
    <cfRule type="containsText" dxfId="1472" priority="78" operator="containsText" text="Muy Alta">
      <formula>NOT(ISERROR(SEARCH("Muy Alta",K55)))</formula>
    </cfRule>
    <cfRule type="containsText" dxfId="1471" priority="79" operator="containsText" text="Alta">
      <formula>NOT(ISERROR(SEARCH("Alta",K55)))</formula>
    </cfRule>
  </conditionalFormatting>
  <conditionalFormatting sqref="L55:L59">
    <cfRule type="containsText" dxfId="1470" priority="74" operator="containsText" text="Catastrófico">
      <formula>NOT(ISERROR(SEARCH("Catastrófico",L55)))</formula>
    </cfRule>
    <cfRule type="containsText" dxfId="1469" priority="75" operator="containsText" text="Mayor">
      <formula>NOT(ISERROR(SEARCH("Mayor",L55)))</formula>
    </cfRule>
    <cfRule type="containsText" dxfId="1468" priority="76" operator="containsText" text="Menor">
      <formula>NOT(ISERROR(SEARCH("Menor",L55)))</formula>
    </cfRule>
    <cfRule type="containsText" dxfId="1467" priority="77" operator="containsText" text="Leve">
      <formula>NOT(ISERROR(SEARCH("Leve",L55)))</formula>
    </cfRule>
  </conditionalFormatting>
  <conditionalFormatting sqref="K25:L25">
    <cfRule type="containsText" dxfId="1466" priority="68" operator="containsText" text="3- Moderado">
      <formula>NOT(ISERROR(SEARCH("3- Moderado",K25)))</formula>
    </cfRule>
    <cfRule type="containsText" dxfId="1465" priority="69" operator="containsText" text="6- Moderado">
      <formula>NOT(ISERROR(SEARCH("6- Moderado",K25)))</formula>
    </cfRule>
    <cfRule type="containsText" dxfId="1464" priority="70" operator="containsText" text="4- Moderado">
      <formula>NOT(ISERROR(SEARCH("4- Moderado",K25)))</formula>
    </cfRule>
    <cfRule type="containsText" dxfId="1463" priority="71" operator="containsText" text="3- Bajo">
      <formula>NOT(ISERROR(SEARCH("3- Bajo",K25)))</formula>
    </cfRule>
    <cfRule type="containsText" dxfId="1462" priority="72" operator="containsText" text="4- Bajo">
      <formula>NOT(ISERROR(SEARCH("4- Bajo",K25)))</formula>
    </cfRule>
    <cfRule type="containsText" dxfId="1461" priority="73" operator="containsText" text="1- Bajo">
      <formula>NOT(ISERROR(SEARCH("1- Bajo",K25)))</formula>
    </cfRule>
  </conditionalFormatting>
  <conditionalFormatting sqref="H25:I25">
    <cfRule type="containsText" dxfId="1460" priority="62" operator="containsText" text="3- Moderado">
      <formula>NOT(ISERROR(SEARCH("3- Moderado",H25)))</formula>
    </cfRule>
    <cfRule type="containsText" dxfId="1459" priority="63" operator="containsText" text="6- Moderado">
      <formula>NOT(ISERROR(SEARCH("6- Moderado",H25)))</formula>
    </cfRule>
    <cfRule type="containsText" dxfId="1458" priority="64" operator="containsText" text="4- Moderado">
      <formula>NOT(ISERROR(SEARCH("4- Moderado",H25)))</formula>
    </cfRule>
    <cfRule type="containsText" dxfId="1457" priority="65" operator="containsText" text="3- Bajo">
      <formula>NOT(ISERROR(SEARCH("3- Bajo",H25)))</formula>
    </cfRule>
    <cfRule type="containsText" dxfId="1456" priority="66" operator="containsText" text="4- Bajo">
      <formula>NOT(ISERROR(SEARCH("4- Bajo",H25)))</formula>
    </cfRule>
    <cfRule type="containsText" dxfId="1455" priority="67" operator="containsText" text="1- Bajo">
      <formula>NOT(ISERROR(SEARCH("1- Bajo",H25)))</formula>
    </cfRule>
  </conditionalFormatting>
  <conditionalFormatting sqref="A25 C25:E25">
    <cfRule type="containsText" dxfId="1454" priority="56" operator="containsText" text="3- Moderado">
      <formula>NOT(ISERROR(SEARCH("3- Moderado",A25)))</formula>
    </cfRule>
    <cfRule type="containsText" dxfId="1453" priority="57" operator="containsText" text="6- Moderado">
      <formula>NOT(ISERROR(SEARCH("6- Moderado",A25)))</formula>
    </cfRule>
    <cfRule type="containsText" dxfId="1452" priority="58" operator="containsText" text="4- Moderado">
      <formula>NOT(ISERROR(SEARCH("4- Moderado",A25)))</formula>
    </cfRule>
    <cfRule type="containsText" dxfId="1451" priority="59" operator="containsText" text="3- Bajo">
      <formula>NOT(ISERROR(SEARCH("3- Bajo",A25)))</formula>
    </cfRule>
    <cfRule type="containsText" dxfId="1450" priority="60" operator="containsText" text="4- Bajo">
      <formula>NOT(ISERROR(SEARCH("4- Bajo",A25)))</formula>
    </cfRule>
    <cfRule type="containsText" dxfId="1449" priority="61" operator="containsText" text="1- Bajo">
      <formula>NOT(ISERROR(SEARCH("1- Bajo",A25)))</formula>
    </cfRule>
  </conditionalFormatting>
  <conditionalFormatting sqref="F25:G25">
    <cfRule type="containsText" dxfId="1448" priority="50" operator="containsText" text="3- Moderado">
      <formula>NOT(ISERROR(SEARCH("3- Moderado",F25)))</formula>
    </cfRule>
    <cfRule type="containsText" dxfId="1447" priority="51" operator="containsText" text="6- Moderado">
      <formula>NOT(ISERROR(SEARCH("6- Moderado",F25)))</formula>
    </cfRule>
    <cfRule type="containsText" dxfId="1446" priority="52" operator="containsText" text="4- Moderado">
      <formula>NOT(ISERROR(SEARCH("4- Moderado",F25)))</formula>
    </cfRule>
    <cfRule type="containsText" dxfId="1445" priority="53" operator="containsText" text="3- Bajo">
      <formula>NOT(ISERROR(SEARCH("3- Bajo",F25)))</formula>
    </cfRule>
    <cfRule type="containsText" dxfId="1444" priority="54" operator="containsText" text="4- Bajo">
      <formula>NOT(ISERROR(SEARCH("4- Bajo",F25)))</formula>
    </cfRule>
    <cfRule type="containsText" dxfId="1443" priority="55" operator="containsText" text="1- Bajo">
      <formula>NOT(ISERROR(SEARCH("1- Bajo",F25)))</formula>
    </cfRule>
  </conditionalFormatting>
  <conditionalFormatting sqref="J25:J29">
    <cfRule type="containsText" dxfId="1442" priority="45" operator="containsText" text="Bajo">
      <formula>NOT(ISERROR(SEARCH("Bajo",J25)))</formula>
    </cfRule>
    <cfRule type="containsText" dxfId="1441" priority="46" operator="containsText" text="Moderado">
      <formula>NOT(ISERROR(SEARCH("Moderado",J25)))</formula>
    </cfRule>
    <cfRule type="containsText" dxfId="1440" priority="47" operator="containsText" text="Alto">
      <formula>NOT(ISERROR(SEARCH("Alto",J25)))</formula>
    </cfRule>
    <cfRule type="containsText" dxfId="1439" priority="48" operator="containsText" text="Extremo">
      <formula>NOT(ISERROR(SEARCH("Extremo",J25)))</formula>
    </cfRule>
    <cfRule type="colorScale" priority="49">
      <colorScale>
        <cfvo type="min"/>
        <cfvo type="max"/>
        <color rgb="FFFF7128"/>
        <color rgb="FFFFEF9C"/>
      </colorScale>
    </cfRule>
  </conditionalFormatting>
  <conditionalFormatting sqref="M25:M29">
    <cfRule type="containsText" dxfId="1438" priority="20" operator="containsText" text="Moderado">
      <formula>NOT(ISERROR(SEARCH("Moderado",M25)))</formula>
    </cfRule>
    <cfRule type="containsText" dxfId="1437" priority="40" operator="containsText" text="Bajo">
      <formula>NOT(ISERROR(SEARCH("Bajo",M25)))</formula>
    </cfRule>
    <cfRule type="containsText" dxfId="1436" priority="41" operator="containsText" text="Moderado">
      <formula>NOT(ISERROR(SEARCH("Moderado",M25)))</formula>
    </cfRule>
    <cfRule type="containsText" dxfId="1435" priority="42" operator="containsText" text="Alto">
      <formula>NOT(ISERROR(SEARCH("Alto",M25)))</formula>
    </cfRule>
    <cfRule type="containsText" dxfId="1434" priority="43" operator="containsText" text="Extremo">
      <formula>NOT(ISERROR(SEARCH("Extremo",M25)))</formula>
    </cfRule>
    <cfRule type="colorScale" priority="44">
      <colorScale>
        <cfvo type="min"/>
        <cfvo type="max"/>
        <color rgb="FFFF7128"/>
        <color rgb="FFFFEF9C"/>
      </colorScale>
    </cfRule>
  </conditionalFormatting>
  <conditionalFormatting sqref="N25">
    <cfRule type="containsText" dxfId="1433" priority="34" operator="containsText" text="3- Moderado">
      <formula>NOT(ISERROR(SEARCH("3- Moderado",N25)))</formula>
    </cfRule>
    <cfRule type="containsText" dxfId="1432" priority="35" operator="containsText" text="6- Moderado">
      <formula>NOT(ISERROR(SEARCH("6- Moderado",N25)))</formula>
    </cfRule>
    <cfRule type="containsText" dxfId="1431" priority="36" operator="containsText" text="4- Moderado">
      <formula>NOT(ISERROR(SEARCH("4- Moderado",N25)))</formula>
    </cfRule>
    <cfRule type="containsText" dxfId="1430" priority="37" operator="containsText" text="3- Bajo">
      <formula>NOT(ISERROR(SEARCH("3- Bajo",N25)))</formula>
    </cfRule>
    <cfRule type="containsText" dxfId="1429" priority="38" operator="containsText" text="4- Bajo">
      <formula>NOT(ISERROR(SEARCH("4- Bajo",N25)))</formula>
    </cfRule>
    <cfRule type="containsText" dxfId="1428" priority="39" operator="containsText" text="1- Bajo">
      <formula>NOT(ISERROR(SEARCH("1- Bajo",N25)))</formula>
    </cfRule>
  </conditionalFormatting>
  <conditionalFormatting sqref="H25:H29">
    <cfRule type="containsText" dxfId="1427" priority="21" operator="containsText" text="Muy Alta">
      <formula>NOT(ISERROR(SEARCH("Muy Alta",H25)))</formula>
    </cfRule>
    <cfRule type="containsText" dxfId="1426" priority="22" operator="containsText" text="Alta">
      <formula>NOT(ISERROR(SEARCH("Alta",H25)))</formula>
    </cfRule>
    <cfRule type="containsText" dxfId="1425" priority="23" operator="containsText" text="Muy Alta">
      <formula>NOT(ISERROR(SEARCH("Muy Alta",H25)))</formula>
    </cfRule>
    <cfRule type="containsText" dxfId="1424" priority="28" operator="containsText" text="Muy Baja">
      <formula>NOT(ISERROR(SEARCH("Muy Baja",H25)))</formula>
    </cfRule>
    <cfRule type="containsText" dxfId="1423" priority="29" operator="containsText" text="Baja">
      <formula>NOT(ISERROR(SEARCH("Baja",H25)))</formula>
    </cfRule>
    <cfRule type="containsText" dxfId="1422" priority="30" operator="containsText" text="Media">
      <formula>NOT(ISERROR(SEARCH("Media",H25)))</formula>
    </cfRule>
    <cfRule type="containsText" dxfId="1421" priority="31" operator="containsText" text="Alta">
      <formula>NOT(ISERROR(SEARCH("Alta",H25)))</formula>
    </cfRule>
    <cfRule type="containsText" dxfId="1420" priority="33" operator="containsText" text="Muy Alta">
      <formula>NOT(ISERROR(SEARCH("Muy Alta",H25)))</formula>
    </cfRule>
  </conditionalFormatting>
  <conditionalFormatting sqref="I25:I29">
    <cfRule type="containsText" dxfId="1419" priority="24" operator="containsText" text="Catastrófico">
      <formula>NOT(ISERROR(SEARCH("Catastrófico",I25)))</formula>
    </cfRule>
    <cfRule type="containsText" dxfId="1418" priority="25" operator="containsText" text="Mayor">
      <formula>NOT(ISERROR(SEARCH("Mayor",I25)))</formula>
    </cfRule>
    <cfRule type="containsText" dxfId="1417" priority="26" operator="containsText" text="Menor">
      <formula>NOT(ISERROR(SEARCH("Menor",I25)))</formula>
    </cfRule>
    <cfRule type="containsText" dxfId="1416" priority="27" operator="containsText" text="Leve">
      <formula>NOT(ISERROR(SEARCH("Leve",I25)))</formula>
    </cfRule>
    <cfRule type="containsText" dxfId="1415" priority="32" operator="containsText" text="Moderado">
      <formula>NOT(ISERROR(SEARCH("Moderado",I25)))</formula>
    </cfRule>
  </conditionalFormatting>
  <conditionalFormatting sqref="K25:K29">
    <cfRule type="containsText" dxfId="1414" priority="19" operator="containsText" text="Media">
      <formula>NOT(ISERROR(SEARCH("Media",K25)))</formula>
    </cfRule>
  </conditionalFormatting>
  <conditionalFormatting sqref="L25:L29">
    <cfRule type="containsText" dxfId="1413" priority="18" operator="containsText" text="Moderado">
      <formula>NOT(ISERROR(SEARCH("Moderado",L25)))</formula>
    </cfRule>
  </conditionalFormatting>
  <conditionalFormatting sqref="J25:J29">
    <cfRule type="containsText" dxfId="1412" priority="17" operator="containsText" text="Moderado">
      <formula>NOT(ISERROR(SEARCH("Moderado",J25)))</formula>
    </cfRule>
  </conditionalFormatting>
  <conditionalFormatting sqref="J25:J29">
    <cfRule type="containsText" dxfId="1411" priority="15" operator="containsText" text="Bajo">
      <formula>NOT(ISERROR(SEARCH("Bajo",J25)))</formula>
    </cfRule>
    <cfRule type="containsText" dxfId="1410" priority="16" operator="containsText" text="Extremo">
      <formula>NOT(ISERROR(SEARCH("Extremo",J25)))</formula>
    </cfRule>
  </conditionalFormatting>
  <conditionalFormatting sqref="K25:K29">
    <cfRule type="containsText" dxfId="1409" priority="13" operator="containsText" text="Baja">
      <formula>NOT(ISERROR(SEARCH("Baja",K25)))</formula>
    </cfRule>
    <cfRule type="containsText" dxfId="1408" priority="14" operator="containsText" text="Muy Baja">
      <formula>NOT(ISERROR(SEARCH("Muy Baja",K25)))</formula>
    </cfRule>
  </conditionalFormatting>
  <conditionalFormatting sqref="K25:K29">
    <cfRule type="containsText" dxfId="1407" priority="11" operator="containsText" text="Muy Alta">
      <formula>NOT(ISERROR(SEARCH("Muy Alta",K25)))</formula>
    </cfRule>
    <cfRule type="containsText" dxfId="1406" priority="12" operator="containsText" text="Alta">
      <formula>NOT(ISERROR(SEARCH("Alta",K25)))</formula>
    </cfRule>
  </conditionalFormatting>
  <conditionalFormatting sqref="L25:L29">
    <cfRule type="containsText" dxfId="1405" priority="7" operator="containsText" text="Catastrófico">
      <formula>NOT(ISERROR(SEARCH("Catastrófico",L25)))</formula>
    </cfRule>
    <cfRule type="containsText" dxfId="1404" priority="8" operator="containsText" text="Mayor">
      <formula>NOT(ISERROR(SEARCH("Mayor",L25)))</formula>
    </cfRule>
    <cfRule type="containsText" dxfId="1403" priority="9" operator="containsText" text="Menor">
      <formula>NOT(ISERROR(SEARCH("Menor",L25)))</formula>
    </cfRule>
    <cfRule type="containsText" dxfId="1402" priority="10" operator="containsText" text="Leve">
      <formula>NOT(ISERROR(SEARCH("Leve",L25)))</formula>
    </cfRule>
  </conditionalFormatting>
  <conditionalFormatting sqref="B10 B15 B20 B25 B30 B35 B40 B45 B50 B55">
    <cfRule type="containsText" dxfId="1401" priority="1" operator="containsText" text="3- Moderado">
      <formula>NOT(ISERROR(SEARCH("3- Moderado",B10)))</formula>
    </cfRule>
    <cfRule type="containsText" dxfId="1400" priority="2" operator="containsText" text="6- Moderado">
      <formula>NOT(ISERROR(SEARCH("6- Moderado",B10)))</formula>
    </cfRule>
    <cfRule type="containsText" dxfId="1399" priority="3" operator="containsText" text="4- Moderado">
      <formula>NOT(ISERROR(SEARCH("4- Moderado",B10)))</formula>
    </cfRule>
    <cfRule type="containsText" dxfId="1398" priority="4" operator="containsText" text="3- Bajo">
      <formula>NOT(ISERROR(SEARCH("3- Bajo",B10)))</formula>
    </cfRule>
    <cfRule type="containsText" dxfId="1397" priority="5" operator="containsText" text="4- Bajo">
      <formula>NOT(ISERROR(SEARCH("4- Bajo",B10)))</formula>
    </cfRule>
    <cfRule type="containsText" dxfId="1396" priority="6" operator="containsText" text="1- Bajo">
      <formula>NOT(ISERROR(SEARCH("1- Bajo",B10)))</formula>
    </cfRule>
  </conditionalFormatting>
  <dataValidations count="7">
    <dataValidation allowBlank="1" showInputMessage="1" showErrorMessage="1" prompt="seleccionar si el responsable de ejecutar las acciones es el nivel central" sqref="Q8:R8" xr:uid="{1EFD3D86-8546-4DD9-848C-9F97A8065ABE}"/>
    <dataValidation allowBlank="1" showInputMessage="1" showErrorMessage="1" prompt="Seleccionar si el responsable es el responsable de las acciones es el nivel central" sqref="P7:P8" xr:uid="{803D3159-344E-4177-8E38-059AA740B70D}"/>
    <dataValidation allowBlank="1" showInputMessage="1" showErrorMessage="1" prompt="Describir las actividades que se van a desarrollar para el proyecto" sqref="O7" xr:uid="{868E9958-07A9-49F6-BD1D-CE0636E151A0}"/>
    <dataValidation allowBlank="1" showInputMessage="1" showErrorMessage="1" prompt="El grado de afectación puede ser " sqref="I8" xr:uid="{B1F3D36D-6588-4D5E-AEE0-647FAB3D4651}"/>
    <dataValidation allowBlank="1" showInputMessage="1" showErrorMessage="1" prompt="Que tan factible es que materialize el riesgo?" sqref="H8" xr:uid="{7FCE7B53-6091-423D-8D79-3F997E64BCE6}"/>
    <dataValidation allowBlank="1" showInputMessage="1" showErrorMessage="1" prompt="Registrar qué factor  que ocasina el riesgo: un facot identtficado el contexto._x000a_O  personas, recursos, estilo de direccion , factores externos, , codiciones ambientales" sqref="F8:G8" xr:uid="{580E7C2E-FD99-41D3-A0F7-1ADF376F8D94}"/>
    <dataValidation allowBlank="1" showInputMessage="1" showErrorMessage="1" prompt="Seleccionar el tipo de riesgo teniendo en cuenta que  factor organizaconal afecta. Ver explicacion en hoja " sqref="E8" xr:uid="{3F7C2199-6A14-4B2A-A6A3-32E95E4E8B1C}"/>
  </dataValidation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CEB628-4F53-4AA2-BD0C-1D04F5795005}">
  <sheetPr>
    <tabColor rgb="FF00B0F0"/>
  </sheetPr>
  <dimension ref="A1:JS59"/>
  <sheetViews>
    <sheetView topLeftCell="F50" zoomScale="71" zoomScaleNormal="71" workbookViewId="0">
      <selection activeCell="U55" sqref="U10:U59"/>
    </sheetView>
  </sheetViews>
  <sheetFormatPr baseColWidth="10" defaultColWidth="11.44140625" defaultRowHeight="14.4" x14ac:dyDescent="0.3"/>
  <cols>
    <col min="1" max="2" width="18.44140625" style="82" customWidth="1"/>
    <col min="3" max="3" width="15.5546875" customWidth="1"/>
    <col min="4" max="4" width="27.5546875" style="82" customWidth="1"/>
    <col min="5" max="5" width="18" style="184" customWidth="1"/>
    <col min="6" max="6" width="40.109375" customWidth="1"/>
    <col min="7" max="7" width="20.44140625" customWidth="1"/>
    <col min="8" max="8" width="10.44140625" style="185" customWidth="1"/>
    <col min="9" max="9" width="11.44140625" style="185" customWidth="1"/>
    <col min="10" max="10" width="10.109375" style="186" customWidth="1"/>
    <col min="11" max="11" width="11.44140625" style="185" customWidth="1"/>
    <col min="12" max="12" width="10.88671875" style="185" customWidth="1"/>
    <col min="13" max="13" width="18.33203125" style="185" bestFit="1" customWidth="1"/>
    <col min="14" max="14" width="18.33203125" bestFit="1" customWidth="1"/>
    <col min="15" max="15" width="32.88671875" customWidth="1"/>
    <col min="16" max="16" width="16.5546875" customWidth="1"/>
    <col min="17" max="18" width="14.33203125" customWidth="1"/>
    <col min="19" max="19" width="17.88671875" customWidth="1"/>
    <col min="20" max="20" width="15.109375" customWidth="1"/>
    <col min="21" max="21" width="29.44140625" customWidth="1"/>
    <col min="22" max="177" width="11.44140625" style="7"/>
  </cols>
  <sheetData>
    <row r="1" spans="1:279" s="156" customFormat="1" ht="16.5" customHeight="1" x14ac:dyDescent="0.25">
      <c r="A1" s="342"/>
      <c r="B1" s="343"/>
      <c r="C1" s="343"/>
      <c r="D1" s="480" t="s">
        <v>487</v>
      </c>
      <c r="E1" s="480"/>
      <c r="F1" s="480"/>
      <c r="G1" s="480"/>
      <c r="H1" s="480"/>
      <c r="I1" s="480"/>
      <c r="J1" s="480"/>
      <c r="K1" s="480"/>
      <c r="L1" s="480"/>
      <c r="M1" s="480"/>
      <c r="N1" s="480"/>
      <c r="O1" s="480"/>
      <c r="P1" s="480"/>
      <c r="Q1" s="481"/>
      <c r="R1" s="187"/>
      <c r="S1" s="334" t="s">
        <v>120</v>
      </c>
      <c r="T1" s="334"/>
      <c r="U1" s="334"/>
      <c r="V1" s="155"/>
      <c r="W1" s="155"/>
      <c r="X1" s="155"/>
      <c r="Y1" s="155"/>
      <c r="Z1" s="155"/>
      <c r="AA1" s="155"/>
      <c r="AB1" s="155"/>
      <c r="AC1" s="155"/>
      <c r="AD1" s="155"/>
      <c r="AE1" s="155"/>
      <c r="AF1" s="155"/>
      <c r="AG1" s="155"/>
      <c r="AH1" s="155"/>
      <c r="AI1" s="155"/>
      <c r="AJ1" s="155"/>
      <c r="AK1" s="155"/>
      <c r="AL1" s="155"/>
      <c r="AM1" s="155"/>
      <c r="AN1" s="155"/>
      <c r="AO1" s="155"/>
      <c r="AP1" s="155"/>
      <c r="AQ1" s="155"/>
      <c r="AR1" s="155"/>
      <c r="AS1" s="155"/>
      <c r="AT1" s="155"/>
      <c r="AU1" s="155"/>
      <c r="AV1" s="155"/>
      <c r="AW1" s="155"/>
      <c r="AX1" s="155"/>
      <c r="AY1" s="155"/>
      <c r="AZ1" s="155"/>
      <c r="BA1" s="155"/>
      <c r="BB1" s="155"/>
      <c r="BC1" s="155"/>
      <c r="BD1" s="155"/>
      <c r="BE1" s="155"/>
      <c r="BF1" s="155"/>
      <c r="BG1" s="155"/>
      <c r="BH1" s="155"/>
      <c r="BI1" s="155"/>
      <c r="BJ1" s="155"/>
      <c r="BK1" s="155"/>
      <c r="BL1" s="155"/>
      <c r="BM1" s="155"/>
      <c r="BN1" s="155"/>
      <c r="BO1" s="155"/>
      <c r="BP1" s="155"/>
      <c r="BQ1" s="155"/>
      <c r="BR1" s="155"/>
      <c r="BS1" s="155"/>
      <c r="BT1" s="155"/>
      <c r="BU1" s="155"/>
      <c r="BV1" s="155"/>
      <c r="BW1" s="155"/>
      <c r="BX1" s="155"/>
      <c r="BY1" s="155"/>
      <c r="BZ1" s="155"/>
      <c r="CA1" s="155"/>
      <c r="CB1" s="155"/>
      <c r="CC1" s="155"/>
      <c r="CD1" s="155"/>
      <c r="CE1" s="155"/>
      <c r="CF1" s="155"/>
      <c r="CG1" s="155"/>
      <c r="CH1" s="155"/>
      <c r="CI1" s="155"/>
      <c r="CJ1" s="155"/>
      <c r="CK1" s="155"/>
      <c r="CL1" s="155"/>
      <c r="CM1" s="155"/>
      <c r="CN1" s="155"/>
      <c r="CO1" s="155"/>
      <c r="CP1" s="155"/>
      <c r="CQ1" s="155"/>
      <c r="CR1" s="155"/>
      <c r="CS1" s="155"/>
      <c r="CT1" s="155"/>
      <c r="CU1" s="155"/>
      <c r="CV1" s="155"/>
      <c r="CW1" s="155"/>
      <c r="CX1" s="155"/>
      <c r="CY1" s="155"/>
      <c r="CZ1" s="155"/>
      <c r="DA1" s="155"/>
      <c r="DB1" s="155"/>
      <c r="DC1" s="155"/>
      <c r="DD1" s="155"/>
      <c r="DE1" s="155"/>
      <c r="DF1" s="155"/>
      <c r="DG1" s="155"/>
      <c r="DH1" s="155"/>
      <c r="DI1" s="155"/>
      <c r="DJ1" s="155"/>
      <c r="DK1" s="155"/>
      <c r="DL1" s="155"/>
      <c r="DM1" s="155"/>
      <c r="DN1" s="155"/>
      <c r="DO1" s="155"/>
      <c r="DP1" s="155"/>
      <c r="DQ1" s="155"/>
      <c r="DR1" s="155"/>
      <c r="DS1" s="155"/>
      <c r="DT1" s="155"/>
      <c r="DU1" s="155"/>
      <c r="DV1" s="155"/>
      <c r="DW1" s="155"/>
      <c r="DX1" s="155"/>
      <c r="DY1" s="155"/>
      <c r="DZ1" s="155"/>
      <c r="EA1" s="155"/>
      <c r="EB1" s="155"/>
      <c r="EC1" s="155"/>
      <c r="ED1" s="155"/>
      <c r="EE1" s="155"/>
      <c r="EF1" s="155"/>
      <c r="EG1" s="155"/>
      <c r="EH1" s="155"/>
      <c r="EI1" s="155"/>
      <c r="EJ1" s="155"/>
      <c r="EK1" s="155"/>
      <c r="EL1" s="155"/>
      <c r="EM1" s="155"/>
      <c r="EN1" s="155"/>
      <c r="EO1" s="155"/>
      <c r="EP1" s="155"/>
      <c r="EQ1" s="155"/>
      <c r="ER1" s="155"/>
      <c r="ES1" s="155"/>
      <c r="ET1" s="155"/>
      <c r="EU1" s="155"/>
      <c r="EV1" s="155"/>
      <c r="EW1" s="155"/>
      <c r="EX1" s="155"/>
      <c r="EY1" s="155"/>
      <c r="EZ1" s="155"/>
      <c r="FA1" s="155"/>
      <c r="FB1" s="155"/>
      <c r="FC1" s="155"/>
      <c r="FD1" s="155"/>
      <c r="FE1" s="155"/>
      <c r="FF1" s="155"/>
      <c r="FG1" s="155"/>
      <c r="FH1" s="155"/>
      <c r="FI1" s="155"/>
      <c r="FJ1" s="155"/>
      <c r="FK1" s="155"/>
      <c r="FL1" s="155"/>
      <c r="FM1" s="155"/>
      <c r="FN1" s="155"/>
      <c r="FO1" s="155"/>
      <c r="FP1" s="155"/>
      <c r="FQ1" s="155"/>
      <c r="FR1" s="155"/>
      <c r="FS1" s="155"/>
      <c r="FT1" s="155"/>
      <c r="FU1" s="155"/>
      <c r="FV1" s="155"/>
      <c r="FW1" s="155"/>
      <c r="FX1" s="155"/>
      <c r="FY1" s="155"/>
      <c r="FZ1" s="155"/>
      <c r="GA1" s="155"/>
      <c r="GB1" s="155"/>
      <c r="GC1" s="155"/>
      <c r="GD1" s="155"/>
      <c r="GE1" s="155"/>
      <c r="GF1" s="155"/>
      <c r="GG1" s="155"/>
      <c r="GH1" s="155"/>
      <c r="GI1" s="155"/>
      <c r="GJ1" s="155"/>
      <c r="GK1" s="155"/>
      <c r="GL1" s="155"/>
      <c r="GM1" s="155"/>
      <c r="GN1" s="155"/>
      <c r="GO1" s="155"/>
      <c r="GP1" s="155"/>
      <c r="GQ1" s="155"/>
      <c r="GR1" s="155"/>
      <c r="GS1" s="155"/>
      <c r="GT1" s="155"/>
      <c r="GU1" s="155"/>
      <c r="GV1" s="155"/>
      <c r="GW1" s="155"/>
      <c r="GX1" s="155"/>
      <c r="GY1" s="155"/>
      <c r="GZ1" s="155"/>
      <c r="HA1" s="155"/>
      <c r="HB1" s="155"/>
      <c r="HC1" s="155"/>
      <c r="HD1" s="155"/>
      <c r="HE1" s="155"/>
      <c r="HF1" s="155"/>
      <c r="HG1" s="155"/>
      <c r="HH1" s="155"/>
      <c r="HI1" s="155"/>
      <c r="HJ1" s="155"/>
      <c r="HK1" s="155"/>
      <c r="HL1" s="155"/>
      <c r="HM1" s="155"/>
      <c r="HN1" s="155"/>
      <c r="HO1" s="155"/>
      <c r="HP1" s="155"/>
      <c r="HQ1" s="155"/>
      <c r="HR1" s="155"/>
      <c r="HS1" s="155"/>
      <c r="HT1" s="155"/>
      <c r="HU1" s="155"/>
      <c r="HV1" s="155"/>
      <c r="HW1" s="155"/>
      <c r="HX1" s="155"/>
      <c r="HY1" s="155"/>
      <c r="HZ1" s="155"/>
      <c r="IA1" s="155"/>
      <c r="IB1" s="155"/>
      <c r="IC1" s="155"/>
      <c r="ID1" s="155"/>
      <c r="IE1" s="155"/>
      <c r="IF1" s="155"/>
      <c r="IG1" s="155"/>
      <c r="IH1" s="155"/>
      <c r="II1" s="155"/>
      <c r="IJ1" s="155"/>
      <c r="IK1" s="155"/>
      <c r="IL1" s="155"/>
      <c r="IM1" s="155"/>
      <c r="IN1" s="155"/>
      <c r="IO1" s="155"/>
      <c r="IP1" s="155"/>
      <c r="IQ1" s="155"/>
      <c r="IR1" s="155"/>
      <c r="IS1" s="155"/>
      <c r="IT1" s="155"/>
      <c r="IU1" s="155"/>
      <c r="IV1" s="155"/>
      <c r="IW1" s="155"/>
      <c r="IX1" s="155"/>
      <c r="IY1" s="155"/>
      <c r="IZ1" s="155"/>
      <c r="JA1" s="155"/>
      <c r="JB1" s="155"/>
      <c r="JC1" s="155"/>
      <c r="JD1" s="155"/>
      <c r="JE1" s="155"/>
      <c r="JF1" s="155"/>
      <c r="JG1" s="155"/>
      <c r="JH1" s="155"/>
      <c r="JI1" s="155"/>
      <c r="JJ1" s="155"/>
      <c r="JK1" s="155"/>
      <c r="JL1" s="155"/>
      <c r="JM1" s="155"/>
      <c r="JN1" s="155"/>
      <c r="JO1" s="155"/>
      <c r="JP1" s="155"/>
      <c r="JQ1" s="155"/>
      <c r="JR1" s="155"/>
      <c r="JS1" s="155"/>
    </row>
    <row r="2" spans="1:279" s="156" customFormat="1" ht="39.75" customHeight="1" x14ac:dyDescent="0.25">
      <c r="A2" s="344"/>
      <c r="B2" s="345"/>
      <c r="C2" s="345"/>
      <c r="D2" s="482"/>
      <c r="E2" s="482"/>
      <c r="F2" s="482"/>
      <c r="G2" s="482"/>
      <c r="H2" s="482"/>
      <c r="I2" s="482"/>
      <c r="J2" s="482"/>
      <c r="K2" s="482"/>
      <c r="L2" s="482"/>
      <c r="M2" s="482"/>
      <c r="N2" s="482"/>
      <c r="O2" s="482"/>
      <c r="P2" s="482"/>
      <c r="Q2" s="483"/>
      <c r="R2" s="187"/>
      <c r="S2" s="334"/>
      <c r="T2" s="334"/>
      <c r="U2" s="334"/>
      <c r="V2" s="155"/>
      <c r="W2" s="155"/>
      <c r="X2" s="155"/>
      <c r="Y2" s="155"/>
      <c r="Z2" s="155"/>
      <c r="AA2" s="155"/>
      <c r="AB2" s="155"/>
      <c r="AC2" s="155"/>
      <c r="AD2" s="155"/>
      <c r="AE2" s="155"/>
      <c r="AF2" s="155"/>
      <c r="AG2" s="155"/>
      <c r="AH2" s="155"/>
      <c r="AI2" s="155"/>
      <c r="AJ2" s="155"/>
      <c r="AK2" s="155"/>
      <c r="AL2" s="155"/>
      <c r="AM2" s="155"/>
      <c r="AN2" s="155"/>
      <c r="AO2" s="155"/>
      <c r="AP2" s="155"/>
      <c r="AQ2" s="155"/>
      <c r="AR2" s="155"/>
      <c r="AS2" s="155"/>
      <c r="AT2" s="155"/>
      <c r="AU2" s="155"/>
      <c r="AV2" s="155"/>
      <c r="AW2" s="155"/>
      <c r="AX2" s="155"/>
      <c r="AY2" s="155"/>
      <c r="AZ2" s="155"/>
      <c r="BA2" s="155"/>
      <c r="BB2" s="155"/>
      <c r="BC2" s="155"/>
      <c r="BD2" s="155"/>
      <c r="BE2" s="155"/>
      <c r="BF2" s="155"/>
      <c r="BG2" s="155"/>
      <c r="BH2" s="155"/>
      <c r="BI2" s="155"/>
      <c r="BJ2" s="155"/>
      <c r="BK2" s="155"/>
      <c r="BL2" s="155"/>
      <c r="BM2" s="155"/>
      <c r="BN2" s="155"/>
      <c r="BO2" s="155"/>
      <c r="BP2" s="155"/>
      <c r="BQ2" s="155"/>
      <c r="BR2" s="155"/>
      <c r="BS2" s="155"/>
      <c r="BT2" s="155"/>
      <c r="BU2" s="155"/>
      <c r="BV2" s="155"/>
      <c r="BW2" s="155"/>
      <c r="BX2" s="155"/>
      <c r="BY2" s="155"/>
      <c r="BZ2" s="155"/>
      <c r="CA2" s="155"/>
      <c r="CB2" s="155"/>
      <c r="CC2" s="155"/>
      <c r="CD2" s="155"/>
      <c r="CE2" s="155"/>
      <c r="CF2" s="155"/>
      <c r="CG2" s="155"/>
      <c r="CH2" s="155"/>
      <c r="CI2" s="155"/>
      <c r="CJ2" s="155"/>
      <c r="CK2" s="155"/>
      <c r="CL2" s="155"/>
      <c r="CM2" s="155"/>
      <c r="CN2" s="155"/>
      <c r="CO2" s="155"/>
      <c r="CP2" s="155"/>
      <c r="CQ2" s="155"/>
      <c r="CR2" s="155"/>
      <c r="CS2" s="155"/>
      <c r="CT2" s="155"/>
      <c r="CU2" s="155"/>
      <c r="CV2" s="155"/>
      <c r="CW2" s="155"/>
      <c r="CX2" s="155"/>
      <c r="CY2" s="155"/>
      <c r="CZ2" s="155"/>
      <c r="DA2" s="155"/>
      <c r="DB2" s="155"/>
      <c r="DC2" s="155"/>
      <c r="DD2" s="155"/>
      <c r="DE2" s="155"/>
      <c r="DF2" s="155"/>
      <c r="DG2" s="155"/>
      <c r="DH2" s="155"/>
      <c r="DI2" s="155"/>
      <c r="DJ2" s="155"/>
      <c r="DK2" s="155"/>
      <c r="DL2" s="155"/>
      <c r="DM2" s="155"/>
      <c r="DN2" s="155"/>
      <c r="DO2" s="155"/>
      <c r="DP2" s="155"/>
      <c r="DQ2" s="155"/>
      <c r="DR2" s="155"/>
      <c r="DS2" s="155"/>
      <c r="DT2" s="155"/>
      <c r="DU2" s="155"/>
      <c r="DV2" s="155"/>
      <c r="DW2" s="155"/>
      <c r="DX2" s="155"/>
      <c r="DY2" s="155"/>
      <c r="DZ2" s="155"/>
      <c r="EA2" s="155"/>
      <c r="EB2" s="155"/>
      <c r="EC2" s="155"/>
      <c r="ED2" s="155"/>
      <c r="EE2" s="155"/>
      <c r="EF2" s="155"/>
      <c r="EG2" s="155"/>
      <c r="EH2" s="155"/>
      <c r="EI2" s="155"/>
      <c r="EJ2" s="155"/>
      <c r="EK2" s="155"/>
      <c r="EL2" s="155"/>
      <c r="EM2" s="155"/>
      <c r="EN2" s="155"/>
      <c r="EO2" s="155"/>
      <c r="EP2" s="155"/>
      <c r="EQ2" s="155"/>
      <c r="ER2" s="155"/>
      <c r="ES2" s="155"/>
      <c r="ET2" s="155"/>
      <c r="EU2" s="155"/>
      <c r="EV2" s="155"/>
      <c r="EW2" s="155"/>
      <c r="EX2" s="155"/>
      <c r="EY2" s="155"/>
      <c r="EZ2" s="155"/>
      <c r="FA2" s="155"/>
      <c r="FB2" s="155"/>
      <c r="FC2" s="155"/>
      <c r="FD2" s="155"/>
      <c r="FE2" s="155"/>
      <c r="FF2" s="155"/>
      <c r="FG2" s="155"/>
      <c r="FH2" s="155"/>
      <c r="FI2" s="155"/>
      <c r="FJ2" s="155"/>
      <c r="FK2" s="155"/>
      <c r="FL2" s="155"/>
      <c r="FM2" s="155"/>
      <c r="FN2" s="155"/>
      <c r="FO2" s="155"/>
      <c r="FP2" s="155"/>
      <c r="FQ2" s="155"/>
      <c r="FR2" s="155"/>
      <c r="FS2" s="155"/>
      <c r="FT2" s="155"/>
      <c r="FU2" s="155"/>
      <c r="FV2" s="155"/>
      <c r="FW2" s="155"/>
      <c r="FX2" s="155"/>
      <c r="FY2" s="155"/>
      <c r="FZ2" s="155"/>
      <c r="GA2" s="155"/>
      <c r="GB2" s="155"/>
      <c r="GC2" s="155"/>
      <c r="GD2" s="155"/>
      <c r="GE2" s="155"/>
      <c r="GF2" s="155"/>
      <c r="GG2" s="155"/>
      <c r="GH2" s="155"/>
      <c r="GI2" s="155"/>
      <c r="GJ2" s="155"/>
      <c r="GK2" s="155"/>
      <c r="GL2" s="155"/>
      <c r="GM2" s="155"/>
      <c r="GN2" s="155"/>
      <c r="GO2" s="155"/>
      <c r="GP2" s="155"/>
      <c r="GQ2" s="155"/>
      <c r="GR2" s="155"/>
      <c r="GS2" s="155"/>
      <c r="GT2" s="155"/>
      <c r="GU2" s="155"/>
      <c r="GV2" s="155"/>
      <c r="GW2" s="155"/>
      <c r="GX2" s="155"/>
      <c r="GY2" s="155"/>
      <c r="GZ2" s="155"/>
      <c r="HA2" s="155"/>
      <c r="HB2" s="155"/>
      <c r="HC2" s="155"/>
      <c r="HD2" s="155"/>
      <c r="HE2" s="155"/>
      <c r="HF2" s="155"/>
      <c r="HG2" s="155"/>
      <c r="HH2" s="155"/>
      <c r="HI2" s="155"/>
      <c r="HJ2" s="155"/>
      <c r="HK2" s="155"/>
      <c r="HL2" s="155"/>
      <c r="HM2" s="155"/>
      <c r="HN2" s="155"/>
      <c r="HO2" s="155"/>
      <c r="HP2" s="155"/>
      <c r="HQ2" s="155"/>
      <c r="HR2" s="155"/>
      <c r="HS2" s="155"/>
      <c r="HT2" s="155"/>
      <c r="HU2" s="155"/>
      <c r="HV2" s="155"/>
      <c r="HW2" s="155"/>
      <c r="HX2" s="155"/>
      <c r="HY2" s="155"/>
      <c r="HZ2" s="155"/>
      <c r="IA2" s="155"/>
      <c r="IB2" s="155"/>
      <c r="IC2" s="155"/>
      <c r="ID2" s="155"/>
      <c r="IE2" s="155"/>
      <c r="IF2" s="155"/>
      <c r="IG2" s="155"/>
      <c r="IH2" s="155"/>
      <c r="II2" s="155"/>
      <c r="IJ2" s="155"/>
      <c r="IK2" s="155"/>
      <c r="IL2" s="155"/>
      <c r="IM2" s="155"/>
      <c r="IN2" s="155"/>
      <c r="IO2" s="155"/>
      <c r="IP2" s="155"/>
      <c r="IQ2" s="155"/>
      <c r="IR2" s="155"/>
      <c r="IS2" s="155"/>
      <c r="IT2" s="155"/>
      <c r="IU2" s="155"/>
      <c r="IV2" s="155"/>
      <c r="IW2" s="155"/>
      <c r="IX2" s="155"/>
      <c r="IY2" s="155"/>
      <c r="IZ2" s="155"/>
      <c r="JA2" s="155"/>
      <c r="JB2" s="155"/>
      <c r="JC2" s="155"/>
      <c r="JD2" s="155"/>
      <c r="JE2" s="155"/>
      <c r="JF2" s="155"/>
      <c r="JG2" s="155"/>
      <c r="JH2" s="155"/>
      <c r="JI2" s="155"/>
      <c r="JJ2" s="155"/>
      <c r="JK2" s="155"/>
      <c r="JL2" s="155"/>
      <c r="JM2" s="155"/>
      <c r="JN2" s="155"/>
      <c r="JO2" s="155"/>
      <c r="JP2" s="155"/>
      <c r="JQ2" s="155"/>
      <c r="JR2" s="155"/>
      <c r="JS2" s="155"/>
    </row>
    <row r="3" spans="1:279" s="156" customFormat="1" ht="3" customHeight="1" x14ac:dyDescent="0.25">
      <c r="A3" s="2"/>
      <c r="B3" s="2"/>
      <c r="C3" s="3"/>
      <c r="D3" s="482"/>
      <c r="E3" s="482"/>
      <c r="F3" s="482"/>
      <c r="G3" s="482"/>
      <c r="H3" s="482"/>
      <c r="I3" s="482"/>
      <c r="J3" s="482"/>
      <c r="K3" s="482"/>
      <c r="L3" s="482"/>
      <c r="M3" s="482"/>
      <c r="N3" s="482"/>
      <c r="O3" s="482"/>
      <c r="P3" s="482"/>
      <c r="Q3" s="483"/>
      <c r="R3" s="187"/>
      <c r="S3" s="334"/>
      <c r="T3" s="334"/>
      <c r="U3" s="334"/>
      <c r="V3" s="155"/>
      <c r="W3" s="155"/>
      <c r="X3" s="155"/>
      <c r="Y3" s="155"/>
      <c r="Z3" s="155"/>
      <c r="AA3" s="155"/>
      <c r="AB3" s="155"/>
      <c r="AC3" s="155"/>
      <c r="AD3" s="155"/>
      <c r="AE3" s="155"/>
      <c r="AF3" s="155"/>
      <c r="AG3" s="155"/>
      <c r="AH3" s="155"/>
      <c r="AI3" s="155"/>
      <c r="AJ3" s="155"/>
      <c r="AK3" s="155"/>
      <c r="AL3" s="155"/>
      <c r="AM3" s="155"/>
      <c r="AN3" s="155"/>
      <c r="AO3" s="155"/>
      <c r="AP3" s="155"/>
      <c r="AQ3" s="155"/>
      <c r="AR3" s="155"/>
      <c r="AS3" s="155"/>
      <c r="AT3" s="155"/>
      <c r="AU3" s="155"/>
      <c r="AV3" s="155"/>
      <c r="AW3" s="155"/>
      <c r="AX3" s="155"/>
      <c r="AY3" s="155"/>
      <c r="AZ3" s="155"/>
      <c r="BA3" s="155"/>
      <c r="BB3" s="155"/>
      <c r="BC3" s="155"/>
      <c r="BD3" s="155"/>
      <c r="BE3" s="155"/>
      <c r="BF3" s="155"/>
      <c r="BG3" s="155"/>
      <c r="BH3" s="155"/>
      <c r="BI3" s="155"/>
      <c r="BJ3" s="155"/>
      <c r="BK3" s="155"/>
      <c r="BL3" s="155"/>
      <c r="BM3" s="155"/>
      <c r="BN3" s="155"/>
      <c r="BO3" s="155"/>
      <c r="BP3" s="155"/>
      <c r="BQ3" s="155"/>
      <c r="BR3" s="155"/>
      <c r="BS3" s="155"/>
      <c r="BT3" s="155"/>
      <c r="BU3" s="155"/>
      <c r="BV3" s="155"/>
      <c r="BW3" s="155"/>
      <c r="BX3" s="155"/>
      <c r="BY3" s="155"/>
      <c r="BZ3" s="155"/>
      <c r="CA3" s="155"/>
      <c r="CB3" s="155"/>
      <c r="CC3" s="155"/>
      <c r="CD3" s="155"/>
      <c r="CE3" s="155"/>
      <c r="CF3" s="155"/>
      <c r="CG3" s="155"/>
      <c r="CH3" s="155"/>
      <c r="CI3" s="155"/>
      <c r="CJ3" s="155"/>
      <c r="CK3" s="155"/>
      <c r="CL3" s="155"/>
      <c r="CM3" s="155"/>
      <c r="CN3" s="155"/>
      <c r="CO3" s="155"/>
      <c r="CP3" s="155"/>
      <c r="CQ3" s="155"/>
      <c r="CR3" s="155"/>
      <c r="CS3" s="155"/>
      <c r="CT3" s="155"/>
      <c r="CU3" s="155"/>
      <c r="CV3" s="155"/>
      <c r="CW3" s="155"/>
      <c r="CX3" s="155"/>
      <c r="CY3" s="155"/>
      <c r="CZ3" s="155"/>
      <c r="DA3" s="155"/>
      <c r="DB3" s="155"/>
      <c r="DC3" s="155"/>
      <c r="DD3" s="155"/>
      <c r="DE3" s="155"/>
      <c r="DF3" s="155"/>
      <c r="DG3" s="155"/>
      <c r="DH3" s="155"/>
      <c r="DI3" s="155"/>
      <c r="DJ3" s="155"/>
      <c r="DK3" s="155"/>
      <c r="DL3" s="155"/>
      <c r="DM3" s="155"/>
      <c r="DN3" s="155"/>
      <c r="DO3" s="155"/>
      <c r="DP3" s="155"/>
      <c r="DQ3" s="155"/>
      <c r="DR3" s="155"/>
      <c r="DS3" s="155"/>
      <c r="DT3" s="155"/>
      <c r="DU3" s="155"/>
      <c r="DV3" s="155"/>
      <c r="DW3" s="155"/>
      <c r="DX3" s="155"/>
      <c r="DY3" s="155"/>
      <c r="DZ3" s="155"/>
      <c r="EA3" s="155"/>
      <c r="EB3" s="155"/>
      <c r="EC3" s="155"/>
      <c r="ED3" s="155"/>
      <c r="EE3" s="155"/>
      <c r="EF3" s="155"/>
      <c r="EG3" s="155"/>
      <c r="EH3" s="155"/>
      <c r="EI3" s="155"/>
      <c r="EJ3" s="155"/>
      <c r="EK3" s="155"/>
      <c r="EL3" s="155"/>
      <c r="EM3" s="155"/>
      <c r="EN3" s="155"/>
      <c r="EO3" s="155"/>
      <c r="EP3" s="155"/>
      <c r="EQ3" s="155"/>
      <c r="ER3" s="155"/>
      <c r="ES3" s="155"/>
      <c r="ET3" s="155"/>
      <c r="EU3" s="155"/>
      <c r="EV3" s="155"/>
      <c r="EW3" s="155"/>
      <c r="EX3" s="155"/>
      <c r="EY3" s="155"/>
      <c r="EZ3" s="155"/>
      <c r="FA3" s="155"/>
      <c r="FB3" s="155"/>
      <c r="FC3" s="155"/>
      <c r="FD3" s="155"/>
      <c r="FE3" s="155"/>
      <c r="FF3" s="155"/>
      <c r="FG3" s="155"/>
      <c r="FH3" s="155"/>
      <c r="FI3" s="155"/>
      <c r="FJ3" s="155"/>
      <c r="FK3" s="155"/>
      <c r="FL3" s="155"/>
      <c r="FM3" s="155"/>
      <c r="FN3" s="155"/>
      <c r="FO3" s="155"/>
      <c r="FP3" s="155"/>
      <c r="FQ3" s="155"/>
      <c r="FR3" s="155"/>
      <c r="FS3" s="155"/>
      <c r="FT3" s="155"/>
      <c r="FU3" s="155"/>
      <c r="FV3" s="155"/>
      <c r="FW3" s="155"/>
      <c r="FX3" s="155"/>
      <c r="FY3" s="155"/>
      <c r="FZ3" s="155"/>
      <c r="GA3" s="155"/>
      <c r="GB3" s="155"/>
      <c r="GC3" s="155"/>
      <c r="GD3" s="155"/>
      <c r="GE3" s="155"/>
      <c r="GF3" s="155"/>
      <c r="GG3" s="155"/>
      <c r="GH3" s="155"/>
      <c r="GI3" s="155"/>
      <c r="GJ3" s="155"/>
      <c r="GK3" s="155"/>
      <c r="GL3" s="155"/>
      <c r="GM3" s="155"/>
      <c r="GN3" s="155"/>
      <c r="GO3" s="155"/>
      <c r="GP3" s="155"/>
      <c r="GQ3" s="155"/>
      <c r="GR3" s="155"/>
      <c r="GS3" s="155"/>
      <c r="GT3" s="155"/>
      <c r="GU3" s="155"/>
      <c r="GV3" s="155"/>
      <c r="GW3" s="155"/>
      <c r="GX3" s="155"/>
      <c r="GY3" s="155"/>
      <c r="GZ3" s="155"/>
      <c r="HA3" s="155"/>
      <c r="HB3" s="155"/>
      <c r="HC3" s="155"/>
      <c r="HD3" s="155"/>
      <c r="HE3" s="155"/>
      <c r="HF3" s="155"/>
      <c r="HG3" s="155"/>
      <c r="HH3" s="155"/>
      <c r="HI3" s="155"/>
      <c r="HJ3" s="155"/>
      <c r="HK3" s="155"/>
      <c r="HL3" s="155"/>
      <c r="HM3" s="155"/>
      <c r="HN3" s="155"/>
      <c r="HO3" s="155"/>
      <c r="HP3" s="155"/>
      <c r="HQ3" s="155"/>
      <c r="HR3" s="155"/>
      <c r="HS3" s="155"/>
      <c r="HT3" s="155"/>
      <c r="HU3" s="155"/>
      <c r="HV3" s="155"/>
      <c r="HW3" s="155"/>
      <c r="HX3" s="155"/>
      <c r="HY3" s="155"/>
      <c r="HZ3" s="155"/>
      <c r="IA3" s="155"/>
      <c r="IB3" s="155"/>
      <c r="IC3" s="155"/>
      <c r="ID3" s="155"/>
      <c r="IE3" s="155"/>
      <c r="IF3" s="155"/>
      <c r="IG3" s="155"/>
      <c r="IH3" s="155"/>
      <c r="II3" s="155"/>
      <c r="IJ3" s="155"/>
      <c r="IK3" s="155"/>
      <c r="IL3" s="155"/>
      <c r="IM3" s="155"/>
      <c r="IN3" s="155"/>
      <c r="IO3" s="155"/>
      <c r="IP3" s="155"/>
      <c r="IQ3" s="155"/>
      <c r="IR3" s="155"/>
      <c r="IS3" s="155"/>
      <c r="IT3" s="155"/>
      <c r="IU3" s="155"/>
      <c r="IV3" s="155"/>
      <c r="IW3" s="155"/>
      <c r="IX3" s="155"/>
      <c r="IY3" s="155"/>
      <c r="IZ3" s="155"/>
      <c r="JA3" s="155"/>
      <c r="JB3" s="155"/>
      <c r="JC3" s="155"/>
      <c r="JD3" s="155"/>
      <c r="JE3" s="155"/>
      <c r="JF3" s="155"/>
      <c r="JG3" s="155"/>
      <c r="JH3" s="155"/>
      <c r="JI3" s="155"/>
      <c r="JJ3" s="155"/>
      <c r="JK3" s="155"/>
      <c r="JL3" s="155"/>
      <c r="JM3" s="155"/>
      <c r="JN3" s="155"/>
      <c r="JO3" s="155"/>
      <c r="JP3" s="155"/>
      <c r="JQ3" s="155"/>
      <c r="JR3" s="155"/>
      <c r="JS3" s="155"/>
    </row>
    <row r="4" spans="1:279" s="156" customFormat="1" ht="41.25" customHeight="1" x14ac:dyDescent="0.25">
      <c r="A4" s="335" t="s">
        <v>121</v>
      </c>
      <c r="B4" s="336"/>
      <c r="C4" s="337"/>
      <c r="D4" s="338" t="str">
        <f>'Mapa Final'!D4</f>
        <v>Administración de Justicia</v>
      </c>
      <c r="E4" s="339"/>
      <c r="F4" s="339"/>
      <c r="G4" s="339"/>
      <c r="H4" s="339"/>
      <c r="I4" s="339"/>
      <c r="J4" s="339"/>
      <c r="K4" s="339"/>
      <c r="L4" s="339"/>
      <c r="M4" s="339"/>
      <c r="N4" s="340"/>
      <c r="O4" s="341"/>
      <c r="P4" s="341"/>
      <c r="Q4" s="341"/>
      <c r="R4" s="3"/>
      <c r="S4" s="1"/>
      <c r="T4" s="1"/>
      <c r="U4" s="1"/>
      <c r="V4" s="155"/>
      <c r="W4" s="155"/>
      <c r="X4" s="155"/>
      <c r="Y4" s="155"/>
      <c r="Z4" s="155"/>
      <c r="AA4" s="155"/>
      <c r="AB4" s="155"/>
      <c r="AC4" s="155"/>
      <c r="AD4" s="155"/>
      <c r="AE4" s="155"/>
      <c r="AF4" s="155"/>
      <c r="AG4" s="155"/>
      <c r="AH4" s="155"/>
      <c r="AI4" s="155"/>
      <c r="AJ4" s="155"/>
      <c r="AK4" s="155"/>
      <c r="AL4" s="155"/>
      <c r="AM4" s="155"/>
      <c r="AN4" s="155"/>
      <c r="AO4" s="155"/>
      <c r="AP4" s="155"/>
      <c r="AQ4" s="155"/>
      <c r="AR4" s="155"/>
      <c r="AS4" s="155"/>
      <c r="AT4" s="155"/>
      <c r="AU4" s="155"/>
      <c r="AV4" s="155"/>
      <c r="AW4" s="155"/>
      <c r="AX4" s="155"/>
      <c r="AY4" s="155"/>
      <c r="AZ4" s="155"/>
      <c r="BA4" s="155"/>
      <c r="BB4" s="155"/>
      <c r="BC4" s="155"/>
      <c r="BD4" s="155"/>
      <c r="BE4" s="155"/>
      <c r="BF4" s="155"/>
      <c r="BG4" s="155"/>
      <c r="BH4" s="155"/>
      <c r="BI4" s="155"/>
      <c r="BJ4" s="155"/>
      <c r="BK4" s="155"/>
      <c r="BL4" s="155"/>
      <c r="BM4" s="155"/>
      <c r="BN4" s="155"/>
      <c r="BO4" s="155"/>
      <c r="BP4" s="155"/>
      <c r="BQ4" s="155"/>
      <c r="BR4" s="155"/>
      <c r="BS4" s="155"/>
      <c r="BT4" s="155"/>
      <c r="BU4" s="155"/>
      <c r="BV4" s="155"/>
      <c r="BW4" s="155"/>
      <c r="BX4" s="155"/>
      <c r="BY4" s="155"/>
      <c r="BZ4" s="155"/>
      <c r="CA4" s="155"/>
      <c r="CB4" s="155"/>
      <c r="CC4" s="155"/>
      <c r="CD4" s="155"/>
      <c r="CE4" s="155"/>
      <c r="CF4" s="155"/>
      <c r="CG4" s="155"/>
      <c r="CH4" s="155"/>
      <c r="CI4" s="155"/>
      <c r="CJ4" s="155"/>
      <c r="CK4" s="155"/>
      <c r="CL4" s="155"/>
      <c r="CM4" s="155"/>
      <c r="CN4" s="155"/>
      <c r="CO4" s="155"/>
      <c r="CP4" s="155"/>
      <c r="CQ4" s="155"/>
      <c r="CR4" s="155"/>
      <c r="CS4" s="155"/>
      <c r="CT4" s="155"/>
      <c r="CU4" s="155"/>
      <c r="CV4" s="155"/>
      <c r="CW4" s="155"/>
      <c r="CX4" s="155"/>
      <c r="CY4" s="155"/>
      <c r="CZ4" s="155"/>
      <c r="DA4" s="155"/>
      <c r="DB4" s="155"/>
      <c r="DC4" s="155"/>
      <c r="DD4" s="155"/>
      <c r="DE4" s="155"/>
      <c r="DF4" s="155"/>
      <c r="DG4" s="155"/>
      <c r="DH4" s="155"/>
      <c r="DI4" s="155"/>
      <c r="DJ4" s="155"/>
      <c r="DK4" s="155"/>
      <c r="DL4" s="155"/>
      <c r="DM4" s="155"/>
      <c r="DN4" s="155"/>
      <c r="DO4" s="155"/>
      <c r="DP4" s="155"/>
      <c r="DQ4" s="155"/>
      <c r="DR4" s="155"/>
      <c r="DS4" s="155"/>
      <c r="DT4" s="155"/>
      <c r="DU4" s="155"/>
      <c r="DV4" s="155"/>
      <c r="DW4" s="155"/>
      <c r="DX4" s="155"/>
      <c r="DY4" s="155"/>
      <c r="DZ4" s="155"/>
      <c r="EA4" s="155"/>
      <c r="EB4" s="155"/>
      <c r="EC4" s="155"/>
      <c r="ED4" s="155"/>
      <c r="EE4" s="155"/>
      <c r="EF4" s="155"/>
      <c r="EG4" s="155"/>
      <c r="EH4" s="155"/>
      <c r="EI4" s="155"/>
      <c r="EJ4" s="155"/>
      <c r="EK4" s="155"/>
      <c r="EL4" s="155"/>
      <c r="EM4" s="155"/>
      <c r="EN4" s="155"/>
      <c r="EO4" s="155"/>
      <c r="EP4" s="155"/>
      <c r="EQ4" s="155"/>
      <c r="ER4" s="155"/>
      <c r="ES4" s="155"/>
      <c r="ET4" s="155"/>
      <c r="EU4" s="155"/>
      <c r="EV4" s="155"/>
      <c r="EW4" s="155"/>
      <c r="EX4" s="155"/>
      <c r="EY4" s="155"/>
      <c r="EZ4" s="155"/>
      <c r="FA4" s="155"/>
      <c r="FB4" s="155"/>
      <c r="FC4" s="155"/>
      <c r="FD4" s="155"/>
      <c r="FE4" s="155"/>
      <c r="FF4" s="155"/>
      <c r="FG4" s="155"/>
      <c r="FH4" s="155"/>
      <c r="FI4" s="155"/>
      <c r="FJ4" s="155"/>
      <c r="FK4" s="155"/>
      <c r="FL4" s="155"/>
      <c r="FM4" s="155"/>
      <c r="FN4" s="155"/>
      <c r="FO4" s="155"/>
      <c r="FP4" s="155"/>
      <c r="FQ4" s="155"/>
      <c r="FR4" s="155"/>
      <c r="FS4" s="155"/>
      <c r="FT4" s="155"/>
      <c r="FU4" s="155"/>
      <c r="FV4" s="155"/>
      <c r="FW4" s="155"/>
      <c r="FX4" s="155"/>
      <c r="FY4" s="155"/>
      <c r="FZ4" s="155"/>
      <c r="GA4" s="155"/>
      <c r="GB4" s="155"/>
      <c r="GC4" s="155"/>
      <c r="GD4" s="155"/>
      <c r="GE4" s="155"/>
      <c r="GF4" s="155"/>
      <c r="GG4" s="155"/>
      <c r="GH4" s="155"/>
      <c r="GI4" s="155"/>
      <c r="GJ4" s="155"/>
      <c r="GK4" s="155"/>
      <c r="GL4" s="155"/>
      <c r="GM4" s="155"/>
      <c r="GN4" s="155"/>
      <c r="GO4" s="155"/>
      <c r="GP4" s="155"/>
      <c r="GQ4" s="155"/>
      <c r="GR4" s="155"/>
      <c r="GS4" s="155"/>
      <c r="GT4" s="155"/>
      <c r="GU4" s="155"/>
      <c r="GV4" s="155"/>
      <c r="GW4" s="155"/>
      <c r="GX4" s="155"/>
      <c r="GY4" s="155"/>
      <c r="GZ4" s="155"/>
      <c r="HA4" s="155"/>
      <c r="HB4" s="155"/>
      <c r="HC4" s="155"/>
      <c r="HD4" s="155"/>
      <c r="HE4" s="155"/>
      <c r="HF4" s="155"/>
      <c r="HG4" s="155"/>
      <c r="HH4" s="155"/>
      <c r="HI4" s="155"/>
      <c r="HJ4" s="155"/>
      <c r="HK4" s="155"/>
      <c r="HL4" s="155"/>
      <c r="HM4" s="155"/>
      <c r="HN4" s="155"/>
      <c r="HO4" s="155"/>
      <c r="HP4" s="155"/>
      <c r="HQ4" s="155"/>
      <c r="HR4" s="155"/>
      <c r="HS4" s="155"/>
      <c r="HT4" s="155"/>
      <c r="HU4" s="155"/>
      <c r="HV4" s="155"/>
      <c r="HW4" s="155"/>
      <c r="HX4" s="155"/>
      <c r="HY4" s="155"/>
      <c r="HZ4" s="155"/>
      <c r="IA4" s="155"/>
      <c r="IB4" s="155"/>
      <c r="IC4" s="155"/>
      <c r="ID4" s="155"/>
      <c r="IE4" s="155"/>
      <c r="IF4" s="155"/>
      <c r="IG4" s="155"/>
      <c r="IH4" s="155"/>
      <c r="II4" s="155"/>
      <c r="IJ4" s="155"/>
      <c r="IK4" s="155"/>
      <c r="IL4" s="155"/>
      <c r="IM4" s="155"/>
      <c r="IN4" s="155"/>
      <c r="IO4" s="155"/>
      <c r="IP4" s="155"/>
      <c r="IQ4" s="155"/>
      <c r="IR4" s="155"/>
      <c r="IS4" s="155"/>
      <c r="IT4" s="155"/>
      <c r="IU4" s="155"/>
      <c r="IV4" s="155"/>
      <c r="IW4" s="155"/>
      <c r="IX4" s="155"/>
      <c r="IY4" s="155"/>
      <c r="IZ4" s="155"/>
      <c r="JA4" s="155"/>
      <c r="JB4" s="155"/>
      <c r="JC4" s="155"/>
      <c r="JD4" s="155"/>
      <c r="JE4" s="155"/>
      <c r="JF4" s="155"/>
      <c r="JG4" s="155"/>
      <c r="JH4" s="155"/>
      <c r="JI4" s="155"/>
      <c r="JJ4" s="155"/>
      <c r="JK4" s="155"/>
      <c r="JL4" s="155"/>
      <c r="JM4" s="155"/>
      <c r="JN4" s="155"/>
      <c r="JO4" s="155"/>
      <c r="JP4" s="155"/>
      <c r="JQ4" s="155"/>
      <c r="JR4" s="155"/>
      <c r="JS4" s="155"/>
    </row>
    <row r="5" spans="1:279" s="156" customFormat="1" ht="52.5" customHeight="1" x14ac:dyDescent="0.25">
      <c r="A5" s="335" t="s">
        <v>123</v>
      </c>
      <c r="B5" s="336"/>
      <c r="C5" s="337"/>
      <c r="D5" s="346" t="str">
        <f>'Mapa Final'!D5</f>
        <v>Administrar justicia dirigiendo la actuación procesal, hacia la emisión de una decisión de carácter definitivo mediante la aplicación de la normatividad vigente.</v>
      </c>
      <c r="E5" s="347"/>
      <c r="F5" s="347"/>
      <c r="G5" s="347"/>
      <c r="H5" s="347"/>
      <c r="I5" s="347"/>
      <c r="J5" s="347"/>
      <c r="K5" s="347"/>
      <c r="L5" s="347"/>
      <c r="M5" s="347"/>
      <c r="N5" s="348"/>
      <c r="O5" s="1"/>
      <c r="P5" s="1"/>
      <c r="Q5" s="1"/>
      <c r="R5" s="1"/>
      <c r="S5" s="1"/>
      <c r="T5" s="1"/>
      <c r="U5" s="1"/>
      <c r="V5" s="155"/>
      <c r="W5" s="155"/>
      <c r="X5" s="155"/>
      <c r="Y5" s="155"/>
      <c r="Z5" s="155"/>
      <c r="AA5" s="155"/>
      <c r="AB5" s="155"/>
      <c r="AC5" s="155"/>
      <c r="AD5" s="155"/>
      <c r="AE5" s="155"/>
      <c r="AF5" s="155"/>
      <c r="AG5" s="155"/>
      <c r="AH5" s="155"/>
      <c r="AI5" s="155"/>
      <c r="AJ5" s="155"/>
      <c r="AK5" s="155"/>
      <c r="AL5" s="155"/>
      <c r="AM5" s="155"/>
      <c r="AN5" s="155"/>
      <c r="AO5" s="155"/>
      <c r="AP5" s="155"/>
      <c r="AQ5" s="155"/>
      <c r="AR5" s="155"/>
      <c r="AS5" s="155"/>
      <c r="AT5" s="155"/>
      <c r="AU5" s="155"/>
      <c r="AV5" s="155"/>
      <c r="AW5" s="155"/>
      <c r="AX5" s="155"/>
      <c r="AY5" s="155"/>
      <c r="AZ5" s="155"/>
      <c r="BA5" s="155"/>
      <c r="BB5" s="155"/>
      <c r="BC5" s="155"/>
      <c r="BD5" s="155"/>
      <c r="BE5" s="155"/>
      <c r="BF5" s="155"/>
      <c r="BG5" s="155"/>
      <c r="BH5" s="155"/>
      <c r="BI5" s="155"/>
      <c r="BJ5" s="155"/>
      <c r="BK5" s="155"/>
      <c r="BL5" s="155"/>
      <c r="BM5" s="155"/>
      <c r="BN5" s="155"/>
      <c r="BO5" s="155"/>
      <c r="BP5" s="155"/>
      <c r="BQ5" s="155"/>
      <c r="BR5" s="155"/>
      <c r="BS5" s="155"/>
      <c r="BT5" s="155"/>
      <c r="BU5" s="155"/>
      <c r="BV5" s="155"/>
      <c r="BW5" s="155"/>
      <c r="BX5" s="155"/>
      <c r="BY5" s="155"/>
      <c r="BZ5" s="155"/>
      <c r="CA5" s="155"/>
      <c r="CB5" s="155"/>
      <c r="CC5" s="155"/>
      <c r="CD5" s="155"/>
      <c r="CE5" s="155"/>
      <c r="CF5" s="155"/>
      <c r="CG5" s="155"/>
      <c r="CH5" s="155"/>
      <c r="CI5" s="155"/>
      <c r="CJ5" s="155"/>
      <c r="CK5" s="155"/>
      <c r="CL5" s="155"/>
      <c r="CM5" s="155"/>
      <c r="CN5" s="155"/>
      <c r="CO5" s="155"/>
      <c r="CP5" s="155"/>
      <c r="CQ5" s="155"/>
      <c r="CR5" s="155"/>
      <c r="CS5" s="155"/>
      <c r="CT5" s="155"/>
      <c r="CU5" s="155"/>
      <c r="CV5" s="155"/>
      <c r="CW5" s="155"/>
      <c r="CX5" s="155"/>
      <c r="CY5" s="155"/>
      <c r="CZ5" s="155"/>
      <c r="DA5" s="155"/>
      <c r="DB5" s="155"/>
      <c r="DC5" s="155"/>
      <c r="DD5" s="155"/>
      <c r="DE5" s="155"/>
      <c r="DF5" s="155"/>
      <c r="DG5" s="155"/>
      <c r="DH5" s="155"/>
      <c r="DI5" s="155"/>
      <c r="DJ5" s="155"/>
      <c r="DK5" s="155"/>
      <c r="DL5" s="155"/>
      <c r="DM5" s="155"/>
      <c r="DN5" s="155"/>
      <c r="DO5" s="155"/>
      <c r="DP5" s="155"/>
      <c r="DQ5" s="155"/>
      <c r="DR5" s="155"/>
      <c r="DS5" s="155"/>
      <c r="DT5" s="155"/>
      <c r="DU5" s="155"/>
      <c r="DV5" s="155"/>
      <c r="DW5" s="155"/>
      <c r="DX5" s="155"/>
      <c r="DY5" s="155"/>
      <c r="DZ5" s="155"/>
      <c r="EA5" s="155"/>
      <c r="EB5" s="155"/>
      <c r="EC5" s="155"/>
      <c r="ED5" s="155"/>
      <c r="EE5" s="155"/>
      <c r="EF5" s="155"/>
      <c r="EG5" s="155"/>
      <c r="EH5" s="155"/>
      <c r="EI5" s="155"/>
      <c r="EJ5" s="155"/>
      <c r="EK5" s="155"/>
      <c r="EL5" s="155"/>
      <c r="EM5" s="155"/>
      <c r="EN5" s="155"/>
      <c r="EO5" s="155"/>
      <c r="EP5" s="155"/>
      <c r="EQ5" s="155"/>
      <c r="ER5" s="155"/>
      <c r="ES5" s="155"/>
      <c r="ET5" s="155"/>
      <c r="EU5" s="155"/>
      <c r="EV5" s="155"/>
      <c r="EW5" s="155"/>
      <c r="EX5" s="155"/>
      <c r="EY5" s="155"/>
      <c r="EZ5" s="155"/>
      <c r="FA5" s="155"/>
      <c r="FB5" s="155"/>
      <c r="FC5" s="155"/>
      <c r="FD5" s="155"/>
      <c r="FE5" s="155"/>
      <c r="FF5" s="155"/>
      <c r="FG5" s="155"/>
      <c r="FH5" s="155"/>
      <c r="FI5" s="155"/>
      <c r="FJ5" s="155"/>
      <c r="FK5" s="155"/>
      <c r="FL5" s="155"/>
      <c r="FM5" s="155"/>
      <c r="FN5" s="155"/>
      <c r="FO5" s="155"/>
      <c r="FP5" s="155"/>
      <c r="FQ5" s="155"/>
      <c r="FR5" s="155"/>
      <c r="FS5" s="155"/>
      <c r="FT5" s="155"/>
      <c r="FU5" s="155"/>
      <c r="FV5" s="155"/>
      <c r="FW5" s="155"/>
      <c r="FX5" s="155"/>
      <c r="FY5" s="155"/>
      <c r="FZ5" s="155"/>
      <c r="GA5" s="155"/>
      <c r="GB5" s="155"/>
      <c r="GC5" s="155"/>
      <c r="GD5" s="155"/>
      <c r="GE5" s="155"/>
      <c r="GF5" s="155"/>
      <c r="GG5" s="155"/>
      <c r="GH5" s="155"/>
      <c r="GI5" s="155"/>
      <c r="GJ5" s="155"/>
      <c r="GK5" s="155"/>
      <c r="GL5" s="155"/>
      <c r="GM5" s="155"/>
      <c r="GN5" s="155"/>
      <c r="GO5" s="155"/>
      <c r="GP5" s="155"/>
      <c r="GQ5" s="155"/>
      <c r="GR5" s="155"/>
      <c r="GS5" s="155"/>
      <c r="GT5" s="155"/>
      <c r="GU5" s="155"/>
      <c r="GV5" s="155"/>
      <c r="GW5" s="155"/>
      <c r="GX5" s="155"/>
      <c r="GY5" s="155"/>
      <c r="GZ5" s="155"/>
      <c r="HA5" s="155"/>
      <c r="HB5" s="155"/>
      <c r="HC5" s="155"/>
      <c r="HD5" s="155"/>
      <c r="HE5" s="155"/>
      <c r="HF5" s="155"/>
      <c r="HG5" s="155"/>
      <c r="HH5" s="155"/>
      <c r="HI5" s="155"/>
      <c r="HJ5" s="155"/>
      <c r="HK5" s="155"/>
      <c r="HL5" s="155"/>
      <c r="HM5" s="155"/>
      <c r="HN5" s="155"/>
      <c r="HO5" s="155"/>
      <c r="HP5" s="155"/>
      <c r="HQ5" s="155"/>
      <c r="HR5" s="155"/>
      <c r="HS5" s="155"/>
      <c r="HT5" s="155"/>
      <c r="HU5" s="155"/>
      <c r="HV5" s="155"/>
      <c r="HW5" s="155"/>
      <c r="HX5" s="155"/>
      <c r="HY5" s="155"/>
      <c r="HZ5" s="155"/>
      <c r="IA5" s="155"/>
      <c r="IB5" s="155"/>
      <c r="IC5" s="155"/>
      <c r="ID5" s="155"/>
      <c r="IE5" s="155"/>
      <c r="IF5" s="155"/>
      <c r="IG5" s="155"/>
      <c r="IH5" s="155"/>
      <c r="II5" s="155"/>
      <c r="IJ5" s="155"/>
      <c r="IK5" s="155"/>
      <c r="IL5" s="155"/>
      <c r="IM5" s="155"/>
      <c r="IN5" s="155"/>
      <c r="IO5" s="155"/>
      <c r="IP5" s="155"/>
      <c r="IQ5" s="155"/>
      <c r="IR5" s="155"/>
      <c r="IS5" s="155"/>
      <c r="IT5" s="155"/>
      <c r="IU5" s="155"/>
      <c r="IV5" s="155"/>
      <c r="IW5" s="155"/>
      <c r="IX5" s="155"/>
      <c r="IY5" s="155"/>
      <c r="IZ5" s="155"/>
      <c r="JA5" s="155"/>
      <c r="JB5" s="155"/>
      <c r="JC5" s="155"/>
      <c r="JD5" s="155"/>
      <c r="JE5" s="155"/>
      <c r="JF5" s="155"/>
      <c r="JG5" s="155"/>
      <c r="JH5" s="155"/>
      <c r="JI5" s="155"/>
      <c r="JJ5" s="155"/>
      <c r="JK5" s="155"/>
      <c r="JL5" s="155"/>
      <c r="JM5" s="155"/>
      <c r="JN5" s="155"/>
      <c r="JO5" s="155"/>
      <c r="JP5" s="155"/>
      <c r="JQ5" s="155"/>
      <c r="JR5" s="155"/>
      <c r="JS5" s="155"/>
    </row>
    <row r="6" spans="1:279" s="156" customFormat="1" ht="32.25" customHeight="1" thickBot="1" x14ac:dyDescent="0.3">
      <c r="A6" s="335" t="s">
        <v>124</v>
      </c>
      <c r="B6" s="336"/>
      <c r="C6" s="337"/>
      <c r="D6" s="346" t="str">
        <f>'Mapa Final'!D6</f>
        <v xml:space="preserve">Despachos Judiciales </v>
      </c>
      <c r="E6" s="347"/>
      <c r="F6" s="347"/>
      <c r="G6" s="347"/>
      <c r="H6" s="347"/>
      <c r="I6" s="347"/>
      <c r="J6" s="347"/>
      <c r="K6" s="347"/>
      <c r="L6" s="347"/>
      <c r="M6" s="347"/>
      <c r="N6" s="348"/>
      <c r="O6" s="1"/>
      <c r="P6" s="1"/>
      <c r="Q6" s="1"/>
      <c r="R6" s="1"/>
      <c r="S6" s="1"/>
      <c r="T6" s="1"/>
      <c r="U6" s="1"/>
      <c r="V6" s="155"/>
      <c r="W6" s="155"/>
      <c r="X6" s="155"/>
      <c r="Y6" s="155"/>
      <c r="Z6" s="155"/>
      <c r="AA6" s="155"/>
      <c r="AB6" s="155"/>
      <c r="AC6" s="155"/>
      <c r="AD6" s="155"/>
      <c r="AE6" s="155"/>
      <c r="AF6" s="155"/>
      <c r="AG6" s="155"/>
      <c r="AH6" s="155"/>
      <c r="AI6" s="155"/>
      <c r="AJ6" s="155"/>
      <c r="AK6" s="155"/>
      <c r="AL6" s="155"/>
      <c r="AM6" s="155"/>
      <c r="AN6" s="155"/>
      <c r="AO6" s="155"/>
      <c r="AP6" s="155"/>
      <c r="AQ6" s="155"/>
      <c r="AR6" s="155"/>
      <c r="AS6" s="155"/>
      <c r="AT6" s="155"/>
      <c r="AU6" s="155"/>
      <c r="AV6" s="155"/>
      <c r="AW6" s="155"/>
      <c r="AX6" s="155"/>
      <c r="AY6" s="155"/>
      <c r="AZ6" s="155"/>
      <c r="BA6" s="155"/>
      <c r="BB6" s="155"/>
      <c r="BC6" s="155"/>
      <c r="BD6" s="155"/>
      <c r="BE6" s="155"/>
      <c r="BF6" s="155"/>
      <c r="BG6" s="155"/>
      <c r="BH6" s="155"/>
      <c r="BI6" s="155"/>
      <c r="BJ6" s="155"/>
      <c r="BK6" s="155"/>
      <c r="BL6" s="155"/>
      <c r="BM6" s="155"/>
      <c r="BN6" s="155"/>
      <c r="BO6" s="155"/>
      <c r="BP6" s="155"/>
      <c r="BQ6" s="155"/>
      <c r="BR6" s="155"/>
      <c r="BS6" s="155"/>
      <c r="BT6" s="155"/>
      <c r="BU6" s="155"/>
      <c r="BV6" s="155"/>
      <c r="BW6" s="155"/>
      <c r="BX6" s="155"/>
      <c r="BY6" s="155"/>
      <c r="BZ6" s="155"/>
      <c r="CA6" s="155"/>
      <c r="CB6" s="155"/>
      <c r="CC6" s="155"/>
      <c r="CD6" s="155"/>
      <c r="CE6" s="155"/>
      <c r="CF6" s="155"/>
      <c r="CG6" s="155"/>
      <c r="CH6" s="155"/>
      <c r="CI6" s="155"/>
      <c r="CJ6" s="155"/>
      <c r="CK6" s="155"/>
      <c r="CL6" s="155"/>
      <c r="CM6" s="155"/>
      <c r="CN6" s="155"/>
      <c r="CO6" s="155"/>
      <c r="CP6" s="155"/>
      <c r="CQ6" s="155"/>
      <c r="CR6" s="155"/>
      <c r="CS6" s="155"/>
      <c r="CT6" s="155"/>
      <c r="CU6" s="155"/>
      <c r="CV6" s="155"/>
      <c r="CW6" s="155"/>
      <c r="CX6" s="155"/>
      <c r="CY6" s="155"/>
      <c r="CZ6" s="155"/>
      <c r="DA6" s="155"/>
      <c r="DB6" s="155"/>
      <c r="DC6" s="155"/>
      <c r="DD6" s="155"/>
      <c r="DE6" s="155"/>
      <c r="DF6" s="155"/>
      <c r="DG6" s="155"/>
      <c r="DH6" s="155"/>
      <c r="DI6" s="155"/>
      <c r="DJ6" s="155"/>
      <c r="DK6" s="155"/>
      <c r="DL6" s="155"/>
      <c r="DM6" s="155"/>
      <c r="DN6" s="155"/>
      <c r="DO6" s="155"/>
      <c r="DP6" s="155"/>
      <c r="DQ6" s="155"/>
      <c r="DR6" s="155"/>
      <c r="DS6" s="155"/>
      <c r="DT6" s="155"/>
      <c r="DU6" s="155"/>
      <c r="DV6" s="155"/>
      <c r="DW6" s="155"/>
      <c r="DX6" s="155"/>
      <c r="DY6" s="155"/>
      <c r="DZ6" s="155"/>
      <c r="EA6" s="155"/>
      <c r="EB6" s="155"/>
      <c r="EC6" s="155"/>
      <c r="ED6" s="155"/>
      <c r="EE6" s="155"/>
      <c r="EF6" s="155"/>
      <c r="EG6" s="155"/>
      <c r="EH6" s="155"/>
      <c r="EI6" s="155"/>
      <c r="EJ6" s="155"/>
      <c r="EK6" s="155"/>
      <c r="EL6" s="155"/>
      <c r="EM6" s="155"/>
      <c r="EN6" s="155"/>
      <c r="EO6" s="155"/>
      <c r="EP6" s="155"/>
      <c r="EQ6" s="155"/>
      <c r="ER6" s="155"/>
      <c r="ES6" s="155"/>
      <c r="ET6" s="155"/>
      <c r="EU6" s="155"/>
      <c r="EV6" s="155"/>
      <c r="EW6" s="155"/>
      <c r="EX6" s="155"/>
      <c r="EY6" s="155"/>
      <c r="EZ6" s="155"/>
      <c r="FA6" s="155"/>
      <c r="FB6" s="155"/>
      <c r="FC6" s="155"/>
      <c r="FD6" s="155"/>
      <c r="FE6" s="155"/>
      <c r="FF6" s="155"/>
      <c r="FG6" s="155"/>
      <c r="FH6" s="155"/>
      <c r="FI6" s="155"/>
      <c r="FJ6" s="155"/>
      <c r="FK6" s="155"/>
      <c r="FL6" s="155"/>
      <c r="FM6" s="155"/>
      <c r="FN6" s="155"/>
      <c r="FO6" s="155"/>
      <c r="FP6" s="155"/>
      <c r="FQ6" s="155"/>
      <c r="FR6" s="155"/>
      <c r="FS6" s="155"/>
      <c r="FT6" s="155"/>
      <c r="FU6" s="155"/>
      <c r="FV6" s="155"/>
      <c r="FW6" s="155"/>
      <c r="FX6" s="155"/>
      <c r="FY6" s="155"/>
      <c r="FZ6" s="155"/>
      <c r="GA6" s="155"/>
      <c r="GB6" s="155"/>
      <c r="GC6" s="155"/>
      <c r="GD6" s="155"/>
      <c r="GE6" s="155"/>
      <c r="GF6" s="155"/>
      <c r="GG6" s="155"/>
      <c r="GH6" s="155"/>
      <c r="GI6" s="155"/>
      <c r="GJ6" s="155"/>
      <c r="GK6" s="155"/>
      <c r="GL6" s="155"/>
      <c r="GM6" s="155"/>
      <c r="GN6" s="155"/>
      <c r="GO6" s="155"/>
      <c r="GP6" s="155"/>
      <c r="GQ6" s="155"/>
      <c r="GR6" s="155"/>
      <c r="GS6" s="155"/>
      <c r="GT6" s="155"/>
      <c r="GU6" s="155"/>
      <c r="GV6" s="155"/>
      <c r="GW6" s="155"/>
      <c r="GX6" s="155"/>
      <c r="GY6" s="155"/>
      <c r="GZ6" s="155"/>
      <c r="HA6" s="155"/>
      <c r="HB6" s="155"/>
      <c r="HC6" s="155"/>
      <c r="HD6" s="155"/>
      <c r="HE6" s="155"/>
      <c r="HF6" s="155"/>
      <c r="HG6" s="155"/>
      <c r="HH6" s="155"/>
      <c r="HI6" s="155"/>
      <c r="HJ6" s="155"/>
      <c r="HK6" s="155"/>
      <c r="HL6" s="155"/>
      <c r="HM6" s="155"/>
      <c r="HN6" s="155"/>
      <c r="HO6" s="155"/>
      <c r="HP6" s="155"/>
      <c r="HQ6" s="155"/>
      <c r="HR6" s="155"/>
      <c r="HS6" s="155"/>
      <c r="HT6" s="155"/>
      <c r="HU6" s="155"/>
      <c r="HV6" s="155"/>
      <c r="HW6" s="155"/>
      <c r="HX6" s="155"/>
      <c r="HY6" s="155"/>
      <c r="HZ6" s="155"/>
      <c r="IA6" s="155"/>
      <c r="IB6" s="155"/>
      <c r="IC6" s="155"/>
      <c r="ID6" s="155"/>
      <c r="IE6" s="155"/>
      <c r="IF6" s="155"/>
      <c r="IG6" s="155"/>
      <c r="IH6" s="155"/>
      <c r="II6" s="155"/>
      <c r="IJ6" s="155"/>
      <c r="IK6" s="155"/>
      <c r="IL6" s="155"/>
      <c r="IM6" s="155"/>
      <c r="IN6" s="155"/>
      <c r="IO6" s="155"/>
      <c r="IP6" s="155"/>
      <c r="IQ6" s="155"/>
      <c r="IR6" s="155"/>
      <c r="IS6" s="155"/>
      <c r="IT6" s="155"/>
      <c r="IU6" s="155"/>
      <c r="IV6" s="155"/>
      <c r="IW6" s="155"/>
      <c r="IX6" s="155"/>
      <c r="IY6" s="155"/>
      <c r="IZ6" s="155"/>
      <c r="JA6" s="155"/>
      <c r="JB6" s="155"/>
      <c r="JC6" s="155"/>
      <c r="JD6" s="155"/>
      <c r="JE6" s="155"/>
      <c r="JF6" s="155"/>
      <c r="JG6" s="155"/>
      <c r="JH6" s="155"/>
      <c r="JI6" s="155"/>
      <c r="JJ6" s="155"/>
      <c r="JK6" s="155"/>
      <c r="JL6" s="155"/>
      <c r="JM6" s="155"/>
      <c r="JN6" s="155"/>
      <c r="JO6" s="155"/>
      <c r="JP6" s="155"/>
      <c r="JQ6" s="155"/>
      <c r="JR6" s="155"/>
      <c r="JS6" s="155"/>
    </row>
    <row r="7" spans="1:279" s="171" customFormat="1" ht="38.25" customHeight="1" thickTop="1" thickBot="1" x14ac:dyDescent="0.35">
      <c r="A7" s="475" t="s">
        <v>468</v>
      </c>
      <c r="B7" s="476"/>
      <c r="C7" s="476"/>
      <c r="D7" s="476"/>
      <c r="E7" s="476"/>
      <c r="F7" s="477"/>
      <c r="G7" s="169"/>
      <c r="H7" s="478" t="s">
        <v>469</v>
      </c>
      <c r="I7" s="478"/>
      <c r="J7" s="478"/>
      <c r="K7" s="478" t="s">
        <v>470</v>
      </c>
      <c r="L7" s="478"/>
      <c r="M7" s="478"/>
      <c r="N7" s="479" t="s">
        <v>414</v>
      </c>
      <c r="O7" s="484" t="s">
        <v>471</v>
      </c>
      <c r="P7" s="486" t="s">
        <v>472</v>
      </c>
      <c r="Q7" s="489"/>
      <c r="R7" s="487"/>
      <c r="S7" s="486" t="s">
        <v>473</v>
      </c>
      <c r="T7" s="487"/>
      <c r="U7" s="488" t="s">
        <v>488</v>
      </c>
      <c r="V7" s="170"/>
      <c r="W7" s="170"/>
      <c r="X7" s="170"/>
      <c r="Y7" s="170"/>
      <c r="Z7" s="170"/>
      <c r="AA7" s="170"/>
      <c r="AB7" s="170"/>
      <c r="AC7" s="170"/>
      <c r="AD7" s="170"/>
      <c r="AE7" s="170"/>
      <c r="AF7" s="170"/>
      <c r="AG7" s="170"/>
      <c r="AH7" s="170"/>
      <c r="AI7" s="170"/>
      <c r="AJ7" s="170"/>
      <c r="AK7" s="170"/>
      <c r="AL7" s="170"/>
      <c r="AM7" s="170"/>
      <c r="AN7" s="170"/>
      <c r="AO7" s="170"/>
      <c r="AP7" s="170"/>
      <c r="AQ7" s="170"/>
      <c r="AR7" s="170"/>
      <c r="AS7" s="170"/>
      <c r="AT7" s="170"/>
      <c r="AU7" s="170"/>
      <c r="AV7" s="170"/>
      <c r="AW7" s="170"/>
      <c r="AX7" s="170"/>
      <c r="AY7" s="170"/>
      <c r="AZ7" s="170"/>
      <c r="BA7" s="170"/>
      <c r="BB7" s="170"/>
      <c r="BC7" s="170"/>
      <c r="BD7" s="170"/>
      <c r="BE7" s="170"/>
      <c r="BF7" s="170"/>
      <c r="BG7" s="170"/>
      <c r="BH7" s="170"/>
      <c r="BI7" s="170"/>
      <c r="BJ7" s="170"/>
      <c r="BK7" s="170"/>
      <c r="BL7" s="170"/>
      <c r="BM7" s="170"/>
      <c r="BN7" s="170"/>
      <c r="BO7" s="170"/>
      <c r="BP7" s="170"/>
      <c r="BQ7" s="170"/>
      <c r="BR7" s="170"/>
      <c r="BS7" s="170"/>
      <c r="BT7" s="170"/>
      <c r="BU7" s="170"/>
      <c r="BV7" s="170"/>
      <c r="BW7" s="170"/>
      <c r="BX7" s="170"/>
      <c r="BY7" s="170"/>
      <c r="BZ7" s="170"/>
      <c r="CA7" s="170"/>
      <c r="CB7" s="170"/>
      <c r="CC7" s="170"/>
      <c r="CD7" s="170"/>
      <c r="CE7" s="170"/>
      <c r="CF7" s="170"/>
      <c r="CG7" s="170"/>
      <c r="CH7" s="170"/>
      <c r="CI7" s="170"/>
      <c r="CJ7" s="170"/>
      <c r="CK7" s="170"/>
      <c r="CL7" s="170"/>
      <c r="CM7" s="170"/>
      <c r="CN7" s="170"/>
      <c r="CO7" s="170"/>
      <c r="CP7" s="170"/>
      <c r="CQ7" s="170"/>
      <c r="CR7" s="170"/>
      <c r="CS7" s="170"/>
      <c r="CT7" s="170"/>
      <c r="CU7" s="170"/>
      <c r="CV7" s="170"/>
      <c r="CW7" s="170"/>
      <c r="CX7" s="170"/>
      <c r="CY7" s="170"/>
      <c r="CZ7" s="170"/>
      <c r="DA7" s="170"/>
      <c r="DB7" s="170"/>
      <c r="DC7" s="170"/>
      <c r="DD7" s="170"/>
      <c r="DE7" s="170"/>
      <c r="DF7" s="170"/>
      <c r="DG7" s="170"/>
      <c r="DH7" s="170"/>
      <c r="DI7" s="170"/>
      <c r="DJ7" s="170"/>
      <c r="DK7" s="170"/>
      <c r="DL7" s="170"/>
      <c r="DM7" s="170"/>
      <c r="DN7" s="170"/>
      <c r="DO7" s="170"/>
      <c r="DP7" s="170"/>
      <c r="DQ7" s="170"/>
      <c r="DR7" s="170"/>
      <c r="DS7" s="170"/>
      <c r="DT7" s="170"/>
      <c r="DU7" s="170"/>
      <c r="DV7" s="170"/>
      <c r="DW7" s="170"/>
      <c r="DX7" s="170"/>
      <c r="DY7" s="170"/>
      <c r="DZ7" s="170"/>
      <c r="EA7" s="170"/>
      <c r="EB7" s="170"/>
      <c r="EC7" s="170"/>
      <c r="ED7" s="170"/>
      <c r="EE7" s="170"/>
      <c r="EF7" s="170"/>
      <c r="EG7" s="170"/>
      <c r="EH7" s="170"/>
      <c r="EI7" s="170"/>
      <c r="EJ7" s="170"/>
      <c r="EK7" s="170"/>
      <c r="EL7" s="170"/>
      <c r="EM7" s="170"/>
      <c r="EN7" s="170"/>
      <c r="EO7" s="170"/>
      <c r="EP7" s="170"/>
      <c r="EQ7" s="170"/>
      <c r="ER7" s="170"/>
      <c r="ES7" s="170"/>
      <c r="ET7" s="170"/>
      <c r="EU7" s="170"/>
      <c r="EV7" s="170"/>
      <c r="EW7" s="170"/>
      <c r="EX7" s="170"/>
      <c r="EY7" s="170"/>
      <c r="EZ7" s="170"/>
      <c r="FA7" s="170"/>
      <c r="FB7" s="170"/>
      <c r="FC7" s="170"/>
      <c r="FD7" s="170"/>
      <c r="FE7" s="170"/>
      <c r="FF7" s="170"/>
      <c r="FG7" s="170"/>
      <c r="FH7" s="170"/>
      <c r="FI7" s="170"/>
      <c r="FJ7" s="170"/>
      <c r="FK7" s="170"/>
      <c r="FL7" s="170"/>
      <c r="FM7" s="170"/>
      <c r="FN7" s="170"/>
      <c r="FO7" s="170"/>
      <c r="FP7" s="170"/>
      <c r="FQ7" s="170"/>
      <c r="FR7" s="170"/>
      <c r="FS7" s="170"/>
      <c r="FT7" s="170"/>
      <c r="FU7" s="170"/>
    </row>
    <row r="8" spans="1:279" s="179" customFormat="1" ht="81" customHeight="1" thickTop="1" thickBot="1" x14ac:dyDescent="0.35">
      <c r="A8" s="172" t="s">
        <v>24</v>
      </c>
      <c r="B8" s="172" t="s">
        <v>132</v>
      </c>
      <c r="C8" s="173" t="s">
        <v>73</v>
      </c>
      <c r="D8" s="174" t="s">
        <v>475</v>
      </c>
      <c r="E8" s="175" t="s">
        <v>77</v>
      </c>
      <c r="F8" s="175" t="s">
        <v>79</v>
      </c>
      <c r="G8" s="175" t="s">
        <v>81</v>
      </c>
      <c r="H8" s="176" t="s">
        <v>476</v>
      </c>
      <c r="I8" s="176" t="s">
        <v>405</v>
      </c>
      <c r="J8" s="176" t="s">
        <v>477</v>
      </c>
      <c r="K8" s="176" t="s">
        <v>476</v>
      </c>
      <c r="L8" s="176" t="s">
        <v>478</v>
      </c>
      <c r="M8" s="176" t="s">
        <v>477</v>
      </c>
      <c r="N8" s="479"/>
      <c r="O8" s="485"/>
      <c r="P8" s="177" t="s">
        <v>479</v>
      </c>
      <c r="Q8" s="177" t="s">
        <v>480</v>
      </c>
      <c r="R8" s="177" t="s">
        <v>481</v>
      </c>
      <c r="S8" s="177" t="s">
        <v>482</v>
      </c>
      <c r="T8" s="177" t="s">
        <v>483</v>
      </c>
      <c r="U8" s="488"/>
      <c r="V8" s="178"/>
      <c r="W8" s="178"/>
      <c r="X8" s="178"/>
      <c r="Y8" s="178"/>
      <c r="Z8" s="178"/>
      <c r="AA8" s="178"/>
      <c r="AB8" s="178"/>
      <c r="AC8" s="178"/>
      <c r="AD8" s="178"/>
      <c r="AE8" s="178"/>
      <c r="AF8" s="178"/>
      <c r="AG8" s="178"/>
      <c r="AH8" s="178"/>
      <c r="AI8" s="178"/>
      <c r="AJ8" s="178"/>
      <c r="AK8" s="178"/>
      <c r="AL8" s="178"/>
      <c r="AM8" s="178"/>
      <c r="AN8" s="178"/>
      <c r="AO8" s="178"/>
      <c r="AP8" s="178"/>
      <c r="AQ8" s="178"/>
      <c r="AR8" s="178"/>
      <c r="AS8" s="178"/>
      <c r="AT8" s="178"/>
      <c r="AU8" s="178"/>
      <c r="AV8" s="178"/>
      <c r="AW8" s="178"/>
      <c r="AX8" s="178"/>
      <c r="AY8" s="178"/>
      <c r="AZ8" s="178"/>
      <c r="BA8" s="178"/>
      <c r="BB8" s="178"/>
      <c r="BC8" s="178"/>
      <c r="BD8" s="178"/>
      <c r="BE8" s="178"/>
      <c r="BF8" s="178"/>
      <c r="BG8" s="178"/>
      <c r="BH8" s="178"/>
      <c r="BI8" s="178"/>
      <c r="BJ8" s="178"/>
      <c r="BK8" s="178"/>
      <c r="BL8" s="178"/>
      <c r="BM8" s="178"/>
      <c r="BN8" s="178"/>
      <c r="BO8" s="178"/>
      <c r="BP8" s="178"/>
      <c r="BQ8" s="178"/>
      <c r="BR8" s="178"/>
      <c r="BS8" s="178"/>
      <c r="BT8" s="178"/>
      <c r="BU8" s="178"/>
      <c r="BV8" s="178"/>
      <c r="BW8" s="178"/>
      <c r="BX8" s="178"/>
      <c r="BY8" s="178"/>
      <c r="BZ8" s="178"/>
      <c r="CA8" s="178"/>
      <c r="CB8" s="178"/>
      <c r="CC8" s="178"/>
      <c r="CD8" s="178"/>
      <c r="CE8" s="178"/>
      <c r="CF8" s="178"/>
      <c r="CG8" s="178"/>
      <c r="CH8" s="178"/>
      <c r="CI8" s="178"/>
      <c r="CJ8" s="178"/>
      <c r="CK8" s="178"/>
      <c r="CL8" s="178"/>
      <c r="CM8" s="178"/>
      <c r="CN8" s="178"/>
      <c r="CO8" s="178"/>
      <c r="CP8" s="178"/>
      <c r="CQ8" s="178"/>
      <c r="CR8" s="178"/>
      <c r="CS8" s="178"/>
      <c r="CT8" s="178"/>
      <c r="CU8" s="178"/>
      <c r="CV8" s="178"/>
      <c r="CW8" s="178"/>
      <c r="CX8" s="178"/>
      <c r="CY8" s="178"/>
      <c r="CZ8" s="178"/>
      <c r="DA8" s="178"/>
      <c r="DB8" s="178"/>
      <c r="DC8" s="178"/>
      <c r="DD8" s="178"/>
      <c r="DE8" s="178"/>
      <c r="DF8" s="178"/>
      <c r="DG8" s="178"/>
      <c r="DH8" s="178"/>
      <c r="DI8" s="178"/>
      <c r="DJ8" s="178"/>
      <c r="DK8" s="178"/>
      <c r="DL8" s="178"/>
      <c r="DM8" s="178"/>
      <c r="DN8" s="178"/>
      <c r="DO8" s="178"/>
      <c r="DP8" s="178"/>
      <c r="DQ8" s="178"/>
      <c r="DR8" s="178"/>
      <c r="DS8" s="178"/>
      <c r="DT8" s="178"/>
      <c r="DU8" s="178"/>
      <c r="DV8" s="178"/>
      <c r="DW8" s="178"/>
      <c r="DX8" s="178"/>
      <c r="DY8" s="178"/>
      <c r="DZ8" s="178"/>
      <c r="EA8" s="178"/>
      <c r="EB8" s="178"/>
      <c r="EC8" s="178"/>
      <c r="ED8" s="178"/>
      <c r="EE8" s="178"/>
      <c r="EF8" s="178"/>
      <c r="EG8" s="178"/>
      <c r="EH8" s="178"/>
      <c r="EI8" s="178"/>
      <c r="EJ8" s="178"/>
      <c r="EK8" s="178"/>
      <c r="EL8" s="178"/>
      <c r="EM8" s="178"/>
      <c r="EN8" s="178"/>
      <c r="EO8" s="178"/>
      <c r="EP8" s="178"/>
      <c r="EQ8" s="178"/>
      <c r="ER8" s="178"/>
      <c r="ES8" s="178"/>
      <c r="ET8" s="178"/>
      <c r="EU8" s="178"/>
      <c r="EV8" s="178"/>
      <c r="EW8" s="178"/>
      <c r="EX8" s="178"/>
      <c r="EY8" s="178"/>
      <c r="EZ8" s="178"/>
      <c r="FA8" s="178"/>
      <c r="FB8" s="178"/>
      <c r="FC8" s="178"/>
      <c r="FD8" s="178"/>
      <c r="FE8" s="178"/>
      <c r="FF8" s="178"/>
      <c r="FG8" s="178"/>
      <c r="FH8" s="178"/>
      <c r="FI8" s="178"/>
      <c r="FJ8" s="178"/>
      <c r="FK8" s="178"/>
      <c r="FL8" s="178"/>
      <c r="FM8" s="178"/>
      <c r="FN8" s="178"/>
      <c r="FO8" s="178"/>
      <c r="FP8" s="178"/>
      <c r="FQ8" s="178"/>
      <c r="FR8" s="178"/>
      <c r="FS8" s="178"/>
      <c r="FT8" s="178"/>
      <c r="FU8" s="178"/>
    </row>
    <row r="9" spans="1:279" s="180" customFormat="1" ht="10.5" customHeight="1" thickTop="1" thickBot="1" x14ac:dyDescent="0.35">
      <c r="A9" s="473"/>
      <c r="B9" s="474"/>
      <c r="C9" s="474"/>
      <c r="D9" s="474"/>
      <c r="E9" s="474"/>
      <c r="F9" s="474"/>
      <c r="G9" s="474"/>
      <c r="H9" s="474"/>
      <c r="I9" s="474"/>
      <c r="J9" s="474"/>
      <c r="K9" s="474"/>
      <c r="L9" s="474"/>
      <c r="M9" s="474"/>
      <c r="N9" s="474"/>
      <c r="U9" s="181"/>
      <c r="V9" s="182"/>
      <c r="W9" s="182"/>
      <c r="X9" s="182"/>
      <c r="Y9" s="182"/>
      <c r="Z9" s="182"/>
      <c r="AA9" s="182"/>
      <c r="AB9" s="182"/>
      <c r="AC9" s="182"/>
      <c r="AD9" s="182"/>
      <c r="AE9" s="182"/>
      <c r="AF9" s="182"/>
      <c r="AG9" s="182"/>
      <c r="AH9" s="182"/>
      <c r="AI9" s="182"/>
      <c r="AJ9" s="182"/>
      <c r="AK9" s="182"/>
      <c r="AL9" s="182"/>
      <c r="AM9" s="182"/>
      <c r="AN9" s="182"/>
      <c r="AO9" s="182"/>
      <c r="AP9" s="182"/>
      <c r="AQ9" s="182"/>
      <c r="AR9" s="182"/>
      <c r="AS9" s="182"/>
      <c r="AT9" s="182"/>
      <c r="AU9" s="182"/>
      <c r="AV9" s="182"/>
      <c r="AW9" s="182"/>
      <c r="AX9" s="182"/>
      <c r="AY9" s="182"/>
      <c r="AZ9" s="182"/>
      <c r="BA9" s="182"/>
      <c r="BB9" s="182"/>
      <c r="BC9" s="182"/>
      <c r="BD9" s="182"/>
      <c r="BE9" s="182"/>
      <c r="BF9" s="182"/>
      <c r="BG9" s="182"/>
      <c r="BH9" s="182"/>
      <c r="BI9" s="182"/>
      <c r="BJ9" s="182"/>
      <c r="BK9" s="182"/>
      <c r="BL9" s="182"/>
      <c r="BM9" s="182"/>
      <c r="BN9" s="182"/>
      <c r="BO9" s="182"/>
      <c r="BP9" s="182"/>
      <c r="BQ9" s="182"/>
      <c r="BR9" s="182"/>
      <c r="BS9" s="182"/>
      <c r="BT9" s="182"/>
      <c r="BU9" s="182"/>
      <c r="BV9" s="182"/>
      <c r="BW9" s="182"/>
      <c r="BX9" s="182"/>
      <c r="BY9" s="182"/>
      <c r="BZ9" s="182"/>
      <c r="CA9" s="182"/>
      <c r="CB9" s="182"/>
      <c r="CC9" s="182"/>
      <c r="CD9" s="182"/>
      <c r="CE9" s="182"/>
      <c r="CF9" s="182"/>
      <c r="CG9" s="182"/>
      <c r="CH9" s="182"/>
      <c r="CI9" s="182"/>
      <c r="CJ9" s="182"/>
      <c r="CK9" s="182"/>
      <c r="CL9" s="182"/>
      <c r="CM9" s="182"/>
      <c r="CN9" s="182"/>
      <c r="CO9" s="182"/>
      <c r="CP9" s="182"/>
      <c r="CQ9" s="182"/>
      <c r="CR9" s="182"/>
      <c r="CS9" s="182"/>
      <c r="CT9" s="182"/>
      <c r="CU9" s="182"/>
      <c r="CV9" s="182"/>
      <c r="CW9" s="182"/>
      <c r="CX9" s="182"/>
      <c r="CY9" s="182"/>
      <c r="CZ9" s="182"/>
      <c r="DA9" s="182"/>
      <c r="DB9" s="182"/>
      <c r="DC9" s="182"/>
      <c r="DD9" s="182"/>
      <c r="DE9" s="182"/>
      <c r="DF9" s="182"/>
      <c r="DG9" s="182"/>
      <c r="DH9" s="182"/>
      <c r="DI9" s="182"/>
      <c r="DJ9" s="182"/>
      <c r="DK9" s="182"/>
      <c r="DL9" s="182"/>
      <c r="DM9" s="182"/>
      <c r="DN9" s="182"/>
      <c r="DO9" s="182"/>
      <c r="DP9" s="182"/>
      <c r="DQ9" s="182"/>
      <c r="DR9" s="182"/>
      <c r="DS9" s="182"/>
      <c r="DT9" s="182"/>
      <c r="DU9" s="182"/>
      <c r="DV9" s="182"/>
      <c r="DW9" s="182"/>
      <c r="DX9" s="182"/>
      <c r="DY9" s="182"/>
      <c r="DZ9" s="182"/>
      <c r="EA9" s="182"/>
      <c r="EB9" s="182"/>
      <c r="EC9" s="182"/>
      <c r="ED9" s="182"/>
      <c r="EE9" s="182"/>
      <c r="EF9" s="182"/>
      <c r="EG9" s="182"/>
      <c r="EH9" s="182"/>
      <c r="EI9" s="182"/>
      <c r="EJ9" s="182"/>
      <c r="EK9" s="182"/>
      <c r="EL9" s="182"/>
      <c r="EM9" s="182"/>
      <c r="EN9" s="182"/>
      <c r="EO9" s="182"/>
      <c r="EP9" s="182"/>
      <c r="EQ9" s="182"/>
      <c r="ER9" s="182"/>
      <c r="ES9" s="182"/>
      <c r="ET9" s="182"/>
      <c r="EU9" s="182"/>
      <c r="EV9" s="182"/>
      <c r="EW9" s="182"/>
      <c r="EX9" s="182"/>
      <c r="EY9" s="182"/>
      <c r="EZ9" s="182"/>
      <c r="FA9" s="182"/>
      <c r="FB9" s="182"/>
      <c r="FC9" s="182"/>
      <c r="FD9" s="182"/>
      <c r="FE9" s="182"/>
      <c r="FF9" s="182"/>
      <c r="FG9" s="182"/>
      <c r="FH9" s="182"/>
      <c r="FI9" s="182"/>
      <c r="FJ9" s="182"/>
      <c r="FK9" s="182"/>
      <c r="FL9" s="182"/>
      <c r="FM9" s="182"/>
      <c r="FN9" s="182"/>
      <c r="FO9" s="182"/>
      <c r="FP9" s="182"/>
      <c r="FQ9" s="182"/>
      <c r="FR9" s="182"/>
      <c r="FS9" s="182"/>
      <c r="FT9" s="182"/>
      <c r="FU9" s="182"/>
    </row>
    <row r="10" spans="1:279" s="183" customFormat="1" ht="15" customHeight="1" x14ac:dyDescent="0.3">
      <c r="A10" s="464">
        <f>'Mapa Final'!A10</f>
        <v>1</v>
      </c>
      <c r="B10" s="446" t="str">
        <f>'Mapa Final'!B10</f>
        <v xml:space="preserve">Inexactitud en el registro de la gestion de los procesos misionales y actuaciones administrativa </v>
      </c>
      <c r="C10" s="446" t="str">
        <f>'Mapa Final'!C10</f>
        <v>Afectación en la Prestación del Servicio de Justicia</v>
      </c>
      <c r="D10" s="446" t="str">
        <f>'Mapa Final'!D10</f>
        <v>1. Errores en la información registrada en los aplicativos Justicia XXI, SIERJU-BI y SAMAI.
2.Insuficiencia de personal para la carga laboral presentada. 
3.Fallas en la funcionalidad de los aplicativos    
4.Incremento de solicitudes  por la  alta demanda judicial.
5.Inadecuado control de verificación del registro de la información.
6. Inadecuado registro de las actuaciones en acciones constitucionales, medios de control y procesos ejecutivos</v>
      </c>
      <c r="E10" s="449" t="str">
        <f>'Mapa Final'!E10</f>
        <v>Errores en la información registrada en los aplicativos Justicia XXI WEB y SIERJU-BI</v>
      </c>
      <c r="F10" s="449" t="str">
        <f>'Mapa Final'!F10</f>
        <v>Posibilidad de Afectación en la Prestación del Servicio de Justicia debido a Errores en la información registrada en los aplicativos Justicia XXI, SIERJU-BI y SAMAI.</v>
      </c>
      <c r="G10" s="449" t="str">
        <f>'Mapa Final'!G10</f>
        <v>Ejecución y Administración de Procesos</v>
      </c>
      <c r="H10" s="467" t="str">
        <f>'Mapa Final'!I10</f>
        <v>Alta</v>
      </c>
      <c r="I10" s="470" t="str">
        <f>'Mapa Final'!L10</f>
        <v>Moderado</v>
      </c>
      <c r="J10" s="455" t="str">
        <f>'Mapa Final'!N10</f>
        <v xml:space="preserve">Alto </v>
      </c>
      <c r="K10" s="458" t="str">
        <f>'Mapa Final'!AA10</f>
        <v>Media</v>
      </c>
      <c r="L10" s="458" t="str">
        <f>'Mapa Final'!AE10</f>
        <v>Moderado</v>
      </c>
      <c r="M10" s="461" t="str">
        <f>'Mapa Final'!AG10</f>
        <v>Moderado</v>
      </c>
      <c r="N10" s="458" t="str">
        <f>'Mapa Final'!AH10</f>
        <v>Aceptar</v>
      </c>
      <c r="O10" s="443"/>
      <c r="P10" s="443"/>
      <c r="Q10" s="443"/>
      <c r="R10" s="443"/>
      <c r="S10" s="443" t="s">
        <v>486</v>
      </c>
      <c r="T10" s="443"/>
      <c r="U10" s="452"/>
      <c r="V10" s="35"/>
      <c r="W10" s="35"/>
      <c r="X10" s="35"/>
      <c r="Y10" s="35"/>
      <c r="Z10" s="35"/>
      <c r="AA10" s="35"/>
      <c r="AB10" s="35"/>
      <c r="AC10" s="35"/>
      <c r="AD10" s="35"/>
      <c r="AE10" s="35"/>
      <c r="AF10" s="35"/>
      <c r="AG10" s="35"/>
      <c r="AH10" s="35"/>
      <c r="AI10" s="35"/>
      <c r="AJ10" s="35"/>
      <c r="AK10" s="35"/>
      <c r="AL10" s="35"/>
      <c r="AM10" s="35"/>
      <c r="AN10" s="35"/>
      <c r="AO10" s="35"/>
      <c r="AP10" s="35"/>
      <c r="AQ10" s="35"/>
      <c r="AR10" s="35"/>
      <c r="AS10" s="35"/>
      <c r="AT10" s="35"/>
      <c r="AU10" s="35"/>
      <c r="AV10" s="35"/>
      <c r="AW10" s="35"/>
      <c r="AX10" s="35"/>
      <c r="AY10" s="35"/>
      <c r="AZ10" s="35"/>
      <c r="BA10" s="35"/>
      <c r="BB10" s="35"/>
      <c r="BC10" s="35"/>
      <c r="BD10" s="35"/>
      <c r="BE10" s="35"/>
      <c r="BF10" s="35"/>
      <c r="BG10" s="35"/>
      <c r="BH10" s="35"/>
      <c r="BI10" s="35"/>
      <c r="BJ10" s="35"/>
      <c r="BK10" s="35"/>
      <c r="BL10" s="35"/>
      <c r="BM10" s="35"/>
      <c r="BN10" s="35"/>
      <c r="BO10" s="35"/>
      <c r="BP10" s="35"/>
      <c r="BQ10" s="35"/>
      <c r="BR10" s="35"/>
      <c r="BS10" s="35"/>
      <c r="BT10" s="35"/>
      <c r="BU10" s="35"/>
      <c r="BV10" s="35"/>
      <c r="BW10" s="35"/>
      <c r="BX10" s="35"/>
      <c r="BY10" s="35"/>
      <c r="BZ10" s="35"/>
      <c r="CA10" s="35"/>
      <c r="CB10" s="35"/>
      <c r="CC10" s="35"/>
      <c r="CD10" s="35"/>
      <c r="CE10" s="35"/>
      <c r="CF10" s="35"/>
      <c r="CG10" s="35"/>
      <c r="CH10" s="35"/>
      <c r="CI10" s="35"/>
      <c r="CJ10" s="35"/>
      <c r="CK10" s="35"/>
      <c r="CL10" s="35"/>
      <c r="CM10" s="35"/>
      <c r="CN10" s="35"/>
      <c r="CO10" s="35"/>
      <c r="CP10" s="35"/>
      <c r="CQ10" s="35"/>
      <c r="CR10" s="35"/>
      <c r="CS10" s="35"/>
      <c r="CT10" s="35"/>
      <c r="CU10" s="35"/>
      <c r="CV10" s="35"/>
      <c r="CW10" s="35"/>
      <c r="CX10" s="35"/>
      <c r="CY10" s="35"/>
      <c r="CZ10" s="35"/>
      <c r="DA10" s="35"/>
      <c r="DB10" s="35"/>
      <c r="DC10" s="35"/>
      <c r="DD10" s="35"/>
      <c r="DE10" s="35"/>
      <c r="DF10" s="35"/>
      <c r="DG10" s="35"/>
      <c r="DH10" s="35"/>
      <c r="DI10" s="35"/>
      <c r="DJ10" s="35"/>
      <c r="DK10" s="35"/>
      <c r="DL10" s="35"/>
      <c r="DM10" s="35"/>
      <c r="DN10" s="35"/>
      <c r="DO10" s="35"/>
      <c r="DP10" s="35"/>
      <c r="DQ10" s="35"/>
      <c r="DR10" s="35"/>
      <c r="DS10" s="35"/>
      <c r="DT10" s="35"/>
      <c r="DU10" s="35"/>
      <c r="DV10" s="35"/>
      <c r="DW10" s="35"/>
      <c r="DX10" s="35"/>
      <c r="DY10" s="35"/>
      <c r="DZ10" s="35"/>
      <c r="EA10" s="35"/>
      <c r="EB10" s="35"/>
      <c r="EC10" s="35"/>
      <c r="ED10" s="35"/>
      <c r="EE10" s="35"/>
      <c r="EF10" s="35"/>
      <c r="EG10" s="35"/>
      <c r="EH10" s="35"/>
      <c r="EI10" s="35"/>
      <c r="EJ10" s="35"/>
      <c r="EK10" s="35"/>
      <c r="EL10" s="35"/>
      <c r="EM10" s="35"/>
      <c r="EN10" s="35"/>
      <c r="EO10" s="35"/>
      <c r="EP10" s="35"/>
      <c r="EQ10" s="35"/>
      <c r="ER10" s="35"/>
      <c r="ES10" s="35"/>
      <c r="ET10" s="35"/>
      <c r="EU10" s="35"/>
      <c r="EV10" s="35"/>
      <c r="EW10" s="35"/>
      <c r="EX10" s="35"/>
      <c r="EY10" s="35"/>
      <c r="EZ10" s="35"/>
      <c r="FA10" s="35"/>
      <c r="FB10" s="35"/>
      <c r="FC10" s="35"/>
      <c r="FD10" s="35"/>
      <c r="FE10" s="35"/>
      <c r="FF10" s="35"/>
      <c r="FG10" s="35"/>
      <c r="FH10" s="35"/>
      <c r="FI10" s="35"/>
      <c r="FJ10" s="35"/>
      <c r="FK10" s="35"/>
      <c r="FL10" s="35"/>
      <c r="FM10" s="35"/>
      <c r="FN10" s="35"/>
      <c r="FO10" s="35"/>
      <c r="FP10" s="35"/>
      <c r="FQ10" s="35"/>
      <c r="FR10" s="35"/>
      <c r="FS10" s="35"/>
      <c r="FT10" s="35"/>
      <c r="FU10" s="35"/>
    </row>
    <row r="11" spans="1:279" s="183" customFormat="1" ht="13.5" customHeight="1" x14ac:dyDescent="0.3">
      <c r="A11" s="465"/>
      <c r="B11" s="447"/>
      <c r="C11" s="447"/>
      <c r="D11" s="447"/>
      <c r="E11" s="450"/>
      <c r="F11" s="450"/>
      <c r="G11" s="450"/>
      <c r="H11" s="468"/>
      <c r="I11" s="471"/>
      <c r="J11" s="456"/>
      <c r="K11" s="459"/>
      <c r="L11" s="459"/>
      <c r="M11" s="462"/>
      <c r="N11" s="459"/>
      <c r="O11" s="444"/>
      <c r="P11" s="444"/>
      <c r="Q11" s="444"/>
      <c r="R11" s="444"/>
      <c r="S11" s="444"/>
      <c r="T11" s="444"/>
      <c r="U11" s="453"/>
      <c r="V11" s="35"/>
      <c r="W11" s="35"/>
      <c r="X11" s="35"/>
      <c r="Y11" s="35"/>
      <c r="Z11" s="35"/>
      <c r="AA11" s="35"/>
      <c r="AB11" s="35"/>
      <c r="AC11" s="35"/>
      <c r="AD11" s="35"/>
      <c r="AE11" s="35"/>
      <c r="AF11" s="35"/>
      <c r="AG11" s="35"/>
      <c r="AH11" s="35"/>
      <c r="AI11" s="35"/>
      <c r="AJ11" s="35"/>
      <c r="AK11" s="35"/>
      <c r="AL11" s="35"/>
      <c r="AM11" s="35"/>
      <c r="AN11" s="35"/>
      <c r="AO11" s="35"/>
      <c r="AP11" s="35"/>
      <c r="AQ11" s="35"/>
      <c r="AR11" s="35"/>
      <c r="AS11" s="35"/>
      <c r="AT11" s="35"/>
      <c r="AU11" s="35"/>
      <c r="AV11" s="35"/>
      <c r="AW11" s="35"/>
      <c r="AX11" s="35"/>
      <c r="AY11" s="35"/>
      <c r="AZ11" s="35"/>
      <c r="BA11" s="35"/>
      <c r="BB11" s="35"/>
      <c r="BC11" s="35"/>
      <c r="BD11" s="35"/>
      <c r="BE11" s="35"/>
      <c r="BF11" s="35"/>
      <c r="BG11" s="35"/>
      <c r="BH11" s="35"/>
      <c r="BI11" s="35"/>
      <c r="BJ11" s="35"/>
      <c r="BK11" s="35"/>
      <c r="BL11" s="35"/>
      <c r="BM11" s="35"/>
      <c r="BN11" s="35"/>
      <c r="BO11" s="35"/>
      <c r="BP11" s="35"/>
      <c r="BQ11" s="35"/>
      <c r="BR11" s="35"/>
      <c r="BS11" s="35"/>
      <c r="BT11" s="35"/>
      <c r="BU11" s="35"/>
      <c r="BV11" s="35"/>
      <c r="BW11" s="35"/>
      <c r="BX11" s="35"/>
      <c r="BY11" s="35"/>
      <c r="BZ11" s="35"/>
      <c r="CA11" s="35"/>
      <c r="CB11" s="35"/>
      <c r="CC11" s="35"/>
      <c r="CD11" s="35"/>
      <c r="CE11" s="35"/>
      <c r="CF11" s="35"/>
      <c r="CG11" s="35"/>
      <c r="CH11" s="35"/>
      <c r="CI11" s="35"/>
      <c r="CJ11" s="35"/>
      <c r="CK11" s="35"/>
      <c r="CL11" s="35"/>
      <c r="CM11" s="35"/>
      <c r="CN11" s="35"/>
      <c r="CO11" s="35"/>
      <c r="CP11" s="35"/>
      <c r="CQ11" s="35"/>
      <c r="CR11" s="35"/>
      <c r="CS11" s="35"/>
      <c r="CT11" s="35"/>
      <c r="CU11" s="35"/>
      <c r="CV11" s="35"/>
      <c r="CW11" s="35"/>
      <c r="CX11" s="35"/>
      <c r="CY11" s="35"/>
      <c r="CZ11" s="35"/>
      <c r="DA11" s="35"/>
      <c r="DB11" s="35"/>
      <c r="DC11" s="35"/>
      <c r="DD11" s="35"/>
      <c r="DE11" s="35"/>
      <c r="DF11" s="35"/>
      <c r="DG11" s="35"/>
      <c r="DH11" s="35"/>
      <c r="DI11" s="35"/>
      <c r="DJ11" s="35"/>
      <c r="DK11" s="35"/>
      <c r="DL11" s="35"/>
      <c r="DM11" s="35"/>
      <c r="DN11" s="35"/>
      <c r="DO11" s="35"/>
      <c r="DP11" s="35"/>
      <c r="DQ11" s="35"/>
      <c r="DR11" s="35"/>
      <c r="DS11" s="35"/>
      <c r="DT11" s="35"/>
      <c r="DU11" s="35"/>
      <c r="DV11" s="35"/>
      <c r="DW11" s="35"/>
      <c r="DX11" s="35"/>
      <c r="DY11" s="35"/>
      <c r="DZ11" s="35"/>
      <c r="EA11" s="35"/>
      <c r="EB11" s="35"/>
      <c r="EC11" s="35"/>
      <c r="ED11" s="35"/>
      <c r="EE11" s="35"/>
      <c r="EF11" s="35"/>
      <c r="EG11" s="35"/>
      <c r="EH11" s="35"/>
      <c r="EI11" s="35"/>
      <c r="EJ11" s="35"/>
      <c r="EK11" s="35"/>
      <c r="EL11" s="35"/>
      <c r="EM11" s="35"/>
      <c r="EN11" s="35"/>
      <c r="EO11" s="35"/>
      <c r="EP11" s="35"/>
      <c r="EQ11" s="35"/>
      <c r="ER11" s="35"/>
      <c r="ES11" s="35"/>
      <c r="ET11" s="35"/>
      <c r="EU11" s="35"/>
      <c r="EV11" s="35"/>
      <c r="EW11" s="35"/>
      <c r="EX11" s="35"/>
      <c r="EY11" s="35"/>
      <c r="EZ11" s="35"/>
      <c r="FA11" s="35"/>
      <c r="FB11" s="35"/>
      <c r="FC11" s="35"/>
      <c r="FD11" s="35"/>
      <c r="FE11" s="35"/>
      <c r="FF11" s="35"/>
      <c r="FG11" s="35"/>
      <c r="FH11" s="35"/>
      <c r="FI11" s="35"/>
      <c r="FJ11" s="35"/>
      <c r="FK11" s="35"/>
      <c r="FL11" s="35"/>
      <c r="FM11" s="35"/>
      <c r="FN11" s="35"/>
      <c r="FO11" s="35"/>
      <c r="FP11" s="35"/>
      <c r="FQ11" s="35"/>
      <c r="FR11" s="35"/>
      <c r="FS11" s="35"/>
      <c r="FT11" s="35"/>
      <c r="FU11" s="35"/>
    </row>
    <row r="12" spans="1:279" s="183" customFormat="1" ht="13.5" customHeight="1" x14ac:dyDescent="0.3">
      <c r="A12" s="465"/>
      <c r="B12" s="447"/>
      <c r="C12" s="447"/>
      <c r="D12" s="447"/>
      <c r="E12" s="450"/>
      <c r="F12" s="450"/>
      <c r="G12" s="450"/>
      <c r="H12" s="468"/>
      <c r="I12" s="471"/>
      <c r="J12" s="456"/>
      <c r="K12" s="459"/>
      <c r="L12" s="459"/>
      <c r="M12" s="462"/>
      <c r="N12" s="459"/>
      <c r="O12" s="444"/>
      <c r="P12" s="444"/>
      <c r="Q12" s="444"/>
      <c r="R12" s="444"/>
      <c r="S12" s="444"/>
      <c r="T12" s="444"/>
      <c r="U12" s="453"/>
      <c r="V12" s="35"/>
      <c r="W12" s="35"/>
      <c r="X12" s="35"/>
      <c r="Y12" s="35"/>
      <c r="Z12" s="35"/>
      <c r="AA12" s="35"/>
      <c r="AB12" s="35"/>
      <c r="AC12" s="35"/>
      <c r="AD12" s="35"/>
      <c r="AE12" s="35"/>
      <c r="AF12" s="35"/>
      <c r="AG12" s="35"/>
      <c r="AH12" s="35"/>
      <c r="AI12" s="35"/>
      <c r="AJ12" s="35"/>
      <c r="AK12" s="35"/>
      <c r="AL12" s="35"/>
      <c r="AM12" s="35"/>
      <c r="AN12" s="35"/>
      <c r="AO12" s="35"/>
      <c r="AP12" s="35"/>
      <c r="AQ12" s="35"/>
      <c r="AR12" s="35"/>
      <c r="AS12" s="35"/>
      <c r="AT12" s="35"/>
      <c r="AU12" s="35"/>
      <c r="AV12" s="35"/>
      <c r="AW12" s="35"/>
      <c r="AX12" s="35"/>
      <c r="AY12" s="35"/>
      <c r="AZ12" s="35"/>
      <c r="BA12" s="35"/>
      <c r="BB12" s="35"/>
      <c r="BC12" s="35"/>
      <c r="BD12" s="35"/>
      <c r="BE12" s="35"/>
      <c r="BF12" s="35"/>
      <c r="BG12" s="35"/>
      <c r="BH12" s="35"/>
      <c r="BI12" s="35"/>
      <c r="BJ12" s="35"/>
      <c r="BK12" s="35"/>
      <c r="BL12" s="35"/>
      <c r="BM12" s="35"/>
      <c r="BN12" s="35"/>
      <c r="BO12" s="35"/>
      <c r="BP12" s="35"/>
      <c r="BQ12" s="35"/>
      <c r="BR12" s="35"/>
      <c r="BS12" s="35"/>
      <c r="BT12" s="35"/>
      <c r="BU12" s="35"/>
      <c r="BV12" s="35"/>
      <c r="BW12" s="35"/>
      <c r="BX12" s="35"/>
      <c r="BY12" s="35"/>
      <c r="BZ12" s="35"/>
      <c r="CA12" s="35"/>
      <c r="CB12" s="35"/>
      <c r="CC12" s="35"/>
      <c r="CD12" s="35"/>
      <c r="CE12" s="35"/>
      <c r="CF12" s="35"/>
      <c r="CG12" s="35"/>
      <c r="CH12" s="35"/>
      <c r="CI12" s="35"/>
      <c r="CJ12" s="35"/>
      <c r="CK12" s="35"/>
      <c r="CL12" s="35"/>
      <c r="CM12" s="35"/>
      <c r="CN12" s="35"/>
      <c r="CO12" s="35"/>
      <c r="CP12" s="35"/>
      <c r="CQ12" s="35"/>
      <c r="CR12" s="35"/>
      <c r="CS12" s="35"/>
      <c r="CT12" s="35"/>
      <c r="CU12" s="35"/>
      <c r="CV12" s="35"/>
      <c r="CW12" s="35"/>
      <c r="CX12" s="35"/>
      <c r="CY12" s="35"/>
      <c r="CZ12" s="35"/>
      <c r="DA12" s="35"/>
      <c r="DB12" s="35"/>
      <c r="DC12" s="35"/>
      <c r="DD12" s="35"/>
      <c r="DE12" s="35"/>
      <c r="DF12" s="35"/>
      <c r="DG12" s="35"/>
      <c r="DH12" s="35"/>
      <c r="DI12" s="35"/>
      <c r="DJ12" s="35"/>
      <c r="DK12" s="35"/>
      <c r="DL12" s="35"/>
      <c r="DM12" s="35"/>
      <c r="DN12" s="35"/>
      <c r="DO12" s="35"/>
      <c r="DP12" s="35"/>
      <c r="DQ12" s="35"/>
      <c r="DR12" s="35"/>
      <c r="DS12" s="35"/>
      <c r="DT12" s="35"/>
      <c r="DU12" s="35"/>
      <c r="DV12" s="35"/>
      <c r="DW12" s="35"/>
      <c r="DX12" s="35"/>
      <c r="DY12" s="35"/>
      <c r="DZ12" s="35"/>
      <c r="EA12" s="35"/>
      <c r="EB12" s="35"/>
      <c r="EC12" s="35"/>
      <c r="ED12" s="35"/>
      <c r="EE12" s="35"/>
      <c r="EF12" s="35"/>
      <c r="EG12" s="35"/>
      <c r="EH12" s="35"/>
      <c r="EI12" s="35"/>
      <c r="EJ12" s="35"/>
      <c r="EK12" s="35"/>
      <c r="EL12" s="35"/>
      <c r="EM12" s="35"/>
      <c r="EN12" s="35"/>
      <c r="EO12" s="35"/>
      <c r="EP12" s="35"/>
      <c r="EQ12" s="35"/>
      <c r="ER12" s="35"/>
      <c r="ES12" s="35"/>
      <c r="ET12" s="35"/>
      <c r="EU12" s="35"/>
      <c r="EV12" s="35"/>
      <c r="EW12" s="35"/>
      <c r="EX12" s="35"/>
      <c r="EY12" s="35"/>
      <c r="EZ12" s="35"/>
      <c r="FA12" s="35"/>
      <c r="FB12" s="35"/>
      <c r="FC12" s="35"/>
      <c r="FD12" s="35"/>
      <c r="FE12" s="35"/>
      <c r="FF12" s="35"/>
      <c r="FG12" s="35"/>
      <c r="FH12" s="35"/>
      <c r="FI12" s="35"/>
      <c r="FJ12" s="35"/>
      <c r="FK12" s="35"/>
      <c r="FL12" s="35"/>
      <c r="FM12" s="35"/>
      <c r="FN12" s="35"/>
      <c r="FO12" s="35"/>
      <c r="FP12" s="35"/>
      <c r="FQ12" s="35"/>
      <c r="FR12" s="35"/>
      <c r="FS12" s="35"/>
      <c r="FT12" s="35"/>
      <c r="FU12" s="35"/>
    </row>
    <row r="13" spans="1:279" s="183" customFormat="1" ht="13.5" customHeight="1" x14ac:dyDescent="0.3">
      <c r="A13" s="465"/>
      <c r="B13" s="447"/>
      <c r="C13" s="447"/>
      <c r="D13" s="447"/>
      <c r="E13" s="450"/>
      <c r="F13" s="450"/>
      <c r="G13" s="450"/>
      <c r="H13" s="468"/>
      <c r="I13" s="471"/>
      <c r="J13" s="456"/>
      <c r="K13" s="459"/>
      <c r="L13" s="459"/>
      <c r="M13" s="462"/>
      <c r="N13" s="459"/>
      <c r="O13" s="444"/>
      <c r="P13" s="444"/>
      <c r="Q13" s="444"/>
      <c r="R13" s="444"/>
      <c r="S13" s="444"/>
      <c r="T13" s="444"/>
      <c r="U13" s="453"/>
      <c r="V13" s="35"/>
      <c r="W13" s="35"/>
      <c r="X13" s="35"/>
      <c r="Y13" s="35"/>
      <c r="Z13" s="35"/>
      <c r="AA13" s="35"/>
      <c r="AB13" s="35"/>
      <c r="AC13" s="35"/>
      <c r="AD13" s="35"/>
      <c r="AE13" s="35"/>
      <c r="AF13" s="35"/>
      <c r="AG13" s="35"/>
      <c r="AH13" s="35"/>
      <c r="AI13" s="35"/>
      <c r="AJ13" s="35"/>
      <c r="AK13" s="35"/>
      <c r="AL13" s="35"/>
      <c r="AM13" s="35"/>
      <c r="AN13" s="35"/>
      <c r="AO13" s="35"/>
      <c r="AP13" s="35"/>
      <c r="AQ13" s="35"/>
      <c r="AR13" s="35"/>
      <c r="AS13" s="35"/>
      <c r="AT13" s="35"/>
      <c r="AU13" s="35"/>
      <c r="AV13" s="35"/>
      <c r="AW13" s="35"/>
      <c r="AX13" s="35"/>
      <c r="AY13" s="35"/>
      <c r="AZ13" s="35"/>
      <c r="BA13" s="35"/>
      <c r="BB13" s="35"/>
      <c r="BC13" s="35"/>
      <c r="BD13" s="35"/>
      <c r="BE13" s="35"/>
      <c r="BF13" s="35"/>
      <c r="BG13" s="35"/>
      <c r="BH13" s="35"/>
      <c r="BI13" s="35"/>
      <c r="BJ13" s="35"/>
      <c r="BK13" s="35"/>
      <c r="BL13" s="35"/>
      <c r="BM13" s="35"/>
      <c r="BN13" s="35"/>
      <c r="BO13" s="35"/>
      <c r="BP13" s="35"/>
      <c r="BQ13" s="35"/>
      <c r="BR13" s="35"/>
      <c r="BS13" s="35"/>
      <c r="BT13" s="35"/>
      <c r="BU13" s="35"/>
      <c r="BV13" s="35"/>
      <c r="BW13" s="35"/>
      <c r="BX13" s="35"/>
      <c r="BY13" s="35"/>
      <c r="BZ13" s="35"/>
      <c r="CA13" s="35"/>
      <c r="CB13" s="35"/>
      <c r="CC13" s="35"/>
      <c r="CD13" s="35"/>
      <c r="CE13" s="35"/>
      <c r="CF13" s="35"/>
      <c r="CG13" s="35"/>
      <c r="CH13" s="35"/>
      <c r="CI13" s="35"/>
      <c r="CJ13" s="35"/>
      <c r="CK13" s="35"/>
      <c r="CL13" s="35"/>
      <c r="CM13" s="35"/>
      <c r="CN13" s="35"/>
      <c r="CO13" s="35"/>
      <c r="CP13" s="35"/>
      <c r="CQ13" s="35"/>
      <c r="CR13" s="35"/>
      <c r="CS13" s="35"/>
      <c r="CT13" s="35"/>
      <c r="CU13" s="35"/>
      <c r="CV13" s="35"/>
      <c r="CW13" s="35"/>
      <c r="CX13" s="35"/>
      <c r="CY13" s="35"/>
      <c r="CZ13" s="35"/>
      <c r="DA13" s="35"/>
      <c r="DB13" s="35"/>
      <c r="DC13" s="35"/>
      <c r="DD13" s="35"/>
      <c r="DE13" s="35"/>
      <c r="DF13" s="35"/>
      <c r="DG13" s="35"/>
      <c r="DH13" s="35"/>
      <c r="DI13" s="35"/>
      <c r="DJ13" s="35"/>
      <c r="DK13" s="35"/>
      <c r="DL13" s="35"/>
      <c r="DM13" s="35"/>
      <c r="DN13" s="35"/>
      <c r="DO13" s="35"/>
      <c r="DP13" s="35"/>
      <c r="DQ13" s="35"/>
      <c r="DR13" s="35"/>
      <c r="DS13" s="35"/>
      <c r="DT13" s="35"/>
      <c r="DU13" s="35"/>
      <c r="DV13" s="35"/>
      <c r="DW13" s="35"/>
      <c r="DX13" s="35"/>
      <c r="DY13" s="35"/>
      <c r="DZ13" s="35"/>
      <c r="EA13" s="35"/>
      <c r="EB13" s="35"/>
      <c r="EC13" s="35"/>
      <c r="ED13" s="35"/>
      <c r="EE13" s="35"/>
      <c r="EF13" s="35"/>
      <c r="EG13" s="35"/>
      <c r="EH13" s="35"/>
      <c r="EI13" s="35"/>
      <c r="EJ13" s="35"/>
      <c r="EK13" s="35"/>
      <c r="EL13" s="35"/>
      <c r="EM13" s="35"/>
      <c r="EN13" s="35"/>
      <c r="EO13" s="35"/>
      <c r="EP13" s="35"/>
      <c r="EQ13" s="35"/>
      <c r="ER13" s="35"/>
      <c r="ES13" s="35"/>
      <c r="ET13" s="35"/>
      <c r="EU13" s="35"/>
      <c r="EV13" s="35"/>
      <c r="EW13" s="35"/>
      <c r="EX13" s="35"/>
      <c r="EY13" s="35"/>
      <c r="EZ13" s="35"/>
      <c r="FA13" s="35"/>
      <c r="FB13" s="35"/>
      <c r="FC13" s="35"/>
      <c r="FD13" s="35"/>
      <c r="FE13" s="35"/>
      <c r="FF13" s="35"/>
      <c r="FG13" s="35"/>
      <c r="FH13" s="35"/>
      <c r="FI13" s="35"/>
      <c r="FJ13" s="35"/>
      <c r="FK13" s="35"/>
      <c r="FL13" s="35"/>
      <c r="FM13" s="35"/>
      <c r="FN13" s="35"/>
      <c r="FO13" s="35"/>
      <c r="FP13" s="35"/>
      <c r="FQ13" s="35"/>
      <c r="FR13" s="35"/>
      <c r="FS13" s="35"/>
      <c r="FT13" s="35"/>
      <c r="FU13" s="35"/>
    </row>
    <row r="14" spans="1:279" s="183" customFormat="1" ht="238.5" customHeight="1" thickBot="1" x14ac:dyDescent="0.35">
      <c r="A14" s="466"/>
      <c r="B14" s="448"/>
      <c r="C14" s="448"/>
      <c r="D14" s="448"/>
      <c r="E14" s="451"/>
      <c r="F14" s="451"/>
      <c r="G14" s="451"/>
      <c r="H14" s="469"/>
      <c r="I14" s="472"/>
      <c r="J14" s="457"/>
      <c r="K14" s="460"/>
      <c r="L14" s="460"/>
      <c r="M14" s="463"/>
      <c r="N14" s="460"/>
      <c r="O14" s="445"/>
      <c r="P14" s="445"/>
      <c r="Q14" s="445"/>
      <c r="R14" s="445"/>
      <c r="S14" s="445"/>
      <c r="T14" s="445"/>
      <c r="U14" s="454"/>
      <c r="V14" s="35"/>
      <c r="W14" s="35"/>
      <c r="X14" s="35"/>
      <c r="Y14" s="35"/>
      <c r="Z14" s="35"/>
      <c r="AA14" s="35"/>
      <c r="AB14" s="35"/>
      <c r="AC14" s="35"/>
      <c r="AD14" s="35"/>
      <c r="AE14" s="35"/>
      <c r="AF14" s="35"/>
      <c r="AG14" s="35"/>
      <c r="AH14" s="35"/>
      <c r="AI14" s="35"/>
      <c r="AJ14" s="35"/>
      <c r="AK14" s="35"/>
      <c r="AL14" s="35"/>
      <c r="AM14" s="35"/>
      <c r="AN14" s="35"/>
      <c r="AO14" s="35"/>
      <c r="AP14" s="35"/>
      <c r="AQ14" s="35"/>
      <c r="AR14" s="35"/>
      <c r="AS14" s="35"/>
      <c r="AT14" s="35"/>
      <c r="AU14" s="35"/>
      <c r="AV14" s="35"/>
      <c r="AW14" s="35"/>
      <c r="AX14" s="35"/>
      <c r="AY14" s="35"/>
      <c r="AZ14" s="35"/>
      <c r="BA14" s="35"/>
      <c r="BB14" s="35"/>
      <c r="BC14" s="35"/>
      <c r="BD14" s="35"/>
      <c r="BE14" s="35"/>
      <c r="BF14" s="35"/>
      <c r="BG14" s="35"/>
      <c r="BH14" s="35"/>
      <c r="BI14" s="35"/>
      <c r="BJ14" s="35"/>
      <c r="BK14" s="35"/>
      <c r="BL14" s="35"/>
      <c r="BM14" s="35"/>
      <c r="BN14" s="35"/>
      <c r="BO14" s="35"/>
      <c r="BP14" s="35"/>
      <c r="BQ14" s="35"/>
      <c r="BR14" s="35"/>
      <c r="BS14" s="35"/>
      <c r="BT14" s="35"/>
      <c r="BU14" s="35"/>
      <c r="BV14" s="35"/>
      <c r="BW14" s="35"/>
      <c r="BX14" s="35"/>
      <c r="BY14" s="35"/>
      <c r="BZ14" s="35"/>
      <c r="CA14" s="35"/>
      <c r="CB14" s="35"/>
      <c r="CC14" s="35"/>
      <c r="CD14" s="35"/>
      <c r="CE14" s="35"/>
      <c r="CF14" s="35"/>
      <c r="CG14" s="35"/>
      <c r="CH14" s="35"/>
      <c r="CI14" s="35"/>
      <c r="CJ14" s="35"/>
      <c r="CK14" s="35"/>
      <c r="CL14" s="35"/>
      <c r="CM14" s="35"/>
      <c r="CN14" s="35"/>
      <c r="CO14" s="35"/>
      <c r="CP14" s="35"/>
      <c r="CQ14" s="35"/>
      <c r="CR14" s="35"/>
      <c r="CS14" s="35"/>
      <c r="CT14" s="35"/>
      <c r="CU14" s="35"/>
      <c r="CV14" s="35"/>
      <c r="CW14" s="35"/>
      <c r="CX14" s="35"/>
      <c r="CY14" s="35"/>
      <c r="CZ14" s="35"/>
      <c r="DA14" s="35"/>
      <c r="DB14" s="35"/>
      <c r="DC14" s="35"/>
      <c r="DD14" s="35"/>
      <c r="DE14" s="35"/>
      <c r="DF14" s="35"/>
      <c r="DG14" s="35"/>
      <c r="DH14" s="35"/>
      <c r="DI14" s="35"/>
      <c r="DJ14" s="35"/>
      <c r="DK14" s="35"/>
      <c r="DL14" s="35"/>
      <c r="DM14" s="35"/>
      <c r="DN14" s="35"/>
      <c r="DO14" s="35"/>
      <c r="DP14" s="35"/>
      <c r="DQ14" s="35"/>
      <c r="DR14" s="35"/>
      <c r="DS14" s="35"/>
      <c r="DT14" s="35"/>
      <c r="DU14" s="35"/>
      <c r="DV14" s="35"/>
      <c r="DW14" s="35"/>
      <c r="DX14" s="35"/>
      <c r="DY14" s="35"/>
      <c r="DZ14" s="35"/>
      <c r="EA14" s="35"/>
      <c r="EB14" s="35"/>
      <c r="EC14" s="35"/>
      <c r="ED14" s="35"/>
      <c r="EE14" s="35"/>
      <c r="EF14" s="35"/>
      <c r="EG14" s="35"/>
      <c r="EH14" s="35"/>
      <c r="EI14" s="35"/>
      <c r="EJ14" s="35"/>
      <c r="EK14" s="35"/>
      <c r="EL14" s="35"/>
      <c r="EM14" s="35"/>
      <c r="EN14" s="35"/>
      <c r="EO14" s="35"/>
      <c r="EP14" s="35"/>
      <c r="EQ14" s="35"/>
      <c r="ER14" s="35"/>
      <c r="ES14" s="35"/>
      <c r="ET14" s="35"/>
      <c r="EU14" s="35"/>
      <c r="EV14" s="35"/>
      <c r="EW14" s="35"/>
      <c r="EX14" s="35"/>
      <c r="EY14" s="35"/>
      <c r="EZ14" s="35"/>
      <c r="FA14" s="35"/>
      <c r="FB14" s="35"/>
      <c r="FC14" s="35"/>
      <c r="FD14" s="35"/>
      <c r="FE14" s="35"/>
      <c r="FF14" s="35"/>
      <c r="FG14" s="35"/>
      <c r="FH14" s="35"/>
      <c r="FI14" s="35"/>
      <c r="FJ14" s="35"/>
      <c r="FK14" s="35"/>
      <c r="FL14" s="35"/>
      <c r="FM14" s="35"/>
      <c r="FN14" s="35"/>
      <c r="FO14" s="35"/>
      <c r="FP14" s="35"/>
      <c r="FQ14" s="35"/>
      <c r="FR14" s="35"/>
      <c r="FS14" s="35"/>
      <c r="FT14" s="35"/>
      <c r="FU14" s="35"/>
    </row>
    <row r="15" spans="1:279" s="183" customFormat="1" ht="15" customHeight="1" x14ac:dyDescent="0.3">
      <c r="A15" s="464">
        <f>'Mapa Final'!A15</f>
        <v>2</v>
      </c>
      <c r="B15" s="446" t="str">
        <f>'Mapa Final'!B15</f>
        <v>ERRORES DE REPARTO</v>
      </c>
      <c r="C15" s="446" t="str">
        <f>'Mapa Final'!C15</f>
        <v>Afectación en la Prestación del Servicio de Justicia</v>
      </c>
      <c r="D15" s="446" t="str">
        <f>'Mapa Final'!D15</f>
        <v>1.Falta de planeación y organización en el proceso de reparto.
2. Falta de capacidad instalada para atender el alto volúmen de trabajo debido a la cantidad de expedientes que se recepcionan. 
3. Inconsistencias entre el órden establecido por el administrador del sistema y el órden previsto en los Acuerdos que norman el reparto.</v>
      </c>
      <c r="E15" s="449" t="str">
        <f>'Mapa Final'!E15</f>
        <v>Errores en todas las actividades ligadas al reparto.</v>
      </c>
      <c r="F15" s="449" t="str">
        <f>'Mapa Final'!F15</f>
        <v>Posibilidad de Afectación en la Prestación del Servicio de Justicia debido a errores en todas las actividades ligadas al reparto</v>
      </c>
      <c r="G15" s="449" t="str">
        <f>'Mapa Final'!G15</f>
        <v>Ejecución y Administración de Procesos</v>
      </c>
      <c r="H15" s="467" t="str">
        <f>'Mapa Final'!I15</f>
        <v>Alta</v>
      </c>
      <c r="I15" s="470" t="str">
        <f>'Mapa Final'!L15</f>
        <v>Moderado</v>
      </c>
      <c r="J15" s="455" t="str">
        <f>'Mapa Final'!N15</f>
        <v xml:space="preserve">Alto </v>
      </c>
      <c r="K15" s="458" t="str">
        <f>'Mapa Final'!AA15</f>
        <v>Media</v>
      </c>
      <c r="L15" s="458" t="str">
        <f>'Mapa Final'!AE15</f>
        <v>Moderado</v>
      </c>
      <c r="M15" s="461" t="str">
        <f>'Mapa Final'!AG15</f>
        <v>Moderado</v>
      </c>
      <c r="N15" s="458" t="str">
        <f>'Mapa Final'!AH15</f>
        <v>Aceptar</v>
      </c>
      <c r="O15" s="443"/>
      <c r="P15" s="443"/>
      <c r="Q15" s="443"/>
      <c r="R15" s="443"/>
      <c r="S15" s="443"/>
      <c r="T15" s="443"/>
      <c r="U15" s="452"/>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5"/>
      <c r="BK15" s="35"/>
      <c r="BL15" s="35"/>
      <c r="BM15" s="35"/>
      <c r="BN15" s="35"/>
      <c r="BO15" s="35"/>
      <c r="BP15" s="35"/>
      <c r="BQ15" s="35"/>
      <c r="BR15" s="35"/>
      <c r="BS15" s="35"/>
      <c r="BT15" s="35"/>
      <c r="BU15" s="35"/>
      <c r="BV15" s="35"/>
      <c r="BW15" s="35"/>
      <c r="BX15" s="35"/>
      <c r="BY15" s="35"/>
      <c r="BZ15" s="35"/>
      <c r="CA15" s="35"/>
      <c r="CB15" s="35"/>
      <c r="CC15" s="35"/>
      <c r="CD15" s="35"/>
      <c r="CE15" s="35"/>
      <c r="CF15" s="35"/>
      <c r="CG15" s="35"/>
      <c r="CH15" s="35"/>
      <c r="CI15" s="35"/>
      <c r="CJ15" s="35"/>
      <c r="CK15" s="35"/>
      <c r="CL15" s="35"/>
      <c r="CM15" s="35"/>
      <c r="CN15" s="35"/>
      <c r="CO15" s="35"/>
      <c r="CP15" s="35"/>
      <c r="CQ15" s="35"/>
      <c r="CR15" s="35"/>
      <c r="CS15" s="35"/>
      <c r="CT15" s="35"/>
      <c r="CU15" s="35"/>
      <c r="CV15" s="35"/>
      <c r="CW15" s="35"/>
      <c r="CX15" s="35"/>
      <c r="CY15" s="35"/>
      <c r="CZ15" s="35"/>
      <c r="DA15" s="35"/>
      <c r="DB15" s="35"/>
      <c r="DC15" s="35"/>
      <c r="DD15" s="35"/>
      <c r="DE15" s="35"/>
      <c r="DF15" s="35"/>
      <c r="DG15" s="35"/>
      <c r="DH15" s="35"/>
      <c r="DI15" s="35"/>
      <c r="DJ15" s="35"/>
      <c r="DK15" s="35"/>
      <c r="DL15" s="35"/>
      <c r="DM15" s="35"/>
      <c r="DN15" s="35"/>
      <c r="DO15" s="35"/>
      <c r="DP15" s="35"/>
      <c r="DQ15" s="35"/>
      <c r="DR15" s="35"/>
      <c r="DS15" s="35"/>
      <c r="DT15" s="35"/>
      <c r="DU15" s="35"/>
      <c r="DV15" s="35"/>
      <c r="DW15" s="35"/>
      <c r="DX15" s="35"/>
      <c r="DY15" s="35"/>
      <c r="DZ15" s="35"/>
      <c r="EA15" s="35"/>
      <c r="EB15" s="35"/>
      <c r="EC15" s="35"/>
      <c r="ED15" s="35"/>
      <c r="EE15" s="35"/>
      <c r="EF15" s="35"/>
      <c r="EG15" s="35"/>
      <c r="EH15" s="35"/>
      <c r="EI15" s="35"/>
      <c r="EJ15" s="35"/>
      <c r="EK15" s="35"/>
      <c r="EL15" s="35"/>
      <c r="EM15" s="35"/>
      <c r="EN15" s="35"/>
      <c r="EO15" s="35"/>
      <c r="EP15" s="35"/>
      <c r="EQ15" s="35"/>
      <c r="ER15" s="35"/>
      <c r="ES15" s="35"/>
      <c r="ET15" s="35"/>
      <c r="EU15" s="35"/>
      <c r="EV15" s="35"/>
      <c r="EW15" s="35"/>
      <c r="EX15" s="35"/>
      <c r="EY15" s="35"/>
      <c r="EZ15" s="35"/>
      <c r="FA15" s="35"/>
      <c r="FB15" s="35"/>
      <c r="FC15" s="35"/>
      <c r="FD15" s="35"/>
      <c r="FE15" s="35"/>
      <c r="FF15" s="35"/>
      <c r="FG15" s="35"/>
      <c r="FH15" s="35"/>
      <c r="FI15" s="35"/>
      <c r="FJ15" s="35"/>
      <c r="FK15" s="35"/>
      <c r="FL15" s="35"/>
      <c r="FM15" s="35"/>
      <c r="FN15" s="35"/>
      <c r="FO15" s="35"/>
      <c r="FP15" s="35"/>
      <c r="FQ15" s="35"/>
      <c r="FR15" s="35"/>
      <c r="FS15" s="35"/>
      <c r="FT15" s="35"/>
      <c r="FU15" s="35"/>
    </row>
    <row r="16" spans="1:279" s="183" customFormat="1" ht="13.5" customHeight="1" x14ac:dyDescent="0.3">
      <c r="A16" s="465"/>
      <c r="B16" s="447"/>
      <c r="C16" s="447"/>
      <c r="D16" s="447"/>
      <c r="E16" s="450"/>
      <c r="F16" s="450"/>
      <c r="G16" s="450"/>
      <c r="H16" s="468"/>
      <c r="I16" s="471"/>
      <c r="J16" s="456"/>
      <c r="K16" s="459"/>
      <c r="L16" s="459"/>
      <c r="M16" s="462"/>
      <c r="N16" s="459"/>
      <c r="O16" s="444"/>
      <c r="P16" s="444"/>
      <c r="Q16" s="444"/>
      <c r="R16" s="444"/>
      <c r="S16" s="444"/>
      <c r="T16" s="444"/>
      <c r="U16" s="453"/>
      <c r="V16" s="35"/>
      <c r="W16" s="35"/>
      <c r="X16" s="35"/>
      <c r="Y16" s="35"/>
      <c r="Z16" s="35"/>
      <c r="AA16" s="35"/>
      <c r="AB16" s="35"/>
      <c r="AC16" s="35"/>
      <c r="AD16" s="35"/>
      <c r="AE16" s="35"/>
      <c r="AF16" s="35"/>
      <c r="AG16" s="35"/>
      <c r="AH16" s="35"/>
      <c r="AI16" s="35"/>
      <c r="AJ16" s="35"/>
      <c r="AK16" s="35"/>
      <c r="AL16" s="35"/>
      <c r="AM16" s="35"/>
      <c r="AN16" s="35"/>
      <c r="AO16" s="35"/>
      <c r="AP16" s="35"/>
      <c r="AQ16" s="35"/>
      <c r="AR16" s="35"/>
      <c r="AS16" s="35"/>
      <c r="AT16" s="35"/>
      <c r="AU16" s="35"/>
      <c r="AV16" s="35"/>
      <c r="AW16" s="35"/>
      <c r="AX16" s="35"/>
      <c r="AY16" s="35"/>
      <c r="AZ16" s="35"/>
      <c r="BA16" s="35"/>
      <c r="BB16" s="35"/>
      <c r="BC16" s="35"/>
      <c r="BD16" s="35"/>
      <c r="BE16" s="35"/>
      <c r="BF16" s="35"/>
      <c r="BG16" s="35"/>
      <c r="BH16" s="35"/>
      <c r="BI16" s="35"/>
      <c r="BJ16" s="35"/>
      <c r="BK16" s="35"/>
      <c r="BL16" s="35"/>
      <c r="BM16" s="35"/>
      <c r="BN16" s="35"/>
      <c r="BO16" s="35"/>
      <c r="BP16" s="35"/>
      <c r="BQ16" s="35"/>
      <c r="BR16" s="35"/>
      <c r="BS16" s="35"/>
      <c r="BT16" s="35"/>
      <c r="BU16" s="35"/>
      <c r="BV16" s="35"/>
      <c r="BW16" s="35"/>
      <c r="BX16" s="35"/>
      <c r="BY16" s="35"/>
      <c r="BZ16" s="35"/>
      <c r="CA16" s="35"/>
      <c r="CB16" s="35"/>
      <c r="CC16" s="35"/>
      <c r="CD16" s="35"/>
      <c r="CE16" s="35"/>
      <c r="CF16" s="35"/>
      <c r="CG16" s="35"/>
      <c r="CH16" s="35"/>
      <c r="CI16" s="35"/>
      <c r="CJ16" s="35"/>
      <c r="CK16" s="35"/>
      <c r="CL16" s="35"/>
      <c r="CM16" s="35"/>
      <c r="CN16" s="35"/>
      <c r="CO16" s="35"/>
      <c r="CP16" s="35"/>
      <c r="CQ16" s="35"/>
      <c r="CR16" s="35"/>
      <c r="CS16" s="35"/>
      <c r="CT16" s="35"/>
      <c r="CU16" s="35"/>
      <c r="CV16" s="35"/>
      <c r="CW16" s="35"/>
      <c r="CX16" s="35"/>
      <c r="CY16" s="35"/>
      <c r="CZ16" s="35"/>
      <c r="DA16" s="35"/>
      <c r="DB16" s="35"/>
      <c r="DC16" s="35"/>
      <c r="DD16" s="35"/>
      <c r="DE16" s="35"/>
      <c r="DF16" s="35"/>
      <c r="DG16" s="35"/>
      <c r="DH16" s="35"/>
      <c r="DI16" s="35"/>
      <c r="DJ16" s="35"/>
      <c r="DK16" s="35"/>
      <c r="DL16" s="35"/>
      <c r="DM16" s="35"/>
      <c r="DN16" s="35"/>
      <c r="DO16" s="35"/>
      <c r="DP16" s="35"/>
      <c r="DQ16" s="35"/>
      <c r="DR16" s="35"/>
      <c r="DS16" s="35"/>
      <c r="DT16" s="35"/>
      <c r="DU16" s="35"/>
      <c r="DV16" s="35"/>
      <c r="DW16" s="35"/>
      <c r="DX16" s="35"/>
      <c r="DY16" s="35"/>
      <c r="DZ16" s="35"/>
      <c r="EA16" s="35"/>
      <c r="EB16" s="35"/>
      <c r="EC16" s="35"/>
      <c r="ED16" s="35"/>
      <c r="EE16" s="35"/>
      <c r="EF16" s="35"/>
      <c r="EG16" s="35"/>
      <c r="EH16" s="35"/>
      <c r="EI16" s="35"/>
      <c r="EJ16" s="35"/>
      <c r="EK16" s="35"/>
      <c r="EL16" s="35"/>
      <c r="EM16" s="35"/>
      <c r="EN16" s="35"/>
      <c r="EO16" s="35"/>
      <c r="EP16" s="35"/>
      <c r="EQ16" s="35"/>
      <c r="ER16" s="35"/>
      <c r="ES16" s="35"/>
      <c r="ET16" s="35"/>
      <c r="EU16" s="35"/>
      <c r="EV16" s="35"/>
      <c r="EW16" s="35"/>
      <c r="EX16" s="35"/>
      <c r="EY16" s="35"/>
      <c r="EZ16" s="35"/>
      <c r="FA16" s="35"/>
      <c r="FB16" s="35"/>
      <c r="FC16" s="35"/>
      <c r="FD16" s="35"/>
      <c r="FE16" s="35"/>
      <c r="FF16" s="35"/>
      <c r="FG16" s="35"/>
      <c r="FH16" s="35"/>
      <c r="FI16" s="35"/>
      <c r="FJ16" s="35"/>
      <c r="FK16" s="35"/>
      <c r="FL16" s="35"/>
      <c r="FM16" s="35"/>
      <c r="FN16" s="35"/>
      <c r="FO16" s="35"/>
      <c r="FP16" s="35"/>
      <c r="FQ16" s="35"/>
      <c r="FR16" s="35"/>
      <c r="FS16" s="35"/>
      <c r="FT16" s="35"/>
      <c r="FU16" s="35"/>
    </row>
    <row r="17" spans="1:177" s="183" customFormat="1" ht="13.5" customHeight="1" x14ac:dyDescent="0.3">
      <c r="A17" s="465"/>
      <c r="B17" s="447"/>
      <c r="C17" s="447"/>
      <c r="D17" s="447"/>
      <c r="E17" s="450"/>
      <c r="F17" s="450"/>
      <c r="G17" s="450"/>
      <c r="H17" s="468"/>
      <c r="I17" s="471"/>
      <c r="J17" s="456"/>
      <c r="K17" s="459"/>
      <c r="L17" s="459"/>
      <c r="M17" s="462"/>
      <c r="N17" s="459"/>
      <c r="O17" s="444"/>
      <c r="P17" s="444"/>
      <c r="Q17" s="444"/>
      <c r="R17" s="444"/>
      <c r="S17" s="444"/>
      <c r="T17" s="444"/>
      <c r="U17" s="453"/>
      <c r="V17" s="35"/>
      <c r="W17" s="35"/>
      <c r="X17" s="35"/>
      <c r="Y17" s="35"/>
      <c r="Z17" s="35"/>
      <c r="AA17" s="35"/>
      <c r="AB17" s="35"/>
      <c r="AC17" s="35"/>
      <c r="AD17" s="35"/>
      <c r="AE17" s="35"/>
      <c r="AF17" s="35"/>
      <c r="AG17" s="35"/>
      <c r="AH17" s="35"/>
      <c r="AI17" s="35"/>
      <c r="AJ17" s="35"/>
      <c r="AK17" s="35"/>
      <c r="AL17" s="35"/>
      <c r="AM17" s="35"/>
      <c r="AN17" s="35"/>
      <c r="AO17" s="35"/>
      <c r="AP17" s="35"/>
      <c r="AQ17" s="35"/>
      <c r="AR17" s="35"/>
      <c r="AS17" s="35"/>
      <c r="AT17" s="35"/>
      <c r="AU17" s="35"/>
      <c r="AV17" s="35"/>
      <c r="AW17" s="35"/>
      <c r="AX17" s="35"/>
      <c r="AY17" s="35"/>
      <c r="AZ17" s="35"/>
      <c r="BA17" s="35"/>
      <c r="BB17" s="35"/>
      <c r="BC17" s="35"/>
      <c r="BD17" s="35"/>
      <c r="BE17" s="35"/>
      <c r="BF17" s="35"/>
      <c r="BG17" s="35"/>
      <c r="BH17" s="35"/>
      <c r="BI17" s="35"/>
      <c r="BJ17" s="35"/>
      <c r="BK17" s="35"/>
      <c r="BL17" s="35"/>
      <c r="BM17" s="35"/>
      <c r="BN17" s="35"/>
      <c r="BO17" s="35"/>
      <c r="BP17" s="35"/>
      <c r="BQ17" s="35"/>
      <c r="BR17" s="35"/>
      <c r="BS17" s="35"/>
      <c r="BT17" s="35"/>
      <c r="BU17" s="35"/>
      <c r="BV17" s="35"/>
      <c r="BW17" s="35"/>
      <c r="BX17" s="35"/>
      <c r="BY17" s="35"/>
      <c r="BZ17" s="35"/>
      <c r="CA17" s="35"/>
      <c r="CB17" s="35"/>
      <c r="CC17" s="35"/>
      <c r="CD17" s="35"/>
      <c r="CE17" s="35"/>
      <c r="CF17" s="35"/>
      <c r="CG17" s="35"/>
      <c r="CH17" s="35"/>
      <c r="CI17" s="35"/>
      <c r="CJ17" s="35"/>
      <c r="CK17" s="35"/>
      <c r="CL17" s="35"/>
      <c r="CM17" s="35"/>
      <c r="CN17" s="35"/>
      <c r="CO17" s="35"/>
      <c r="CP17" s="35"/>
      <c r="CQ17" s="35"/>
      <c r="CR17" s="35"/>
      <c r="CS17" s="35"/>
      <c r="CT17" s="35"/>
      <c r="CU17" s="35"/>
      <c r="CV17" s="35"/>
      <c r="CW17" s="35"/>
      <c r="CX17" s="35"/>
      <c r="CY17" s="35"/>
      <c r="CZ17" s="35"/>
      <c r="DA17" s="35"/>
      <c r="DB17" s="35"/>
      <c r="DC17" s="35"/>
      <c r="DD17" s="35"/>
      <c r="DE17" s="35"/>
      <c r="DF17" s="35"/>
      <c r="DG17" s="35"/>
      <c r="DH17" s="35"/>
      <c r="DI17" s="35"/>
      <c r="DJ17" s="35"/>
      <c r="DK17" s="35"/>
      <c r="DL17" s="35"/>
      <c r="DM17" s="35"/>
      <c r="DN17" s="35"/>
      <c r="DO17" s="35"/>
      <c r="DP17" s="35"/>
      <c r="DQ17" s="35"/>
      <c r="DR17" s="35"/>
      <c r="DS17" s="35"/>
      <c r="DT17" s="35"/>
      <c r="DU17" s="35"/>
      <c r="DV17" s="35"/>
      <c r="DW17" s="35"/>
      <c r="DX17" s="35"/>
      <c r="DY17" s="35"/>
      <c r="DZ17" s="35"/>
      <c r="EA17" s="35"/>
      <c r="EB17" s="35"/>
      <c r="EC17" s="35"/>
      <c r="ED17" s="35"/>
      <c r="EE17" s="35"/>
      <c r="EF17" s="35"/>
      <c r="EG17" s="35"/>
      <c r="EH17" s="35"/>
      <c r="EI17" s="35"/>
      <c r="EJ17" s="35"/>
      <c r="EK17" s="35"/>
      <c r="EL17" s="35"/>
      <c r="EM17" s="35"/>
      <c r="EN17" s="35"/>
      <c r="EO17" s="35"/>
      <c r="EP17" s="35"/>
      <c r="EQ17" s="35"/>
      <c r="ER17" s="35"/>
      <c r="ES17" s="35"/>
      <c r="ET17" s="35"/>
      <c r="EU17" s="35"/>
      <c r="EV17" s="35"/>
      <c r="EW17" s="35"/>
      <c r="EX17" s="35"/>
      <c r="EY17" s="35"/>
      <c r="EZ17" s="35"/>
      <c r="FA17" s="35"/>
      <c r="FB17" s="35"/>
      <c r="FC17" s="35"/>
      <c r="FD17" s="35"/>
      <c r="FE17" s="35"/>
      <c r="FF17" s="35"/>
      <c r="FG17" s="35"/>
      <c r="FH17" s="35"/>
      <c r="FI17" s="35"/>
      <c r="FJ17" s="35"/>
      <c r="FK17" s="35"/>
      <c r="FL17" s="35"/>
      <c r="FM17" s="35"/>
      <c r="FN17" s="35"/>
      <c r="FO17" s="35"/>
      <c r="FP17" s="35"/>
      <c r="FQ17" s="35"/>
      <c r="FR17" s="35"/>
      <c r="FS17" s="35"/>
      <c r="FT17" s="35"/>
      <c r="FU17" s="35"/>
    </row>
    <row r="18" spans="1:177" s="183" customFormat="1" ht="13.5" customHeight="1" x14ac:dyDescent="0.3">
      <c r="A18" s="465"/>
      <c r="B18" s="447"/>
      <c r="C18" s="447"/>
      <c r="D18" s="447"/>
      <c r="E18" s="450"/>
      <c r="F18" s="450"/>
      <c r="G18" s="450"/>
      <c r="H18" s="468"/>
      <c r="I18" s="471"/>
      <c r="J18" s="456"/>
      <c r="K18" s="459"/>
      <c r="L18" s="459"/>
      <c r="M18" s="462"/>
      <c r="N18" s="459"/>
      <c r="O18" s="444"/>
      <c r="P18" s="444"/>
      <c r="Q18" s="444"/>
      <c r="R18" s="444"/>
      <c r="S18" s="444"/>
      <c r="T18" s="444"/>
      <c r="U18" s="453"/>
      <c r="V18" s="35"/>
      <c r="W18" s="35"/>
      <c r="X18" s="35"/>
      <c r="Y18" s="35"/>
      <c r="Z18" s="35"/>
      <c r="AA18" s="35"/>
      <c r="AB18" s="35"/>
      <c r="AC18" s="35"/>
      <c r="AD18" s="35"/>
      <c r="AE18" s="35"/>
      <c r="AF18" s="35"/>
      <c r="AG18" s="35"/>
      <c r="AH18" s="35"/>
      <c r="AI18" s="35"/>
      <c r="AJ18" s="35"/>
      <c r="AK18" s="35"/>
      <c r="AL18" s="35"/>
      <c r="AM18" s="35"/>
      <c r="AN18" s="35"/>
      <c r="AO18" s="35"/>
      <c r="AP18" s="35"/>
      <c r="AQ18" s="35"/>
      <c r="AR18" s="35"/>
      <c r="AS18" s="35"/>
      <c r="AT18" s="35"/>
      <c r="AU18" s="35"/>
      <c r="AV18" s="35"/>
      <c r="AW18" s="35"/>
      <c r="AX18" s="35"/>
      <c r="AY18" s="35"/>
      <c r="AZ18" s="35"/>
      <c r="BA18" s="35"/>
      <c r="BB18" s="35"/>
      <c r="BC18" s="35"/>
      <c r="BD18" s="35"/>
      <c r="BE18" s="35"/>
      <c r="BF18" s="35"/>
      <c r="BG18" s="35"/>
      <c r="BH18" s="35"/>
      <c r="BI18" s="35"/>
      <c r="BJ18" s="35"/>
      <c r="BK18" s="35"/>
      <c r="BL18" s="35"/>
      <c r="BM18" s="35"/>
      <c r="BN18" s="35"/>
      <c r="BO18" s="35"/>
      <c r="BP18" s="35"/>
      <c r="BQ18" s="35"/>
      <c r="BR18" s="35"/>
      <c r="BS18" s="35"/>
      <c r="BT18" s="35"/>
      <c r="BU18" s="35"/>
      <c r="BV18" s="35"/>
      <c r="BW18" s="35"/>
      <c r="BX18" s="35"/>
      <c r="BY18" s="35"/>
      <c r="BZ18" s="35"/>
      <c r="CA18" s="35"/>
      <c r="CB18" s="35"/>
      <c r="CC18" s="35"/>
      <c r="CD18" s="35"/>
      <c r="CE18" s="35"/>
      <c r="CF18" s="35"/>
      <c r="CG18" s="35"/>
      <c r="CH18" s="35"/>
      <c r="CI18" s="35"/>
      <c r="CJ18" s="35"/>
      <c r="CK18" s="35"/>
      <c r="CL18" s="35"/>
      <c r="CM18" s="35"/>
      <c r="CN18" s="35"/>
      <c r="CO18" s="35"/>
      <c r="CP18" s="35"/>
      <c r="CQ18" s="35"/>
      <c r="CR18" s="35"/>
      <c r="CS18" s="35"/>
      <c r="CT18" s="35"/>
      <c r="CU18" s="35"/>
      <c r="CV18" s="35"/>
      <c r="CW18" s="35"/>
      <c r="CX18" s="35"/>
      <c r="CY18" s="35"/>
      <c r="CZ18" s="35"/>
      <c r="DA18" s="35"/>
      <c r="DB18" s="35"/>
      <c r="DC18" s="35"/>
      <c r="DD18" s="35"/>
      <c r="DE18" s="35"/>
      <c r="DF18" s="35"/>
      <c r="DG18" s="35"/>
      <c r="DH18" s="35"/>
      <c r="DI18" s="35"/>
      <c r="DJ18" s="35"/>
      <c r="DK18" s="35"/>
      <c r="DL18" s="35"/>
      <c r="DM18" s="35"/>
      <c r="DN18" s="35"/>
      <c r="DO18" s="35"/>
      <c r="DP18" s="35"/>
      <c r="DQ18" s="35"/>
      <c r="DR18" s="35"/>
      <c r="DS18" s="35"/>
      <c r="DT18" s="35"/>
      <c r="DU18" s="35"/>
      <c r="DV18" s="35"/>
      <c r="DW18" s="35"/>
      <c r="DX18" s="35"/>
      <c r="DY18" s="35"/>
      <c r="DZ18" s="35"/>
      <c r="EA18" s="35"/>
      <c r="EB18" s="35"/>
      <c r="EC18" s="35"/>
      <c r="ED18" s="35"/>
      <c r="EE18" s="35"/>
      <c r="EF18" s="35"/>
      <c r="EG18" s="35"/>
      <c r="EH18" s="35"/>
      <c r="EI18" s="35"/>
      <c r="EJ18" s="35"/>
      <c r="EK18" s="35"/>
      <c r="EL18" s="35"/>
      <c r="EM18" s="35"/>
      <c r="EN18" s="35"/>
      <c r="EO18" s="35"/>
      <c r="EP18" s="35"/>
      <c r="EQ18" s="35"/>
      <c r="ER18" s="35"/>
      <c r="ES18" s="35"/>
      <c r="ET18" s="35"/>
      <c r="EU18" s="35"/>
      <c r="EV18" s="35"/>
      <c r="EW18" s="35"/>
      <c r="EX18" s="35"/>
      <c r="EY18" s="35"/>
      <c r="EZ18" s="35"/>
      <c r="FA18" s="35"/>
      <c r="FB18" s="35"/>
      <c r="FC18" s="35"/>
      <c r="FD18" s="35"/>
      <c r="FE18" s="35"/>
      <c r="FF18" s="35"/>
      <c r="FG18" s="35"/>
      <c r="FH18" s="35"/>
      <c r="FI18" s="35"/>
      <c r="FJ18" s="35"/>
      <c r="FK18" s="35"/>
      <c r="FL18" s="35"/>
      <c r="FM18" s="35"/>
      <c r="FN18" s="35"/>
      <c r="FO18" s="35"/>
      <c r="FP18" s="35"/>
      <c r="FQ18" s="35"/>
      <c r="FR18" s="35"/>
      <c r="FS18" s="35"/>
      <c r="FT18" s="35"/>
      <c r="FU18" s="35"/>
    </row>
    <row r="19" spans="1:177" s="183" customFormat="1" ht="255.75" customHeight="1" thickBot="1" x14ac:dyDescent="0.35">
      <c r="A19" s="466"/>
      <c r="B19" s="448"/>
      <c r="C19" s="448"/>
      <c r="D19" s="448"/>
      <c r="E19" s="451"/>
      <c r="F19" s="451"/>
      <c r="G19" s="451"/>
      <c r="H19" s="469"/>
      <c r="I19" s="472"/>
      <c r="J19" s="457"/>
      <c r="K19" s="460"/>
      <c r="L19" s="460"/>
      <c r="M19" s="463"/>
      <c r="N19" s="460"/>
      <c r="O19" s="445"/>
      <c r="P19" s="445"/>
      <c r="Q19" s="445"/>
      <c r="R19" s="445"/>
      <c r="S19" s="445"/>
      <c r="T19" s="445"/>
      <c r="U19" s="454"/>
      <c r="V19" s="35"/>
      <c r="W19" s="35"/>
      <c r="X19" s="35"/>
      <c r="Y19" s="35"/>
      <c r="Z19" s="35"/>
      <c r="AA19" s="35"/>
      <c r="AB19" s="35"/>
      <c r="AC19" s="35"/>
      <c r="AD19" s="35"/>
      <c r="AE19" s="35"/>
      <c r="AF19" s="35"/>
      <c r="AG19" s="35"/>
      <c r="AH19" s="35"/>
      <c r="AI19" s="35"/>
      <c r="AJ19" s="35"/>
      <c r="AK19" s="35"/>
      <c r="AL19" s="35"/>
      <c r="AM19" s="35"/>
      <c r="AN19" s="35"/>
      <c r="AO19" s="35"/>
      <c r="AP19" s="35"/>
      <c r="AQ19" s="35"/>
      <c r="AR19" s="35"/>
      <c r="AS19" s="35"/>
      <c r="AT19" s="35"/>
      <c r="AU19" s="35"/>
      <c r="AV19" s="35"/>
      <c r="AW19" s="35"/>
      <c r="AX19" s="35"/>
      <c r="AY19" s="35"/>
      <c r="AZ19" s="35"/>
      <c r="BA19" s="35"/>
      <c r="BB19" s="35"/>
      <c r="BC19" s="35"/>
      <c r="BD19" s="35"/>
      <c r="BE19" s="35"/>
      <c r="BF19" s="35"/>
      <c r="BG19" s="35"/>
      <c r="BH19" s="35"/>
      <c r="BI19" s="35"/>
      <c r="BJ19" s="35"/>
      <c r="BK19" s="35"/>
      <c r="BL19" s="35"/>
      <c r="BM19" s="35"/>
      <c r="BN19" s="35"/>
      <c r="BO19" s="35"/>
      <c r="BP19" s="35"/>
      <c r="BQ19" s="35"/>
      <c r="BR19" s="35"/>
      <c r="BS19" s="35"/>
      <c r="BT19" s="35"/>
      <c r="BU19" s="35"/>
      <c r="BV19" s="35"/>
      <c r="BW19" s="35"/>
      <c r="BX19" s="35"/>
      <c r="BY19" s="35"/>
      <c r="BZ19" s="35"/>
      <c r="CA19" s="35"/>
      <c r="CB19" s="35"/>
      <c r="CC19" s="35"/>
      <c r="CD19" s="35"/>
      <c r="CE19" s="35"/>
      <c r="CF19" s="35"/>
      <c r="CG19" s="35"/>
      <c r="CH19" s="35"/>
      <c r="CI19" s="35"/>
      <c r="CJ19" s="35"/>
      <c r="CK19" s="35"/>
      <c r="CL19" s="35"/>
      <c r="CM19" s="35"/>
      <c r="CN19" s="35"/>
      <c r="CO19" s="35"/>
      <c r="CP19" s="35"/>
      <c r="CQ19" s="35"/>
      <c r="CR19" s="35"/>
      <c r="CS19" s="35"/>
      <c r="CT19" s="35"/>
      <c r="CU19" s="35"/>
      <c r="CV19" s="35"/>
      <c r="CW19" s="35"/>
      <c r="CX19" s="35"/>
      <c r="CY19" s="35"/>
      <c r="CZ19" s="35"/>
      <c r="DA19" s="35"/>
      <c r="DB19" s="35"/>
      <c r="DC19" s="35"/>
      <c r="DD19" s="35"/>
      <c r="DE19" s="35"/>
      <c r="DF19" s="35"/>
      <c r="DG19" s="35"/>
      <c r="DH19" s="35"/>
      <c r="DI19" s="35"/>
      <c r="DJ19" s="35"/>
      <c r="DK19" s="35"/>
      <c r="DL19" s="35"/>
      <c r="DM19" s="35"/>
      <c r="DN19" s="35"/>
      <c r="DO19" s="35"/>
      <c r="DP19" s="35"/>
      <c r="DQ19" s="35"/>
      <c r="DR19" s="35"/>
      <c r="DS19" s="35"/>
      <c r="DT19" s="35"/>
      <c r="DU19" s="35"/>
      <c r="DV19" s="35"/>
      <c r="DW19" s="35"/>
      <c r="DX19" s="35"/>
      <c r="DY19" s="35"/>
      <c r="DZ19" s="35"/>
      <c r="EA19" s="35"/>
      <c r="EB19" s="35"/>
      <c r="EC19" s="35"/>
      <c r="ED19" s="35"/>
      <c r="EE19" s="35"/>
      <c r="EF19" s="35"/>
      <c r="EG19" s="35"/>
      <c r="EH19" s="35"/>
      <c r="EI19" s="35"/>
      <c r="EJ19" s="35"/>
      <c r="EK19" s="35"/>
      <c r="EL19" s="35"/>
      <c r="EM19" s="35"/>
      <c r="EN19" s="35"/>
      <c r="EO19" s="35"/>
      <c r="EP19" s="35"/>
      <c r="EQ19" s="35"/>
      <c r="ER19" s="35"/>
      <c r="ES19" s="35"/>
      <c r="ET19" s="35"/>
      <c r="EU19" s="35"/>
      <c r="EV19" s="35"/>
      <c r="EW19" s="35"/>
      <c r="EX19" s="35"/>
      <c r="EY19" s="35"/>
      <c r="EZ19" s="35"/>
      <c r="FA19" s="35"/>
      <c r="FB19" s="35"/>
      <c r="FC19" s="35"/>
      <c r="FD19" s="35"/>
      <c r="FE19" s="35"/>
      <c r="FF19" s="35"/>
      <c r="FG19" s="35"/>
      <c r="FH19" s="35"/>
      <c r="FI19" s="35"/>
      <c r="FJ19" s="35"/>
      <c r="FK19" s="35"/>
      <c r="FL19" s="35"/>
      <c r="FM19" s="35"/>
      <c r="FN19" s="35"/>
      <c r="FO19" s="35"/>
      <c r="FP19" s="35"/>
      <c r="FQ19" s="35"/>
      <c r="FR19" s="35"/>
      <c r="FS19" s="35"/>
      <c r="FT19" s="35"/>
      <c r="FU19" s="35"/>
    </row>
    <row r="20" spans="1:177" ht="15" customHeight="1" x14ac:dyDescent="0.3">
      <c r="A20" s="464">
        <f>'Mapa Final'!A20</f>
        <v>3</v>
      </c>
      <c r="B20" s="446" t="str">
        <f>'Mapa Final'!B20</f>
        <v>ERRORES EN LA NOTIFICACIÓN</v>
      </c>
      <c r="C20" s="446" t="str">
        <f>'Mapa Final'!C20</f>
        <v>Afectación en la Prestación del Servicio de Justicia</v>
      </c>
      <c r="D20" s="446" t="str">
        <f>'Mapa Final'!D20</f>
        <v>1. Falta de seguimiento y control del cumplimiento efectivo de la actividad asignada. 
2. Falta de información pertinente para realizar la actividad (correos errados, direcciones erradas de las partes). 
3. Falta de recursos, medios electrónicos y tecnológicos para el cumplimiento de la actividad.</v>
      </c>
      <c r="E20" s="449" t="str">
        <f>'Mapa Final'!E20</f>
        <v>Falta de vinculaciòn de las partes y terceros que genera nulidades y demoras en el proceso.</v>
      </c>
      <c r="F20" s="449" t="str">
        <f>'Mapa Final'!F20</f>
        <v>Posibilidad de Afectación en la Prestación del Servicio de Justicia debido a la Falta de vinculaciòn de las partes y terceros que genera nulidades y demoras en el proceso.</v>
      </c>
      <c r="G20" s="449" t="str">
        <f>'Mapa Final'!G20</f>
        <v>Ejecución y Administración de Procesos</v>
      </c>
      <c r="H20" s="467" t="str">
        <f>'Mapa Final'!I20</f>
        <v>Alta</v>
      </c>
      <c r="I20" s="470" t="str">
        <f>'Mapa Final'!L20</f>
        <v>Mayor</v>
      </c>
      <c r="J20" s="455" t="str">
        <f>'Mapa Final'!N20</f>
        <v xml:space="preserve">Alto </v>
      </c>
      <c r="K20" s="458" t="str">
        <f>'Mapa Final'!AA20</f>
        <v>Media</v>
      </c>
      <c r="L20" s="458" t="str">
        <f>'Mapa Final'!AE20</f>
        <v>Mayor</v>
      </c>
      <c r="M20" s="461" t="str">
        <f>'Mapa Final'!AG20</f>
        <v xml:space="preserve">Alto </v>
      </c>
      <c r="N20" s="458" t="str">
        <f>'Mapa Final'!AH20</f>
        <v>Aceptar</v>
      </c>
      <c r="O20" s="443"/>
      <c r="P20" s="443"/>
      <c r="Q20" s="443"/>
      <c r="R20" s="443"/>
      <c r="S20" s="443"/>
      <c r="T20" s="443"/>
      <c r="U20" s="452"/>
      <c r="V20" s="35"/>
      <c r="W20" s="35"/>
    </row>
    <row r="21" spans="1:177" x14ac:dyDescent="0.3">
      <c r="A21" s="465"/>
      <c r="B21" s="447"/>
      <c r="C21" s="447"/>
      <c r="D21" s="447"/>
      <c r="E21" s="450"/>
      <c r="F21" s="450"/>
      <c r="G21" s="450"/>
      <c r="H21" s="468"/>
      <c r="I21" s="471"/>
      <c r="J21" s="456"/>
      <c r="K21" s="459"/>
      <c r="L21" s="459"/>
      <c r="M21" s="462"/>
      <c r="N21" s="459"/>
      <c r="O21" s="444"/>
      <c r="P21" s="444"/>
      <c r="Q21" s="444"/>
      <c r="R21" s="444"/>
      <c r="S21" s="444"/>
      <c r="T21" s="444"/>
      <c r="U21" s="453"/>
      <c r="V21" s="35"/>
      <c r="W21" s="35"/>
    </row>
    <row r="22" spans="1:177" x14ac:dyDescent="0.3">
      <c r="A22" s="465"/>
      <c r="B22" s="447"/>
      <c r="C22" s="447"/>
      <c r="D22" s="447"/>
      <c r="E22" s="450"/>
      <c r="F22" s="450"/>
      <c r="G22" s="450"/>
      <c r="H22" s="468"/>
      <c r="I22" s="471"/>
      <c r="J22" s="456"/>
      <c r="K22" s="459"/>
      <c r="L22" s="459"/>
      <c r="M22" s="462"/>
      <c r="N22" s="459"/>
      <c r="O22" s="444"/>
      <c r="P22" s="444"/>
      <c r="Q22" s="444"/>
      <c r="R22" s="444"/>
      <c r="S22" s="444"/>
      <c r="T22" s="444"/>
      <c r="U22" s="453"/>
      <c r="V22" s="35"/>
      <c r="W22" s="35"/>
    </row>
    <row r="23" spans="1:177" x14ac:dyDescent="0.3">
      <c r="A23" s="465"/>
      <c r="B23" s="447"/>
      <c r="C23" s="447"/>
      <c r="D23" s="447"/>
      <c r="E23" s="450"/>
      <c r="F23" s="450"/>
      <c r="G23" s="450"/>
      <c r="H23" s="468"/>
      <c r="I23" s="471"/>
      <c r="J23" s="456"/>
      <c r="K23" s="459"/>
      <c r="L23" s="459"/>
      <c r="M23" s="462"/>
      <c r="N23" s="459"/>
      <c r="O23" s="444"/>
      <c r="P23" s="444"/>
      <c r="Q23" s="444"/>
      <c r="R23" s="444"/>
      <c r="S23" s="444"/>
      <c r="T23" s="444"/>
      <c r="U23" s="453"/>
      <c r="V23" s="35"/>
      <c r="W23" s="35"/>
    </row>
    <row r="24" spans="1:177" ht="307.5" customHeight="1" thickBot="1" x14ac:dyDescent="0.35">
      <c r="A24" s="466"/>
      <c r="B24" s="448"/>
      <c r="C24" s="448"/>
      <c r="D24" s="448"/>
      <c r="E24" s="451"/>
      <c r="F24" s="451"/>
      <c r="G24" s="451"/>
      <c r="H24" s="469"/>
      <c r="I24" s="472"/>
      <c r="J24" s="457"/>
      <c r="K24" s="460"/>
      <c r="L24" s="460"/>
      <c r="M24" s="463"/>
      <c r="N24" s="460"/>
      <c r="O24" s="445"/>
      <c r="P24" s="445"/>
      <c r="Q24" s="445"/>
      <c r="R24" s="445"/>
      <c r="S24" s="445"/>
      <c r="T24" s="445"/>
      <c r="U24" s="454"/>
      <c r="V24" s="35"/>
      <c r="W24" s="35"/>
    </row>
    <row r="25" spans="1:177" ht="15" customHeight="1" x14ac:dyDescent="0.3">
      <c r="A25" s="464">
        <f>'Mapa Final'!A25</f>
        <v>4</v>
      </c>
      <c r="B25" s="446" t="str">
        <f>'Mapa Final'!B25</f>
        <v>FALTA DE PLANEACIÓN</v>
      </c>
      <c r="C25" s="446" t="str">
        <f>'Mapa Final'!C25</f>
        <v>Incumplimiento de las metas establecidas</v>
      </c>
      <c r="D25" s="446" t="str">
        <f>'Mapa Final'!D25</f>
        <v>1.Imprecisión al establecer lineamientos de planeaciòn  para el desarrollo de las tareas propias del despacho.
2.Deficiencia en las competencias necesarias del personal del despacho. 
3.Insuficiencia de equipos y soporte tecnológicos para el trabajo presencial y  virtual.
4.Complejidad de los procesos judiciales.
5.Insuficiencia de personal para la carga laboral presentada.</v>
      </c>
      <c r="E25" s="449" t="str">
        <f>'Mapa Final'!E25</f>
        <v>Desconocimiento del contexto interno y externo del despacho judicial.</v>
      </c>
      <c r="F25" s="449" t="str">
        <f>'Mapa Final'!F25</f>
        <v>Posibilidad de Incumplimiento de las metas establecidas debido a Desconocimiento del contexto interno y externo del despacho judicial.</v>
      </c>
      <c r="G25" s="449" t="str">
        <f>'Mapa Final'!G25</f>
        <v>Ejecución y Administración de Procesos</v>
      </c>
      <c r="H25" s="467" t="str">
        <f>'Mapa Final'!I25</f>
        <v>Baja</v>
      </c>
      <c r="I25" s="470" t="str">
        <f>'Mapa Final'!L25</f>
        <v>Moderado</v>
      </c>
      <c r="J25" s="455" t="str">
        <f>'Mapa Final'!N25</f>
        <v>Moderado</v>
      </c>
      <c r="K25" s="458" t="str">
        <f>'Mapa Final'!AA25</f>
        <v>Baja</v>
      </c>
      <c r="L25" s="458" t="str">
        <f>'Mapa Final'!AE25</f>
        <v>Moderado</v>
      </c>
      <c r="M25" s="461" t="str">
        <f>'Mapa Final'!AG25</f>
        <v>Moderado</v>
      </c>
      <c r="N25" s="458" t="str">
        <f>'Mapa Final'!AH25</f>
        <v>Aceptar</v>
      </c>
      <c r="O25" s="443"/>
      <c r="P25" s="443"/>
      <c r="Q25" s="443"/>
      <c r="R25" s="443"/>
      <c r="S25" s="443"/>
      <c r="T25" s="443"/>
      <c r="U25" s="452"/>
    </row>
    <row r="26" spans="1:177" x14ac:dyDescent="0.3">
      <c r="A26" s="465"/>
      <c r="B26" s="447"/>
      <c r="C26" s="447"/>
      <c r="D26" s="447"/>
      <c r="E26" s="450"/>
      <c r="F26" s="450"/>
      <c r="G26" s="450"/>
      <c r="H26" s="468"/>
      <c r="I26" s="471"/>
      <c r="J26" s="456"/>
      <c r="K26" s="459"/>
      <c r="L26" s="459"/>
      <c r="M26" s="462"/>
      <c r="N26" s="459"/>
      <c r="O26" s="444"/>
      <c r="P26" s="444"/>
      <c r="Q26" s="444"/>
      <c r="R26" s="444"/>
      <c r="S26" s="444"/>
      <c r="T26" s="444"/>
      <c r="U26" s="453"/>
    </row>
    <row r="27" spans="1:177" x14ac:dyDescent="0.3">
      <c r="A27" s="465"/>
      <c r="B27" s="447"/>
      <c r="C27" s="447"/>
      <c r="D27" s="447"/>
      <c r="E27" s="450"/>
      <c r="F27" s="450"/>
      <c r="G27" s="450"/>
      <c r="H27" s="468"/>
      <c r="I27" s="471"/>
      <c r="J27" s="456"/>
      <c r="K27" s="459"/>
      <c r="L27" s="459"/>
      <c r="M27" s="462"/>
      <c r="N27" s="459"/>
      <c r="O27" s="444"/>
      <c r="P27" s="444"/>
      <c r="Q27" s="444"/>
      <c r="R27" s="444"/>
      <c r="S27" s="444"/>
      <c r="T27" s="444"/>
      <c r="U27" s="453"/>
    </row>
    <row r="28" spans="1:177" x14ac:dyDescent="0.3">
      <c r="A28" s="465"/>
      <c r="B28" s="447"/>
      <c r="C28" s="447"/>
      <c r="D28" s="447"/>
      <c r="E28" s="450"/>
      <c r="F28" s="450"/>
      <c r="G28" s="450"/>
      <c r="H28" s="468"/>
      <c r="I28" s="471"/>
      <c r="J28" s="456"/>
      <c r="K28" s="459"/>
      <c r="L28" s="459"/>
      <c r="M28" s="462"/>
      <c r="N28" s="459"/>
      <c r="O28" s="444"/>
      <c r="P28" s="444"/>
      <c r="Q28" s="444"/>
      <c r="R28" s="444"/>
      <c r="S28" s="444"/>
      <c r="T28" s="444"/>
      <c r="U28" s="453"/>
    </row>
    <row r="29" spans="1:177" ht="254.25" customHeight="1" thickBot="1" x14ac:dyDescent="0.35">
      <c r="A29" s="466"/>
      <c r="B29" s="448"/>
      <c r="C29" s="448"/>
      <c r="D29" s="448"/>
      <c r="E29" s="451"/>
      <c r="F29" s="451"/>
      <c r="G29" s="451"/>
      <c r="H29" s="469"/>
      <c r="I29" s="472"/>
      <c r="J29" s="457"/>
      <c r="K29" s="460"/>
      <c r="L29" s="460"/>
      <c r="M29" s="463"/>
      <c r="N29" s="460"/>
      <c r="O29" s="445"/>
      <c r="P29" s="445"/>
      <c r="Q29" s="445"/>
      <c r="R29" s="445"/>
      <c r="S29" s="445"/>
      <c r="T29" s="445"/>
      <c r="U29" s="454"/>
    </row>
    <row r="30" spans="1:177" ht="15" customHeight="1" x14ac:dyDescent="0.3">
      <c r="A30" s="464">
        <f>'Mapa Final'!A30</f>
        <v>5</v>
      </c>
      <c r="B30" s="446" t="str">
        <f>'Mapa Final'!B30</f>
        <v>USO INCORRECTO DE LAS TICS Y DIFICULTADES DERIVADAS DEL TRABAJO EN CASA</v>
      </c>
      <c r="C30" s="446" t="str">
        <f>'Mapa Final'!C30</f>
        <v>Afectación en la Prestación del Servicio de Justicia</v>
      </c>
      <c r="D30" s="446" t="str">
        <f>'Mapa Final'!D30</f>
        <v>1. Uso incorrecto de las herramientas tecnologicas por parte de los servidores judiciales y los usuarios.
2. Falta de conectividad para la realización y/o participación en las audiencias virtuales.</v>
      </c>
      <c r="E30" s="449" t="str">
        <f>'Mapa Final'!E30</f>
        <v xml:space="preserve">Falta de capacitaciones en TICs y/o falta de medios tecnológicos para llevar acabo las audiencias virtuales. </v>
      </c>
      <c r="F30" s="449" t="str">
        <f>'Mapa Final'!F30</f>
        <v>Posibilidad de afectación en la prestación de servicios judiciales debido a la falta de capacitaciones en TICs y/o falta de medios tecnológicos para llevar a cabo las audiencias virtuales.</v>
      </c>
      <c r="G30" s="449" t="str">
        <f>'Mapa Final'!G30</f>
        <v>Usuarios, productos y prácticas organizacionales</v>
      </c>
      <c r="H30" s="467" t="str">
        <f>'Mapa Final'!I30</f>
        <v>Muy Alta</v>
      </c>
      <c r="I30" s="470" t="str">
        <f>'Mapa Final'!L30</f>
        <v>Mayor</v>
      </c>
      <c r="J30" s="455" t="str">
        <f>'Mapa Final'!N30</f>
        <v xml:space="preserve">Alto </v>
      </c>
      <c r="K30" s="458" t="str">
        <f>'Mapa Final'!AA30</f>
        <v>Media</v>
      </c>
      <c r="L30" s="458" t="str">
        <f>'Mapa Final'!AE30</f>
        <v>Mayor</v>
      </c>
      <c r="M30" s="461" t="str">
        <f>'Mapa Final'!AG30</f>
        <v xml:space="preserve">Alto </v>
      </c>
      <c r="N30" s="458" t="str">
        <f>'Mapa Final'!AH30</f>
        <v>Aceptar</v>
      </c>
      <c r="O30" s="443"/>
      <c r="P30" s="443"/>
      <c r="Q30" s="443"/>
      <c r="R30" s="443"/>
      <c r="S30" s="443"/>
      <c r="T30" s="443"/>
      <c r="U30" s="452"/>
    </row>
    <row r="31" spans="1:177" x14ac:dyDescent="0.3">
      <c r="A31" s="465"/>
      <c r="B31" s="447"/>
      <c r="C31" s="447"/>
      <c r="D31" s="447"/>
      <c r="E31" s="450"/>
      <c r="F31" s="450"/>
      <c r="G31" s="450"/>
      <c r="H31" s="468"/>
      <c r="I31" s="471"/>
      <c r="J31" s="456"/>
      <c r="K31" s="459"/>
      <c r="L31" s="459"/>
      <c r="M31" s="462"/>
      <c r="N31" s="459"/>
      <c r="O31" s="444"/>
      <c r="P31" s="444"/>
      <c r="Q31" s="444"/>
      <c r="R31" s="444"/>
      <c r="S31" s="444"/>
      <c r="T31" s="444"/>
      <c r="U31" s="453"/>
    </row>
    <row r="32" spans="1:177" x14ac:dyDescent="0.3">
      <c r="A32" s="465"/>
      <c r="B32" s="447"/>
      <c r="C32" s="447"/>
      <c r="D32" s="447"/>
      <c r="E32" s="450"/>
      <c r="F32" s="450"/>
      <c r="G32" s="450"/>
      <c r="H32" s="468"/>
      <c r="I32" s="471"/>
      <c r="J32" s="456"/>
      <c r="K32" s="459"/>
      <c r="L32" s="459"/>
      <c r="M32" s="462"/>
      <c r="N32" s="459"/>
      <c r="O32" s="444"/>
      <c r="P32" s="444"/>
      <c r="Q32" s="444"/>
      <c r="R32" s="444"/>
      <c r="S32" s="444"/>
      <c r="T32" s="444"/>
      <c r="U32" s="453"/>
    </row>
    <row r="33" spans="1:21" x14ac:dyDescent="0.3">
      <c r="A33" s="465"/>
      <c r="B33" s="447"/>
      <c r="C33" s="447"/>
      <c r="D33" s="447"/>
      <c r="E33" s="450"/>
      <c r="F33" s="450"/>
      <c r="G33" s="450"/>
      <c r="H33" s="468"/>
      <c r="I33" s="471"/>
      <c r="J33" s="456"/>
      <c r="K33" s="459"/>
      <c r="L33" s="459"/>
      <c r="M33" s="462"/>
      <c r="N33" s="459"/>
      <c r="O33" s="444"/>
      <c r="P33" s="444"/>
      <c r="Q33" s="444"/>
      <c r="R33" s="444"/>
      <c r="S33" s="444"/>
      <c r="T33" s="444"/>
      <c r="U33" s="453"/>
    </row>
    <row r="34" spans="1:21" ht="230.25" customHeight="1" thickBot="1" x14ac:dyDescent="0.35">
      <c r="A34" s="466"/>
      <c r="B34" s="448"/>
      <c r="C34" s="448"/>
      <c r="D34" s="448"/>
      <c r="E34" s="451"/>
      <c r="F34" s="451"/>
      <c r="G34" s="451"/>
      <c r="H34" s="469"/>
      <c r="I34" s="472"/>
      <c r="J34" s="457"/>
      <c r="K34" s="460"/>
      <c r="L34" s="460"/>
      <c r="M34" s="463"/>
      <c r="N34" s="460"/>
      <c r="O34" s="445"/>
      <c r="P34" s="445"/>
      <c r="Q34" s="445"/>
      <c r="R34" s="445"/>
      <c r="S34" s="445"/>
      <c r="T34" s="445"/>
      <c r="U34" s="454"/>
    </row>
    <row r="35" spans="1:21" ht="15" customHeight="1" x14ac:dyDescent="0.3">
      <c r="A35" s="464">
        <f>'Mapa Final'!A35</f>
        <v>6</v>
      </c>
      <c r="B35" s="446" t="str">
        <f>'Mapa Final'!B35</f>
        <v>DECISIÓN JUDICIAL PROFERIDA CON FUNDAMENTO EN NORMAS DEROGADAS Y/O MODIFICADAS.</v>
      </c>
      <c r="C35" s="446" t="str">
        <f>'Mapa Final'!C35</f>
        <v>Vulneración de los derechos fundamentales de los ciudadanos</v>
      </c>
      <c r="D35" s="446" t="str">
        <f>'Mapa Final'!D35</f>
        <v>Proferir una decision judicial no ajustada a cambios normativos, lo cual genera nulidades, y por ende, demoras en el proceso.</v>
      </c>
      <c r="E35" s="449" t="str">
        <f>'Mapa Final'!E35</f>
        <v>Falta de actualización de las normas que regulan el proceso judicial.</v>
      </c>
      <c r="F35" s="449" t="str">
        <f>'Mapa Final'!F35</f>
        <v>Posibilidad de Vulneración de los derechos fundamentales de los ciudadanos debido a la falta de actualización de las normas que regulan el proceso judicial.</v>
      </c>
      <c r="G35" s="449" t="str">
        <f>'Mapa Final'!G35</f>
        <v>Usuarios, productos y prácticas organizacionales</v>
      </c>
      <c r="H35" s="467" t="str">
        <f>'Mapa Final'!I35</f>
        <v>Muy Alta</v>
      </c>
      <c r="I35" s="470" t="str">
        <f>'Mapa Final'!L35</f>
        <v>Mayor</v>
      </c>
      <c r="J35" s="455" t="str">
        <f>'Mapa Final'!N35</f>
        <v xml:space="preserve">Alto </v>
      </c>
      <c r="K35" s="458" t="str">
        <f>'Mapa Final'!AA35</f>
        <v>Media</v>
      </c>
      <c r="L35" s="458" t="str">
        <f>'Mapa Final'!AE35</f>
        <v>Mayor</v>
      </c>
      <c r="M35" s="461" t="str">
        <f>'Mapa Final'!AG35</f>
        <v xml:space="preserve">Alto </v>
      </c>
      <c r="N35" s="458" t="str">
        <f>'Mapa Final'!AH35</f>
        <v>Aceptar</v>
      </c>
      <c r="O35" s="443"/>
      <c r="P35" s="443"/>
      <c r="Q35" s="443"/>
      <c r="R35" s="443"/>
      <c r="S35" s="443"/>
      <c r="T35" s="443"/>
      <c r="U35" s="452"/>
    </row>
    <row r="36" spans="1:21" x14ac:dyDescent="0.3">
      <c r="A36" s="465"/>
      <c r="B36" s="447"/>
      <c r="C36" s="447"/>
      <c r="D36" s="447"/>
      <c r="E36" s="450"/>
      <c r="F36" s="450"/>
      <c r="G36" s="450"/>
      <c r="H36" s="468"/>
      <c r="I36" s="471"/>
      <c r="J36" s="456"/>
      <c r="K36" s="459"/>
      <c r="L36" s="459"/>
      <c r="M36" s="462"/>
      <c r="N36" s="459"/>
      <c r="O36" s="444"/>
      <c r="P36" s="444"/>
      <c r="Q36" s="444"/>
      <c r="R36" s="444"/>
      <c r="S36" s="444"/>
      <c r="T36" s="444"/>
      <c r="U36" s="453"/>
    </row>
    <row r="37" spans="1:21" x14ac:dyDescent="0.3">
      <c r="A37" s="465"/>
      <c r="B37" s="447"/>
      <c r="C37" s="447"/>
      <c r="D37" s="447"/>
      <c r="E37" s="450"/>
      <c r="F37" s="450"/>
      <c r="G37" s="450"/>
      <c r="H37" s="468"/>
      <c r="I37" s="471"/>
      <c r="J37" s="456"/>
      <c r="K37" s="459"/>
      <c r="L37" s="459"/>
      <c r="M37" s="462"/>
      <c r="N37" s="459"/>
      <c r="O37" s="444"/>
      <c r="P37" s="444"/>
      <c r="Q37" s="444"/>
      <c r="R37" s="444"/>
      <c r="S37" s="444"/>
      <c r="T37" s="444"/>
      <c r="U37" s="453"/>
    </row>
    <row r="38" spans="1:21" x14ac:dyDescent="0.3">
      <c r="A38" s="465"/>
      <c r="B38" s="447"/>
      <c r="C38" s="447"/>
      <c r="D38" s="447"/>
      <c r="E38" s="450"/>
      <c r="F38" s="450"/>
      <c r="G38" s="450"/>
      <c r="H38" s="468"/>
      <c r="I38" s="471"/>
      <c r="J38" s="456"/>
      <c r="K38" s="459"/>
      <c r="L38" s="459"/>
      <c r="M38" s="462"/>
      <c r="N38" s="459"/>
      <c r="O38" s="444"/>
      <c r="P38" s="444"/>
      <c r="Q38" s="444"/>
      <c r="R38" s="444"/>
      <c r="S38" s="444"/>
      <c r="T38" s="444"/>
      <c r="U38" s="453"/>
    </row>
    <row r="39" spans="1:21" ht="234.75" customHeight="1" thickBot="1" x14ac:dyDescent="0.35">
      <c r="A39" s="466"/>
      <c r="B39" s="448"/>
      <c r="C39" s="448"/>
      <c r="D39" s="448"/>
      <c r="E39" s="451"/>
      <c r="F39" s="451"/>
      <c r="G39" s="451"/>
      <c r="H39" s="469"/>
      <c r="I39" s="472"/>
      <c r="J39" s="457"/>
      <c r="K39" s="460"/>
      <c r="L39" s="460"/>
      <c r="M39" s="463"/>
      <c r="N39" s="460"/>
      <c r="O39" s="445"/>
      <c r="P39" s="445"/>
      <c r="Q39" s="445"/>
      <c r="R39" s="445"/>
      <c r="S39" s="445"/>
      <c r="T39" s="445"/>
      <c r="U39" s="454"/>
    </row>
    <row r="40" spans="1:21" x14ac:dyDescent="0.3">
      <c r="A40" s="464">
        <f>'Mapa Final'!A40</f>
        <v>7</v>
      </c>
      <c r="B40" s="446" t="str">
        <f>'Mapa Final'!B40</f>
        <v>FALLAS DE SEGURIDAD EN EL MANEJO DE LA INFORMACIÓN</v>
      </c>
      <c r="C40" s="446" t="str">
        <f>'Mapa Final'!C40</f>
        <v>Afectación en la Prestación del Servicio de Justicia</v>
      </c>
      <c r="D40" s="446" t="str">
        <f>'Mapa Final'!D40</f>
        <v xml:space="preserve">Ciberataque o ataque informático orientado a obtener acceso no autorizado y/o a usar de forma indebida la información.              </v>
      </c>
      <c r="E40" s="449" t="str">
        <f>'Mapa Final'!E40</f>
        <v>Fallas de seguridad de tipo informática</v>
      </c>
      <c r="F40" s="449" t="str">
        <f>'Mapa Final'!F40</f>
        <v>Posibilidad de Afectación en la Prestación del Servicio de Justicia debido a Fallas de seguridad de tipo informática</v>
      </c>
      <c r="G40" s="449" t="str">
        <f>'Mapa Final'!G40</f>
        <v>Fallas Tecnológicas</v>
      </c>
      <c r="H40" s="467" t="str">
        <f>'Mapa Final'!I40</f>
        <v>Muy Baja</v>
      </c>
      <c r="I40" s="470" t="str">
        <f>'Mapa Final'!L40</f>
        <v>Mayor</v>
      </c>
      <c r="J40" s="455" t="str">
        <f>'Mapa Final'!N40</f>
        <v xml:space="preserve">Alto </v>
      </c>
      <c r="K40" s="458" t="str">
        <f>'Mapa Final'!AA40</f>
        <v>Muy Baja</v>
      </c>
      <c r="L40" s="458" t="str">
        <f>'Mapa Final'!AE40</f>
        <v>Mayor</v>
      </c>
      <c r="M40" s="461" t="str">
        <f>'Mapa Final'!AG40</f>
        <v xml:space="preserve">Alto </v>
      </c>
      <c r="N40" s="458" t="str">
        <f>'Mapa Final'!AH40</f>
        <v>Aceptar</v>
      </c>
      <c r="O40" s="443"/>
      <c r="P40" s="443"/>
      <c r="Q40" s="443"/>
      <c r="R40" s="443"/>
      <c r="S40" s="443"/>
      <c r="T40" s="443"/>
      <c r="U40" s="452"/>
    </row>
    <row r="41" spans="1:21" x14ac:dyDescent="0.3">
      <c r="A41" s="465"/>
      <c r="B41" s="447"/>
      <c r="C41" s="447"/>
      <c r="D41" s="447"/>
      <c r="E41" s="450"/>
      <c r="F41" s="450"/>
      <c r="G41" s="450"/>
      <c r="H41" s="468"/>
      <c r="I41" s="471"/>
      <c r="J41" s="456"/>
      <c r="K41" s="459"/>
      <c r="L41" s="459"/>
      <c r="M41" s="462"/>
      <c r="N41" s="459"/>
      <c r="O41" s="444"/>
      <c r="P41" s="444"/>
      <c r="Q41" s="444"/>
      <c r="R41" s="444"/>
      <c r="S41" s="444"/>
      <c r="T41" s="444"/>
      <c r="U41" s="453"/>
    </row>
    <row r="42" spans="1:21" x14ac:dyDescent="0.3">
      <c r="A42" s="465"/>
      <c r="B42" s="447"/>
      <c r="C42" s="447"/>
      <c r="D42" s="447"/>
      <c r="E42" s="450"/>
      <c r="F42" s="450"/>
      <c r="G42" s="450"/>
      <c r="H42" s="468"/>
      <c r="I42" s="471"/>
      <c r="J42" s="456"/>
      <c r="K42" s="459"/>
      <c r="L42" s="459"/>
      <c r="M42" s="462"/>
      <c r="N42" s="459"/>
      <c r="O42" s="444"/>
      <c r="P42" s="444"/>
      <c r="Q42" s="444"/>
      <c r="R42" s="444"/>
      <c r="S42" s="444"/>
      <c r="T42" s="444"/>
      <c r="U42" s="453"/>
    </row>
    <row r="43" spans="1:21" x14ac:dyDescent="0.3">
      <c r="A43" s="465"/>
      <c r="B43" s="447"/>
      <c r="C43" s="447"/>
      <c r="D43" s="447"/>
      <c r="E43" s="450"/>
      <c r="F43" s="450"/>
      <c r="G43" s="450"/>
      <c r="H43" s="468"/>
      <c r="I43" s="471"/>
      <c r="J43" s="456"/>
      <c r="K43" s="459"/>
      <c r="L43" s="459"/>
      <c r="M43" s="462"/>
      <c r="N43" s="459"/>
      <c r="O43" s="444"/>
      <c r="P43" s="444"/>
      <c r="Q43" s="444"/>
      <c r="R43" s="444"/>
      <c r="S43" s="444"/>
      <c r="T43" s="444"/>
      <c r="U43" s="453"/>
    </row>
    <row r="44" spans="1:21" ht="194.25" customHeight="1" thickBot="1" x14ac:dyDescent="0.35">
      <c r="A44" s="466"/>
      <c r="B44" s="448"/>
      <c r="C44" s="448"/>
      <c r="D44" s="448"/>
      <c r="E44" s="451"/>
      <c r="F44" s="451"/>
      <c r="G44" s="451"/>
      <c r="H44" s="469"/>
      <c r="I44" s="472"/>
      <c r="J44" s="457"/>
      <c r="K44" s="460"/>
      <c r="L44" s="460"/>
      <c r="M44" s="463"/>
      <c r="N44" s="460"/>
      <c r="O44" s="445"/>
      <c r="P44" s="445"/>
      <c r="Q44" s="445"/>
      <c r="R44" s="445"/>
      <c r="S44" s="445"/>
      <c r="T44" s="445"/>
      <c r="U44" s="454"/>
    </row>
    <row r="45" spans="1:21" ht="14.4" customHeight="1" x14ac:dyDescent="0.3">
      <c r="A45" s="464">
        <f>'Mapa Final'!A45</f>
        <v>8</v>
      </c>
      <c r="B45" s="446" t="str">
        <f>'Mapa Final'!B45</f>
        <v>CORRUPCIÓN</v>
      </c>
      <c r="C45" s="446" t="str">
        <f>'Mapa Final'!C45</f>
        <v>Reputacional (Corrupción)</v>
      </c>
      <c r="D45" s="446" t="str">
        <f>'Mapa Final'!D45</f>
        <v>1.Insuficientes programas de capacitación para la toma de conciencia debido al desconocimiento de la ley antisoborno (ISO 37001:2016) y   de los  valores y principios propios de la entidad.
2. Desconocimiento del Código de Etica y Buen Gobierno.    
3.Carencia de compromiso  y transparencia de los servidores judiciales con la entidad  
4.Deficiencia del control y seguimiento de la gestión ejercida por los servidores judiciales.
5.Obtención de beneficios propios.</v>
      </c>
      <c r="E45" s="449" t="str">
        <f>'Mapa Final'!E45</f>
        <v xml:space="preserve">Carencia en transparencia, etica y valores . </v>
      </c>
      <c r="F45" s="449" t="str">
        <f>'Mapa Final'!F45</f>
        <v xml:space="preserve">Posibilidad de actos indebidos de  los servidores judiciales debido a  la carencia en transparencia, etica y valores </v>
      </c>
      <c r="G45" s="449" t="str">
        <f>'Mapa Final'!G45</f>
        <v>Fraude Interno</v>
      </c>
      <c r="H45" s="467" t="str">
        <f>'Mapa Final'!I45</f>
        <v>Baja</v>
      </c>
      <c r="I45" s="470" t="str">
        <f>'Mapa Final'!L45</f>
        <v>Mayor</v>
      </c>
      <c r="J45" s="455" t="str">
        <f>'Mapa Final'!N45</f>
        <v xml:space="preserve">Alto </v>
      </c>
      <c r="K45" s="458" t="str">
        <f>'Mapa Final'!AA45</f>
        <v>Baja</v>
      </c>
      <c r="L45" s="458" t="str">
        <f>'Mapa Final'!AE45</f>
        <v>Mayor</v>
      </c>
      <c r="M45" s="461" t="str">
        <f>'Mapa Final'!AG45</f>
        <v xml:space="preserve">Alto </v>
      </c>
      <c r="N45" s="458" t="str">
        <f>'Mapa Final'!AH45</f>
        <v>Reducir(mitigar)</v>
      </c>
      <c r="O45" s="443"/>
      <c r="P45" s="443"/>
      <c r="Q45" s="443"/>
      <c r="R45" s="443"/>
      <c r="S45" s="443"/>
      <c r="T45" s="443"/>
      <c r="U45" s="452"/>
    </row>
    <row r="46" spans="1:21" x14ac:dyDescent="0.3">
      <c r="A46" s="465"/>
      <c r="B46" s="447"/>
      <c r="C46" s="447"/>
      <c r="D46" s="447"/>
      <c r="E46" s="450"/>
      <c r="F46" s="450"/>
      <c r="G46" s="450"/>
      <c r="H46" s="468"/>
      <c r="I46" s="471"/>
      <c r="J46" s="456"/>
      <c r="K46" s="459"/>
      <c r="L46" s="459"/>
      <c r="M46" s="462"/>
      <c r="N46" s="459"/>
      <c r="O46" s="444"/>
      <c r="P46" s="444"/>
      <c r="Q46" s="444"/>
      <c r="R46" s="444"/>
      <c r="S46" s="444"/>
      <c r="T46" s="444"/>
      <c r="U46" s="453"/>
    </row>
    <row r="47" spans="1:21" x14ac:dyDescent="0.3">
      <c r="A47" s="465"/>
      <c r="B47" s="447"/>
      <c r="C47" s="447"/>
      <c r="D47" s="447"/>
      <c r="E47" s="450"/>
      <c r="F47" s="450"/>
      <c r="G47" s="450"/>
      <c r="H47" s="468"/>
      <c r="I47" s="471"/>
      <c r="J47" s="456"/>
      <c r="K47" s="459"/>
      <c r="L47" s="459"/>
      <c r="M47" s="462"/>
      <c r="N47" s="459"/>
      <c r="O47" s="444"/>
      <c r="P47" s="444"/>
      <c r="Q47" s="444"/>
      <c r="R47" s="444"/>
      <c r="S47" s="444"/>
      <c r="T47" s="444"/>
      <c r="U47" s="453"/>
    </row>
    <row r="48" spans="1:21" x14ac:dyDescent="0.3">
      <c r="A48" s="465"/>
      <c r="B48" s="447"/>
      <c r="C48" s="447"/>
      <c r="D48" s="447"/>
      <c r="E48" s="450"/>
      <c r="F48" s="450"/>
      <c r="G48" s="450"/>
      <c r="H48" s="468"/>
      <c r="I48" s="471"/>
      <c r="J48" s="456"/>
      <c r="K48" s="459"/>
      <c r="L48" s="459"/>
      <c r="M48" s="462"/>
      <c r="N48" s="459"/>
      <c r="O48" s="444"/>
      <c r="P48" s="444"/>
      <c r="Q48" s="444"/>
      <c r="R48" s="444"/>
      <c r="S48" s="444"/>
      <c r="T48" s="444"/>
      <c r="U48" s="453"/>
    </row>
    <row r="49" spans="1:21" ht="188.25" customHeight="1" thickBot="1" x14ac:dyDescent="0.35">
      <c r="A49" s="466"/>
      <c r="B49" s="448"/>
      <c r="C49" s="448"/>
      <c r="D49" s="448"/>
      <c r="E49" s="451"/>
      <c r="F49" s="451"/>
      <c r="G49" s="451"/>
      <c r="H49" s="469"/>
      <c r="I49" s="472"/>
      <c r="J49" s="457"/>
      <c r="K49" s="460"/>
      <c r="L49" s="460"/>
      <c r="M49" s="463"/>
      <c r="N49" s="460"/>
      <c r="O49" s="445"/>
      <c r="P49" s="445"/>
      <c r="Q49" s="445"/>
      <c r="R49" s="445"/>
      <c r="S49" s="445"/>
      <c r="T49" s="445"/>
      <c r="U49" s="454"/>
    </row>
    <row r="50" spans="1:21" ht="14.4" customHeight="1" x14ac:dyDescent="0.3">
      <c r="A50" s="464">
        <f>'Mapa Final'!A50</f>
        <v>9</v>
      </c>
      <c r="B50" s="446" t="str">
        <f>'Mapa Final'!B50</f>
        <v>Interrupción o demora en el Servicio Público de Administrar  Justicia</v>
      </c>
      <c r="C50" s="446" t="str">
        <f>'Mapa Final'!C50</f>
        <v>Afectación en la Prestación del Servicio de Justicia</v>
      </c>
      <c r="D50" s="446" t="str">
        <f>'Mapa Final'!D50</f>
        <v>1. Paro por sindicato
2. Huelgas, protestas ciudadana
3. Disturbios o hechos violentos
4.Pandemia
5.Emergencias Ambientales</v>
      </c>
      <c r="E50" s="449" t="str">
        <f>'Mapa Final'!E50</f>
        <v>Suceso de fuerza mayor que imposibilitan la gestión judicial</v>
      </c>
      <c r="F50" s="449" t="str">
        <f>'Mapa Final'!F50</f>
        <v>Posibilidad de  afectación en la Prestación del Servicio de Justicia debido a un suceso de fuerza mayor que imposibilita la gestión judicial</v>
      </c>
      <c r="G50" s="449" t="str">
        <f>'Mapa Final'!G50</f>
        <v>Usuarios, productos y prácticas organizacionales</v>
      </c>
      <c r="H50" s="467" t="str">
        <f>'Mapa Final'!I50</f>
        <v>Baja</v>
      </c>
      <c r="I50" s="470" t="str">
        <f>'Mapa Final'!L50</f>
        <v>Moderado</v>
      </c>
      <c r="J50" s="455" t="str">
        <f>'Mapa Final'!N50</f>
        <v>Moderado</v>
      </c>
      <c r="K50" s="458" t="str">
        <f>'Mapa Final'!AA50</f>
        <v>Baja</v>
      </c>
      <c r="L50" s="458" t="str">
        <f>'Mapa Final'!AE50</f>
        <v>Moderado</v>
      </c>
      <c r="M50" s="461" t="str">
        <f>'Mapa Final'!AG50</f>
        <v>Moderado</v>
      </c>
      <c r="N50" s="458" t="str">
        <f>'Mapa Final'!AH50</f>
        <v>Reducir(mitigar)</v>
      </c>
      <c r="O50" s="443"/>
      <c r="P50" s="443"/>
      <c r="Q50" s="443"/>
      <c r="R50" s="443"/>
      <c r="S50" s="443"/>
      <c r="T50" s="443"/>
      <c r="U50" s="452"/>
    </row>
    <row r="51" spans="1:21" x14ac:dyDescent="0.3">
      <c r="A51" s="465"/>
      <c r="B51" s="447"/>
      <c r="C51" s="447"/>
      <c r="D51" s="447"/>
      <c r="E51" s="450"/>
      <c r="F51" s="450"/>
      <c r="G51" s="450"/>
      <c r="H51" s="468"/>
      <c r="I51" s="471"/>
      <c r="J51" s="456"/>
      <c r="K51" s="459"/>
      <c r="L51" s="459"/>
      <c r="M51" s="462"/>
      <c r="N51" s="459"/>
      <c r="O51" s="444"/>
      <c r="P51" s="444"/>
      <c r="Q51" s="444"/>
      <c r="R51" s="444"/>
      <c r="S51" s="444"/>
      <c r="T51" s="444"/>
      <c r="U51" s="453"/>
    </row>
    <row r="52" spans="1:21" x14ac:dyDescent="0.3">
      <c r="A52" s="465"/>
      <c r="B52" s="447"/>
      <c r="C52" s="447"/>
      <c r="D52" s="447"/>
      <c r="E52" s="450"/>
      <c r="F52" s="450"/>
      <c r="G52" s="450"/>
      <c r="H52" s="468"/>
      <c r="I52" s="471"/>
      <c r="J52" s="456"/>
      <c r="K52" s="459"/>
      <c r="L52" s="459"/>
      <c r="M52" s="462"/>
      <c r="N52" s="459"/>
      <c r="O52" s="444"/>
      <c r="P52" s="444"/>
      <c r="Q52" s="444"/>
      <c r="R52" s="444"/>
      <c r="S52" s="444"/>
      <c r="T52" s="444"/>
      <c r="U52" s="453"/>
    </row>
    <row r="53" spans="1:21" x14ac:dyDescent="0.3">
      <c r="A53" s="465"/>
      <c r="B53" s="447"/>
      <c r="C53" s="447"/>
      <c r="D53" s="447"/>
      <c r="E53" s="450"/>
      <c r="F53" s="450"/>
      <c r="G53" s="450"/>
      <c r="H53" s="468"/>
      <c r="I53" s="471"/>
      <c r="J53" s="456"/>
      <c r="K53" s="459"/>
      <c r="L53" s="459"/>
      <c r="M53" s="462"/>
      <c r="N53" s="459"/>
      <c r="O53" s="444"/>
      <c r="P53" s="444"/>
      <c r="Q53" s="444"/>
      <c r="R53" s="444"/>
      <c r="S53" s="444"/>
      <c r="T53" s="444"/>
      <c r="U53" s="453"/>
    </row>
    <row r="54" spans="1:21" ht="56.25" customHeight="1" thickBot="1" x14ac:dyDescent="0.35">
      <c r="A54" s="466"/>
      <c r="B54" s="448"/>
      <c r="C54" s="448"/>
      <c r="D54" s="448"/>
      <c r="E54" s="451"/>
      <c r="F54" s="451"/>
      <c r="G54" s="451"/>
      <c r="H54" s="469"/>
      <c r="I54" s="472"/>
      <c r="J54" s="457"/>
      <c r="K54" s="460"/>
      <c r="L54" s="460"/>
      <c r="M54" s="463"/>
      <c r="N54" s="460"/>
      <c r="O54" s="445"/>
      <c r="P54" s="445"/>
      <c r="Q54" s="445"/>
      <c r="R54" s="445"/>
      <c r="S54" s="445"/>
      <c r="T54" s="445"/>
      <c r="U54" s="454"/>
    </row>
    <row r="55" spans="1:21" ht="14.4" customHeight="1" x14ac:dyDescent="0.3">
      <c r="A55" s="464">
        <f>'Mapa Final'!A55</f>
        <v>10</v>
      </c>
      <c r="B55" s="446" t="str">
        <f>'Mapa Final'!B55</f>
        <v>Inaplicabilidad de la normavidad ambiental vigente</v>
      </c>
      <c r="C55" s="446" t="str">
        <f>'Mapa Final'!C55</f>
        <v>Afectación Ambiental</v>
      </c>
      <c r="D55" s="446" t="str">
        <f>'Mapa Final'!D55</f>
        <v>1. Falta de socialización del Acuerdo PSAA14-10160. 
2.Baja participación de los funcionarios y servidores judiciales en las actividades de formación en el Sistema de Gestión Ambiental
3.Uso de correos no institucionales, que no permiten la llegada de campañas enviadas por correos masivos
4.  Poco compromiso en la aplicabilidad y formación de la cultura ambiental
5. Carencia del liderazgo en el Sistema de Gestión Ambiental</v>
      </c>
      <c r="E55" s="449" t="str">
        <f>'Mapa Final'!E55</f>
        <v>Desconocimiento de los lineamientos ambientales y normatividad vigente ambiental</v>
      </c>
      <c r="F55" s="449" t="str">
        <f>'Mapa Final'!F55</f>
        <v>Posibilidad de afectación ambiental debido al desconocimiento de las lineamientos ambientales y normatividad vigente ambiental</v>
      </c>
      <c r="G55" s="449" t="str">
        <f>'Mapa Final'!G55</f>
        <v>Eventos Ambientales Internos</v>
      </c>
      <c r="H55" s="467" t="str">
        <f>'Mapa Final'!I55</f>
        <v>Baja</v>
      </c>
      <c r="I55" s="470" t="str">
        <f>'Mapa Final'!L55</f>
        <v>Moderado</v>
      </c>
      <c r="J55" s="455" t="str">
        <f>'Mapa Final'!N55</f>
        <v>Moderado</v>
      </c>
      <c r="K55" s="458" t="str">
        <f>'Mapa Final'!AA55</f>
        <v>Baja</v>
      </c>
      <c r="L55" s="458" t="str">
        <f>'Mapa Final'!AE55</f>
        <v>Moderado</v>
      </c>
      <c r="M55" s="461" t="str">
        <f>'Mapa Final'!AG55</f>
        <v>Moderado</v>
      </c>
      <c r="N55" s="458" t="str">
        <f>'Mapa Final'!AH55</f>
        <v>Reducir(mitigar)</v>
      </c>
      <c r="O55" s="443"/>
      <c r="P55" s="443"/>
      <c r="Q55" s="443"/>
      <c r="R55" s="443"/>
      <c r="S55" s="443"/>
      <c r="T55" s="443"/>
      <c r="U55" s="452"/>
    </row>
    <row r="56" spans="1:21" x14ac:dyDescent="0.3">
      <c r="A56" s="465"/>
      <c r="B56" s="447"/>
      <c r="C56" s="447"/>
      <c r="D56" s="447"/>
      <c r="E56" s="450"/>
      <c r="F56" s="450"/>
      <c r="G56" s="450"/>
      <c r="H56" s="468"/>
      <c r="I56" s="471"/>
      <c r="J56" s="456"/>
      <c r="K56" s="459"/>
      <c r="L56" s="459"/>
      <c r="M56" s="462"/>
      <c r="N56" s="459"/>
      <c r="O56" s="444"/>
      <c r="P56" s="444"/>
      <c r="Q56" s="444"/>
      <c r="R56" s="444"/>
      <c r="S56" s="444"/>
      <c r="T56" s="444"/>
      <c r="U56" s="453"/>
    </row>
    <row r="57" spans="1:21" x14ac:dyDescent="0.3">
      <c r="A57" s="465"/>
      <c r="B57" s="447"/>
      <c r="C57" s="447"/>
      <c r="D57" s="447"/>
      <c r="E57" s="450"/>
      <c r="F57" s="450"/>
      <c r="G57" s="450"/>
      <c r="H57" s="468"/>
      <c r="I57" s="471"/>
      <c r="J57" s="456"/>
      <c r="K57" s="459"/>
      <c r="L57" s="459"/>
      <c r="M57" s="462"/>
      <c r="N57" s="459"/>
      <c r="O57" s="444"/>
      <c r="P57" s="444"/>
      <c r="Q57" s="444"/>
      <c r="R57" s="444"/>
      <c r="S57" s="444"/>
      <c r="T57" s="444"/>
      <c r="U57" s="453"/>
    </row>
    <row r="58" spans="1:21" x14ac:dyDescent="0.3">
      <c r="A58" s="465"/>
      <c r="B58" s="447"/>
      <c r="C58" s="447"/>
      <c r="D58" s="447"/>
      <c r="E58" s="450"/>
      <c r="F58" s="450"/>
      <c r="G58" s="450"/>
      <c r="H58" s="468"/>
      <c r="I58" s="471"/>
      <c r="J58" s="456"/>
      <c r="K58" s="459"/>
      <c r="L58" s="459"/>
      <c r="M58" s="462"/>
      <c r="N58" s="459"/>
      <c r="O58" s="444"/>
      <c r="P58" s="444"/>
      <c r="Q58" s="444"/>
      <c r="R58" s="444"/>
      <c r="S58" s="444"/>
      <c r="T58" s="444"/>
      <c r="U58" s="453"/>
    </row>
    <row r="59" spans="1:21" ht="159.75" customHeight="1" thickBot="1" x14ac:dyDescent="0.35">
      <c r="A59" s="466"/>
      <c r="B59" s="448"/>
      <c r="C59" s="448"/>
      <c r="D59" s="448"/>
      <c r="E59" s="451"/>
      <c r="F59" s="451"/>
      <c r="G59" s="451"/>
      <c r="H59" s="469"/>
      <c r="I59" s="472"/>
      <c r="J59" s="457"/>
      <c r="K59" s="460"/>
      <c r="L59" s="460"/>
      <c r="M59" s="463"/>
      <c r="N59" s="460"/>
      <c r="O59" s="445"/>
      <c r="P59" s="445"/>
      <c r="Q59" s="445"/>
      <c r="R59" s="445"/>
      <c r="S59" s="445"/>
      <c r="T59" s="445"/>
      <c r="U59" s="454"/>
    </row>
  </sheetData>
  <mergeCells count="229">
    <mergeCell ref="S1:U3"/>
    <mergeCell ref="A4:C4"/>
    <mergeCell ref="D4:N4"/>
    <mergeCell ref="O4:Q4"/>
    <mergeCell ref="A5:C5"/>
    <mergeCell ref="D5:N5"/>
    <mergeCell ref="A6:C6"/>
    <mergeCell ref="D6:N6"/>
    <mergeCell ref="A7:F7"/>
    <mergeCell ref="H7:J7"/>
    <mergeCell ref="K7:M7"/>
    <mergeCell ref="N7:N8"/>
    <mergeCell ref="A1:C2"/>
    <mergeCell ref="D1:Q3"/>
    <mergeCell ref="O7:O8"/>
    <mergeCell ref="P7:R7"/>
    <mergeCell ref="S7:T7"/>
    <mergeCell ref="U7:U8"/>
    <mergeCell ref="A9:N9"/>
    <mergeCell ref="A10:A14"/>
    <mergeCell ref="B10:B14"/>
    <mergeCell ref="C10:C14"/>
    <mergeCell ref="D10:D14"/>
    <mergeCell ref="E10:E14"/>
    <mergeCell ref="L15:L19"/>
    <mergeCell ref="R10:R14"/>
    <mergeCell ref="S10:S14"/>
    <mergeCell ref="T10:T14"/>
    <mergeCell ref="U10:U14"/>
    <mergeCell ref="A15:A19"/>
    <mergeCell ref="B15:B19"/>
    <mergeCell ref="C15:C19"/>
    <mergeCell ref="D15:D19"/>
    <mergeCell ref="E15:E19"/>
    <mergeCell ref="F15:F19"/>
    <mergeCell ref="L10:L14"/>
    <mergeCell ref="M10:M14"/>
    <mergeCell ref="N10:N14"/>
    <mergeCell ref="O10:O14"/>
    <mergeCell ref="P10:P14"/>
    <mergeCell ref="Q10:Q14"/>
    <mergeCell ref="F10:F14"/>
    <mergeCell ref="G10:G14"/>
    <mergeCell ref="H10:H14"/>
    <mergeCell ref="I10:I14"/>
    <mergeCell ref="J10:J14"/>
    <mergeCell ref="K10:K14"/>
    <mergeCell ref="K20:K24"/>
    <mergeCell ref="L20:L24"/>
    <mergeCell ref="M20:M24"/>
    <mergeCell ref="S15:S19"/>
    <mergeCell ref="T15:T19"/>
    <mergeCell ref="U15:U19"/>
    <mergeCell ref="A20:A24"/>
    <mergeCell ref="B20:B24"/>
    <mergeCell ref="C20:C24"/>
    <mergeCell ref="D20:D24"/>
    <mergeCell ref="E20:E24"/>
    <mergeCell ref="F20:F24"/>
    <mergeCell ref="G20:G24"/>
    <mergeCell ref="M15:M19"/>
    <mergeCell ref="N15:N19"/>
    <mergeCell ref="O15:O19"/>
    <mergeCell ref="P15:P19"/>
    <mergeCell ref="Q15:Q19"/>
    <mergeCell ref="R15:R19"/>
    <mergeCell ref="G15:G19"/>
    <mergeCell ref="H15:H19"/>
    <mergeCell ref="I15:I19"/>
    <mergeCell ref="J15:J19"/>
    <mergeCell ref="K15:K19"/>
    <mergeCell ref="J25:J29"/>
    <mergeCell ref="K25:K29"/>
    <mergeCell ref="L25:L29"/>
    <mergeCell ref="M25:M29"/>
    <mergeCell ref="N25:N29"/>
    <mergeCell ref="T20:T24"/>
    <mergeCell ref="U20:U24"/>
    <mergeCell ref="A25:A29"/>
    <mergeCell ref="B25:B29"/>
    <mergeCell ref="C25:C29"/>
    <mergeCell ref="D25:D29"/>
    <mergeCell ref="E25:E29"/>
    <mergeCell ref="F25:F29"/>
    <mergeCell ref="G25:G29"/>
    <mergeCell ref="H25:H29"/>
    <mergeCell ref="N20:N24"/>
    <mergeCell ref="O20:O24"/>
    <mergeCell ref="P20:P24"/>
    <mergeCell ref="Q20:Q24"/>
    <mergeCell ref="R20:R24"/>
    <mergeCell ref="S20:S24"/>
    <mergeCell ref="H20:H24"/>
    <mergeCell ref="I20:I24"/>
    <mergeCell ref="J20:J24"/>
    <mergeCell ref="U30:U34"/>
    <mergeCell ref="J30:J34"/>
    <mergeCell ref="K30:K34"/>
    <mergeCell ref="L30:L34"/>
    <mergeCell ref="M30:M34"/>
    <mergeCell ref="N30:N34"/>
    <mergeCell ref="O30:O34"/>
    <mergeCell ref="U25:U29"/>
    <mergeCell ref="A30:A34"/>
    <mergeCell ref="B30:B34"/>
    <mergeCell ref="C30:C34"/>
    <mergeCell ref="D30:D34"/>
    <mergeCell ref="E30:E34"/>
    <mergeCell ref="F30:F34"/>
    <mergeCell ref="G30:G34"/>
    <mergeCell ref="H30:H34"/>
    <mergeCell ref="I30:I34"/>
    <mergeCell ref="O25:O29"/>
    <mergeCell ref="P25:P29"/>
    <mergeCell ref="Q25:Q29"/>
    <mergeCell ref="R25:R29"/>
    <mergeCell ref="S25:S29"/>
    <mergeCell ref="T25:T29"/>
    <mergeCell ref="I25:I29"/>
    <mergeCell ref="C35:C39"/>
    <mergeCell ref="D35:D39"/>
    <mergeCell ref="E35:E39"/>
    <mergeCell ref="F35:F39"/>
    <mergeCell ref="P30:P34"/>
    <mergeCell ref="Q30:Q34"/>
    <mergeCell ref="R30:R34"/>
    <mergeCell ref="S30:S34"/>
    <mergeCell ref="T30:T34"/>
    <mergeCell ref="S35:S39"/>
    <mergeCell ref="T35:T39"/>
    <mergeCell ref="U35:U39"/>
    <mergeCell ref="A40:A44"/>
    <mergeCell ref="B40:B44"/>
    <mergeCell ref="C40:C44"/>
    <mergeCell ref="D40:D44"/>
    <mergeCell ref="E40:E44"/>
    <mergeCell ref="F40:F44"/>
    <mergeCell ref="G40:G44"/>
    <mergeCell ref="M35:M39"/>
    <mergeCell ref="N35:N39"/>
    <mergeCell ref="O35:O39"/>
    <mergeCell ref="P35:P39"/>
    <mergeCell ref="Q35:Q39"/>
    <mergeCell ref="R35:R39"/>
    <mergeCell ref="G35:G39"/>
    <mergeCell ref="H35:H39"/>
    <mergeCell ref="I35:I39"/>
    <mergeCell ref="J35:J39"/>
    <mergeCell ref="K35:K39"/>
    <mergeCell ref="L35:L39"/>
    <mergeCell ref="A35:A39"/>
    <mergeCell ref="B35:B39"/>
    <mergeCell ref="T40:T44"/>
    <mergeCell ref="U40:U44"/>
    <mergeCell ref="A45:A49"/>
    <mergeCell ref="B45:B49"/>
    <mergeCell ref="C45:C49"/>
    <mergeCell ref="D45:D49"/>
    <mergeCell ref="E45:E49"/>
    <mergeCell ref="F45:F49"/>
    <mergeCell ref="G45:G49"/>
    <mergeCell ref="H45:H49"/>
    <mergeCell ref="N40:N44"/>
    <mergeCell ref="O40:O44"/>
    <mergeCell ref="P40:P44"/>
    <mergeCell ref="Q40:Q44"/>
    <mergeCell ref="R40:R44"/>
    <mergeCell ref="S40:S44"/>
    <mergeCell ref="H40:H44"/>
    <mergeCell ref="I40:I44"/>
    <mergeCell ref="J40:J44"/>
    <mergeCell ref="K40:K44"/>
    <mergeCell ref="L40:L44"/>
    <mergeCell ref="M40:M44"/>
    <mergeCell ref="U45:U49"/>
    <mergeCell ref="A50:A54"/>
    <mergeCell ref="B50:B54"/>
    <mergeCell ref="C50:C54"/>
    <mergeCell ref="D50:D54"/>
    <mergeCell ref="E50:E54"/>
    <mergeCell ref="F50:F54"/>
    <mergeCell ref="G50:G54"/>
    <mergeCell ref="H50:H54"/>
    <mergeCell ref="I50:I54"/>
    <mergeCell ref="O45:O49"/>
    <mergeCell ref="P45:P49"/>
    <mergeCell ref="Q45:Q49"/>
    <mergeCell ref="R45:R49"/>
    <mergeCell ref="S45:S49"/>
    <mergeCell ref="T45:T49"/>
    <mergeCell ref="I45:I49"/>
    <mergeCell ref="J45:J49"/>
    <mergeCell ref="K45:K49"/>
    <mergeCell ref="L45:L49"/>
    <mergeCell ref="M45:M49"/>
    <mergeCell ref="N45:N49"/>
    <mergeCell ref="P50:P54"/>
    <mergeCell ref="Q50:Q54"/>
    <mergeCell ref="R50:R54"/>
    <mergeCell ref="S50:S54"/>
    <mergeCell ref="T50:T54"/>
    <mergeCell ref="U50:U54"/>
    <mergeCell ref="J50:J54"/>
    <mergeCell ref="K50:K54"/>
    <mergeCell ref="L50:L54"/>
    <mergeCell ref="M50:M54"/>
    <mergeCell ref="N50:N54"/>
    <mergeCell ref="O50:O54"/>
    <mergeCell ref="G55:G59"/>
    <mergeCell ref="H55:H59"/>
    <mergeCell ref="I55:I59"/>
    <mergeCell ref="J55:J59"/>
    <mergeCell ref="K55:K59"/>
    <mergeCell ref="L55:L59"/>
    <mergeCell ref="A55:A59"/>
    <mergeCell ref="B55:B59"/>
    <mergeCell ref="C55:C59"/>
    <mergeCell ref="D55:D59"/>
    <mergeCell ref="E55:E59"/>
    <mergeCell ref="F55:F59"/>
    <mergeCell ref="S55:S59"/>
    <mergeCell ref="T55:T59"/>
    <mergeCell ref="U55:U59"/>
    <mergeCell ref="M55:M59"/>
    <mergeCell ref="N55:N59"/>
    <mergeCell ref="O55:O59"/>
    <mergeCell ref="P55:P59"/>
    <mergeCell ref="Q55:Q59"/>
    <mergeCell ref="R55:R59"/>
  </mergeCells>
  <conditionalFormatting sqref="D8:G8 H7 H60:J1048576 A7:B7">
    <cfRule type="containsText" dxfId="1395" priority="713" operator="containsText" text="3- Moderado">
      <formula>NOT(ISERROR(SEARCH("3- Moderado",A7)))</formula>
    </cfRule>
    <cfRule type="containsText" dxfId="1394" priority="714" operator="containsText" text="6- Moderado">
      <formula>NOT(ISERROR(SEARCH("6- Moderado",A7)))</formula>
    </cfRule>
    <cfRule type="containsText" dxfId="1393" priority="715" operator="containsText" text="4- Moderado">
      <formula>NOT(ISERROR(SEARCH("4- Moderado",A7)))</formula>
    </cfRule>
    <cfRule type="containsText" dxfId="1392" priority="716" operator="containsText" text="3- Bajo">
      <formula>NOT(ISERROR(SEARCH("3- Bajo",A7)))</formula>
    </cfRule>
    <cfRule type="containsText" dxfId="1391" priority="717" operator="containsText" text="4- Bajo">
      <formula>NOT(ISERROR(SEARCH("4- Bajo",A7)))</formula>
    </cfRule>
    <cfRule type="containsText" dxfId="1390" priority="718" operator="containsText" text="1- Bajo">
      <formula>NOT(ISERROR(SEARCH("1- Bajo",A7)))</formula>
    </cfRule>
  </conditionalFormatting>
  <conditionalFormatting sqref="H8:J8">
    <cfRule type="containsText" dxfId="1389" priority="706" operator="containsText" text="3- Moderado">
      <formula>NOT(ISERROR(SEARCH("3- Moderado",H8)))</formula>
    </cfRule>
    <cfRule type="containsText" dxfId="1388" priority="707" operator="containsText" text="6- Moderado">
      <formula>NOT(ISERROR(SEARCH("6- Moderado",H8)))</formula>
    </cfRule>
    <cfRule type="containsText" dxfId="1387" priority="708" operator="containsText" text="4- Moderado">
      <formula>NOT(ISERROR(SEARCH("4- Moderado",H8)))</formula>
    </cfRule>
    <cfRule type="containsText" dxfId="1386" priority="709" operator="containsText" text="3- Bajo">
      <formula>NOT(ISERROR(SEARCH("3- Bajo",H8)))</formula>
    </cfRule>
    <cfRule type="containsText" dxfId="1385" priority="710" operator="containsText" text="4- Bajo">
      <formula>NOT(ISERROR(SEARCH("4- Bajo",H8)))</formula>
    </cfRule>
    <cfRule type="containsText" dxfId="1384" priority="712" operator="containsText" text="1- Bajo">
      <formula>NOT(ISERROR(SEARCH("1- Bajo",H8)))</formula>
    </cfRule>
  </conditionalFormatting>
  <conditionalFormatting sqref="J8 J60:J1048576">
    <cfRule type="containsText" dxfId="1383" priority="695" operator="containsText" text="25- Extremo">
      <formula>NOT(ISERROR(SEARCH("25- Extremo",J8)))</formula>
    </cfRule>
    <cfRule type="containsText" dxfId="1382" priority="696" operator="containsText" text="20- Extremo">
      <formula>NOT(ISERROR(SEARCH("20- Extremo",J8)))</formula>
    </cfRule>
    <cfRule type="containsText" dxfId="1381" priority="697" operator="containsText" text="15- Extremo">
      <formula>NOT(ISERROR(SEARCH("15- Extremo",J8)))</formula>
    </cfRule>
    <cfRule type="containsText" dxfId="1380" priority="698" operator="containsText" text="10- Extremo">
      <formula>NOT(ISERROR(SEARCH("10- Extremo",J8)))</formula>
    </cfRule>
    <cfRule type="containsText" dxfId="1379" priority="699" operator="containsText" text="5- Extremo">
      <formula>NOT(ISERROR(SEARCH("5- Extremo",J8)))</formula>
    </cfRule>
    <cfRule type="containsText" dxfId="1378" priority="700" operator="containsText" text="12- Alto">
      <formula>NOT(ISERROR(SEARCH("12- Alto",J8)))</formula>
    </cfRule>
    <cfRule type="containsText" dxfId="1377" priority="701" operator="containsText" text="10- Alto">
      <formula>NOT(ISERROR(SEARCH("10- Alto",J8)))</formula>
    </cfRule>
    <cfRule type="containsText" dxfId="1376" priority="702" operator="containsText" text="9- Alto">
      <formula>NOT(ISERROR(SEARCH("9- Alto",J8)))</formula>
    </cfRule>
    <cfRule type="containsText" dxfId="1375" priority="703" operator="containsText" text="8- Alto">
      <formula>NOT(ISERROR(SEARCH("8- Alto",J8)))</formula>
    </cfRule>
    <cfRule type="containsText" dxfId="1374" priority="704" operator="containsText" text="5- Alto">
      <formula>NOT(ISERROR(SEARCH("5- Alto",J8)))</formula>
    </cfRule>
    <cfRule type="containsText" dxfId="1373" priority="705" operator="containsText" text="4- Alto">
      <formula>NOT(ISERROR(SEARCH("4- Alto",J8)))</formula>
    </cfRule>
    <cfRule type="containsText" dxfId="1372" priority="711" operator="containsText" text="2- Bajo">
      <formula>NOT(ISERROR(SEARCH("2- Bajo",J8)))</formula>
    </cfRule>
  </conditionalFormatting>
  <conditionalFormatting sqref="K10:L10">
    <cfRule type="containsText" dxfId="1371" priority="689" operator="containsText" text="3- Moderado">
      <formula>NOT(ISERROR(SEARCH("3- Moderado",K10)))</formula>
    </cfRule>
    <cfRule type="containsText" dxfId="1370" priority="690" operator="containsText" text="6- Moderado">
      <formula>NOT(ISERROR(SEARCH("6- Moderado",K10)))</formula>
    </cfRule>
    <cfRule type="containsText" dxfId="1369" priority="691" operator="containsText" text="4- Moderado">
      <formula>NOT(ISERROR(SEARCH("4- Moderado",K10)))</formula>
    </cfRule>
    <cfRule type="containsText" dxfId="1368" priority="692" operator="containsText" text="3- Bajo">
      <formula>NOT(ISERROR(SEARCH("3- Bajo",K10)))</formula>
    </cfRule>
    <cfRule type="containsText" dxfId="1367" priority="693" operator="containsText" text="4- Bajo">
      <formula>NOT(ISERROR(SEARCH("4- Bajo",K10)))</formula>
    </cfRule>
    <cfRule type="containsText" dxfId="1366" priority="694" operator="containsText" text="1- Bajo">
      <formula>NOT(ISERROR(SEARCH("1- Bajo",K10)))</formula>
    </cfRule>
  </conditionalFormatting>
  <conditionalFormatting sqref="H10:I10">
    <cfRule type="containsText" dxfId="1365" priority="683" operator="containsText" text="3- Moderado">
      <formula>NOT(ISERROR(SEARCH("3- Moderado",H10)))</formula>
    </cfRule>
    <cfRule type="containsText" dxfId="1364" priority="684" operator="containsText" text="6- Moderado">
      <formula>NOT(ISERROR(SEARCH("6- Moderado",H10)))</formula>
    </cfRule>
    <cfRule type="containsText" dxfId="1363" priority="685" operator="containsText" text="4- Moderado">
      <formula>NOT(ISERROR(SEARCH("4- Moderado",H10)))</formula>
    </cfRule>
    <cfRule type="containsText" dxfId="1362" priority="686" operator="containsText" text="3- Bajo">
      <formula>NOT(ISERROR(SEARCH("3- Bajo",H10)))</formula>
    </cfRule>
    <cfRule type="containsText" dxfId="1361" priority="687" operator="containsText" text="4- Bajo">
      <formula>NOT(ISERROR(SEARCH("4- Bajo",H10)))</formula>
    </cfRule>
    <cfRule type="containsText" dxfId="1360" priority="688" operator="containsText" text="1- Bajo">
      <formula>NOT(ISERROR(SEARCH("1- Bajo",H10)))</formula>
    </cfRule>
  </conditionalFormatting>
  <conditionalFormatting sqref="A10 C10:E10">
    <cfRule type="containsText" dxfId="1359" priority="677" operator="containsText" text="3- Moderado">
      <formula>NOT(ISERROR(SEARCH("3- Moderado",A10)))</formula>
    </cfRule>
    <cfRule type="containsText" dxfId="1358" priority="678" operator="containsText" text="6- Moderado">
      <formula>NOT(ISERROR(SEARCH("6- Moderado",A10)))</formula>
    </cfRule>
    <cfRule type="containsText" dxfId="1357" priority="679" operator="containsText" text="4- Moderado">
      <formula>NOT(ISERROR(SEARCH("4- Moderado",A10)))</formula>
    </cfRule>
    <cfRule type="containsText" dxfId="1356" priority="680" operator="containsText" text="3- Bajo">
      <formula>NOT(ISERROR(SEARCH("3- Bajo",A10)))</formula>
    </cfRule>
    <cfRule type="containsText" dxfId="1355" priority="681" operator="containsText" text="4- Bajo">
      <formula>NOT(ISERROR(SEARCH("4- Bajo",A10)))</formula>
    </cfRule>
    <cfRule type="containsText" dxfId="1354" priority="682" operator="containsText" text="1- Bajo">
      <formula>NOT(ISERROR(SEARCH("1- Bajo",A10)))</formula>
    </cfRule>
  </conditionalFormatting>
  <conditionalFormatting sqref="F10:G10">
    <cfRule type="containsText" dxfId="1353" priority="671" operator="containsText" text="3- Moderado">
      <formula>NOT(ISERROR(SEARCH("3- Moderado",F10)))</formula>
    </cfRule>
    <cfRule type="containsText" dxfId="1352" priority="672" operator="containsText" text="6- Moderado">
      <formula>NOT(ISERROR(SEARCH("6- Moderado",F10)))</formula>
    </cfRule>
    <cfRule type="containsText" dxfId="1351" priority="673" operator="containsText" text="4- Moderado">
      <formula>NOT(ISERROR(SEARCH("4- Moderado",F10)))</formula>
    </cfRule>
    <cfRule type="containsText" dxfId="1350" priority="674" operator="containsText" text="3- Bajo">
      <formula>NOT(ISERROR(SEARCH("3- Bajo",F10)))</formula>
    </cfRule>
    <cfRule type="containsText" dxfId="1349" priority="675" operator="containsText" text="4- Bajo">
      <formula>NOT(ISERROR(SEARCH("4- Bajo",F10)))</formula>
    </cfRule>
    <cfRule type="containsText" dxfId="1348" priority="676" operator="containsText" text="1- Bajo">
      <formula>NOT(ISERROR(SEARCH("1- Bajo",F10)))</formula>
    </cfRule>
  </conditionalFormatting>
  <conditionalFormatting sqref="K8">
    <cfRule type="containsText" dxfId="1347" priority="665" operator="containsText" text="3- Moderado">
      <formula>NOT(ISERROR(SEARCH("3- Moderado",K8)))</formula>
    </cfRule>
    <cfRule type="containsText" dxfId="1346" priority="666" operator="containsText" text="6- Moderado">
      <formula>NOT(ISERROR(SEARCH("6- Moderado",K8)))</formula>
    </cfRule>
    <cfRule type="containsText" dxfId="1345" priority="667" operator="containsText" text="4- Moderado">
      <formula>NOT(ISERROR(SEARCH("4- Moderado",K8)))</formula>
    </cfRule>
    <cfRule type="containsText" dxfId="1344" priority="668" operator="containsText" text="3- Bajo">
      <formula>NOT(ISERROR(SEARCH("3- Bajo",K8)))</formula>
    </cfRule>
    <cfRule type="containsText" dxfId="1343" priority="669" operator="containsText" text="4- Bajo">
      <formula>NOT(ISERROR(SEARCH("4- Bajo",K8)))</formula>
    </cfRule>
    <cfRule type="containsText" dxfId="1342" priority="670" operator="containsText" text="1- Bajo">
      <formula>NOT(ISERROR(SEARCH("1- Bajo",K8)))</formula>
    </cfRule>
  </conditionalFormatting>
  <conditionalFormatting sqref="L8">
    <cfRule type="containsText" dxfId="1341" priority="659" operator="containsText" text="3- Moderado">
      <formula>NOT(ISERROR(SEARCH("3- Moderado",L8)))</formula>
    </cfRule>
    <cfRule type="containsText" dxfId="1340" priority="660" operator="containsText" text="6- Moderado">
      <formula>NOT(ISERROR(SEARCH("6- Moderado",L8)))</formula>
    </cfRule>
    <cfRule type="containsText" dxfId="1339" priority="661" operator="containsText" text="4- Moderado">
      <formula>NOT(ISERROR(SEARCH("4- Moderado",L8)))</formula>
    </cfRule>
    <cfRule type="containsText" dxfId="1338" priority="662" operator="containsText" text="3- Bajo">
      <formula>NOT(ISERROR(SEARCH("3- Bajo",L8)))</formula>
    </cfRule>
    <cfRule type="containsText" dxfId="1337" priority="663" operator="containsText" text="4- Bajo">
      <formula>NOT(ISERROR(SEARCH("4- Bajo",L8)))</formula>
    </cfRule>
    <cfRule type="containsText" dxfId="1336" priority="664" operator="containsText" text="1- Bajo">
      <formula>NOT(ISERROR(SEARCH("1- Bajo",L8)))</formula>
    </cfRule>
  </conditionalFormatting>
  <conditionalFormatting sqref="M8">
    <cfRule type="containsText" dxfId="1335" priority="653" operator="containsText" text="3- Moderado">
      <formula>NOT(ISERROR(SEARCH("3- Moderado",M8)))</formula>
    </cfRule>
    <cfRule type="containsText" dxfId="1334" priority="654" operator="containsText" text="6- Moderado">
      <formula>NOT(ISERROR(SEARCH("6- Moderado",M8)))</formula>
    </cfRule>
    <cfRule type="containsText" dxfId="1333" priority="655" operator="containsText" text="4- Moderado">
      <formula>NOT(ISERROR(SEARCH("4- Moderado",M8)))</formula>
    </cfRule>
    <cfRule type="containsText" dxfId="1332" priority="656" operator="containsText" text="3- Bajo">
      <formula>NOT(ISERROR(SEARCH("3- Bajo",M8)))</formula>
    </cfRule>
    <cfRule type="containsText" dxfId="1331" priority="657" operator="containsText" text="4- Bajo">
      <formula>NOT(ISERROR(SEARCH("4- Bajo",M8)))</formula>
    </cfRule>
    <cfRule type="containsText" dxfId="1330" priority="658" operator="containsText" text="1- Bajo">
      <formula>NOT(ISERROR(SEARCH("1- Bajo",M8)))</formula>
    </cfRule>
  </conditionalFormatting>
  <conditionalFormatting sqref="J10:J14">
    <cfRule type="containsText" dxfId="1329" priority="648" operator="containsText" text="Bajo">
      <formula>NOT(ISERROR(SEARCH("Bajo",J10)))</formula>
    </cfRule>
    <cfRule type="containsText" dxfId="1328" priority="649" operator="containsText" text="Moderado">
      <formula>NOT(ISERROR(SEARCH("Moderado",J10)))</formula>
    </cfRule>
    <cfRule type="containsText" dxfId="1327" priority="650" operator="containsText" text="Alto">
      <formula>NOT(ISERROR(SEARCH("Alto",J10)))</formula>
    </cfRule>
    <cfRule type="containsText" dxfId="1326" priority="651" operator="containsText" text="Extremo">
      <formula>NOT(ISERROR(SEARCH("Extremo",J10)))</formula>
    </cfRule>
    <cfRule type="colorScale" priority="652">
      <colorScale>
        <cfvo type="min"/>
        <cfvo type="max"/>
        <color rgb="FFFF7128"/>
        <color rgb="FFFFEF9C"/>
      </colorScale>
    </cfRule>
  </conditionalFormatting>
  <conditionalFormatting sqref="M10:M14">
    <cfRule type="containsText" dxfId="1325" priority="623" operator="containsText" text="Moderado">
      <formula>NOT(ISERROR(SEARCH("Moderado",M10)))</formula>
    </cfRule>
    <cfRule type="containsText" dxfId="1324" priority="643" operator="containsText" text="Bajo">
      <formula>NOT(ISERROR(SEARCH("Bajo",M10)))</formula>
    </cfRule>
    <cfRule type="containsText" dxfId="1323" priority="644" operator="containsText" text="Moderado">
      <formula>NOT(ISERROR(SEARCH("Moderado",M10)))</formula>
    </cfRule>
    <cfRule type="containsText" dxfId="1322" priority="645" operator="containsText" text="Alto">
      <formula>NOT(ISERROR(SEARCH("Alto",M10)))</formula>
    </cfRule>
    <cfRule type="containsText" dxfId="1321" priority="646" operator="containsText" text="Extremo">
      <formula>NOT(ISERROR(SEARCH("Extremo",M10)))</formula>
    </cfRule>
    <cfRule type="colorScale" priority="647">
      <colorScale>
        <cfvo type="min"/>
        <cfvo type="max"/>
        <color rgb="FFFF7128"/>
        <color rgb="FFFFEF9C"/>
      </colorScale>
    </cfRule>
  </conditionalFormatting>
  <conditionalFormatting sqref="N10">
    <cfRule type="containsText" dxfId="1320" priority="637" operator="containsText" text="3- Moderado">
      <formula>NOT(ISERROR(SEARCH("3- Moderado",N10)))</formula>
    </cfRule>
    <cfRule type="containsText" dxfId="1319" priority="638" operator="containsText" text="6- Moderado">
      <formula>NOT(ISERROR(SEARCH("6- Moderado",N10)))</formula>
    </cfRule>
    <cfRule type="containsText" dxfId="1318" priority="639" operator="containsText" text="4- Moderado">
      <formula>NOT(ISERROR(SEARCH("4- Moderado",N10)))</formula>
    </cfRule>
    <cfRule type="containsText" dxfId="1317" priority="640" operator="containsText" text="3- Bajo">
      <formula>NOT(ISERROR(SEARCH("3- Bajo",N10)))</formula>
    </cfRule>
    <cfRule type="containsText" dxfId="1316" priority="641" operator="containsText" text="4- Bajo">
      <formula>NOT(ISERROR(SEARCH("4- Bajo",N10)))</formula>
    </cfRule>
    <cfRule type="containsText" dxfId="1315" priority="642" operator="containsText" text="1- Bajo">
      <formula>NOT(ISERROR(SEARCH("1- Bajo",N10)))</formula>
    </cfRule>
  </conditionalFormatting>
  <conditionalFormatting sqref="H10:H14">
    <cfRule type="containsText" dxfId="1314" priority="624" operator="containsText" text="Muy Alta">
      <formula>NOT(ISERROR(SEARCH("Muy Alta",H10)))</formula>
    </cfRule>
    <cfRule type="containsText" dxfId="1313" priority="625" operator="containsText" text="Alta">
      <formula>NOT(ISERROR(SEARCH("Alta",H10)))</formula>
    </cfRule>
    <cfRule type="containsText" dxfId="1312" priority="626" operator="containsText" text="Muy Alta">
      <formula>NOT(ISERROR(SEARCH("Muy Alta",H10)))</formula>
    </cfRule>
    <cfRule type="containsText" dxfId="1311" priority="631" operator="containsText" text="Muy Baja">
      <formula>NOT(ISERROR(SEARCH("Muy Baja",H10)))</formula>
    </cfRule>
    <cfRule type="containsText" dxfId="1310" priority="632" operator="containsText" text="Baja">
      <formula>NOT(ISERROR(SEARCH("Baja",H10)))</formula>
    </cfRule>
    <cfRule type="containsText" dxfId="1309" priority="633" operator="containsText" text="Media">
      <formula>NOT(ISERROR(SEARCH("Media",H10)))</formula>
    </cfRule>
    <cfRule type="containsText" dxfId="1308" priority="634" operator="containsText" text="Alta">
      <formula>NOT(ISERROR(SEARCH("Alta",H10)))</formula>
    </cfRule>
    <cfRule type="containsText" dxfId="1307" priority="636" operator="containsText" text="Muy Alta">
      <formula>NOT(ISERROR(SEARCH("Muy Alta",H10)))</formula>
    </cfRule>
  </conditionalFormatting>
  <conditionalFormatting sqref="I10:I14">
    <cfRule type="containsText" dxfId="1306" priority="627" operator="containsText" text="Catastrófico">
      <formula>NOT(ISERROR(SEARCH("Catastrófico",I10)))</formula>
    </cfRule>
    <cfRule type="containsText" dxfId="1305" priority="628" operator="containsText" text="Mayor">
      <formula>NOT(ISERROR(SEARCH("Mayor",I10)))</formula>
    </cfRule>
    <cfRule type="containsText" dxfId="1304" priority="629" operator="containsText" text="Menor">
      <formula>NOT(ISERROR(SEARCH("Menor",I10)))</formula>
    </cfRule>
    <cfRule type="containsText" dxfId="1303" priority="630" operator="containsText" text="Leve">
      <formula>NOT(ISERROR(SEARCH("Leve",I10)))</formula>
    </cfRule>
    <cfRule type="containsText" dxfId="1302" priority="635" operator="containsText" text="Moderado">
      <formula>NOT(ISERROR(SEARCH("Moderado",I10)))</formula>
    </cfRule>
  </conditionalFormatting>
  <conditionalFormatting sqref="K10:K14">
    <cfRule type="containsText" dxfId="1301" priority="622" operator="containsText" text="Media">
      <formula>NOT(ISERROR(SEARCH("Media",K10)))</formula>
    </cfRule>
  </conditionalFormatting>
  <conditionalFormatting sqref="L10:L14">
    <cfRule type="containsText" dxfId="1300" priority="621" operator="containsText" text="Moderado">
      <formula>NOT(ISERROR(SEARCH("Moderado",L10)))</formula>
    </cfRule>
  </conditionalFormatting>
  <conditionalFormatting sqref="J10:J14">
    <cfRule type="containsText" dxfId="1299" priority="620" operator="containsText" text="Moderado">
      <formula>NOT(ISERROR(SEARCH("Moderado",J10)))</formula>
    </cfRule>
  </conditionalFormatting>
  <conditionalFormatting sqref="J10:J14">
    <cfRule type="containsText" dxfId="1298" priority="618" operator="containsText" text="Bajo">
      <formula>NOT(ISERROR(SEARCH("Bajo",J10)))</formula>
    </cfRule>
    <cfRule type="containsText" dxfId="1297" priority="619" operator="containsText" text="Extremo">
      <formula>NOT(ISERROR(SEARCH("Extremo",J10)))</formula>
    </cfRule>
  </conditionalFormatting>
  <conditionalFormatting sqref="K10:K14">
    <cfRule type="containsText" dxfId="1296" priority="616" operator="containsText" text="Baja">
      <formula>NOT(ISERROR(SEARCH("Baja",K10)))</formula>
    </cfRule>
    <cfRule type="containsText" dxfId="1295" priority="617" operator="containsText" text="Muy Baja">
      <formula>NOT(ISERROR(SEARCH("Muy Baja",K10)))</formula>
    </cfRule>
  </conditionalFormatting>
  <conditionalFormatting sqref="K10:K14">
    <cfRule type="containsText" dxfId="1294" priority="614" operator="containsText" text="Muy Alta">
      <formula>NOT(ISERROR(SEARCH("Muy Alta",K10)))</formula>
    </cfRule>
    <cfRule type="containsText" dxfId="1293" priority="615" operator="containsText" text="Alta">
      <formula>NOT(ISERROR(SEARCH("Alta",K10)))</formula>
    </cfRule>
  </conditionalFormatting>
  <conditionalFormatting sqref="L10:L14">
    <cfRule type="containsText" dxfId="1292" priority="610" operator="containsText" text="Catastrófico">
      <formula>NOT(ISERROR(SEARCH("Catastrófico",L10)))</formula>
    </cfRule>
    <cfRule type="containsText" dxfId="1291" priority="611" operator="containsText" text="Mayor">
      <formula>NOT(ISERROR(SEARCH("Mayor",L10)))</formula>
    </cfRule>
    <cfRule type="containsText" dxfId="1290" priority="612" operator="containsText" text="Menor">
      <formula>NOT(ISERROR(SEARCH("Menor",L10)))</formula>
    </cfRule>
    <cfRule type="containsText" dxfId="1289" priority="613" operator="containsText" text="Leve">
      <formula>NOT(ISERROR(SEARCH("Leve",L10)))</formula>
    </cfRule>
  </conditionalFormatting>
  <conditionalFormatting sqref="K15:L15">
    <cfRule type="containsText" dxfId="1288" priority="604" operator="containsText" text="3- Moderado">
      <formula>NOT(ISERROR(SEARCH("3- Moderado",K15)))</formula>
    </cfRule>
    <cfRule type="containsText" dxfId="1287" priority="605" operator="containsText" text="6- Moderado">
      <formula>NOT(ISERROR(SEARCH("6- Moderado",K15)))</formula>
    </cfRule>
    <cfRule type="containsText" dxfId="1286" priority="606" operator="containsText" text="4- Moderado">
      <formula>NOT(ISERROR(SEARCH("4- Moderado",K15)))</formula>
    </cfRule>
    <cfRule type="containsText" dxfId="1285" priority="607" operator="containsText" text="3- Bajo">
      <formula>NOT(ISERROR(SEARCH("3- Bajo",K15)))</formula>
    </cfRule>
    <cfRule type="containsText" dxfId="1284" priority="608" operator="containsText" text="4- Bajo">
      <formula>NOT(ISERROR(SEARCH("4- Bajo",K15)))</formula>
    </cfRule>
    <cfRule type="containsText" dxfId="1283" priority="609" operator="containsText" text="1- Bajo">
      <formula>NOT(ISERROR(SEARCH("1- Bajo",K15)))</formula>
    </cfRule>
  </conditionalFormatting>
  <conditionalFormatting sqref="H15:I15">
    <cfRule type="containsText" dxfId="1282" priority="598" operator="containsText" text="3- Moderado">
      <formula>NOT(ISERROR(SEARCH("3- Moderado",H15)))</formula>
    </cfRule>
    <cfRule type="containsText" dxfId="1281" priority="599" operator="containsText" text="6- Moderado">
      <formula>NOT(ISERROR(SEARCH("6- Moderado",H15)))</formula>
    </cfRule>
    <cfRule type="containsText" dxfId="1280" priority="600" operator="containsText" text="4- Moderado">
      <formula>NOT(ISERROR(SEARCH("4- Moderado",H15)))</formula>
    </cfRule>
    <cfRule type="containsText" dxfId="1279" priority="601" operator="containsText" text="3- Bajo">
      <formula>NOT(ISERROR(SEARCH("3- Bajo",H15)))</formula>
    </cfRule>
    <cfRule type="containsText" dxfId="1278" priority="602" operator="containsText" text="4- Bajo">
      <formula>NOT(ISERROR(SEARCH("4- Bajo",H15)))</formula>
    </cfRule>
    <cfRule type="containsText" dxfId="1277" priority="603" operator="containsText" text="1- Bajo">
      <formula>NOT(ISERROR(SEARCH("1- Bajo",H15)))</formula>
    </cfRule>
  </conditionalFormatting>
  <conditionalFormatting sqref="A15 C15:E15">
    <cfRule type="containsText" dxfId="1276" priority="592" operator="containsText" text="3- Moderado">
      <formula>NOT(ISERROR(SEARCH("3- Moderado",A15)))</formula>
    </cfRule>
    <cfRule type="containsText" dxfId="1275" priority="593" operator="containsText" text="6- Moderado">
      <formula>NOT(ISERROR(SEARCH("6- Moderado",A15)))</formula>
    </cfRule>
    <cfRule type="containsText" dxfId="1274" priority="594" operator="containsText" text="4- Moderado">
      <formula>NOT(ISERROR(SEARCH("4- Moderado",A15)))</formula>
    </cfRule>
    <cfRule type="containsText" dxfId="1273" priority="595" operator="containsText" text="3- Bajo">
      <formula>NOT(ISERROR(SEARCH("3- Bajo",A15)))</formula>
    </cfRule>
    <cfRule type="containsText" dxfId="1272" priority="596" operator="containsText" text="4- Bajo">
      <formula>NOT(ISERROR(SEARCH("4- Bajo",A15)))</formula>
    </cfRule>
    <cfRule type="containsText" dxfId="1271" priority="597" operator="containsText" text="1- Bajo">
      <formula>NOT(ISERROR(SEARCH("1- Bajo",A15)))</formula>
    </cfRule>
  </conditionalFormatting>
  <conditionalFormatting sqref="F15:G15">
    <cfRule type="containsText" dxfId="1270" priority="586" operator="containsText" text="3- Moderado">
      <formula>NOT(ISERROR(SEARCH("3- Moderado",F15)))</formula>
    </cfRule>
    <cfRule type="containsText" dxfId="1269" priority="587" operator="containsText" text="6- Moderado">
      <formula>NOT(ISERROR(SEARCH("6- Moderado",F15)))</formula>
    </cfRule>
    <cfRule type="containsText" dxfId="1268" priority="588" operator="containsText" text="4- Moderado">
      <formula>NOT(ISERROR(SEARCH("4- Moderado",F15)))</formula>
    </cfRule>
    <cfRule type="containsText" dxfId="1267" priority="589" operator="containsText" text="3- Bajo">
      <formula>NOT(ISERROR(SEARCH("3- Bajo",F15)))</formula>
    </cfRule>
    <cfRule type="containsText" dxfId="1266" priority="590" operator="containsText" text="4- Bajo">
      <formula>NOT(ISERROR(SEARCH("4- Bajo",F15)))</formula>
    </cfRule>
    <cfRule type="containsText" dxfId="1265" priority="591" operator="containsText" text="1- Bajo">
      <formula>NOT(ISERROR(SEARCH("1- Bajo",F15)))</formula>
    </cfRule>
  </conditionalFormatting>
  <conditionalFormatting sqref="J15:J19">
    <cfRule type="containsText" dxfId="1264" priority="581" operator="containsText" text="Bajo">
      <formula>NOT(ISERROR(SEARCH("Bajo",J15)))</formula>
    </cfRule>
    <cfRule type="containsText" dxfId="1263" priority="582" operator="containsText" text="Moderado">
      <formula>NOT(ISERROR(SEARCH("Moderado",J15)))</formula>
    </cfRule>
    <cfRule type="containsText" dxfId="1262" priority="583" operator="containsText" text="Alto">
      <formula>NOT(ISERROR(SEARCH("Alto",J15)))</formula>
    </cfRule>
    <cfRule type="containsText" dxfId="1261" priority="584" operator="containsText" text="Extremo">
      <formula>NOT(ISERROR(SEARCH("Extremo",J15)))</formula>
    </cfRule>
    <cfRule type="colorScale" priority="585">
      <colorScale>
        <cfvo type="min"/>
        <cfvo type="max"/>
        <color rgb="FFFF7128"/>
        <color rgb="FFFFEF9C"/>
      </colorScale>
    </cfRule>
  </conditionalFormatting>
  <conditionalFormatting sqref="M15:M19">
    <cfRule type="containsText" dxfId="1260" priority="556" operator="containsText" text="Moderado">
      <formula>NOT(ISERROR(SEARCH("Moderado",M15)))</formula>
    </cfRule>
    <cfRule type="containsText" dxfId="1259" priority="576" operator="containsText" text="Bajo">
      <formula>NOT(ISERROR(SEARCH("Bajo",M15)))</formula>
    </cfRule>
    <cfRule type="containsText" dxfId="1258" priority="577" operator="containsText" text="Moderado">
      <formula>NOT(ISERROR(SEARCH("Moderado",M15)))</formula>
    </cfRule>
    <cfRule type="containsText" dxfId="1257" priority="578" operator="containsText" text="Alto">
      <formula>NOT(ISERROR(SEARCH("Alto",M15)))</formula>
    </cfRule>
    <cfRule type="containsText" dxfId="1256" priority="579" operator="containsText" text="Extremo">
      <formula>NOT(ISERROR(SEARCH("Extremo",M15)))</formula>
    </cfRule>
    <cfRule type="colorScale" priority="580">
      <colorScale>
        <cfvo type="min"/>
        <cfvo type="max"/>
        <color rgb="FFFF7128"/>
        <color rgb="FFFFEF9C"/>
      </colorScale>
    </cfRule>
  </conditionalFormatting>
  <conditionalFormatting sqref="N15">
    <cfRule type="containsText" dxfId="1255" priority="570" operator="containsText" text="3- Moderado">
      <formula>NOT(ISERROR(SEARCH("3- Moderado",N15)))</formula>
    </cfRule>
    <cfRule type="containsText" dxfId="1254" priority="571" operator="containsText" text="6- Moderado">
      <formula>NOT(ISERROR(SEARCH("6- Moderado",N15)))</formula>
    </cfRule>
    <cfRule type="containsText" dxfId="1253" priority="572" operator="containsText" text="4- Moderado">
      <formula>NOT(ISERROR(SEARCH("4- Moderado",N15)))</formula>
    </cfRule>
    <cfRule type="containsText" dxfId="1252" priority="573" operator="containsText" text="3- Bajo">
      <formula>NOT(ISERROR(SEARCH("3- Bajo",N15)))</formula>
    </cfRule>
    <cfRule type="containsText" dxfId="1251" priority="574" operator="containsText" text="4- Bajo">
      <formula>NOT(ISERROR(SEARCH("4- Bajo",N15)))</formula>
    </cfRule>
    <cfRule type="containsText" dxfId="1250" priority="575" operator="containsText" text="1- Bajo">
      <formula>NOT(ISERROR(SEARCH("1- Bajo",N15)))</formula>
    </cfRule>
  </conditionalFormatting>
  <conditionalFormatting sqref="H15:H19">
    <cfRule type="containsText" dxfId="1249" priority="557" operator="containsText" text="Muy Alta">
      <formula>NOT(ISERROR(SEARCH("Muy Alta",H15)))</formula>
    </cfRule>
    <cfRule type="containsText" dxfId="1248" priority="558" operator="containsText" text="Alta">
      <formula>NOT(ISERROR(SEARCH("Alta",H15)))</formula>
    </cfRule>
    <cfRule type="containsText" dxfId="1247" priority="559" operator="containsText" text="Muy Alta">
      <formula>NOT(ISERROR(SEARCH("Muy Alta",H15)))</formula>
    </cfRule>
    <cfRule type="containsText" dxfId="1246" priority="564" operator="containsText" text="Muy Baja">
      <formula>NOT(ISERROR(SEARCH("Muy Baja",H15)))</formula>
    </cfRule>
    <cfRule type="containsText" dxfId="1245" priority="565" operator="containsText" text="Baja">
      <formula>NOT(ISERROR(SEARCH("Baja",H15)))</formula>
    </cfRule>
    <cfRule type="containsText" dxfId="1244" priority="566" operator="containsText" text="Media">
      <formula>NOT(ISERROR(SEARCH("Media",H15)))</formula>
    </cfRule>
    <cfRule type="containsText" dxfId="1243" priority="567" operator="containsText" text="Alta">
      <formula>NOT(ISERROR(SEARCH("Alta",H15)))</formula>
    </cfRule>
    <cfRule type="containsText" dxfId="1242" priority="569" operator="containsText" text="Muy Alta">
      <formula>NOT(ISERROR(SEARCH("Muy Alta",H15)))</formula>
    </cfRule>
  </conditionalFormatting>
  <conditionalFormatting sqref="I15:I19">
    <cfRule type="containsText" dxfId="1241" priority="560" operator="containsText" text="Catastrófico">
      <formula>NOT(ISERROR(SEARCH("Catastrófico",I15)))</formula>
    </cfRule>
    <cfRule type="containsText" dxfId="1240" priority="561" operator="containsText" text="Mayor">
      <formula>NOT(ISERROR(SEARCH("Mayor",I15)))</formula>
    </cfRule>
    <cfRule type="containsText" dxfId="1239" priority="562" operator="containsText" text="Menor">
      <formula>NOT(ISERROR(SEARCH("Menor",I15)))</formula>
    </cfRule>
    <cfRule type="containsText" dxfId="1238" priority="563" operator="containsText" text="Leve">
      <formula>NOT(ISERROR(SEARCH("Leve",I15)))</formula>
    </cfRule>
    <cfRule type="containsText" dxfId="1237" priority="568" operator="containsText" text="Moderado">
      <formula>NOT(ISERROR(SEARCH("Moderado",I15)))</formula>
    </cfRule>
  </conditionalFormatting>
  <conditionalFormatting sqref="K15:K19">
    <cfRule type="containsText" dxfId="1236" priority="555" operator="containsText" text="Media">
      <formula>NOT(ISERROR(SEARCH("Media",K15)))</formula>
    </cfRule>
  </conditionalFormatting>
  <conditionalFormatting sqref="L15:L19">
    <cfRule type="containsText" dxfId="1235" priority="554" operator="containsText" text="Moderado">
      <formula>NOT(ISERROR(SEARCH("Moderado",L15)))</formula>
    </cfRule>
  </conditionalFormatting>
  <conditionalFormatting sqref="J15:J19">
    <cfRule type="containsText" dxfId="1234" priority="553" operator="containsText" text="Moderado">
      <formula>NOT(ISERROR(SEARCH("Moderado",J15)))</formula>
    </cfRule>
  </conditionalFormatting>
  <conditionalFormatting sqref="J15:J19">
    <cfRule type="containsText" dxfId="1233" priority="551" operator="containsText" text="Bajo">
      <formula>NOT(ISERROR(SEARCH("Bajo",J15)))</formula>
    </cfRule>
    <cfRule type="containsText" dxfId="1232" priority="552" operator="containsText" text="Extremo">
      <formula>NOT(ISERROR(SEARCH("Extremo",J15)))</formula>
    </cfRule>
  </conditionalFormatting>
  <conditionalFormatting sqref="K15:K19">
    <cfRule type="containsText" dxfId="1231" priority="549" operator="containsText" text="Baja">
      <formula>NOT(ISERROR(SEARCH("Baja",K15)))</formula>
    </cfRule>
    <cfRule type="containsText" dxfId="1230" priority="550" operator="containsText" text="Muy Baja">
      <formula>NOT(ISERROR(SEARCH("Muy Baja",K15)))</formula>
    </cfRule>
  </conditionalFormatting>
  <conditionalFormatting sqref="K15:K19">
    <cfRule type="containsText" dxfId="1229" priority="547" operator="containsText" text="Muy Alta">
      <formula>NOT(ISERROR(SEARCH("Muy Alta",K15)))</formula>
    </cfRule>
    <cfRule type="containsText" dxfId="1228" priority="548" operator="containsText" text="Alta">
      <formula>NOT(ISERROR(SEARCH("Alta",K15)))</formula>
    </cfRule>
  </conditionalFormatting>
  <conditionalFormatting sqref="L15:L19">
    <cfRule type="containsText" dxfId="1227" priority="543" operator="containsText" text="Catastrófico">
      <formula>NOT(ISERROR(SEARCH("Catastrófico",L15)))</formula>
    </cfRule>
    <cfRule type="containsText" dxfId="1226" priority="544" operator="containsText" text="Mayor">
      <formula>NOT(ISERROR(SEARCH("Mayor",L15)))</formula>
    </cfRule>
    <cfRule type="containsText" dxfId="1225" priority="545" operator="containsText" text="Menor">
      <formula>NOT(ISERROR(SEARCH("Menor",L15)))</formula>
    </cfRule>
    <cfRule type="containsText" dxfId="1224" priority="546" operator="containsText" text="Leve">
      <formula>NOT(ISERROR(SEARCH("Leve",L15)))</formula>
    </cfRule>
  </conditionalFormatting>
  <conditionalFormatting sqref="K20:L20">
    <cfRule type="containsText" dxfId="1223" priority="537" operator="containsText" text="3- Moderado">
      <formula>NOT(ISERROR(SEARCH("3- Moderado",K20)))</formula>
    </cfRule>
    <cfRule type="containsText" dxfId="1222" priority="538" operator="containsText" text="6- Moderado">
      <formula>NOT(ISERROR(SEARCH("6- Moderado",K20)))</formula>
    </cfRule>
    <cfRule type="containsText" dxfId="1221" priority="539" operator="containsText" text="4- Moderado">
      <formula>NOT(ISERROR(SEARCH("4- Moderado",K20)))</formula>
    </cfRule>
    <cfRule type="containsText" dxfId="1220" priority="540" operator="containsText" text="3- Bajo">
      <formula>NOT(ISERROR(SEARCH("3- Bajo",K20)))</formula>
    </cfRule>
    <cfRule type="containsText" dxfId="1219" priority="541" operator="containsText" text="4- Bajo">
      <formula>NOT(ISERROR(SEARCH("4- Bajo",K20)))</formula>
    </cfRule>
    <cfRule type="containsText" dxfId="1218" priority="542" operator="containsText" text="1- Bajo">
      <formula>NOT(ISERROR(SEARCH("1- Bajo",K20)))</formula>
    </cfRule>
  </conditionalFormatting>
  <conditionalFormatting sqref="H20:I20">
    <cfRule type="containsText" dxfId="1217" priority="531" operator="containsText" text="3- Moderado">
      <formula>NOT(ISERROR(SEARCH("3- Moderado",H20)))</formula>
    </cfRule>
    <cfRule type="containsText" dxfId="1216" priority="532" operator="containsText" text="6- Moderado">
      <formula>NOT(ISERROR(SEARCH("6- Moderado",H20)))</formula>
    </cfRule>
    <cfRule type="containsText" dxfId="1215" priority="533" operator="containsText" text="4- Moderado">
      <formula>NOT(ISERROR(SEARCH("4- Moderado",H20)))</formula>
    </cfRule>
    <cfRule type="containsText" dxfId="1214" priority="534" operator="containsText" text="3- Bajo">
      <formula>NOT(ISERROR(SEARCH("3- Bajo",H20)))</formula>
    </cfRule>
    <cfRule type="containsText" dxfId="1213" priority="535" operator="containsText" text="4- Bajo">
      <formula>NOT(ISERROR(SEARCH("4- Bajo",H20)))</formula>
    </cfRule>
    <cfRule type="containsText" dxfId="1212" priority="536" operator="containsText" text="1- Bajo">
      <formula>NOT(ISERROR(SEARCH("1- Bajo",H20)))</formula>
    </cfRule>
  </conditionalFormatting>
  <conditionalFormatting sqref="A20 C20:E20">
    <cfRule type="containsText" dxfId="1211" priority="525" operator="containsText" text="3- Moderado">
      <formula>NOT(ISERROR(SEARCH("3- Moderado",A20)))</formula>
    </cfRule>
    <cfRule type="containsText" dxfId="1210" priority="526" operator="containsText" text="6- Moderado">
      <formula>NOT(ISERROR(SEARCH("6- Moderado",A20)))</formula>
    </cfRule>
    <cfRule type="containsText" dxfId="1209" priority="527" operator="containsText" text="4- Moderado">
      <formula>NOT(ISERROR(SEARCH("4- Moderado",A20)))</formula>
    </cfRule>
    <cfRule type="containsText" dxfId="1208" priority="528" operator="containsText" text="3- Bajo">
      <formula>NOT(ISERROR(SEARCH("3- Bajo",A20)))</formula>
    </cfRule>
    <cfRule type="containsText" dxfId="1207" priority="529" operator="containsText" text="4- Bajo">
      <formula>NOT(ISERROR(SEARCH("4- Bajo",A20)))</formula>
    </cfRule>
    <cfRule type="containsText" dxfId="1206" priority="530" operator="containsText" text="1- Bajo">
      <formula>NOT(ISERROR(SEARCH("1- Bajo",A20)))</formula>
    </cfRule>
  </conditionalFormatting>
  <conditionalFormatting sqref="F20:G20">
    <cfRule type="containsText" dxfId="1205" priority="519" operator="containsText" text="3- Moderado">
      <formula>NOT(ISERROR(SEARCH("3- Moderado",F20)))</formula>
    </cfRule>
    <cfRule type="containsText" dxfId="1204" priority="520" operator="containsText" text="6- Moderado">
      <formula>NOT(ISERROR(SEARCH("6- Moderado",F20)))</formula>
    </cfRule>
    <cfRule type="containsText" dxfId="1203" priority="521" operator="containsText" text="4- Moderado">
      <formula>NOT(ISERROR(SEARCH("4- Moderado",F20)))</formula>
    </cfRule>
    <cfRule type="containsText" dxfId="1202" priority="522" operator="containsText" text="3- Bajo">
      <formula>NOT(ISERROR(SEARCH("3- Bajo",F20)))</formula>
    </cfRule>
    <cfRule type="containsText" dxfId="1201" priority="523" operator="containsText" text="4- Bajo">
      <formula>NOT(ISERROR(SEARCH("4- Bajo",F20)))</formula>
    </cfRule>
    <cfRule type="containsText" dxfId="1200" priority="524" operator="containsText" text="1- Bajo">
      <formula>NOT(ISERROR(SEARCH("1- Bajo",F20)))</formula>
    </cfRule>
  </conditionalFormatting>
  <conditionalFormatting sqref="J20:J24">
    <cfRule type="containsText" dxfId="1199" priority="514" operator="containsText" text="Bajo">
      <formula>NOT(ISERROR(SEARCH("Bajo",J20)))</formula>
    </cfRule>
    <cfRule type="containsText" dxfId="1198" priority="515" operator="containsText" text="Moderado">
      <formula>NOT(ISERROR(SEARCH("Moderado",J20)))</formula>
    </cfRule>
    <cfRule type="containsText" dxfId="1197" priority="516" operator="containsText" text="Alto">
      <formula>NOT(ISERROR(SEARCH("Alto",J20)))</formula>
    </cfRule>
    <cfRule type="containsText" dxfId="1196" priority="517" operator="containsText" text="Extremo">
      <formula>NOT(ISERROR(SEARCH("Extremo",J20)))</formula>
    </cfRule>
    <cfRule type="colorScale" priority="518">
      <colorScale>
        <cfvo type="min"/>
        <cfvo type="max"/>
        <color rgb="FFFF7128"/>
        <color rgb="FFFFEF9C"/>
      </colorScale>
    </cfRule>
  </conditionalFormatting>
  <conditionalFormatting sqref="M20:M24">
    <cfRule type="containsText" dxfId="1195" priority="489" operator="containsText" text="Moderado">
      <formula>NOT(ISERROR(SEARCH("Moderado",M20)))</formula>
    </cfRule>
    <cfRule type="containsText" dxfId="1194" priority="509" operator="containsText" text="Bajo">
      <formula>NOT(ISERROR(SEARCH("Bajo",M20)))</formula>
    </cfRule>
    <cfRule type="containsText" dxfId="1193" priority="510" operator="containsText" text="Moderado">
      <formula>NOT(ISERROR(SEARCH("Moderado",M20)))</formula>
    </cfRule>
    <cfRule type="containsText" dxfId="1192" priority="511" operator="containsText" text="Alto">
      <formula>NOT(ISERROR(SEARCH("Alto",M20)))</formula>
    </cfRule>
    <cfRule type="containsText" dxfId="1191" priority="512" operator="containsText" text="Extremo">
      <formula>NOT(ISERROR(SEARCH("Extremo",M20)))</formula>
    </cfRule>
    <cfRule type="colorScale" priority="513">
      <colorScale>
        <cfvo type="min"/>
        <cfvo type="max"/>
        <color rgb="FFFF7128"/>
        <color rgb="FFFFEF9C"/>
      </colorScale>
    </cfRule>
  </conditionalFormatting>
  <conditionalFormatting sqref="N20">
    <cfRule type="containsText" dxfId="1190" priority="503" operator="containsText" text="3- Moderado">
      <formula>NOT(ISERROR(SEARCH("3- Moderado",N20)))</formula>
    </cfRule>
    <cfRule type="containsText" dxfId="1189" priority="504" operator="containsText" text="6- Moderado">
      <formula>NOT(ISERROR(SEARCH("6- Moderado",N20)))</formula>
    </cfRule>
    <cfRule type="containsText" dxfId="1188" priority="505" operator="containsText" text="4- Moderado">
      <formula>NOT(ISERROR(SEARCH("4- Moderado",N20)))</formula>
    </cfRule>
    <cfRule type="containsText" dxfId="1187" priority="506" operator="containsText" text="3- Bajo">
      <formula>NOT(ISERROR(SEARCH("3- Bajo",N20)))</formula>
    </cfRule>
    <cfRule type="containsText" dxfId="1186" priority="507" operator="containsText" text="4- Bajo">
      <formula>NOT(ISERROR(SEARCH("4- Bajo",N20)))</formula>
    </cfRule>
    <cfRule type="containsText" dxfId="1185" priority="508" operator="containsText" text="1- Bajo">
      <formula>NOT(ISERROR(SEARCH("1- Bajo",N20)))</formula>
    </cfRule>
  </conditionalFormatting>
  <conditionalFormatting sqref="H20:H24">
    <cfRule type="containsText" dxfId="1184" priority="490" operator="containsText" text="Muy Alta">
      <formula>NOT(ISERROR(SEARCH("Muy Alta",H20)))</formula>
    </cfRule>
    <cfRule type="containsText" dxfId="1183" priority="491" operator="containsText" text="Alta">
      <formula>NOT(ISERROR(SEARCH("Alta",H20)))</formula>
    </cfRule>
    <cfRule type="containsText" dxfId="1182" priority="492" operator="containsText" text="Muy Alta">
      <formula>NOT(ISERROR(SEARCH("Muy Alta",H20)))</formula>
    </cfRule>
    <cfRule type="containsText" dxfId="1181" priority="497" operator="containsText" text="Muy Baja">
      <formula>NOT(ISERROR(SEARCH("Muy Baja",H20)))</formula>
    </cfRule>
    <cfRule type="containsText" dxfId="1180" priority="498" operator="containsText" text="Baja">
      <formula>NOT(ISERROR(SEARCH("Baja",H20)))</formula>
    </cfRule>
    <cfRule type="containsText" dxfId="1179" priority="499" operator="containsText" text="Media">
      <formula>NOT(ISERROR(SEARCH("Media",H20)))</formula>
    </cfRule>
    <cfRule type="containsText" dxfId="1178" priority="500" operator="containsText" text="Alta">
      <formula>NOT(ISERROR(SEARCH("Alta",H20)))</formula>
    </cfRule>
    <cfRule type="containsText" dxfId="1177" priority="502" operator="containsText" text="Muy Alta">
      <formula>NOT(ISERROR(SEARCH("Muy Alta",H20)))</formula>
    </cfRule>
  </conditionalFormatting>
  <conditionalFormatting sqref="I20:I24">
    <cfRule type="containsText" dxfId="1176" priority="493" operator="containsText" text="Catastrófico">
      <formula>NOT(ISERROR(SEARCH("Catastrófico",I20)))</formula>
    </cfRule>
    <cfRule type="containsText" dxfId="1175" priority="494" operator="containsText" text="Mayor">
      <formula>NOT(ISERROR(SEARCH("Mayor",I20)))</formula>
    </cfRule>
    <cfRule type="containsText" dxfId="1174" priority="495" operator="containsText" text="Menor">
      <formula>NOT(ISERROR(SEARCH("Menor",I20)))</formula>
    </cfRule>
    <cfRule type="containsText" dxfId="1173" priority="496" operator="containsText" text="Leve">
      <formula>NOT(ISERROR(SEARCH("Leve",I20)))</formula>
    </cfRule>
    <cfRule type="containsText" dxfId="1172" priority="501" operator="containsText" text="Moderado">
      <formula>NOT(ISERROR(SEARCH("Moderado",I20)))</formula>
    </cfRule>
  </conditionalFormatting>
  <conditionalFormatting sqref="K20:K24">
    <cfRule type="containsText" dxfId="1171" priority="488" operator="containsText" text="Media">
      <formula>NOT(ISERROR(SEARCH("Media",K20)))</formula>
    </cfRule>
  </conditionalFormatting>
  <conditionalFormatting sqref="L20:L24">
    <cfRule type="containsText" dxfId="1170" priority="487" operator="containsText" text="Moderado">
      <formula>NOT(ISERROR(SEARCH("Moderado",L20)))</formula>
    </cfRule>
  </conditionalFormatting>
  <conditionalFormatting sqref="J20:J24">
    <cfRule type="containsText" dxfId="1169" priority="486" operator="containsText" text="Moderado">
      <formula>NOT(ISERROR(SEARCH("Moderado",J20)))</formula>
    </cfRule>
  </conditionalFormatting>
  <conditionalFormatting sqref="J20:J24">
    <cfRule type="containsText" dxfId="1168" priority="484" operator="containsText" text="Bajo">
      <formula>NOT(ISERROR(SEARCH("Bajo",J20)))</formula>
    </cfRule>
    <cfRule type="containsText" dxfId="1167" priority="485" operator="containsText" text="Extremo">
      <formula>NOT(ISERROR(SEARCH("Extremo",J20)))</formula>
    </cfRule>
  </conditionalFormatting>
  <conditionalFormatting sqref="K20:K24">
    <cfRule type="containsText" dxfId="1166" priority="482" operator="containsText" text="Baja">
      <formula>NOT(ISERROR(SEARCH("Baja",K20)))</formula>
    </cfRule>
    <cfRule type="containsText" dxfId="1165" priority="483" operator="containsText" text="Muy Baja">
      <formula>NOT(ISERROR(SEARCH("Muy Baja",K20)))</formula>
    </cfRule>
  </conditionalFormatting>
  <conditionalFormatting sqref="K20:K24">
    <cfRule type="containsText" dxfId="1164" priority="480" operator="containsText" text="Muy Alta">
      <formula>NOT(ISERROR(SEARCH("Muy Alta",K20)))</formula>
    </cfRule>
    <cfRule type="containsText" dxfId="1163" priority="481" operator="containsText" text="Alta">
      <formula>NOT(ISERROR(SEARCH("Alta",K20)))</formula>
    </cfRule>
  </conditionalFormatting>
  <conditionalFormatting sqref="L20:L24">
    <cfRule type="containsText" dxfId="1162" priority="476" operator="containsText" text="Catastrófico">
      <formula>NOT(ISERROR(SEARCH("Catastrófico",L20)))</formula>
    </cfRule>
    <cfRule type="containsText" dxfId="1161" priority="477" operator="containsText" text="Mayor">
      <formula>NOT(ISERROR(SEARCH("Mayor",L20)))</formula>
    </cfRule>
    <cfRule type="containsText" dxfId="1160" priority="478" operator="containsText" text="Menor">
      <formula>NOT(ISERROR(SEARCH("Menor",L20)))</formula>
    </cfRule>
    <cfRule type="containsText" dxfId="1159" priority="479" operator="containsText" text="Leve">
      <formula>NOT(ISERROR(SEARCH("Leve",L20)))</formula>
    </cfRule>
  </conditionalFormatting>
  <conditionalFormatting sqref="K30:L30">
    <cfRule type="containsText" dxfId="1158" priority="470" operator="containsText" text="3- Moderado">
      <formula>NOT(ISERROR(SEARCH("3- Moderado",K30)))</formula>
    </cfRule>
    <cfRule type="containsText" dxfId="1157" priority="471" operator="containsText" text="6- Moderado">
      <formula>NOT(ISERROR(SEARCH("6- Moderado",K30)))</formula>
    </cfRule>
    <cfRule type="containsText" dxfId="1156" priority="472" operator="containsText" text="4- Moderado">
      <formula>NOT(ISERROR(SEARCH("4- Moderado",K30)))</formula>
    </cfRule>
    <cfRule type="containsText" dxfId="1155" priority="473" operator="containsText" text="3- Bajo">
      <formula>NOT(ISERROR(SEARCH("3- Bajo",K30)))</formula>
    </cfRule>
    <cfRule type="containsText" dxfId="1154" priority="474" operator="containsText" text="4- Bajo">
      <formula>NOT(ISERROR(SEARCH("4- Bajo",K30)))</formula>
    </cfRule>
    <cfRule type="containsText" dxfId="1153" priority="475" operator="containsText" text="1- Bajo">
      <formula>NOT(ISERROR(SEARCH("1- Bajo",K30)))</formula>
    </cfRule>
  </conditionalFormatting>
  <conditionalFormatting sqref="H30:I30">
    <cfRule type="containsText" dxfId="1152" priority="464" operator="containsText" text="3- Moderado">
      <formula>NOT(ISERROR(SEARCH("3- Moderado",H30)))</formula>
    </cfRule>
    <cfRule type="containsText" dxfId="1151" priority="465" operator="containsText" text="6- Moderado">
      <formula>NOT(ISERROR(SEARCH("6- Moderado",H30)))</formula>
    </cfRule>
    <cfRule type="containsText" dxfId="1150" priority="466" operator="containsText" text="4- Moderado">
      <formula>NOT(ISERROR(SEARCH("4- Moderado",H30)))</formula>
    </cfRule>
    <cfRule type="containsText" dxfId="1149" priority="467" operator="containsText" text="3- Bajo">
      <formula>NOT(ISERROR(SEARCH("3- Bajo",H30)))</formula>
    </cfRule>
    <cfRule type="containsText" dxfId="1148" priority="468" operator="containsText" text="4- Bajo">
      <formula>NOT(ISERROR(SEARCH("4- Bajo",H30)))</formula>
    </cfRule>
    <cfRule type="containsText" dxfId="1147" priority="469" operator="containsText" text="1- Bajo">
      <formula>NOT(ISERROR(SEARCH("1- Bajo",H30)))</formula>
    </cfRule>
  </conditionalFormatting>
  <conditionalFormatting sqref="A30 C30:E30">
    <cfRule type="containsText" dxfId="1146" priority="458" operator="containsText" text="3- Moderado">
      <formula>NOT(ISERROR(SEARCH("3- Moderado",A30)))</formula>
    </cfRule>
    <cfRule type="containsText" dxfId="1145" priority="459" operator="containsText" text="6- Moderado">
      <formula>NOT(ISERROR(SEARCH("6- Moderado",A30)))</formula>
    </cfRule>
    <cfRule type="containsText" dxfId="1144" priority="460" operator="containsText" text="4- Moderado">
      <formula>NOT(ISERROR(SEARCH("4- Moderado",A30)))</formula>
    </cfRule>
    <cfRule type="containsText" dxfId="1143" priority="461" operator="containsText" text="3- Bajo">
      <formula>NOT(ISERROR(SEARCH("3- Bajo",A30)))</formula>
    </cfRule>
    <cfRule type="containsText" dxfId="1142" priority="462" operator="containsText" text="4- Bajo">
      <formula>NOT(ISERROR(SEARCH("4- Bajo",A30)))</formula>
    </cfRule>
    <cfRule type="containsText" dxfId="1141" priority="463" operator="containsText" text="1- Bajo">
      <formula>NOT(ISERROR(SEARCH("1- Bajo",A30)))</formula>
    </cfRule>
  </conditionalFormatting>
  <conditionalFormatting sqref="F30:G30">
    <cfRule type="containsText" dxfId="1140" priority="452" operator="containsText" text="3- Moderado">
      <formula>NOT(ISERROR(SEARCH("3- Moderado",F30)))</formula>
    </cfRule>
    <cfRule type="containsText" dxfId="1139" priority="453" operator="containsText" text="6- Moderado">
      <formula>NOT(ISERROR(SEARCH("6- Moderado",F30)))</formula>
    </cfRule>
    <cfRule type="containsText" dxfId="1138" priority="454" operator="containsText" text="4- Moderado">
      <formula>NOT(ISERROR(SEARCH("4- Moderado",F30)))</formula>
    </cfRule>
    <cfRule type="containsText" dxfId="1137" priority="455" operator="containsText" text="3- Bajo">
      <formula>NOT(ISERROR(SEARCH("3- Bajo",F30)))</formula>
    </cfRule>
    <cfRule type="containsText" dxfId="1136" priority="456" operator="containsText" text="4- Bajo">
      <formula>NOT(ISERROR(SEARCH("4- Bajo",F30)))</formula>
    </cfRule>
    <cfRule type="containsText" dxfId="1135" priority="457" operator="containsText" text="1- Bajo">
      <formula>NOT(ISERROR(SEARCH("1- Bajo",F30)))</formula>
    </cfRule>
  </conditionalFormatting>
  <conditionalFormatting sqref="J30:J34">
    <cfRule type="containsText" dxfId="1134" priority="447" operator="containsText" text="Bajo">
      <formula>NOT(ISERROR(SEARCH("Bajo",J30)))</formula>
    </cfRule>
    <cfRule type="containsText" dxfId="1133" priority="448" operator="containsText" text="Moderado">
      <formula>NOT(ISERROR(SEARCH("Moderado",J30)))</formula>
    </cfRule>
    <cfRule type="containsText" dxfId="1132" priority="449" operator="containsText" text="Alto">
      <formula>NOT(ISERROR(SEARCH("Alto",J30)))</formula>
    </cfRule>
    <cfRule type="containsText" dxfId="1131" priority="450" operator="containsText" text="Extremo">
      <formula>NOT(ISERROR(SEARCH("Extremo",J30)))</formula>
    </cfRule>
    <cfRule type="colorScale" priority="451">
      <colorScale>
        <cfvo type="min"/>
        <cfvo type="max"/>
        <color rgb="FFFF7128"/>
        <color rgb="FFFFEF9C"/>
      </colorScale>
    </cfRule>
  </conditionalFormatting>
  <conditionalFormatting sqref="M30:M34">
    <cfRule type="containsText" dxfId="1130" priority="422" operator="containsText" text="Moderado">
      <formula>NOT(ISERROR(SEARCH("Moderado",M30)))</formula>
    </cfRule>
    <cfRule type="containsText" dxfId="1129" priority="442" operator="containsText" text="Bajo">
      <formula>NOT(ISERROR(SEARCH("Bajo",M30)))</formula>
    </cfRule>
    <cfRule type="containsText" dxfId="1128" priority="443" operator="containsText" text="Moderado">
      <formula>NOT(ISERROR(SEARCH("Moderado",M30)))</formula>
    </cfRule>
    <cfRule type="containsText" dxfId="1127" priority="444" operator="containsText" text="Alto">
      <formula>NOT(ISERROR(SEARCH("Alto",M30)))</formula>
    </cfRule>
    <cfRule type="containsText" dxfId="1126" priority="445" operator="containsText" text="Extremo">
      <formula>NOT(ISERROR(SEARCH("Extremo",M30)))</formula>
    </cfRule>
    <cfRule type="colorScale" priority="446">
      <colorScale>
        <cfvo type="min"/>
        <cfvo type="max"/>
        <color rgb="FFFF7128"/>
        <color rgb="FFFFEF9C"/>
      </colorScale>
    </cfRule>
  </conditionalFormatting>
  <conditionalFormatting sqref="N30">
    <cfRule type="containsText" dxfId="1125" priority="436" operator="containsText" text="3- Moderado">
      <formula>NOT(ISERROR(SEARCH("3- Moderado",N30)))</formula>
    </cfRule>
    <cfRule type="containsText" dxfId="1124" priority="437" operator="containsText" text="6- Moderado">
      <formula>NOT(ISERROR(SEARCH("6- Moderado",N30)))</formula>
    </cfRule>
    <cfRule type="containsText" dxfId="1123" priority="438" operator="containsText" text="4- Moderado">
      <formula>NOT(ISERROR(SEARCH("4- Moderado",N30)))</formula>
    </cfRule>
    <cfRule type="containsText" dxfId="1122" priority="439" operator="containsText" text="3- Bajo">
      <formula>NOT(ISERROR(SEARCH("3- Bajo",N30)))</formula>
    </cfRule>
    <cfRule type="containsText" dxfId="1121" priority="440" operator="containsText" text="4- Bajo">
      <formula>NOT(ISERROR(SEARCH("4- Bajo",N30)))</formula>
    </cfRule>
    <cfRule type="containsText" dxfId="1120" priority="441" operator="containsText" text="1- Bajo">
      <formula>NOT(ISERROR(SEARCH("1- Bajo",N30)))</formula>
    </cfRule>
  </conditionalFormatting>
  <conditionalFormatting sqref="H30:H34">
    <cfRule type="containsText" dxfId="1119" priority="423" operator="containsText" text="Muy Alta">
      <formula>NOT(ISERROR(SEARCH("Muy Alta",H30)))</formula>
    </cfRule>
    <cfRule type="containsText" dxfId="1118" priority="424" operator="containsText" text="Alta">
      <formula>NOT(ISERROR(SEARCH("Alta",H30)))</formula>
    </cfRule>
    <cfRule type="containsText" dxfId="1117" priority="425" operator="containsText" text="Muy Alta">
      <formula>NOT(ISERROR(SEARCH("Muy Alta",H30)))</formula>
    </cfRule>
    <cfRule type="containsText" dxfId="1116" priority="430" operator="containsText" text="Muy Baja">
      <formula>NOT(ISERROR(SEARCH("Muy Baja",H30)))</formula>
    </cfRule>
    <cfRule type="containsText" dxfId="1115" priority="431" operator="containsText" text="Baja">
      <formula>NOT(ISERROR(SEARCH("Baja",H30)))</formula>
    </cfRule>
    <cfRule type="containsText" dxfId="1114" priority="432" operator="containsText" text="Media">
      <formula>NOT(ISERROR(SEARCH("Media",H30)))</formula>
    </cfRule>
    <cfRule type="containsText" dxfId="1113" priority="433" operator="containsText" text="Alta">
      <formula>NOT(ISERROR(SEARCH("Alta",H30)))</formula>
    </cfRule>
    <cfRule type="containsText" dxfId="1112" priority="435" operator="containsText" text="Muy Alta">
      <formula>NOT(ISERROR(SEARCH("Muy Alta",H30)))</formula>
    </cfRule>
  </conditionalFormatting>
  <conditionalFormatting sqref="I30:I34">
    <cfRule type="containsText" dxfId="1111" priority="426" operator="containsText" text="Catastrófico">
      <formula>NOT(ISERROR(SEARCH("Catastrófico",I30)))</formula>
    </cfRule>
    <cfRule type="containsText" dxfId="1110" priority="427" operator="containsText" text="Mayor">
      <formula>NOT(ISERROR(SEARCH("Mayor",I30)))</formula>
    </cfRule>
    <cfRule type="containsText" dxfId="1109" priority="428" operator="containsText" text="Menor">
      <formula>NOT(ISERROR(SEARCH("Menor",I30)))</formula>
    </cfRule>
    <cfRule type="containsText" dxfId="1108" priority="429" operator="containsText" text="Leve">
      <formula>NOT(ISERROR(SEARCH("Leve",I30)))</formula>
    </cfRule>
    <cfRule type="containsText" dxfId="1107" priority="434" operator="containsText" text="Moderado">
      <formula>NOT(ISERROR(SEARCH("Moderado",I30)))</formula>
    </cfRule>
  </conditionalFormatting>
  <conditionalFormatting sqref="K30:K34">
    <cfRule type="containsText" dxfId="1106" priority="421" operator="containsText" text="Media">
      <formula>NOT(ISERROR(SEARCH("Media",K30)))</formula>
    </cfRule>
  </conditionalFormatting>
  <conditionalFormatting sqref="L30:L34">
    <cfRule type="containsText" dxfId="1105" priority="420" operator="containsText" text="Moderado">
      <formula>NOT(ISERROR(SEARCH("Moderado",L30)))</formula>
    </cfRule>
  </conditionalFormatting>
  <conditionalFormatting sqref="J30:J34">
    <cfRule type="containsText" dxfId="1104" priority="419" operator="containsText" text="Moderado">
      <formula>NOT(ISERROR(SEARCH("Moderado",J30)))</formula>
    </cfRule>
  </conditionalFormatting>
  <conditionalFormatting sqref="J30:J34">
    <cfRule type="containsText" dxfId="1103" priority="417" operator="containsText" text="Bajo">
      <formula>NOT(ISERROR(SEARCH("Bajo",J30)))</formula>
    </cfRule>
    <cfRule type="containsText" dxfId="1102" priority="418" operator="containsText" text="Extremo">
      <formula>NOT(ISERROR(SEARCH("Extremo",J30)))</formula>
    </cfRule>
  </conditionalFormatting>
  <conditionalFormatting sqref="K30:K34">
    <cfRule type="containsText" dxfId="1101" priority="415" operator="containsText" text="Baja">
      <formula>NOT(ISERROR(SEARCH("Baja",K30)))</formula>
    </cfRule>
    <cfRule type="containsText" dxfId="1100" priority="416" operator="containsText" text="Muy Baja">
      <formula>NOT(ISERROR(SEARCH("Muy Baja",K30)))</formula>
    </cfRule>
  </conditionalFormatting>
  <conditionalFormatting sqref="K30:K34">
    <cfRule type="containsText" dxfId="1099" priority="413" operator="containsText" text="Muy Alta">
      <formula>NOT(ISERROR(SEARCH("Muy Alta",K30)))</formula>
    </cfRule>
    <cfRule type="containsText" dxfId="1098" priority="414" operator="containsText" text="Alta">
      <formula>NOT(ISERROR(SEARCH("Alta",K30)))</formula>
    </cfRule>
  </conditionalFormatting>
  <conditionalFormatting sqref="L30:L34">
    <cfRule type="containsText" dxfId="1097" priority="409" operator="containsText" text="Catastrófico">
      <formula>NOT(ISERROR(SEARCH("Catastrófico",L30)))</formula>
    </cfRule>
    <cfRule type="containsText" dxfId="1096" priority="410" operator="containsText" text="Mayor">
      <formula>NOT(ISERROR(SEARCH("Mayor",L30)))</formula>
    </cfRule>
    <cfRule type="containsText" dxfId="1095" priority="411" operator="containsText" text="Menor">
      <formula>NOT(ISERROR(SEARCH("Menor",L30)))</formula>
    </cfRule>
    <cfRule type="containsText" dxfId="1094" priority="412" operator="containsText" text="Leve">
      <formula>NOT(ISERROR(SEARCH("Leve",L30)))</formula>
    </cfRule>
  </conditionalFormatting>
  <conditionalFormatting sqref="K35:L35">
    <cfRule type="containsText" dxfId="1093" priority="403" operator="containsText" text="3- Moderado">
      <formula>NOT(ISERROR(SEARCH("3- Moderado",K35)))</formula>
    </cfRule>
    <cfRule type="containsText" dxfId="1092" priority="404" operator="containsText" text="6- Moderado">
      <formula>NOT(ISERROR(SEARCH("6- Moderado",K35)))</formula>
    </cfRule>
    <cfRule type="containsText" dxfId="1091" priority="405" operator="containsText" text="4- Moderado">
      <formula>NOT(ISERROR(SEARCH("4- Moderado",K35)))</formula>
    </cfRule>
    <cfRule type="containsText" dxfId="1090" priority="406" operator="containsText" text="3- Bajo">
      <formula>NOT(ISERROR(SEARCH("3- Bajo",K35)))</formula>
    </cfRule>
    <cfRule type="containsText" dxfId="1089" priority="407" operator="containsText" text="4- Bajo">
      <formula>NOT(ISERROR(SEARCH("4- Bajo",K35)))</formula>
    </cfRule>
    <cfRule type="containsText" dxfId="1088" priority="408" operator="containsText" text="1- Bajo">
      <formula>NOT(ISERROR(SEARCH("1- Bajo",K35)))</formula>
    </cfRule>
  </conditionalFormatting>
  <conditionalFormatting sqref="H35:I35">
    <cfRule type="containsText" dxfId="1087" priority="397" operator="containsText" text="3- Moderado">
      <formula>NOT(ISERROR(SEARCH("3- Moderado",H35)))</formula>
    </cfRule>
    <cfRule type="containsText" dxfId="1086" priority="398" operator="containsText" text="6- Moderado">
      <formula>NOT(ISERROR(SEARCH("6- Moderado",H35)))</formula>
    </cfRule>
    <cfRule type="containsText" dxfId="1085" priority="399" operator="containsText" text="4- Moderado">
      <formula>NOT(ISERROR(SEARCH("4- Moderado",H35)))</formula>
    </cfRule>
    <cfRule type="containsText" dxfId="1084" priority="400" operator="containsText" text="3- Bajo">
      <formula>NOT(ISERROR(SEARCH("3- Bajo",H35)))</formula>
    </cfRule>
    <cfRule type="containsText" dxfId="1083" priority="401" operator="containsText" text="4- Bajo">
      <formula>NOT(ISERROR(SEARCH("4- Bajo",H35)))</formula>
    </cfRule>
    <cfRule type="containsText" dxfId="1082" priority="402" operator="containsText" text="1- Bajo">
      <formula>NOT(ISERROR(SEARCH("1- Bajo",H35)))</formula>
    </cfRule>
  </conditionalFormatting>
  <conditionalFormatting sqref="A35 C35:E35">
    <cfRule type="containsText" dxfId="1081" priority="391" operator="containsText" text="3- Moderado">
      <formula>NOT(ISERROR(SEARCH("3- Moderado",A35)))</formula>
    </cfRule>
    <cfRule type="containsText" dxfId="1080" priority="392" operator="containsText" text="6- Moderado">
      <formula>NOT(ISERROR(SEARCH("6- Moderado",A35)))</formula>
    </cfRule>
    <cfRule type="containsText" dxfId="1079" priority="393" operator="containsText" text="4- Moderado">
      <formula>NOT(ISERROR(SEARCH("4- Moderado",A35)))</formula>
    </cfRule>
    <cfRule type="containsText" dxfId="1078" priority="394" operator="containsText" text="3- Bajo">
      <formula>NOT(ISERROR(SEARCH("3- Bajo",A35)))</formula>
    </cfRule>
    <cfRule type="containsText" dxfId="1077" priority="395" operator="containsText" text="4- Bajo">
      <formula>NOT(ISERROR(SEARCH("4- Bajo",A35)))</formula>
    </cfRule>
    <cfRule type="containsText" dxfId="1076" priority="396" operator="containsText" text="1- Bajo">
      <formula>NOT(ISERROR(SEARCH("1- Bajo",A35)))</formula>
    </cfRule>
  </conditionalFormatting>
  <conditionalFormatting sqref="F35:G35">
    <cfRule type="containsText" dxfId="1075" priority="385" operator="containsText" text="3- Moderado">
      <formula>NOT(ISERROR(SEARCH("3- Moderado",F35)))</formula>
    </cfRule>
    <cfRule type="containsText" dxfId="1074" priority="386" operator="containsText" text="6- Moderado">
      <formula>NOT(ISERROR(SEARCH("6- Moderado",F35)))</formula>
    </cfRule>
    <cfRule type="containsText" dxfId="1073" priority="387" operator="containsText" text="4- Moderado">
      <formula>NOT(ISERROR(SEARCH("4- Moderado",F35)))</formula>
    </cfRule>
    <cfRule type="containsText" dxfId="1072" priority="388" operator="containsText" text="3- Bajo">
      <formula>NOT(ISERROR(SEARCH("3- Bajo",F35)))</formula>
    </cfRule>
    <cfRule type="containsText" dxfId="1071" priority="389" operator="containsText" text="4- Bajo">
      <formula>NOT(ISERROR(SEARCH("4- Bajo",F35)))</formula>
    </cfRule>
    <cfRule type="containsText" dxfId="1070" priority="390" operator="containsText" text="1- Bajo">
      <formula>NOT(ISERROR(SEARCH("1- Bajo",F35)))</formula>
    </cfRule>
  </conditionalFormatting>
  <conditionalFormatting sqref="J35:J39">
    <cfRule type="containsText" dxfId="1069" priority="380" operator="containsText" text="Bajo">
      <formula>NOT(ISERROR(SEARCH("Bajo",J35)))</formula>
    </cfRule>
    <cfRule type="containsText" dxfId="1068" priority="381" operator="containsText" text="Moderado">
      <formula>NOT(ISERROR(SEARCH("Moderado",J35)))</formula>
    </cfRule>
    <cfRule type="containsText" dxfId="1067" priority="382" operator="containsText" text="Alto">
      <formula>NOT(ISERROR(SEARCH("Alto",J35)))</formula>
    </cfRule>
    <cfRule type="containsText" dxfId="1066" priority="383" operator="containsText" text="Extremo">
      <formula>NOT(ISERROR(SEARCH("Extremo",J35)))</formula>
    </cfRule>
    <cfRule type="colorScale" priority="384">
      <colorScale>
        <cfvo type="min"/>
        <cfvo type="max"/>
        <color rgb="FFFF7128"/>
        <color rgb="FFFFEF9C"/>
      </colorScale>
    </cfRule>
  </conditionalFormatting>
  <conditionalFormatting sqref="M35:M39">
    <cfRule type="containsText" dxfId="1065" priority="355" operator="containsText" text="Moderado">
      <formula>NOT(ISERROR(SEARCH("Moderado",M35)))</formula>
    </cfRule>
    <cfRule type="containsText" dxfId="1064" priority="375" operator="containsText" text="Bajo">
      <formula>NOT(ISERROR(SEARCH("Bajo",M35)))</formula>
    </cfRule>
    <cfRule type="containsText" dxfId="1063" priority="376" operator="containsText" text="Moderado">
      <formula>NOT(ISERROR(SEARCH("Moderado",M35)))</formula>
    </cfRule>
    <cfRule type="containsText" dxfId="1062" priority="377" operator="containsText" text="Alto">
      <formula>NOT(ISERROR(SEARCH("Alto",M35)))</formula>
    </cfRule>
    <cfRule type="containsText" dxfId="1061" priority="378" operator="containsText" text="Extremo">
      <formula>NOT(ISERROR(SEARCH("Extremo",M35)))</formula>
    </cfRule>
    <cfRule type="colorScale" priority="379">
      <colorScale>
        <cfvo type="min"/>
        <cfvo type="max"/>
        <color rgb="FFFF7128"/>
        <color rgb="FFFFEF9C"/>
      </colorScale>
    </cfRule>
  </conditionalFormatting>
  <conditionalFormatting sqref="N35">
    <cfRule type="containsText" dxfId="1060" priority="369" operator="containsText" text="3- Moderado">
      <formula>NOT(ISERROR(SEARCH("3- Moderado",N35)))</formula>
    </cfRule>
    <cfRule type="containsText" dxfId="1059" priority="370" operator="containsText" text="6- Moderado">
      <formula>NOT(ISERROR(SEARCH("6- Moderado",N35)))</formula>
    </cfRule>
    <cfRule type="containsText" dxfId="1058" priority="371" operator="containsText" text="4- Moderado">
      <formula>NOT(ISERROR(SEARCH("4- Moderado",N35)))</formula>
    </cfRule>
    <cfRule type="containsText" dxfId="1057" priority="372" operator="containsText" text="3- Bajo">
      <formula>NOT(ISERROR(SEARCH("3- Bajo",N35)))</formula>
    </cfRule>
    <cfRule type="containsText" dxfId="1056" priority="373" operator="containsText" text="4- Bajo">
      <formula>NOT(ISERROR(SEARCH("4- Bajo",N35)))</formula>
    </cfRule>
    <cfRule type="containsText" dxfId="1055" priority="374" operator="containsText" text="1- Bajo">
      <formula>NOT(ISERROR(SEARCH("1- Bajo",N35)))</formula>
    </cfRule>
  </conditionalFormatting>
  <conditionalFormatting sqref="H35:H39">
    <cfRule type="containsText" dxfId="1054" priority="356" operator="containsText" text="Muy Alta">
      <formula>NOT(ISERROR(SEARCH("Muy Alta",H35)))</formula>
    </cfRule>
    <cfRule type="containsText" dxfId="1053" priority="357" operator="containsText" text="Alta">
      <formula>NOT(ISERROR(SEARCH("Alta",H35)))</formula>
    </cfRule>
    <cfRule type="containsText" dxfId="1052" priority="358" operator="containsText" text="Muy Alta">
      <formula>NOT(ISERROR(SEARCH("Muy Alta",H35)))</formula>
    </cfRule>
    <cfRule type="containsText" dxfId="1051" priority="363" operator="containsText" text="Muy Baja">
      <formula>NOT(ISERROR(SEARCH("Muy Baja",H35)))</formula>
    </cfRule>
    <cfRule type="containsText" dxfId="1050" priority="364" operator="containsText" text="Baja">
      <formula>NOT(ISERROR(SEARCH("Baja",H35)))</formula>
    </cfRule>
    <cfRule type="containsText" dxfId="1049" priority="365" operator="containsText" text="Media">
      <formula>NOT(ISERROR(SEARCH("Media",H35)))</formula>
    </cfRule>
    <cfRule type="containsText" dxfId="1048" priority="366" operator="containsText" text="Alta">
      <formula>NOT(ISERROR(SEARCH("Alta",H35)))</formula>
    </cfRule>
    <cfRule type="containsText" dxfId="1047" priority="368" operator="containsText" text="Muy Alta">
      <formula>NOT(ISERROR(SEARCH("Muy Alta",H35)))</formula>
    </cfRule>
  </conditionalFormatting>
  <conditionalFormatting sqref="I35:I39">
    <cfRule type="containsText" dxfId="1046" priority="359" operator="containsText" text="Catastrófico">
      <formula>NOT(ISERROR(SEARCH("Catastrófico",I35)))</formula>
    </cfRule>
    <cfRule type="containsText" dxfId="1045" priority="360" operator="containsText" text="Mayor">
      <formula>NOT(ISERROR(SEARCH("Mayor",I35)))</formula>
    </cfRule>
    <cfRule type="containsText" dxfId="1044" priority="361" operator="containsText" text="Menor">
      <formula>NOT(ISERROR(SEARCH("Menor",I35)))</formula>
    </cfRule>
    <cfRule type="containsText" dxfId="1043" priority="362" operator="containsText" text="Leve">
      <formula>NOT(ISERROR(SEARCH("Leve",I35)))</formula>
    </cfRule>
    <cfRule type="containsText" dxfId="1042" priority="367" operator="containsText" text="Moderado">
      <formula>NOT(ISERROR(SEARCH("Moderado",I35)))</formula>
    </cfRule>
  </conditionalFormatting>
  <conditionalFormatting sqref="K35:K39">
    <cfRule type="containsText" dxfId="1041" priority="354" operator="containsText" text="Media">
      <formula>NOT(ISERROR(SEARCH("Media",K35)))</formula>
    </cfRule>
  </conditionalFormatting>
  <conditionalFormatting sqref="L35:L39">
    <cfRule type="containsText" dxfId="1040" priority="353" operator="containsText" text="Moderado">
      <formula>NOT(ISERROR(SEARCH("Moderado",L35)))</formula>
    </cfRule>
  </conditionalFormatting>
  <conditionalFormatting sqref="J35:J39">
    <cfRule type="containsText" dxfId="1039" priority="352" operator="containsText" text="Moderado">
      <formula>NOT(ISERROR(SEARCH("Moderado",J35)))</formula>
    </cfRule>
  </conditionalFormatting>
  <conditionalFormatting sqref="J35:J39">
    <cfRule type="containsText" dxfId="1038" priority="350" operator="containsText" text="Bajo">
      <formula>NOT(ISERROR(SEARCH("Bajo",J35)))</formula>
    </cfRule>
    <cfRule type="containsText" dxfId="1037" priority="351" operator="containsText" text="Extremo">
      <formula>NOT(ISERROR(SEARCH("Extremo",J35)))</formula>
    </cfRule>
  </conditionalFormatting>
  <conditionalFormatting sqref="K35:K39">
    <cfRule type="containsText" dxfId="1036" priority="348" operator="containsText" text="Baja">
      <formula>NOT(ISERROR(SEARCH("Baja",K35)))</formula>
    </cfRule>
    <cfRule type="containsText" dxfId="1035" priority="349" operator="containsText" text="Muy Baja">
      <formula>NOT(ISERROR(SEARCH("Muy Baja",K35)))</formula>
    </cfRule>
  </conditionalFormatting>
  <conditionalFormatting sqref="K35:K39">
    <cfRule type="containsText" dxfId="1034" priority="346" operator="containsText" text="Muy Alta">
      <formula>NOT(ISERROR(SEARCH("Muy Alta",K35)))</formula>
    </cfRule>
    <cfRule type="containsText" dxfId="1033" priority="347" operator="containsText" text="Alta">
      <formula>NOT(ISERROR(SEARCH("Alta",K35)))</formula>
    </cfRule>
  </conditionalFormatting>
  <conditionalFormatting sqref="L35:L39">
    <cfRule type="containsText" dxfId="1032" priority="342" operator="containsText" text="Catastrófico">
      <formula>NOT(ISERROR(SEARCH("Catastrófico",L35)))</formula>
    </cfRule>
    <cfRule type="containsText" dxfId="1031" priority="343" operator="containsText" text="Mayor">
      <formula>NOT(ISERROR(SEARCH("Mayor",L35)))</formula>
    </cfRule>
    <cfRule type="containsText" dxfId="1030" priority="344" operator="containsText" text="Menor">
      <formula>NOT(ISERROR(SEARCH("Menor",L35)))</formula>
    </cfRule>
    <cfRule type="containsText" dxfId="1029" priority="345" operator="containsText" text="Leve">
      <formula>NOT(ISERROR(SEARCH("Leve",L35)))</formula>
    </cfRule>
  </conditionalFormatting>
  <conditionalFormatting sqref="K40:L40">
    <cfRule type="containsText" dxfId="1028" priority="336" operator="containsText" text="3- Moderado">
      <formula>NOT(ISERROR(SEARCH("3- Moderado",K40)))</formula>
    </cfRule>
    <cfRule type="containsText" dxfId="1027" priority="337" operator="containsText" text="6- Moderado">
      <formula>NOT(ISERROR(SEARCH("6- Moderado",K40)))</formula>
    </cfRule>
    <cfRule type="containsText" dxfId="1026" priority="338" operator="containsText" text="4- Moderado">
      <formula>NOT(ISERROR(SEARCH("4- Moderado",K40)))</formula>
    </cfRule>
    <cfRule type="containsText" dxfId="1025" priority="339" operator="containsText" text="3- Bajo">
      <formula>NOT(ISERROR(SEARCH("3- Bajo",K40)))</formula>
    </cfRule>
    <cfRule type="containsText" dxfId="1024" priority="340" operator="containsText" text="4- Bajo">
      <formula>NOT(ISERROR(SEARCH("4- Bajo",K40)))</formula>
    </cfRule>
    <cfRule type="containsText" dxfId="1023" priority="341" operator="containsText" text="1- Bajo">
      <formula>NOT(ISERROR(SEARCH("1- Bajo",K40)))</formula>
    </cfRule>
  </conditionalFormatting>
  <conditionalFormatting sqref="H40:I40">
    <cfRule type="containsText" dxfId="1022" priority="330" operator="containsText" text="3- Moderado">
      <formula>NOT(ISERROR(SEARCH("3- Moderado",H40)))</formula>
    </cfRule>
    <cfRule type="containsText" dxfId="1021" priority="331" operator="containsText" text="6- Moderado">
      <formula>NOT(ISERROR(SEARCH("6- Moderado",H40)))</formula>
    </cfRule>
    <cfRule type="containsText" dxfId="1020" priority="332" operator="containsText" text="4- Moderado">
      <formula>NOT(ISERROR(SEARCH("4- Moderado",H40)))</formula>
    </cfRule>
    <cfRule type="containsText" dxfId="1019" priority="333" operator="containsText" text="3- Bajo">
      <formula>NOT(ISERROR(SEARCH("3- Bajo",H40)))</formula>
    </cfRule>
    <cfRule type="containsText" dxfId="1018" priority="334" operator="containsText" text="4- Bajo">
      <formula>NOT(ISERROR(SEARCH("4- Bajo",H40)))</formula>
    </cfRule>
    <cfRule type="containsText" dxfId="1017" priority="335" operator="containsText" text="1- Bajo">
      <formula>NOT(ISERROR(SEARCH("1- Bajo",H40)))</formula>
    </cfRule>
  </conditionalFormatting>
  <conditionalFormatting sqref="A40 C40:E40">
    <cfRule type="containsText" dxfId="1016" priority="324" operator="containsText" text="3- Moderado">
      <formula>NOT(ISERROR(SEARCH("3- Moderado",A40)))</formula>
    </cfRule>
    <cfRule type="containsText" dxfId="1015" priority="325" operator="containsText" text="6- Moderado">
      <formula>NOT(ISERROR(SEARCH("6- Moderado",A40)))</formula>
    </cfRule>
    <cfRule type="containsText" dxfId="1014" priority="326" operator="containsText" text="4- Moderado">
      <formula>NOT(ISERROR(SEARCH("4- Moderado",A40)))</formula>
    </cfRule>
    <cfRule type="containsText" dxfId="1013" priority="327" operator="containsText" text="3- Bajo">
      <formula>NOT(ISERROR(SEARCH("3- Bajo",A40)))</formula>
    </cfRule>
    <cfRule type="containsText" dxfId="1012" priority="328" operator="containsText" text="4- Bajo">
      <formula>NOT(ISERROR(SEARCH("4- Bajo",A40)))</formula>
    </cfRule>
    <cfRule type="containsText" dxfId="1011" priority="329" operator="containsText" text="1- Bajo">
      <formula>NOT(ISERROR(SEARCH("1- Bajo",A40)))</formula>
    </cfRule>
  </conditionalFormatting>
  <conditionalFormatting sqref="F40:G40">
    <cfRule type="containsText" dxfId="1010" priority="318" operator="containsText" text="3- Moderado">
      <formula>NOT(ISERROR(SEARCH("3- Moderado",F40)))</formula>
    </cfRule>
    <cfRule type="containsText" dxfId="1009" priority="319" operator="containsText" text="6- Moderado">
      <formula>NOT(ISERROR(SEARCH("6- Moderado",F40)))</formula>
    </cfRule>
    <cfRule type="containsText" dxfId="1008" priority="320" operator="containsText" text="4- Moderado">
      <formula>NOT(ISERROR(SEARCH("4- Moderado",F40)))</formula>
    </cfRule>
    <cfRule type="containsText" dxfId="1007" priority="321" operator="containsText" text="3- Bajo">
      <formula>NOT(ISERROR(SEARCH("3- Bajo",F40)))</formula>
    </cfRule>
    <cfRule type="containsText" dxfId="1006" priority="322" operator="containsText" text="4- Bajo">
      <formula>NOT(ISERROR(SEARCH("4- Bajo",F40)))</formula>
    </cfRule>
    <cfRule type="containsText" dxfId="1005" priority="323" operator="containsText" text="1- Bajo">
      <formula>NOT(ISERROR(SEARCH("1- Bajo",F40)))</formula>
    </cfRule>
  </conditionalFormatting>
  <conditionalFormatting sqref="J40:J44">
    <cfRule type="containsText" dxfId="1004" priority="313" operator="containsText" text="Bajo">
      <formula>NOT(ISERROR(SEARCH("Bajo",J40)))</formula>
    </cfRule>
    <cfRule type="containsText" dxfId="1003" priority="314" operator="containsText" text="Moderado">
      <formula>NOT(ISERROR(SEARCH("Moderado",J40)))</formula>
    </cfRule>
    <cfRule type="containsText" dxfId="1002" priority="315" operator="containsText" text="Alto">
      <formula>NOT(ISERROR(SEARCH("Alto",J40)))</formula>
    </cfRule>
    <cfRule type="containsText" dxfId="1001" priority="316" operator="containsText" text="Extremo">
      <formula>NOT(ISERROR(SEARCH("Extremo",J40)))</formula>
    </cfRule>
    <cfRule type="colorScale" priority="317">
      <colorScale>
        <cfvo type="min"/>
        <cfvo type="max"/>
        <color rgb="FFFF7128"/>
        <color rgb="FFFFEF9C"/>
      </colorScale>
    </cfRule>
  </conditionalFormatting>
  <conditionalFormatting sqref="M40:M44">
    <cfRule type="containsText" dxfId="1000" priority="288" operator="containsText" text="Moderado">
      <formula>NOT(ISERROR(SEARCH("Moderado",M40)))</formula>
    </cfRule>
    <cfRule type="containsText" dxfId="999" priority="308" operator="containsText" text="Bajo">
      <formula>NOT(ISERROR(SEARCH("Bajo",M40)))</formula>
    </cfRule>
    <cfRule type="containsText" dxfId="998" priority="309" operator="containsText" text="Moderado">
      <formula>NOT(ISERROR(SEARCH("Moderado",M40)))</formula>
    </cfRule>
    <cfRule type="containsText" dxfId="997" priority="310" operator="containsText" text="Alto">
      <formula>NOT(ISERROR(SEARCH("Alto",M40)))</formula>
    </cfRule>
    <cfRule type="containsText" dxfId="996" priority="311" operator="containsText" text="Extremo">
      <formula>NOT(ISERROR(SEARCH("Extremo",M40)))</formula>
    </cfRule>
    <cfRule type="colorScale" priority="312">
      <colorScale>
        <cfvo type="min"/>
        <cfvo type="max"/>
        <color rgb="FFFF7128"/>
        <color rgb="FFFFEF9C"/>
      </colorScale>
    </cfRule>
  </conditionalFormatting>
  <conditionalFormatting sqref="N40">
    <cfRule type="containsText" dxfId="995" priority="302" operator="containsText" text="3- Moderado">
      <formula>NOT(ISERROR(SEARCH("3- Moderado",N40)))</formula>
    </cfRule>
    <cfRule type="containsText" dxfId="994" priority="303" operator="containsText" text="6- Moderado">
      <formula>NOT(ISERROR(SEARCH("6- Moderado",N40)))</formula>
    </cfRule>
    <cfRule type="containsText" dxfId="993" priority="304" operator="containsText" text="4- Moderado">
      <formula>NOT(ISERROR(SEARCH("4- Moderado",N40)))</formula>
    </cfRule>
    <cfRule type="containsText" dxfId="992" priority="305" operator="containsText" text="3- Bajo">
      <formula>NOT(ISERROR(SEARCH("3- Bajo",N40)))</formula>
    </cfRule>
    <cfRule type="containsText" dxfId="991" priority="306" operator="containsText" text="4- Bajo">
      <formula>NOT(ISERROR(SEARCH("4- Bajo",N40)))</formula>
    </cfRule>
    <cfRule type="containsText" dxfId="990" priority="307" operator="containsText" text="1- Bajo">
      <formula>NOT(ISERROR(SEARCH("1- Bajo",N40)))</formula>
    </cfRule>
  </conditionalFormatting>
  <conditionalFormatting sqref="H40:H44">
    <cfRule type="containsText" dxfId="989" priority="289" operator="containsText" text="Muy Alta">
      <formula>NOT(ISERROR(SEARCH("Muy Alta",H40)))</formula>
    </cfRule>
    <cfRule type="containsText" dxfId="988" priority="290" operator="containsText" text="Alta">
      <formula>NOT(ISERROR(SEARCH("Alta",H40)))</formula>
    </cfRule>
    <cfRule type="containsText" dxfId="987" priority="291" operator="containsText" text="Muy Alta">
      <formula>NOT(ISERROR(SEARCH("Muy Alta",H40)))</formula>
    </cfRule>
    <cfRule type="containsText" dxfId="986" priority="296" operator="containsText" text="Muy Baja">
      <formula>NOT(ISERROR(SEARCH("Muy Baja",H40)))</formula>
    </cfRule>
    <cfRule type="containsText" dxfId="985" priority="297" operator="containsText" text="Baja">
      <formula>NOT(ISERROR(SEARCH("Baja",H40)))</formula>
    </cfRule>
    <cfRule type="containsText" dxfId="984" priority="298" operator="containsText" text="Media">
      <formula>NOT(ISERROR(SEARCH("Media",H40)))</formula>
    </cfRule>
    <cfRule type="containsText" dxfId="983" priority="299" operator="containsText" text="Alta">
      <formula>NOT(ISERROR(SEARCH("Alta",H40)))</formula>
    </cfRule>
    <cfRule type="containsText" dxfId="982" priority="301" operator="containsText" text="Muy Alta">
      <formula>NOT(ISERROR(SEARCH("Muy Alta",H40)))</formula>
    </cfRule>
  </conditionalFormatting>
  <conditionalFormatting sqref="I40:I44">
    <cfRule type="containsText" dxfId="981" priority="292" operator="containsText" text="Catastrófico">
      <formula>NOT(ISERROR(SEARCH("Catastrófico",I40)))</formula>
    </cfRule>
    <cfRule type="containsText" dxfId="980" priority="293" operator="containsText" text="Mayor">
      <formula>NOT(ISERROR(SEARCH("Mayor",I40)))</formula>
    </cfRule>
    <cfRule type="containsText" dxfId="979" priority="294" operator="containsText" text="Menor">
      <formula>NOT(ISERROR(SEARCH("Menor",I40)))</formula>
    </cfRule>
    <cfRule type="containsText" dxfId="978" priority="295" operator="containsText" text="Leve">
      <formula>NOT(ISERROR(SEARCH("Leve",I40)))</formula>
    </cfRule>
    <cfRule type="containsText" dxfId="977" priority="300" operator="containsText" text="Moderado">
      <formula>NOT(ISERROR(SEARCH("Moderado",I40)))</formula>
    </cfRule>
  </conditionalFormatting>
  <conditionalFormatting sqref="K40:K44">
    <cfRule type="containsText" dxfId="976" priority="287" operator="containsText" text="Media">
      <formula>NOT(ISERROR(SEARCH("Media",K40)))</formula>
    </cfRule>
  </conditionalFormatting>
  <conditionalFormatting sqref="L40:L44">
    <cfRule type="containsText" dxfId="975" priority="286" operator="containsText" text="Moderado">
      <formula>NOT(ISERROR(SEARCH("Moderado",L40)))</formula>
    </cfRule>
  </conditionalFormatting>
  <conditionalFormatting sqref="J40:J44">
    <cfRule type="containsText" dxfId="974" priority="285" operator="containsText" text="Moderado">
      <formula>NOT(ISERROR(SEARCH("Moderado",J40)))</formula>
    </cfRule>
  </conditionalFormatting>
  <conditionalFormatting sqref="J40:J44">
    <cfRule type="containsText" dxfId="973" priority="283" operator="containsText" text="Bajo">
      <formula>NOT(ISERROR(SEARCH("Bajo",J40)))</formula>
    </cfRule>
    <cfRule type="containsText" dxfId="972" priority="284" operator="containsText" text="Extremo">
      <formula>NOT(ISERROR(SEARCH("Extremo",J40)))</formula>
    </cfRule>
  </conditionalFormatting>
  <conditionalFormatting sqref="K40:K44">
    <cfRule type="containsText" dxfId="971" priority="281" operator="containsText" text="Baja">
      <formula>NOT(ISERROR(SEARCH("Baja",K40)))</formula>
    </cfRule>
    <cfRule type="containsText" dxfId="970" priority="282" operator="containsText" text="Muy Baja">
      <formula>NOT(ISERROR(SEARCH("Muy Baja",K40)))</formula>
    </cfRule>
  </conditionalFormatting>
  <conditionalFormatting sqref="K40:K44">
    <cfRule type="containsText" dxfId="969" priority="279" operator="containsText" text="Muy Alta">
      <formula>NOT(ISERROR(SEARCH("Muy Alta",K40)))</formula>
    </cfRule>
    <cfRule type="containsText" dxfId="968" priority="280" operator="containsText" text="Alta">
      <formula>NOT(ISERROR(SEARCH("Alta",K40)))</formula>
    </cfRule>
  </conditionalFormatting>
  <conditionalFormatting sqref="L40:L44">
    <cfRule type="containsText" dxfId="967" priority="275" operator="containsText" text="Catastrófico">
      <formula>NOT(ISERROR(SEARCH("Catastrófico",L40)))</formula>
    </cfRule>
    <cfRule type="containsText" dxfId="966" priority="276" operator="containsText" text="Mayor">
      <formula>NOT(ISERROR(SEARCH("Mayor",L40)))</formula>
    </cfRule>
    <cfRule type="containsText" dxfId="965" priority="277" operator="containsText" text="Menor">
      <formula>NOT(ISERROR(SEARCH("Menor",L40)))</formula>
    </cfRule>
    <cfRule type="containsText" dxfId="964" priority="278" operator="containsText" text="Leve">
      <formula>NOT(ISERROR(SEARCH("Leve",L40)))</formula>
    </cfRule>
  </conditionalFormatting>
  <conditionalFormatting sqref="K45:L45">
    <cfRule type="containsText" dxfId="963" priority="269" operator="containsText" text="3- Moderado">
      <formula>NOT(ISERROR(SEARCH("3- Moderado",K45)))</formula>
    </cfRule>
    <cfRule type="containsText" dxfId="962" priority="270" operator="containsText" text="6- Moderado">
      <formula>NOT(ISERROR(SEARCH("6- Moderado",K45)))</formula>
    </cfRule>
    <cfRule type="containsText" dxfId="961" priority="271" operator="containsText" text="4- Moderado">
      <formula>NOT(ISERROR(SEARCH("4- Moderado",K45)))</formula>
    </cfRule>
    <cfRule type="containsText" dxfId="960" priority="272" operator="containsText" text="3- Bajo">
      <formula>NOT(ISERROR(SEARCH("3- Bajo",K45)))</formula>
    </cfRule>
    <cfRule type="containsText" dxfId="959" priority="273" operator="containsText" text="4- Bajo">
      <formula>NOT(ISERROR(SEARCH("4- Bajo",K45)))</formula>
    </cfRule>
    <cfRule type="containsText" dxfId="958" priority="274" operator="containsText" text="1- Bajo">
      <formula>NOT(ISERROR(SEARCH("1- Bajo",K45)))</formula>
    </cfRule>
  </conditionalFormatting>
  <conditionalFormatting sqref="H45:I45">
    <cfRule type="containsText" dxfId="957" priority="263" operator="containsText" text="3- Moderado">
      <formula>NOT(ISERROR(SEARCH("3- Moderado",H45)))</formula>
    </cfRule>
    <cfRule type="containsText" dxfId="956" priority="264" operator="containsText" text="6- Moderado">
      <formula>NOT(ISERROR(SEARCH("6- Moderado",H45)))</formula>
    </cfRule>
    <cfRule type="containsText" dxfId="955" priority="265" operator="containsText" text="4- Moderado">
      <formula>NOT(ISERROR(SEARCH("4- Moderado",H45)))</formula>
    </cfRule>
    <cfRule type="containsText" dxfId="954" priority="266" operator="containsText" text="3- Bajo">
      <formula>NOT(ISERROR(SEARCH("3- Bajo",H45)))</formula>
    </cfRule>
    <cfRule type="containsText" dxfId="953" priority="267" operator="containsText" text="4- Bajo">
      <formula>NOT(ISERROR(SEARCH("4- Bajo",H45)))</formula>
    </cfRule>
    <cfRule type="containsText" dxfId="952" priority="268" operator="containsText" text="1- Bajo">
      <formula>NOT(ISERROR(SEARCH("1- Bajo",H45)))</formula>
    </cfRule>
  </conditionalFormatting>
  <conditionalFormatting sqref="A45 C45:E45">
    <cfRule type="containsText" dxfId="951" priority="257" operator="containsText" text="3- Moderado">
      <formula>NOT(ISERROR(SEARCH("3- Moderado",A45)))</formula>
    </cfRule>
    <cfRule type="containsText" dxfId="950" priority="258" operator="containsText" text="6- Moderado">
      <formula>NOT(ISERROR(SEARCH("6- Moderado",A45)))</formula>
    </cfRule>
    <cfRule type="containsText" dxfId="949" priority="259" operator="containsText" text="4- Moderado">
      <formula>NOT(ISERROR(SEARCH("4- Moderado",A45)))</formula>
    </cfRule>
    <cfRule type="containsText" dxfId="948" priority="260" operator="containsText" text="3- Bajo">
      <formula>NOT(ISERROR(SEARCH("3- Bajo",A45)))</formula>
    </cfRule>
    <cfRule type="containsText" dxfId="947" priority="261" operator="containsText" text="4- Bajo">
      <formula>NOT(ISERROR(SEARCH("4- Bajo",A45)))</formula>
    </cfRule>
    <cfRule type="containsText" dxfId="946" priority="262" operator="containsText" text="1- Bajo">
      <formula>NOT(ISERROR(SEARCH("1- Bajo",A45)))</formula>
    </cfRule>
  </conditionalFormatting>
  <conditionalFormatting sqref="F45:G45">
    <cfRule type="containsText" dxfId="945" priority="251" operator="containsText" text="3- Moderado">
      <formula>NOT(ISERROR(SEARCH("3- Moderado",F45)))</formula>
    </cfRule>
    <cfRule type="containsText" dxfId="944" priority="252" operator="containsText" text="6- Moderado">
      <formula>NOT(ISERROR(SEARCH("6- Moderado",F45)))</formula>
    </cfRule>
    <cfRule type="containsText" dxfId="943" priority="253" operator="containsText" text="4- Moderado">
      <formula>NOT(ISERROR(SEARCH("4- Moderado",F45)))</formula>
    </cfRule>
    <cfRule type="containsText" dxfId="942" priority="254" operator="containsText" text="3- Bajo">
      <formula>NOT(ISERROR(SEARCH("3- Bajo",F45)))</formula>
    </cfRule>
    <cfRule type="containsText" dxfId="941" priority="255" operator="containsText" text="4- Bajo">
      <formula>NOT(ISERROR(SEARCH("4- Bajo",F45)))</formula>
    </cfRule>
    <cfRule type="containsText" dxfId="940" priority="256" operator="containsText" text="1- Bajo">
      <formula>NOT(ISERROR(SEARCH("1- Bajo",F45)))</formula>
    </cfRule>
  </conditionalFormatting>
  <conditionalFormatting sqref="J45:J49">
    <cfRule type="containsText" dxfId="939" priority="246" operator="containsText" text="Bajo">
      <formula>NOT(ISERROR(SEARCH("Bajo",J45)))</formula>
    </cfRule>
    <cfRule type="containsText" dxfId="938" priority="247" operator="containsText" text="Moderado">
      <formula>NOT(ISERROR(SEARCH("Moderado",J45)))</formula>
    </cfRule>
    <cfRule type="containsText" dxfId="937" priority="248" operator="containsText" text="Alto">
      <formula>NOT(ISERROR(SEARCH("Alto",J45)))</formula>
    </cfRule>
    <cfRule type="containsText" dxfId="936" priority="249" operator="containsText" text="Extremo">
      <formula>NOT(ISERROR(SEARCH("Extremo",J45)))</formula>
    </cfRule>
    <cfRule type="colorScale" priority="250">
      <colorScale>
        <cfvo type="min"/>
        <cfvo type="max"/>
        <color rgb="FFFF7128"/>
        <color rgb="FFFFEF9C"/>
      </colorScale>
    </cfRule>
  </conditionalFormatting>
  <conditionalFormatting sqref="M45:M49">
    <cfRule type="containsText" dxfId="935" priority="221" operator="containsText" text="Moderado">
      <formula>NOT(ISERROR(SEARCH("Moderado",M45)))</formula>
    </cfRule>
    <cfRule type="containsText" dxfId="934" priority="241" operator="containsText" text="Bajo">
      <formula>NOT(ISERROR(SEARCH("Bajo",M45)))</formula>
    </cfRule>
    <cfRule type="containsText" dxfId="933" priority="242" operator="containsText" text="Moderado">
      <formula>NOT(ISERROR(SEARCH("Moderado",M45)))</formula>
    </cfRule>
    <cfRule type="containsText" dxfId="932" priority="243" operator="containsText" text="Alto">
      <formula>NOT(ISERROR(SEARCH("Alto",M45)))</formula>
    </cfRule>
    <cfRule type="containsText" dxfId="931" priority="244" operator="containsText" text="Extremo">
      <formula>NOT(ISERROR(SEARCH("Extremo",M45)))</formula>
    </cfRule>
    <cfRule type="colorScale" priority="245">
      <colorScale>
        <cfvo type="min"/>
        <cfvo type="max"/>
        <color rgb="FFFF7128"/>
        <color rgb="FFFFEF9C"/>
      </colorScale>
    </cfRule>
  </conditionalFormatting>
  <conditionalFormatting sqref="N45">
    <cfRule type="containsText" dxfId="930" priority="235" operator="containsText" text="3- Moderado">
      <formula>NOT(ISERROR(SEARCH("3- Moderado",N45)))</formula>
    </cfRule>
    <cfRule type="containsText" dxfId="929" priority="236" operator="containsText" text="6- Moderado">
      <formula>NOT(ISERROR(SEARCH("6- Moderado",N45)))</formula>
    </cfRule>
    <cfRule type="containsText" dxfId="928" priority="237" operator="containsText" text="4- Moderado">
      <formula>NOT(ISERROR(SEARCH("4- Moderado",N45)))</formula>
    </cfRule>
    <cfRule type="containsText" dxfId="927" priority="238" operator="containsText" text="3- Bajo">
      <formula>NOT(ISERROR(SEARCH("3- Bajo",N45)))</formula>
    </cfRule>
    <cfRule type="containsText" dxfId="926" priority="239" operator="containsText" text="4- Bajo">
      <formula>NOT(ISERROR(SEARCH("4- Bajo",N45)))</formula>
    </cfRule>
    <cfRule type="containsText" dxfId="925" priority="240" operator="containsText" text="1- Bajo">
      <formula>NOT(ISERROR(SEARCH("1- Bajo",N45)))</formula>
    </cfRule>
  </conditionalFormatting>
  <conditionalFormatting sqref="H45:H49">
    <cfRule type="containsText" dxfId="924" priority="222" operator="containsText" text="Muy Alta">
      <formula>NOT(ISERROR(SEARCH("Muy Alta",H45)))</formula>
    </cfRule>
    <cfRule type="containsText" dxfId="923" priority="223" operator="containsText" text="Alta">
      <formula>NOT(ISERROR(SEARCH("Alta",H45)))</formula>
    </cfRule>
    <cfRule type="containsText" dxfId="922" priority="224" operator="containsText" text="Muy Alta">
      <formula>NOT(ISERROR(SEARCH("Muy Alta",H45)))</formula>
    </cfRule>
    <cfRule type="containsText" dxfId="921" priority="229" operator="containsText" text="Muy Baja">
      <formula>NOT(ISERROR(SEARCH("Muy Baja",H45)))</formula>
    </cfRule>
    <cfRule type="containsText" dxfId="920" priority="230" operator="containsText" text="Baja">
      <formula>NOT(ISERROR(SEARCH("Baja",H45)))</formula>
    </cfRule>
    <cfRule type="containsText" dxfId="919" priority="231" operator="containsText" text="Media">
      <formula>NOT(ISERROR(SEARCH("Media",H45)))</formula>
    </cfRule>
    <cfRule type="containsText" dxfId="918" priority="232" operator="containsText" text="Alta">
      <formula>NOT(ISERROR(SEARCH("Alta",H45)))</formula>
    </cfRule>
    <cfRule type="containsText" dxfId="917" priority="234" operator="containsText" text="Muy Alta">
      <formula>NOT(ISERROR(SEARCH("Muy Alta",H45)))</formula>
    </cfRule>
  </conditionalFormatting>
  <conditionalFormatting sqref="I45:I49">
    <cfRule type="containsText" dxfId="916" priority="225" operator="containsText" text="Catastrófico">
      <formula>NOT(ISERROR(SEARCH("Catastrófico",I45)))</formula>
    </cfRule>
    <cfRule type="containsText" dxfId="915" priority="226" operator="containsText" text="Mayor">
      <formula>NOT(ISERROR(SEARCH("Mayor",I45)))</formula>
    </cfRule>
    <cfRule type="containsText" dxfId="914" priority="227" operator="containsText" text="Menor">
      <formula>NOT(ISERROR(SEARCH("Menor",I45)))</formula>
    </cfRule>
    <cfRule type="containsText" dxfId="913" priority="228" operator="containsText" text="Leve">
      <formula>NOT(ISERROR(SEARCH("Leve",I45)))</formula>
    </cfRule>
    <cfRule type="containsText" dxfId="912" priority="233" operator="containsText" text="Moderado">
      <formula>NOT(ISERROR(SEARCH("Moderado",I45)))</formula>
    </cfRule>
  </conditionalFormatting>
  <conditionalFormatting sqref="K45:K49">
    <cfRule type="containsText" dxfId="911" priority="220" operator="containsText" text="Media">
      <formula>NOT(ISERROR(SEARCH("Media",K45)))</formula>
    </cfRule>
  </conditionalFormatting>
  <conditionalFormatting sqref="L45:L49">
    <cfRule type="containsText" dxfId="910" priority="219" operator="containsText" text="Moderado">
      <formula>NOT(ISERROR(SEARCH("Moderado",L45)))</formula>
    </cfRule>
  </conditionalFormatting>
  <conditionalFormatting sqref="J45:J49">
    <cfRule type="containsText" dxfId="909" priority="218" operator="containsText" text="Moderado">
      <formula>NOT(ISERROR(SEARCH("Moderado",J45)))</formula>
    </cfRule>
  </conditionalFormatting>
  <conditionalFormatting sqref="J45:J49">
    <cfRule type="containsText" dxfId="908" priority="216" operator="containsText" text="Bajo">
      <formula>NOT(ISERROR(SEARCH("Bajo",J45)))</formula>
    </cfRule>
    <cfRule type="containsText" dxfId="907" priority="217" operator="containsText" text="Extremo">
      <formula>NOT(ISERROR(SEARCH("Extremo",J45)))</formula>
    </cfRule>
  </conditionalFormatting>
  <conditionalFormatting sqref="K45:K49">
    <cfRule type="containsText" dxfId="906" priority="214" operator="containsText" text="Baja">
      <formula>NOT(ISERROR(SEARCH("Baja",K45)))</formula>
    </cfRule>
    <cfRule type="containsText" dxfId="905" priority="215" operator="containsText" text="Muy Baja">
      <formula>NOT(ISERROR(SEARCH("Muy Baja",K45)))</formula>
    </cfRule>
  </conditionalFormatting>
  <conditionalFormatting sqref="K45:K49">
    <cfRule type="containsText" dxfId="904" priority="212" operator="containsText" text="Muy Alta">
      <formula>NOT(ISERROR(SEARCH("Muy Alta",K45)))</formula>
    </cfRule>
    <cfRule type="containsText" dxfId="903" priority="213" operator="containsText" text="Alta">
      <formula>NOT(ISERROR(SEARCH("Alta",K45)))</formula>
    </cfRule>
  </conditionalFormatting>
  <conditionalFormatting sqref="L45:L49">
    <cfRule type="containsText" dxfId="902" priority="208" operator="containsText" text="Catastrófico">
      <formula>NOT(ISERROR(SEARCH("Catastrófico",L45)))</formula>
    </cfRule>
    <cfRule type="containsText" dxfId="901" priority="209" operator="containsText" text="Mayor">
      <formula>NOT(ISERROR(SEARCH("Mayor",L45)))</formula>
    </cfRule>
    <cfRule type="containsText" dxfId="900" priority="210" operator="containsText" text="Menor">
      <formula>NOT(ISERROR(SEARCH("Menor",L45)))</formula>
    </cfRule>
    <cfRule type="containsText" dxfId="899" priority="211" operator="containsText" text="Leve">
      <formula>NOT(ISERROR(SEARCH("Leve",L45)))</formula>
    </cfRule>
  </conditionalFormatting>
  <conditionalFormatting sqref="K50:L50">
    <cfRule type="containsText" dxfId="898" priority="202" operator="containsText" text="3- Moderado">
      <formula>NOT(ISERROR(SEARCH("3- Moderado",K50)))</formula>
    </cfRule>
    <cfRule type="containsText" dxfId="897" priority="203" operator="containsText" text="6- Moderado">
      <formula>NOT(ISERROR(SEARCH("6- Moderado",K50)))</formula>
    </cfRule>
    <cfRule type="containsText" dxfId="896" priority="204" operator="containsText" text="4- Moderado">
      <formula>NOT(ISERROR(SEARCH("4- Moderado",K50)))</formula>
    </cfRule>
    <cfRule type="containsText" dxfId="895" priority="205" operator="containsText" text="3- Bajo">
      <formula>NOT(ISERROR(SEARCH("3- Bajo",K50)))</formula>
    </cfRule>
    <cfRule type="containsText" dxfId="894" priority="206" operator="containsText" text="4- Bajo">
      <formula>NOT(ISERROR(SEARCH("4- Bajo",K50)))</formula>
    </cfRule>
    <cfRule type="containsText" dxfId="893" priority="207" operator="containsText" text="1- Bajo">
      <formula>NOT(ISERROR(SEARCH("1- Bajo",K50)))</formula>
    </cfRule>
  </conditionalFormatting>
  <conditionalFormatting sqref="H50:I50">
    <cfRule type="containsText" dxfId="892" priority="196" operator="containsText" text="3- Moderado">
      <formula>NOT(ISERROR(SEARCH("3- Moderado",H50)))</formula>
    </cfRule>
    <cfRule type="containsText" dxfId="891" priority="197" operator="containsText" text="6- Moderado">
      <formula>NOT(ISERROR(SEARCH("6- Moderado",H50)))</formula>
    </cfRule>
    <cfRule type="containsText" dxfId="890" priority="198" operator="containsText" text="4- Moderado">
      <formula>NOT(ISERROR(SEARCH("4- Moderado",H50)))</formula>
    </cfRule>
    <cfRule type="containsText" dxfId="889" priority="199" operator="containsText" text="3- Bajo">
      <formula>NOT(ISERROR(SEARCH("3- Bajo",H50)))</formula>
    </cfRule>
    <cfRule type="containsText" dxfId="888" priority="200" operator="containsText" text="4- Bajo">
      <formula>NOT(ISERROR(SEARCH("4- Bajo",H50)))</formula>
    </cfRule>
    <cfRule type="containsText" dxfId="887" priority="201" operator="containsText" text="1- Bajo">
      <formula>NOT(ISERROR(SEARCH("1- Bajo",H50)))</formula>
    </cfRule>
  </conditionalFormatting>
  <conditionalFormatting sqref="A50 C50:E50">
    <cfRule type="containsText" dxfId="886" priority="190" operator="containsText" text="3- Moderado">
      <formula>NOT(ISERROR(SEARCH("3- Moderado",A50)))</formula>
    </cfRule>
    <cfRule type="containsText" dxfId="885" priority="191" operator="containsText" text="6- Moderado">
      <formula>NOT(ISERROR(SEARCH("6- Moderado",A50)))</formula>
    </cfRule>
    <cfRule type="containsText" dxfId="884" priority="192" operator="containsText" text="4- Moderado">
      <formula>NOT(ISERROR(SEARCH("4- Moderado",A50)))</formula>
    </cfRule>
    <cfRule type="containsText" dxfId="883" priority="193" operator="containsText" text="3- Bajo">
      <formula>NOT(ISERROR(SEARCH("3- Bajo",A50)))</formula>
    </cfRule>
    <cfRule type="containsText" dxfId="882" priority="194" operator="containsText" text="4- Bajo">
      <formula>NOT(ISERROR(SEARCH("4- Bajo",A50)))</formula>
    </cfRule>
    <cfRule type="containsText" dxfId="881" priority="195" operator="containsText" text="1- Bajo">
      <formula>NOT(ISERROR(SEARCH("1- Bajo",A50)))</formula>
    </cfRule>
  </conditionalFormatting>
  <conditionalFormatting sqref="F50:G50">
    <cfRule type="containsText" dxfId="880" priority="184" operator="containsText" text="3- Moderado">
      <formula>NOT(ISERROR(SEARCH("3- Moderado",F50)))</formula>
    </cfRule>
    <cfRule type="containsText" dxfId="879" priority="185" operator="containsText" text="6- Moderado">
      <formula>NOT(ISERROR(SEARCH("6- Moderado",F50)))</formula>
    </cfRule>
    <cfRule type="containsText" dxfId="878" priority="186" operator="containsText" text="4- Moderado">
      <formula>NOT(ISERROR(SEARCH("4- Moderado",F50)))</formula>
    </cfRule>
    <cfRule type="containsText" dxfId="877" priority="187" operator="containsText" text="3- Bajo">
      <formula>NOT(ISERROR(SEARCH("3- Bajo",F50)))</formula>
    </cfRule>
    <cfRule type="containsText" dxfId="876" priority="188" operator="containsText" text="4- Bajo">
      <formula>NOT(ISERROR(SEARCH("4- Bajo",F50)))</formula>
    </cfRule>
    <cfRule type="containsText" dxfId="875" priority="189" operator="containsText" text="1- Bajo">
      <formula>NOT(ISERROR(SEARCH("1- Bajo",F50)))</formula>
    </cfRule>
  </conditionalFormatting>
  <conditionalFormatting sqref="J50:J54">
    <cfRule type="containsText" dxfId="874" priority="179" operator="containsText" text="Bajo">
      <formula>NOT(ISERROR(SEARCH("Bajo",J50)))</formula>
    </cfRule>
    <cfRule type="containsText" dxfId="873" priority="180" operator="containsText" text="Moderado">
      <formula>NOT(ISERROR(SEARCH("Moderado",J50)))</formula>
    </cfRule>
    <cfRule type="containsText" dxfId="872" priority="181" operator="containsText" text="Alto">
      <formula>NOT(ISERROR(SEARCH("Alto",J50)))</formula>
    </cfRule>
    <cfRule type="containsText" dxfId="871" priority="182" operator="containsText" text="Extremo">
      <formula>NOT(ISERROR(SEARCH("Extremo",J50)))</formula>
    </cfRule>
    <cfRule type="colorScale" priority="183">
      <colorScale>
        <cfvo type="min"/>
        <cfvo type="max"/>
        <color rgb="FFFF7128"/>
        <color rgb="FFFFEF9C"/>
      </colorScale>
    </cfRule>
  </conditionalFormatting>
  <conditionalFormatting sqref="M50:M54">
    <cfRule type="containsText" dxfId="870" priority="154" operator="containsText" text="Moderado">
      <formula>NOT(ISERROR(SEARCH("Moderado",M50)))</formula>
    </cfRule>
    <cfRule type="containsText" dxfId="869" priority="174" operator="containsText" text="Bajo">
      <formula>NOT(ISERROR(SEARCH("Bajo",M50)))</formula>
    </cfRule>
    <cfRule type="containsText" dxfId="868" priority="175" operator="containsText" text="Moderado">
      <formula>NOT(ISERROR(SEARCH("Moderado",M50)))</formula>
    </cfRule>
    <cfRule type="containsText" dxfId="867" priority="176" operator="containsText" text="Alto">
      <formula>NOT(ISERROR(SEARCH("Alto",M50)))</formula>
    </cfRule>
    <cfRule type="containsText" dxfId="866" priority="177" operator="containsText" text="Extremo">
      <formula>NOT(ISERROR(SEARCH("Extremo",M50)))</formula>
    </cfRule>
    <cfRule type="colorScale" priority="178">
      <colorScale>
        <cfvo type="min"/>
        <cfvo type="max"/>
        <color rgb="FFFF7128"/>
        <color rgb="FFFFEF9C"/>
      </colorScale>
    </cfRule>
  </conditionalFormatting>
  <conditionalFormatting sqref="N50">
    <cfRule type="containsText" dxfId="865" priority="168" operator="containsText" text="3- Moderado">
      <formula>NOT(ISERROR(SEARCH("3- Moderado",N50)))</formula>
    </cfRule>
    <cfRule type="containsText" dxfId="864" priority="169" operator="containsText" text="6- Moderado">
      <formula>NOT(ISERROR(SEARCH("6- Moderado",N50)))</formula>
    </cfRule>
    <cfRule type="containsText" dxfId="863" priority="170" operator="containsText" text="4- Moderado">
      <formula>NOT(ISERROR(SEARCH("4- Moderado",N50)))</formula>
    </cfRule>
    <cfRule type="containsText" dxfId="862" priority="171" operator="containsText" text="3- Bajo">
      <formula>NOT(ISERROR(SEARCH("3- Bajo",N50)))</formula>
    </cfRule>
    <cfRule type="containsText" dxfId="861" priority="172" operator="containsText" text="4- Bajo">
      <formula>NOT(ISERROR(SEARCH("4- Bajo",N50)))</formula>
    </cfRule>
    <cfRule type="containsText" dxfId="860" priority="173" operator="containsText" text="1- Bajo">
      <formula>NOT(ISERROR(SEARCH("1- Bajo",N50)))</formula>
    </cfRule>
  </conditionalFormatting>
  <conditionalFormatting sqref="H50:H54">
    <cfRule type="containsText" dxfId="859" priority="155" operator="containsText" text="Muy Alta">
      <formula>NOT(ISERROR(SEARCH("Muy Alta",H50)))</formula>
    </cfRule>
    <cfRule type="containsText" dxfId="858" priority="156" operator="containsText" text="Alta">
      <formula>NOT(ISERROR(SEARCH("Alta",H50)))</formula>
    </cfRule>
    <cfRule type="containsText" dxfId="857" priority="157" operator="containsText" text="Muy Alta">
      <formula>NOT(ISERROR(SEARCH("Muy Alta",H50)))</formula>
    </cfRule>
    <cfRule type="containsText" dxfId="856" priority="162" operator="containsText" text="Muy Baja">
      <formula>NOT(ISERROR(SEARCH("Muy Baja",H50)))</formula>
    </cfRule>
    <cfRule type="containsText" dxfId="855" priority="163" operator="containsText" text="Baja">
      <formula>NOT(ISERROR(SEARCH("Baja",H50)))</formula>
    </cfRule>
    <cfRule type="containsText" dxfId="854" priority="164" operator="containsText" text="Media">
      <formula>NOT(ISERROR(SEARCH("Media",H50)))</formula>
    </cfRule>
    <cfRule type="containsText" dxfId="853" priority="165" operator="containsText" text="Alta">
      <formula>NOT(ISERROR(SEARCH("Alta",H50)))</formula>
    </cfRule>
    <cfRule type="containsText" dxfId="852" priority="167" operator="containsText" text="Muy Alta">
      <formula>NOT(ISERROR(SEARCH("Muy Alta",H50)))</formula>
    </cfRule>
  </conditionalFormatting>
  <conditionalFormatting sqref="I50:I54">
    <cfRule type="containsText" dxfId="851" priority="158" operator="containsText" text="Catastrófico">
      <formula>NOT(ISERROR(SEARCH("Catastrófico",I50)))</formula>
    </cfRule>
    <cfRule type="containsText" dxfId="850" priority="159" operator="containsText" text="Mayor">
      <formula>NOT(ISERROR(SEARCH("Mayor",I50)))</formula>
    </cfRule>
    <cfRule type="containsText" dxfId="849" priority="160" operator="containsText" text="Menor">
      <formula>NOT(ISERROR(SEARCH("Menor",I50)))</formula>
    </cfRule>
    <cfRule type="containsText" dxfId="848" priority="161" operator="containsText" text="Leve">
      <formula>NOT(ISERROR(SEARCH("Leve",I50)))</formula>
    </cfRule>
    <cfRule type="containsText" dxfId="847" priority="166" operator="containsText" text="Moderado">
      <formula>NOT(ISERROR(SEARCH("Moderado",I50)))</formula>
    </cfRule>
  </conditionalFormatting>
  <conditionalFormatting sqref="K50:K54">
    <cfRule type="containsText" dxfId="846" priority="153" operator="containsText" text="Media">
      <formula>NOT(ISERROR(SEARCH("Media",K50)))</formula>
    </cfRule>
  </conditionalFormatting>
  <conditionalFormatting sqref="L50:L54">
    <cfRule type="containsText" dxfId="845" priority="152" operator="containsText" text="Moderado">
      <formula>NOT(ISERROR(SEARCH("Moderado",L50)))</formula>
    </cfRule>
  </conditionalFormatting>
  <conditionalFormatting sqref="J50:J54">
    <cfRule type="containsText" dxfId="844" priority="151" operator="containsText" text="Moderado">
      <formula>NOT(ISERROR(SEARCH("Moderado",J50)))</formula>
    </cfRule>
  </conditionalFormatting>
  <conditionalFormatting sqref="J50:J54">
    <cfRule type="containsText" dxfId="843" priority="149" operator="containsText" text="Bajo">
      <formula>NOT(ISERROR(SEARCH("Bajo",J50)))</formula>
    </cfRule>
    <cfRule type="containsText" dxfId="842" priority="150" operator="containsText" text="Extremo">
      <formula>NOT(ISERROR(SEARCH("Extremo",J50)))</formula>
    </cfRule>
  </conditionalFormatting>
  <conditionalFormatting sqref="K50:K54">
    <cfRule type="containsText" dxfId="841" priority="147" operator="containsText" text="Baja">
      <formula>NOT(ISERROR(SEARCH("Baja",K50)))</formula>
    </cfRule>
    <cfRule type="containsText" dxfId="840" priority="148" operator="containsText" text="Muy Baja">
      <formula>NOT(ISERROR(SEARCH("Muy Baja",K50)))</formula>
    </cfRule>
  </conditionalFormatting>
  <conditionalFormatting sqref="K50:K54">
    <cfRule type="containsText" dxfId="839" priority="145" operator="containsText" text="Muy Alta">
      <formula>NOT(ISERROR(SEARCH("Muy Alta",K50)))</formula>
    </cfRule>
    <cfRule type="containsText" dxfId="838" priority="146" operator="containsText" text="Alta">
      <formula>NOT(ISERROR(SEARCH("Alta",K50)))</formula>
    </cfRule>
  </conditionalFormatting>
  <conditionalFormatting sqref="L50:L54">
    <cfRule type="containsText" dxfId="837" priority="141" operator="containsText" text="Catastrófico">
      <formula>NOT(ISERROR(SEARCH("Catastrófico",L50)))</formula>
    </cfRule>
    <cfRule type="containsText" dxfId="836" priority="142" operator="containsText" text="Mayor">
      <formula>NOT(ISERROR(SEARCH("Mayor",L50)))</formula>
    </cfRule>
    <cfRule type="containsText" dxfId="835" priority="143" operator="containsText" text="Menor">
      <formula>NOT(ISERROR(SEARCH("Menor",L50)))</formula>
    </cfRule>
    <cfRule type="containsText" dxfId="834" priority="144" operator="containsText" text="Leve">
      <formula>NOT(ISERROR(SEARCH("Leve",L50)))</formula>
    </cfRule>
  </conditionalFormatting>
  <conditionalFormatting sqref="K55:L55">
    <cfRule type="containsText" dxfId="833" priority="135" operator="containsText" text="3- Moderado">
      <formula>NOT(ISERROR(SEARCH("3- Moderado",K55)))</formula>
    </cfRule>
    <cfRule type="containsText" dxfId="832" priority="136" operator="containsText" text="6- Moderado">
      <formula>NOT(ISERROR(SEARCH("6- Moderado",K55)))</formula>
    </cfRule>
    <cfRule type="containsText" dxfId="831" priority="137" operator="containsText" text="4- Moderado">
      <formula>NOT(ISERROR(SEARCH("4- Moderado",K55)))</formula>
    </cfRule>
    <cfRule type="containsText" dxfId="830" priority="138" operator="containsText" text="3- Bajo">
      <formula>NOT(ISERROR(SEARCH("3- Bajo",K55)))</formula>
    </cfRule>
    <cfRule type="containsText" dxfId="829" priority="139" operator="containsText" text="4- Bajo">
      <formula>NOT(ISERROR(SEARCH("4- Bajo",K55)))</formula>
    </cfRule>
    <cfRule type="containsText" dxfId="828" priority="140" operator="containsText" text="1- Bajo">
      <formula>NOT(ISERROR(SEARCH("1- Bajo",K55)))</formula>
    </cfRule>
  </conditionalFormatting>
  <conditionalFormatting sqref="H55:I55">
    <cfRule type="containsText" dxfId="827" priority="129" operator="containsText" text="3- Moderado">
      <formula>NOT(ISERROR(SEARCH("3- Moderado",H55)))</formula>
    </cfRule>
    <cfRule type="containsText" dxfId="826" priority="130" operator="containsText" text="6- Moderado">
      <formula>NOT(ISERROR(SEARCH("6- Moderado",H55)))</formula>
    </cfRule>
    <cfRule type="containsText" dxfId="825" priority="131" operator="containsText" text="4- Moderado">
      <formula>NOT(ISERROR(SEARCH("4- Moderado",H55)))</formula>
    </cfRule>
    <cfRule type="containsText" dxfId="824" priority="132" operator="containsText" text="3- Bajo">
      <formula>NOT(ISERROR(SEARCH("3- Bajo",H55)))</formula>
    </cfRule>
    <cfRule type="containsText" dxfId="823" priority="133" operator="containsText" text="4- Bajo">
      <formula>NOT(ISERROR(SEARCH("4- Bajo",H55)))</formula>
    </cfRule>
    <cfRule type="containsText" dxfId="822" priority="134" operator="containsText" text="1- Bajo">
      <formula>NOT(ISERROR(SEARCH("1- Bajo",H55)))</formula>
    </cfRule>
  </conditionalFormatting>
  <conditionalFormatting sqref="A55 C55:E55">
    <cfRule type="containsText" dxfId="821" priority="123" operator="containsText" text="3- Moderado">
      <formula>NOT(ISERROR(SEARCH("3- Moderado",A55)))</formula>
    </cfRule>
    <cfRule type="containsText" dxfId="820" priority="124" operator="containsText" text="6- Moderado">
      <formula>NOT(ISERROR(SEARCH("6- Moderado",A55)))</formula>
    </cfRule>
    <cfRule type="containsText" dxfId="819" priority="125" operator="containsText" text="4- Moderado">
      <formula>NOT(ISERROR(SEARCH("4- Moderado",A55)))</formula>
    </cfRule>
    <cfRule type="containsText" dxfId="818" priority="126" operator="containsText" text="3- Bajo">
      <formula>NOT(ISERROR(SEARCH("3- Bajo",A55)))</formula>
    </cfRule>
    <cfRule type="containsText" dxfId="817" priority="127" operator="containsText" text="4- Bajo">
      <formula>NOT(ISERROR(SEARCH("4- Bajo",A55)))</formula>
    </cfRule>
    <cfRule type="containsText" dxfId="816" priority="128" operator="containsText" text="1- Bajo">
      <formula>NOT(ISERROR(SEARCH("1- Bajo",A55)))</formula>
    </cfRule>
  </conditionalFormatting>
  <conditionalFormatting sqref="F55:G55">
    <cfRule type="containsText" dxfId="815" priority="117" operator="containsText" text="3- Moderado">
      <formula>NOT(ISERROR(SEARCH("3- Moderado",F55)))</formula>
    </cfRule>
    <cfRule type="containsText" dxfId="814" priority="118" operator="containsText" text="6- Moderado">
      <formula>NOT(ISERROR(SEARCH("6- Moderado",F55)))</formula>
    </cfRule>
    <cfRule type="containsText" dxfId="813" priority="119" operator="containsText" text="4- Moderado">
      <formula>NOT(ISERROR(SEARCH("4- Moderado",F55)))</formula>
    </cfRule>
    <cfRule type="containsText" dxfId="812" priority="120" operator="containsText" text="3- Bajo">
      <formula>NOT(ISERROR(SEARCH("3- Bajo",F55)))</formula>
    </cfRule>
    <cfRule type="containsText" dxfId="811" priority="121" operator="containsText" text="4- Bajo">
      <formula>NOT(ISERROR(SEARCH("4- Bajo",F55)))</formula>
    </cfRule>
    <cfRule type="containsText" dxfId="810" priority="122" operator="containsText" text="1- Bajo">
      <formula>NOT(ISERROR(SEARCH("1- Bajo",F55)))</formula>
    </cfRule>
  </conditionalFormatting>
  <conditionalFormatting sqref="J55:J59">
    <cfRule type="containsText" dxfId="809" priority="112" operator="containsText" text="Bajo">
      <formula>NOT(ISERROR(SEARCH("Bajo",J55)))</formula>
    </cfRule>
    <cfRule type="containsText" dxfId="808" priority="113" operator="containsText" text="Moderado">
      <formula>NOT(ISERROR(SEARCH("Moderado",J55)))</formula>
    </cfRule>
    <cfRule type="containsText" dxfId="807" priority="114" operator="containsText" text="Alto">
      <formula>NOT(ISERROR(SEARCH("Alto",J55)))</formula>
    </cfRule>
    <cfRule type="containsText" dxfId="806" priority="115" operator="containsText" text="Extremo">
      <formula>NOT(ISERROR(SEARCH("Extremo",J55)))</formula>
    </cfRule>
    <cfRule type="colorScale" priority="116">
      <colorScale>
        <cfvo type="min"/>
        <cfvo type="max"/>
        <color rgb="FFFF7128"/>
        <color rgb="FFFFEF9C"/>
      </colorScale>
    </cfRule>
  </conditionalFormatting>
  <conditionalFormatting sqref="M55:M59">
    <cfRule type="containsText" dxfId="805" priority="87" operator="containsText" text="Moderado">
      <formula>NOT(ISERROR(SEARCH("Moderado",M55)))</formula>
    </cfRule>
    <cfRule type="containsText" dxfId="804" priority="107" operator="containsText" text="Bajo">
      <formula>NOT(ISERROR(SEARCH("Bajo",M55)))</formula>
    </cfRule>
    <cfRule type="containsText" dxfId="803" priority="108" operator="containsText" text="Moderado">
      <formula>NOT(ISERROR(SEARCH("Moderado",M55)))</formula>
    </cfRule>
    <cfRule type="containsText" dxfId="802" priority="109" operator="containsText" text="Alto">
      <formula>NOT(ISERROR(SEARCH("Alto",M55)))</formula>
    </cfRule>
    <cfRule type="containsText" dxfId="801" priority="110" operator="containsText" text="Extremo">
      <formula>NOT(ISERROR(SEARCH("Extremo",M55)))</formula>
    </cfRule>
    <cfRule type="colorScale" priority="111">
      <colorScale>
        <cfvo type="min"/>
        <cfvo type="max"/>
        <color rgb="FFFF7128"/>
        <color rgb="FFFFEF9C"/>
      </colorScale>
    </cfRule>
  </conditionalFormatting>
  <conditionalFormatting sqref="N55">
    <cfRule type="containsText" dxfId="800" priority="101" operator="containsText" text="3- Moderado">
      <formula>NOT(ISERROR(SEARCH("3- Moderado",N55)))</formula>
    </cfRule>
    <cfRule type="containsText" dxfId="799" priority="102" operator="containsText" text="6- Moderado">
      <formula>NOT(ISERROR(SEARCH("6- Moderado",N55)))</formula>
    </cfRule>
    <cfRule type="containsText" dxfId="798" priority="103" operator="containsText" text="4- Moderado">
      <formula>NOT(ISERROR(SEARCH("4- Moderado",N55)))</formula>
    </cfRule>
    <cfRule type="containsText" dxfId="797" priority="104" operator="containsText" text="3- Bajo">
      <formula>NOT(ISERROR(SEARCH("3- Bajo",N55)))</formula>
    </cfRule>
    <cfRule type="containsText" dxfId="796" priority="105" operator="containsText" text="4- Bajo">
      <formula>NOT(ISERROR(SEARCH("4- Bajo",N55)))</formula>
    </cfRule>
    <cfRule type="containsText" dxfId="795" priority="106" operator="containsText" text="1- Bajo">
      <formula>NOT(ISERROR(SEARCH("1- Bajo",N55)))</formula>
    </cfRule>
  </conditionalFormatting>
  <conditionalFormatting sqref="H55:H59">
    <cfRule type="containsText" dxfId="794" priority="88" operator="containsText" text="Muy Alta">
      <formula>NOT(ISERROR(SEARCH("Muy Alta",H55)))</formula>
    </cfRule>
    <cfRule type="containsText" dxfId="793" priority="89" operator="containsText" text="Alta">
      <formula>NOT(ISERROR(SEARCH("Alta",H55)))</formula>
    </cfRule>
    <cfRule type="containsText" dxfId="792" priority="90" operator="containsText" text="Muy Alta">
      <formula>NOT(ISERROR(SEARCH("Muy Alta",H55)))</formula>
    </cfRule>
    <cfRule type="containsText" dxfId="791" priority="95" operator="containsText" text="Muy Baja">
      <formula>NOT(ISERROR(SEARCH("Muy Baja",H55)))</formula>
    </cfRule>
    <cfRule type="containsText" dxfId="790" priority="96" operator="containsText" text="Baja">
      <formula>NOT(ISERROR(SEARCH("Baja",H55)))</formula>
    </cfRule>
    <cfRule type="containsText" dxfId="789" priority="97" operator="containsText" text="Media">
      <formula>NOT(ISERROR(SEARCH("Media",H55)))</formula>
    </cfRule>
    <cfRule type="containsText" dxfId="788" priority="98" operator="containsText" text="Alta">
      <formula>NOT(ISERROR(SEARCH("Alta",H55)))</formula>
    </cfRule>
    <cfRule type="containsText" dxfId="787" priority="100" operator="containsText" text="Muy Alta">
      <formula>NOT(ISERROR(SEARCH("Muy Alta",H55)))</formula>
    </cfRule>
  </conditionalFormatting>
  <conditionalFormatting sqref="I55:I59">
    <cfRule type="containsText" dxfId="786" priority="91" operator="containsText" text="Catastrófico">
      <formula>NOT(ISERROR(SEARCH("Catastrófico",I55)))</formula>
    </cfRule>
    <cfRule type="containsText" dxfId="785" priority="92" operator="containsText" text="Mayor">
      <formula>NOT(ISERROR(SEARCH("Mayor",I55)))</formula>
    </cfRule>
    <cfRule type="containsText" dxfId="784" priority="93" operator="containsText" text="Menor">
      <formula>NOT(ISERROR(SEARCH("Menor",I55)))</formula>
    </cfRule>
    <cfRule type="containsText" dxfId="783" priority="94" operator="containsText" text="Leve">
      <formula>NOT(ISERROR(SEARCH("Leve",I55)))</formula>
    </cfRule>
    <cfRule type="containsText" dxfId="782" priority="99" operator="containsText" text="Moderado">
      <formula>NOT(ISERROR(SEARCH("Moderado",I55)))</formula>
    </cfRule>
  </conditionalFormatting>
  <conditionalFormatting sqref="K55:K59">
    <cfRule type="containsText" dxfId="781" priority="86" operator="containsText" text="Media">
      <formula>NOT(ISERROR(SEARCH("Media",K55)))</formula>
    </cfRule>
  </conditionalFormatting>
  <conditionalFormatting sqref="L55:L59">
    <cfRule type="containsText" dxfId="780" priority="85" operator="containsText" text="Moderado">
      <formula>NOT(ISERROR(SEARCH("Moderado",L55)))</formula>
    </cfRule>
  </conditionalFormatting>
  <conditionalFormatting sqref="J55:J59">
    <cfRule type="containsText" dxfId="779" priority="84" operator="containsText" text="Moderado">
      <formula>NOT(ISERROR(SEARCH("Moderado",J55)))</formula>
    </cfRule>
  </conditionalFormatting>
  <conditionalFormatting sqref="J55:J59">
    <cfRule type="containsText" dxfId="778" priority="82" operator="containsText" text="Bajo">
      <formula>NOT(ISERROR(SEARCH("Bajo",J55)))</formula>
    </cfRule>
    <cfRule type="containsText" dxfId="777" priority="83" operator="containsText" text="Extremo">
      <formula>NOT(ISERROR(SEARCH("Extremo",J55)))</formula>
    </cfRule>
  </conditionalFormatting>
  <conditionalFormatting sqref="K55:K59">
    <cfRule type="containsText" dxfId="776" priority="80" operator="containsText" text="Baja">
      <formula>NOT(ISERROR(SEARCH("Baja",K55)))</formula>
    </cfRule>
    <cfRule type="containsText" dxfId="775" priority="81" operator="containsText" text="Muy Baja">
      <formula>NOT(ISERROR(SEARCH("Muy Baja",K55)))</formula>
    </cfRule>
  </conditionalFormatting>
  <conditionalFormatting sqref="K55:K59">
    <cfRule type="containsText" dxfId="774" priority="78" operator="containsText" text="Muy Alta">
      <formula>NOT(ISERROR(SEARCH("Muy Alta",K55)))</formula>
    </cfRule>
    <cfRule type="containsText" dxfId="773" priority="79" operator="containsText" text="Alta">
      <formula>NOT(ISERROR(SEARCH("Alta",K55)))</formula>
    </cfRule>
  </conditionalFormatting>
  <conditionalFormatting sqref="L55:L59">
    <cfRule type="containsText" dxfId="772" priority="74" operator="containsText" text="Catastrófico">
      <formula>NOT(ISERROR(SEARCH("Catastrófico",L55)))</formula>
    </cfRule>
    <cfRule type="containsText" dxfId="771" priority="75" operator="containsText" text="Mayor">
      <formula>NOT(ISERROR(SEARCH("Mayor",L55)))</formula>
    </cfRule>
    <cfRule type="containsText" dxfId="770" priority="76" operator="containsText" text="Menor">
      <formula>NOT(ISERROR(SEARCH("Menor",L55)))</formula>
    </cfRule>
    <cfRule type="containsText" dxfId="769" priority="77" operator="containsText" text="Leve">
      <formula>NOT(ISERROR(SEARCH("Leve",L55)))</formula>
    </cfRule>
  </conditionalFormatting>
  <conditionalFormatting sqref="K25:L25">
    <cfRule type="containsText" dxfId="768" priority="68" operator="containsText" text="3- Moderado">
      <formula>NOT(ISERROR(SEARCH("3- Moderado",K25)))</formula>
    </cfRule>
    <cfRule type="containsText" dxfId="767" priority="69" operator="containsText" text="6- Moderado">
      <formula>NOT(ISERROR(SEARCH("6- Moderado",K25)))</formula>
    </cfRule>
    <cfRule type="containsText" dxfId="766" priority="70" operator="containsText" text="4- Moderado">
      <formula>NOT(ISERROR(SEARCH("4- Moderado",K25)))</formula>
    </cfRule>
    <cfRule type="containsText" dxfId="765" priority="71" operator="containsText" text="3- Bajo">
      <formula>NOT(ISERROR(SEARCH("3- Bajo",K25)))</formula>
    </cfRule>
    <cfRule type="containsText" dxfId="764" priority="72" operator="containsText" text="4- Bajo">
      <formula>NOT(ISERROR(SEARCH("4- Bajo",K25)))</formula>
    </cfRule>
    <cfRule type="containsText" dxfId="763" priority="73" operator="containsText" text="1- Bajo">
      <formula>NOT(ISERROR(SEARCH("1- Bajo",K25)))</formula>
    </cfRule>
  </conditionalFormatting>
  <conditionalFormatting sqref="H25:I25">
    <cfRule type="containsText" dxfId="762" priority="62" operator="containsText" text="3- Moderado">
      <formula>NOT(ISERROR(SEARCH("3- Moderado",H25)))</formula>
    </cfRule>
    <cfRule type="containsText" dxfId="761" priority="63" operator="containsText" text="6- Moderado">
      <formula>NOT(ISERROR(SEARCH("6- Moderado",H25)))</formula>
    </cfRule>
    <cfRule type="containsText" dxfId="760" priority="64" operator="containsText" text="4- Moderado">
      <formula>NOT(ISERROR(SEARCH("4- Moderado",H25)))</formula>
    </cfRule>
    <cfRule type="containsText" dxfId="759" priority="65" operator="containsText" text="3- Bajo">
      <formula>NOT(ISERROR(SEARCH("3- Bajo",H25)))</formula>
    </cfRule>
    <cfRule type="containsText" dxfId="758" priority="66" operator="containsText" text="4- Bajo">
      <formula>NOT(ISERROR(SEARCH("4- Bajo",H25)))</formula>
    </cfRule>
    <cfRule type="containsText" dxfId="757" priority="67" operator="containsText" text="1- Bajo">
      <formula>NOT(ISERROR(SEARCH("1- Bajo",H25)))</formula>
    </cfRule>
  </conditionalFormatting>
  <conditionalFormatting sqref="A25 C25:E25">
    <cfRule type="containsText" dxfId="756" priority="56" operator="containsText" text="3- Moderado">
      <formula>NOT(ISERROR(SEARCH("3- Moderado",A25)))</formula>
    </cfRule>
    <cfRule type="containsText" dxfId="755" priority="57" operator="containsText" text="6- Moderado">
      <formula>NOT(ISERROR(SEARCH("6- Moderado",A25)))</formula>
    </cfRule>
    <cfRule type="containsText" dxfId="754" priority="58" operator="containsText" text="4- Moderado">
      <formula>NOT(ISERROR(SEARCH("4- Moderado",A25)))</formula>
    </cfRule>
    <cfRule type="containsText" dxfId="753" priority="59" operator="containsText" text="3- Bajo">
      <formula>NOT(ISERROR(SEARCH("3- Bajo",A25)))</formula>
    </cfRule>
    <cfRule type="containsText" dxfId="752" priority="60" operator="containsText" text="4- Bajo">
      <formula>NOT(ISERROR(SEARCH("4- Bajo",A25)))</formula>
    </cfRule>
    <cfRule type="containsText" dxfId="751" priority="61" operator="containsText" text="1- Bajo">
      <formula>NOT(ISERROR(SEARCH("1- Bajo",A25)))</formula>
    </cfRule>
  </conditionalFormatting>
  <conditionalFormatting sqref="F25:G25">
    <cfRule type="containsText" dxfId="750" priority="50" operator="containsText" text="3- Moderado">
      <formula>NOT(ISERROR(SEARCH("3- Moderado",F25)))</formula>
    </cfRule>
    <cfRule type="containsText" dxfId="749" priority="51" operator="containsText" text="6- Moderado">
      <formula>NOT(ISERROR(SEARCH("6- Moderado",F25)))</formula>
    </cfRule>
    <cfRule type="containsText" dxfId="748" priority="52" operator="containsText" text="4- Moderado">
      <formula>NOT(ISERROR(SEARCH("4- Moderado",F25)))</formula>
    </cfRule>
    <cfRule type="containsText" dxfId="747" priority="53" operator="containsText" text="3- Bajo">
      <formula>NOT(ISERROR(SEARCH("3- Bajo",F25)))</formula>
    </cfRule>
    <cfRule type="containsText" dxfId="746" priority="54" operator="containsText" text="4- Bajo">
      <formula>NOT(ISERROR(SEARCH("4- Bajo",F25)))</formula>
    </cfRule>
    <cfRule type="containsText" dxfId="745" priority="55" operator="containsText" text="1- Bajo">
      <formula>NOT(ISERROR(SEARCH("1- Bajo",F25)))</formula>
    </cfRule>
  </conditionalFormatting>
  <conditionalFormatting sqref="J25:J29">
    <cfRule type="containsText" dxfId="744" priority="45" operator="containsText" text="Bajo">
      <formula>NOT(ISERROR(SEARCH("Bajo",J25)))</formula>
    </cfRule>
    <cfRule type="containsText" dxfId="743" priority="46" operator="containsText" text="Moderado">
      <formula>NOT(ISERROR(SEARCH("Moderado",J25)))</formula>
    </cfRule>
    <cfRule type="containsText" dxfId="742" priority="47" operator="containsText" text="Alto">
      <formula>NOT(ISERROR(SEARCH("Alto",J25)))</formula>
    </cfRule>
    <cfRule type="containsText" dxfId="741" priority="48" operator="containsText" text="Extremo">
      <formula>NOT(ISERROR(SEARCH("Extremo",J25)))</formula>
    </cfRule>
    <cfRule type="colorScale" priority="49">
      <colorScale>
        <cfvo type="min"/>
        <cfvo type="max"/>
        <color rgb="FFFF7128"/>
        <color rgb="FFFFEF9C"/>
      </colorScale>
    </cfRule>
  </conditionalFormatting>
  <conditionalFormatting sqref="M25:M29">
    <cfRule type="containsText" dxfId="740" priority="20" operator="containsText" text="Moderado">
      <formula>NOT(ISERROR(SEARCH("Moderado",M25)))</formula>
    </cfRule>
    <cfRule type="containsText" dxfId="739" priority="40" operator="containsText" text="Bajo">
      <formula>NOT(ISERROR(SEARCH("Bajo",M25)))</formula>
    </cfRule>
    <cfRule type="containsText" dxfId="738" priority="41" operator="containsText" text="Moderado">
      <formula>NOT(ISERROR(SEARCH("Moderado",M25)))</formula>
    </cfRule>
    <cfRule type="containsText" dxfId="737" priority="42" operator="containsText" text="Alto">
      <formula>NOT(ISERROR(SEARCH("Alto",M25)))</formula>
    </cfRule>
    <cfRule type="containsText" dxfId="736" priority="43" operator="containsText" text="Extremo">
      <formula>NOT(ISERROR(SEARCH("Extremo",M25)))</formula>
    </cfRule>
    <cfRule type="colorScale" priority="44">
      <colorScale>
        <cfvo type="min"/>
        <cfvo type="max"/>
        <color rgb="FFFF7128"/>
        <color rgb="FFFFEF9C"/>
      </colorScale>
    </cfRule>
  </conditionalFormatting>
  <conditionalFormatting sqref="N25">
    <cfRule type="containsText" dxfId="735" priority="34" operator="containsText" text="3- Moderado">
      <formula>NOT(ISERROR(SEARCH("3- Moderado",N25)))</formula>
    </cfRule>
    <cfRule type="containsText" dxfId="734" priority="35" operator="containsText" text="6- Moderado">
      <formula>NOT(ISERROR(SEARCH("6- Moderado",N25)))</formula>
    </cfRule>
    <cfRule type="containsText" dxfId="733" priority="36" operator="containsText" text="4- Moderado">
      <formula>NOT(ISERROR(SEARCH("4- Moderado",N25)))</formula>
    </cfRule>
    <cfRule type="containsText" dxfId="732" priority="37" operator="containsText" text="3- Bajo">
      <formula>NOT(ISERROR(SEARCH("3- Bajo",N25)))</formula>
    </cfRule>
    <cfRule type="containsText" dxfId="731" priority="38" operator="containsText" text="4- Bajo">
      <formula>NOT(ISERROR(SEARCH("4- Bajo",N25)))</formula>
    </cfRule>
    <cfRule type="containsText" dxfId="730" priority="39" operator="containsText" text="1- Bajo">
      <formula>NOT(ISERROR(SEARCH("1- Bajo",N25)))</formula>
    </cfRule>
  </conditionalFormatting>
  <conditionalFormatting sqref="H25:H29">
    <cfRule type="containsText" dxfId="729" priority="21" operator="containsText" text="Muy Alta">
      <formula>NOT(ISERROR(SEARCH("Muy Alta",H25)))</formula>
    </cfRule>
    <cfRule type="containsText" dxfId="728" priority="22" operator="containsText" text="Alta">
      <formula>NOT(ISERROR(SEARCH("Alta",H25)))</formula>
    </cfRule>
    <cfRule type="containsText" dxfId="727" priority="23" operator="containsText" text="Muy Alta">
      <formula>NOT(ISERROR(SEARCH("Muy Alta",H25)))</formula>
    </cfRule>
    <cfRule type="containsText" dxfId="726" priority="28" operator="containsText" text="Muy Baja">
      <formula>NOT(ISERROR(SEARCH("Muy Baja",H25)))</formula>
    </cfRule>
    <cfRule type="containsText" dxfId="725" priority="29" operator="containsText" text="Baja">
      <formula>NOT(ISERROR(SEARCH("Baja",H25)))</formula>
    </cfRule>
    <cfRule type="containsText" dxfId="724" priority="30" operator="containsText" text="Media">
      <formula>NOT(ISERROR(SEARCH("Media",H25)))</formula>
    </cfRule>
    <cfRule type="containsText" dxfId="723" priority="31" operator="containsText" text="Alta">
      <formula>NOT(ISERROR(SEARCH("Alta",H25)))</formula>
    </cfRule>
    <cfRule type="containsText" dxfId="722" priority="33" operator="containsText" text="Muy Alta">
      <formula>NOT(ISERROR(SEARCH("Muy Alta",H25)))</formula>
    </cfRule>
  </conditionalFormatting>
  <conditionalFormatting sqref="I25:I29">
    <cfRule type="containsText" dxfId="721" priority="24" operator="containsText" text="Catastrófico">
      <formula>NOT(ISERROR(SEARCH("Catastrófico",I25)))</formula>
    </cfRule>
    <cfRule type="containsText" dxfId="720" priority="25" operator="containsText" text="Mayor">
      <formula>NOT(ISERROR(SEARCH("Mayor",I25)))</formula>
    </cfRule>
    <cfRule type="containsText" dxfId="719" priority="26" operator="containsText" text="Menor">
      <formula>NOT(ISERROR(SEARCH("Menor",I25)))</formula>
    </cfRule>
    <cfRule type="containsText" dxfId="718" priority="27" operator="containsText" text="Leve">
      <formula>NOT(ISERROR(SEARCH("Leve",I25)))</formula>
    </cfRule>
    <cfRule type="containsText" dxfId="717" priority="32" operator="containsText" text="Moderado">
      <formula>NOT(ISERROR(SEARCH("Moderado",I25)))</formula>
    </cfRule>
  </conditionalFormatting>
  <conditionalFormatting sqref="K25:K29">
    <cfRule type="containsText" dxfId="716" priority="19" operator="containsText" text="Media">
      <formula>NOT(ISERROR(SEARCH("Media",K25)))</formula>
    </cfRule>
  </conditionalFormatting>
  <conditionalFormatting sqref="L25:L29">
    <cfRule type="containsText" dxfId="715" priority="18" operator="containsText" text="Moderado">
      <formula>NOT(ISERROR(SEARCH("Moderado",L25)))</formula>
    </cfRule>
  </conditionalFormatting>
  <conditionalFormatting sqref="J25:J29">
    <cfRule type="containsText" dxfId="714" priority="17" operator="containsText" text="Moderado">
      <formula>NOT(ISERROR(SEARCH("Moderado",J25)))</formula>
    </cfRule>
  </conditionalFormatting>
  <conditionalFormatting sqref="J25:J29">
    <cfRule type="containsText" dxfId="713" priority="15" operator="containsText" text="Bajo">
      <formula>NOT(ISERROR(SEARCH("Bajo",J25)))</formula>
    </cfRule>
    <cfRule type="containsText" dxfId="712" priority="16" operator="containsText" text="Extremo">
      <formula>NOT(ISERROR(SEARCH("Extremo",J25)))</formula>
    </cfRule>
  </conditionalFormatting>
  <conditionalFormatting sqref="K25:K29">
    <cfRule type="containsText" dxfId="711" priority="13" operator="containsText" text="Baja">
      <formula>NOT(ISERROR(SEARCH("Baja",K25)))</formula>
    </cfRule>
    <cfRule type="containsText" dxfId="710" priority="14" operator="containsText" text="Muy Baja">
      <formula>NOT(ISERROR(SEARCH("Muy Baja",K25)))</formula>
    </cfRule>
  </conditionalFormatting>
  <conditionalFormatting sqref="K25:K29">
    <cfRule type="containsText" dxfId="709" priority="11" operator="containsText" text="Muy Alta">
      <formula>NOT(ISERROR(SEARCH("Muy Alta",K25)))</formula>
    </cfRule>
    <cfRule type="containsText" dxfId="708" priority="12" operator="containsText" text="Alta">
      <formula>NOT(ISERROR(SEARCH("Alta",K25)))</formula>
    </cfRule>
  </conditionalFormatting>
  <conditionalFormatting sqref="L25:L29">
    <cfRule type="containsText" dxfId="707" priority="7" operator="containsText" text="Catastrófico">
      <formula>NOT(ISERROR(SEARCH("Catastrófico",L25)))</formula>
    </cfRule>
    <cfRule type="containsText" dxfId="706" priority="8" operator="containsText" text="Mayor">
      <formula>NOT(ISERROR(SEARCH("Mayor",L25)))</formula>
    </cfRule>
    <cfRule type="containsText" dxfId="705" priority="9" operator="containsText" text="Menor">
      <formula>NOT(ISERROR(SEARCH("Menor",L25)))</formula>
    </cfRule>
    <cfRule type="containsText" dxfId="704" priority="10" operator="containsText" text="Leve">
      <formula>NOT(ISERROR(SEARCH("Leve",L25)))</formula>
    </cfRule>
  </conditionalFormatting>
  <conditionalFormatting sqref="B10 B15 B20 B25 B30 B35 B40 B45 B50 B55">
    <cfRule type="containsText" dxfId="703" priority="1" operator="containsText" text="3- Moderado">
      <formula>NOT(ISERROR(SEARCH("3- Moderado",B10)))</formula>
    </cfRule>
    <cfRule type="containsText" dxfId="702" priority="2" operator="containsText" text="6- Moderado">
      <formula>NOT(ISERROR(SEARCH("6- Moderado",B10)))</formula>
    </cfRule>
    <cfRule type="containsText" dxfId="701" priority="3" operator="containsText" text="4- Moderado">
      <formula>NOT(ISERROR(SEARCH("4- Moderado",B10)))</formula>
    </cfRule>
    <cfRule type="containsText" dxfId="700" priority="4" operator="containsText" text="3- Bajo">
      <formula>NOT(ISERROR(SEARCH("3- Bajo",B10)))</formula>
    </cfRule>
    <cfRule type="containsText" dxfId="699" priority="5" operator="containsText" text="4- Bajo">
      <formula>NOT(ISERROR(SEARCH("4- Bajo",B10)))</formula>
    </cfRule>
    <cfRule type="containsText" dxfId="698" priority="6" operator="containsText" text="1- Bajo">
      <formula>NOT(ISERROR(SEARCH("1- Bajo",B10)))</formula>
    </cfRule>
  </conditionalFormatting>
  <dataValidations count="7">
    <dataValidation allowBlank="1" showInputMessage="1" showErrorMessage="1" prompt="Seleccionar el tipo de riesgo teniendo en cuenta que  factor organizaconal afecta. Ver explicacion en hoja " sqref="E8" xr:uid="{58721375-1522-430A-9835-A04F71CFAF83}"/>
    <dataValidation allowBlank="1" showInputMessage="1" showErrorMessage="1" prompt="Registrar qué factor  que ocasina el riesgo: un facot identtficado el contexto._x000a_O  personas, recursos, estilo de direccion , factores externos, , codiciones ambientales" sqref="F8:G8" xr:uid="{2080B5D0-ECC2-4523-8420-CCF7F16AA1A3}"/>
    <dataValidation allowBlank="1" showInputMessage="1" showErrorMessage="1" prompt="Que tan factible es que materialize el riesgo?" sqref="H8" xr:uid="{0287FF2F-11E7-441A-A07B-4A449AE82A2F}"/>
    <dataValidation allowBlank="1" showInputMessage="1" showErrorMessage="1" prompt="El grado de afectación puede ser " sqref="I8" xr:uid="{ECA09E7C-7264-4845-BC95-6ECC044A5530}"/>
    <dataValidation allowBlank="1" showInputMessage="1" showErrorMessage="1" prompt="Describir las actividades que se van a desarrollar para el proyecto" sqref="O7" xr:uid="{C943B8A3-054B-451B-A287-90321957BE45}"/>
    <dataValidation allowBlank="1" showInputMessage="1" showErrorMessage="1" prompt="Seleccionar si el responsable es el responsable de las acciones es el nivel central" sqref="P7:P8" xr:uid="{0CD8BDDF-BB16-4773-8330-204AD642AB05}"/>
    <dataValidation allowBlank="1" showInputMessage="1" showErrorMessage="1" prompt="seleccionar si el responsable de ejecutar las acciones es el nivel central" sqref="Q8:R8" xr:uid="{420A1DE1-2392-4967-BF66-5E9A9C0F32FC}"/>
  </dataValidation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BF501B-633E-481C-A771-43147EFCD636}">
  <sheetPr>
    <tabColor theme="7" tint="0.39997558519241921"/>
  </sheetPr>
  <dimension ref="A1:JS59"/>
  <sheetViews>
    <sheetView topLeftCell="G2" zoomScale="71" zoomScaleNormal="71" workbookViewId="0">
      <selection activeCell="U10" sqref="U10:U59"/>
    </sheetView>
  </sheetViews>
  <sheetFormatPr baseColWidth="10" defaultColWidth="11.44140625" defaultRowHeight="14.4" x14ac:dyDescent="0.3"/>
  <cols>
    <col min="1" max="2" width="18.44140625" style="82" customWidth="1"/>
    <col min="3" max="3" width="15.5546875" customWidth="1"/>
    <col min="4" max="4" width="27.5546875" style="82" customWidth="1"/>
    <col min="5" max="5" width="18" style="184" customWidth="1"/>
    <col min="6" max="6" width="40.109375" customWidth="1"/>
    <col min="7" max="7" width="20.44140625" customWidth="1"/>
    <col min="8" max="8" width="10.44140625" style="185" customWidth="1"/>
    <col min="9" max="9" width="11.44140625" style="185" customWidth="1"/>
    <col min="10" max="10" width="10.109375" style="186" customWidth="1"/>
    <col min="11" max="11" width="11.44140625" style="185" customWidth="1"/>
    <col min="12" max="12" width="10.88671875" style="185" customWidth="1"/>
    <col min="13" max="13" width="18.33203125" style="185" bestFit="1" customWidth="1"/>
    <col min="14" max="14" width="18.33203125" bestFit="1" customWidth="1"/>
    <col min="15" max="15" width="32.88671875" customWidth="1"/>
    <col min="16" max="16" width="16.5546875" customWidth="1"/>
    <col min="17" max="18" width="14.33203125" customWidth="1"/>
    <col min="19" max="19" width="17.88671875" customWidth="1"/>
    <col min="20" max="20" width="15.109375" customWidth="1"/>
    <col min="21" max="21" width="26.109375" customWidth="1"/>
    <col min="22" max="177" width="11.44140625" style="7"/>
  </cols>
  <sheetData>
    <row r="1" spans="1:279" s="156" customFormat="1" ht="16.5" customHeight="1" x14ac:dyDescent="0.25">
      <c r="A1" s="342"/>
      <c r="B1" s="343"/>
      <c r="C1" s="343"/>
      <c r="D1" s="480" t="s">
        <v>489</v>
      </c>
      <c r="E1" s="480"/>
      <c r="F1" s="480"/>
      <c r="G1" s="480"/>
      <c r="H1" s="480"/>
      <c r="I1" s="480"/>
      <c r="J1" s="480"/>
      <c r="K1" s="480"/>
      <c r="L1" s="480"/>
      <c r="M1" s="480"/>
      <c r="N1" s="480"/>
      <c r="O1" s="480"/>
      <c r="P1" s="480"/>
      <c r="Q1" s="481"/>
      <c r="R1" s="187"/>
      <c r="S1" s="334" t="s">
        <v>120</v>
      </c>
      <c r="T1" s="334"/>
      <c r="U1" s="334"/>
      <c r="V1" s="155"/>
      <c r="W1" s="155"/>
      <c r="X1" s="155"/>
      <c r="Y1" s="155"/>
      <c r="Z1" s="155"/>
      <c r="AA1" s="155"/>
      <c r="AB1" s="155"/>
      <c r="AC1" s="155"/>
      <c r="AD1" s="155"/>
      <c r="AE1" s="155"/>
      <c r="AF1" s="155"/>
      <c r="AG1" s="155"/>
      <c r="AH1" s="155"/>
      <c r="AI1" s="155"/>
      <c r="AJ1" s="155"/>
      <c r="AK1" s="155"/>
      <c r="AL1" s="155"/>
      <c r="AM1" s="155"/>
      <c r="AN1" s="155"/>
      <c r="AO1" s="155"/>
      <c r="AP1" s="155"/>
      <c r="AQ1" s="155"/>
      <c r="AR1" s="155"/>
      <c r="AS1" s="155"/>
      <c r="AT1" s="155"/>
      <c r="AU1" s="155"/>
      <c r="AV1" s="155"/>
      <c r="AW1" s="155"/>
      <c r="AX1" s="155"/>
      <c r="AY1" s="155"/>
      <c r="AZ1" s="155"/>
      <c r="BA1" s="155"/>
      <c r="BB1" s="155"/>
      <c r="BC1" s="155"/>
      <c r="BD1" s="155"/>
      <c r="BE1" s="155"/>
      <c r="BF1" s="155"/>
      <c r="BG1" s="155"/>
      <c r="BH1" s="155"/>
      <c r="BI1" s="155"/>
      <c r="BJ1" s="155"/>
      <c r="BK1" s="155"/>
      <c r="BL1" s="155"/>
      <c r="BM1" s="155"/>
      <c r="BN1" s="155"/>
      <c r="BO1" s="155"/>
      <c r="BP1" s="155"/>
      <c r="BQ1" s="155"/>
      <c r="BR1" s="155"/>
      <c r="BS1" s="155"/>
      <c r="BT1" s="155"/>
      <c r="BU1" s="155"/>
      <c r="BV1" s="155"/>
      <c r="BW1" s="155"/>
      <c r="BX1" s="155"/>
      <c r="BY1" s="155"/>
      <c r="BZ1" s="155"/>
      <c r="CA1" s="155"/>
      <c r="CB1" s="155"/>
      <c r="CC1" s="155"/>
      <c r="CD1" s="155"/>
      <c r="CE1" s="155"/>
      <c r="CF1" s="155"/>
      <c r="CG1" s="155"/>
      <c r="CH1" s="155"/>
      <c r="CI1" s="155"/>
      <c r="CJ1" s="155"/>
      <c r="CK1" s="155"/>
      <c r="CL1" s="155"/>
      <c r="CM1" s="155"/>
      <c r="CN1" s="155"/>
      <c r="CO1" s="155"/>
      <c r="CP1" s="155"/>
      <c r="CQ1" s="155"/>
      <c r="CR1" s="155"/>
      <c r="CS1" s="155"/>
      <c r="CT1" s="155"/>
      <c r="CU1" s="155"/>
      <c r="CV1" s="155"/>
      <c r="CW1" s="155"/>
      <c r="CX1" s="155"/>
      <c r="CY1" s="155"/>
      <c r="CZ1" s="155"/>
      <c r="DA1" s="155"/>
      <c r="DB1" s="155"/>
      <c r="DC1" s="155"/>
      <c r="DD1" s="155"/>
      <c r="DE1" s="155"/>
      <c r="DF1" s="155"/>
      <c r="DG1" s="155"/>
      <c r="DH1" s="155"/>
      <c r="DI1" s="155"/>
      <c r="DJ1" s="155"/>
      <c r="DK1" s="155"/>
      <c r="DL1" s="155"/>
      <c r="DM1" s="155"/>
      <c r="DN1" s="155"/>
      <c r="DO1" s="155"/>
      <c r="DP1" s="155"/>
      <c r="DQ1" s="155"/>
      <c r="DR1" s="155"/>
      <c r="DS1" s="155"/>
      <c r="DT1" s="155"/>
      <c r="DU1" s="155"/>
      <c r="DV1" s="155"/>
      <c r="DW1" s="155"/>
      <c r="DX1" s="155"/>
      <c r="DY1" s="155"/>
      <c r="DZ1" s="155"/>
      <c r="EA1" s="155"/>
      <c r="EB1" s="155"/>
      <c r="EC1" s="155"/>
      <c r="ED1" s="155"/>
      <c r="EE1" s="155"/>
      <c r="EF1" s="155"/>
      <c r="EG1" s="155"/>
      <c r="EH1" s="155"/>
      <c r="EI1" s="155"/>
      <c r="EJ1" s="155"/>
      <c r="EK1" s="155"/>
      <c r="EL1" s="155"/>
      <c r="EM1" s="155"/>
      <c r="EN1" s="155"/>
      <c r="EO1" s="155"/>
      <c r="EP1" s="155"/>
      <c r="EQ1" s="155"/>
      <c r="ER1" s="155"/>
      <c r="ES1" s="155"/>
      <c r="ET1" s="155"/>
      <c r="EU1" s="155"/>
      <c r="EV1" s="155"/>
      <c r="EW1" s="155"/>
      <c r="EX1" s="155"/>
      <c r="EY1" s="155"/>
      <c r="EZ1" s="155"/>
      <c r="FA1" s="155"/>
      <c r="FB1" s="155"/>
      <c r="FC1" s="155"/>
      <c r="FD1" s="155"/>
      <c r="FE1" s="155"/>
      <c r="FF1" s="155"/>
      <c r="FG1" s="155"/>
      <c r="FH1" s="155"/>
      <c r="FI1" s="155"/>
      <c r="FJ1" s="155"/>
      <c r="FK1" s="155"/>
      <c r="FL1" s="155"/>
      <c r="FM1" s="155"/>
      <c r="FN1" s="155"/>
      <c r="FO1" s="155"/>
      <c r="FP1" s="155"/>
      <c r="FQ1" s="155"/>
      <c r="FR1" s="155"/>
      <c r="FS1" s="155"/>
      <c r="FT1" s="155"/>
      <c r="FU1" s="155"/>
      <c r="FV1" s="155"/>
      <c r="FW1" s="155"/>
      <c r="FX1" s="155"/>
      <c r="FY1" s="155"/>
      <c r="FZ1" s="155"/>
      <c r="GA1" s="155"/>
      <c r="GB1" s="155"/>
      <c r="GC1" s="155"/>
      <c r="GD1" s="155"/>
      <c r="GE1" s="155"/>
      <c r="GF1" s="155"/>
      <c r="GG1" s="155"/>
      <c r="GH1" s="155"/>
      <c r="GI1" s="155"/>
      <c r="GJ1" s="155"/>
      <c r="GK1" s="155"/>
      <c r="GL1" s="155"/>
      <c r="GM1" s="155"/>
      <c r="GN1" s="155"/>
      <c r="GO1" s="155"/>
      <c r="GP1" s="155"/>
      <c r="GQ1" s="155"/>
      <c r="GR1" s="155"/>
      <c r="GS1" s="155"/>
      <c r="GT1" s="155"/>
      <c r="GU1" s="155"/>
      <c r="GV1" s="155"/>
      <c r="GW1" s="155"/>
      <c r="GX1" s="155"/>
      <c r="GY1" s="155"/>
      <c r="GZ1" s="155"/>
      <c r="HA1" s="155"/>
      <c r="HB1" s="155"/>
      <c r="HC1" s="155"/>
      <c r="HD1" s="155"/>
      <c r="HE1" s="155"/>
      <c r="HF1" s="155"/>
      <c r="HG1" s="155"/>
      <c r="HH1" s="155"/>
      <c r="HI1" s="155"/>
      <c r="HJ1" s="155"/>
      <c r="HK1" s="155"/>
      <c r="HL1" s="155"/>
      <c r="HM1" s="155"/>
      <c r="HN1" s="155"/>
      <c r="HO1" s="155"/>
      <c r="HP1" s="155"/>
      <c r="HQ1" s="155"/>
      <c r="HR1" s="155"/>
      <c r="HS1" s="155"/>
      <c r="HT1" s="155"/>
      <c r="HU1" s="155"/>
      <c r="HV1" s="155"/>
      <c r="HW1" s="155"/>
      <c r="HX1" s="155"/>
      <c r="HY1" s="155"/>
      <c r="HZ1" s="155"/>
      <c r="IA1" s="155"/>
      <c r="IB1" s="155"/>
      <c r="IC1" s="155"/>
      <c r="ID1" s="155"/>
      <c r="IE1" s="155"/>
      <c r="IF1" s="155"/>
      <c r="IG1" s="155"/>
      <c r="IH1" s="155"/>
      <c r="II1" s="155"/>
      <c r="IJ1" s="155"/>
      <c r="IK1" s="155"/>
      <c r="IL1" s="155"/>
      <c r="IM1" s="155"/>
      <c r="IN1" s="155"/>
      <c r="IO1" s="155"/>
      <c r="IP1" s="155"/>
      <c r="IQ1" s="155"/>
      <c r="IR1" s="155"/>
      <c r="IS1" s="155"/>
      <c r="IT1" s="155"/>
      <c r="IU1" s="155"/>
      <c r="IV1" s="155"/>
      <c r="IW1" s="155"/>
      <c r="IX1" s="155"/>
      <c r="IY1" s="155"/>
      <c r="IZ1" s="155"/>
      <c r="JA1" s="155"/>
      <c r="JB1" s="155"/>
      <c r="JC1" s="155"/>
      <c r="JD1" s="155"/>
      <c r="JE1" s="155"/>
      <c r="JF1" s="155"/>
      <c r="JG1" s="155"/>
      <c r="JH1" s="155"/>
      <c r="JI1" s="155"/>
      <c r="JJ1" s="155"/>
      <c r="JK1" s="155"/>
      <c r="JL1" s="155"/>
      <c r="JM1" s="155"/>
      <c r="JN1" s="155"/>
      <c r="JO1" s="155"/>
      <c r="JP1" s="155"/>
      <c r="JQ1" s="155"/>
      <c r="JR1" s="155"/>
      <c r="JS1" s="155"/>
    </row>
    <row r="2" spans="1:279" s="156" customFormat="1" ht="39.75" customHeight="1" x14ac:dyDescent="0.25">
      <c r="A2" s="344"/>
      <c r="B2" s="345"/>
      <c r="C2" s="345"/>
      <c r="D2" s="482"/>
      <c r="E2" s="482"/>
      <c r="F2" s="482"/>
      <c r="G2" s="482"/>
      <c r="H2" s="482"/>
      <c r="I2" s="482"/>
      <c r="J2" s="482"/>
      <c r="K2" s="482"/>
      <c r="L2" s="482"/>
      <c r="M2" s="482"/>
      <c r="N2" s="482"/>
      <c r="O2" s="482"/>
      <c r="P2" s="482"/>
      <c r="Q2" s="483"/>
      <c r="R2" s="187"/>
      <c r="S2" s="334"/>
      <c r="T2" s="334"/>
      <c r="U2" s="334"/>
      <c r="V2" s="155"/>
      <c r="W2" s="155"/>
      <c r="X2" s="155"/>
      <c r="Y2" s="155"/>
      <c r="Z2" s="155"/>
      <c r="AA2" s="155"/>
      <c r="AB2" s="155"/>
      <c r="AC2" s="155"/>
      <c r="AD2" s="155"/>
      <c r="AE2" s="155"/>
      <c r="AF2" s="155"/>
      <c r="AG2" s="155"/>
      <c r="AH2" s="155"/>
      <c r="AI2" s="155"/>
      <c r="AJ2" s="155"/>
      <c r="AK2" s="155"/>
      <c r="AL2" s="155"/>
      <c r="AM2" s="155"/>
      <c r="AN2" s="155"/>
      <c r="AO2" s="155"/>
      <c r="AP2" s="155"/>
      <c r="AQ2" s="155"/>
      <c r="AR2" s="155"/>
      <c r="AS2" s="155"/>
      <c r="AT2" s="155"/>
      <c r="AU2" s="155"/>
      <c r="AV2" s="155"/>
      <c r="AW2" s="155"/>
      <c r="AX2" s="155"/>
      <c r="AY2" s="155"/>
      <c r="AZ2" s="155"/>
      <c r="BA2" s="155"/>
      <c r="BB2" s="155"/>
      <c r="BC2" s="155"/>
      <c r="BD2" s="155"/>
      <c r="BE2" s="155"/>
      <c r="BF2" s="155"/>
      <c r="BG2" s="155"/>
      <c r="BH2" s="155"/>
      <c r="BI2" s="155"/>
      <c r="BJ2" s="155"/>
      <c r="BK2" s="155"/>
      <c r="BL2" s="155"/>
      <c r="BM2" s="155"/>
      <c r="BN2" s="155"/>
      <c r="BO2" s="155"/>
      <c r="BP2" s="155"/>
      <c r="BQ2" s="155"/>
      <c r="BR2" s="155"/>
      <c r="BS2" s="155"/>
      <c r="BT2" s="155"/>
      <c r="BU2" s="155"/>
      <c r="BV2" s="155"/>
      <c r="BW2" s="155"/>
      <c r="BX2" s="155"/>
      <c r="BY2" s="155"/>
      <c r="BZ2" s="155"/>
      <c r="CA2" s="155"/>
      <c r="CB2" s="155"/>
      <c r="CC2" s="155"/>
      <c r="CD2" s="155"/>
      <c r="CE2" s="155"/>
      <c r="CF2" s="155"/>
      <c r="CG2" s="155"/>
      <c r="CH2" s="155"/>
      <c r="CI2" s="155"/>
      <c r="CJ2" s="155"/>
      <c r="CK2" s="155"/>
      <c r="CL2" s="155"/>
      <c r="CM2" s="155"/>
      <c r="CN2" s="155"/>
      <c r="CO2" s="155"/>
      <c r="CP2" s="155"/>
      <c r="CQ2" s="155"/>
      <c r="CR2" s="155"/>
      <c r="CS2" s="155"/>
      <c r="CT2" s="155"/>
      <c r="CU2" s="155"/>
      <c r="CV2" s="155"/>
      <c r="CW2" s="155"/>
      <c r="CX2" s="155"/>
      <c r="CY2" s="155"/>
      <c r="CZ2" s="155"/>
      <c r="DA2" s="155"/>
      <c r="DB2" s="155"/>
      <c r="DC2" s="155"/>
      <c r="DD2" s="155"/>
      <c r="DE2" s="155"/>
      <c r="DF2" s="155"/>
      <c r="DG2" s="155"/>
      <c r="DH2" s="155"/>
      <c r="DI2" s="155"/>
      <c r="DJ2" s="155"/>
      <c r="DK2" s="155"/>
      <c r="DL2" s="155"/>
      <c r="DM2" s="155"/>
      <c r="DN2" s="155"/>
      <c r="DO2" s="155"/>
      <c r="DP2" s="155"/>
      <c r="DQ2" s="155"/>
      <c r="DR2" s="155"/>
      <c r="DS2" s="155"/>
      <c r="DT2" s="155"/>
      <c r="DU2" s="155"/>
      <c r="DV2" s="155"/>
      <c r="DW2" s="155"/>
      <c r="DX2" s="155"/>
      <c r="DY2" s="155"/>
      <c r="DZ2" s="155"/>
      <c r="EA2" s="155"/>
      <c r="EB2" s="155"/>
      <c r="EC2" s="155"/>
      <c r="ED2" s="155"/>
      <c r="EE2" s="155"/>
      <c r="EF2" s="155"/>
      <c r="EG2" s="155"/>
      <c r="EH2" s="155"/>
      <c r="EI2" s="155"/>
      <c r="EJ2" s="155"/>
      <c r="EK2" s="155"/>
      <c r="EL2" s="155"/>
      <c r="EM2" s="155"/>
      <c r="EN2" s="155"/>
      <c r="EO2" s="155"/>
      <c r="EP2" s="155"/>
      <c r="EQ2" s="155"/>
      <c r="ER2" s="155"/>
      <c r="ES2" s="155"/>
      <c r="ET2" s="155"/>
      <c r="EU2" s="155"/>
      <c r="EV2" s="155"/>
      <c r="EW2" s="155"/>
      <c r="EX2" s="155"/>
      <c r="EY2" s="155"/>
      <c r="EZ2" s="155"/>
      <c r="FA2" s="155"/>
      <c r="FB2" s="155"/>
      <c r="FC2" s="155"/>
      <c r="FD2" s="155"/>
      <c r="FE2" s="155"/>
      <c r="FF2" s="155"/>
      <c r="FG2" s="155"/>
      <c r="FH2" s="155"/>
      <c r="FI2" s="155"/>
      <c r="FJ2" s="155"/>
      <c r="FK2" s="155"/>
      <c r="FL2" s="155"/>
      <c r="FM2" s="155"/>
      <c r="FN2" s="155"/>
      <c r="FO2" s="155"/>
      <c r="FP2" s="155"/>
      <c r="FQ2" s="155"/>
      <c r="FR2" s="155"/>
      <c r="FS2" s="155"/>
      <c r="FT2" s="155"/>
      <c r="FU2" s="155"/>
      <c r="FV2" s="155"/>
      <c r="FW2" s="155"/>
      <c r="FX2" s="155"/>
      <c r="FY2" s="155"/>
      <c r="FZ2" s="155"/>
      <c r="GA2" s="155"/>
      <c r="GB2" s="155"/>
      <c r="GC2" s="155"/>
      <c r="GD2" s="155"/>
      <c r="GE2" s="155"/>
      <c r="GF2" s="155"/>
      <c r="GG2" s="155"/>
      <c r="GH2" s="155"/>
      <c r="GI2" s="155"/>
      <c r="GJ2" s="155"/>
      <c r="GK2" s="155"/>
      <c r="GL2" s="155"/>
      <c r="GM2" s="155"/>
      <c r="GN2" s="155"/>
      <c r="GO2" s="155"/>
      <c r="GP2" s="155"/>
      <c r="GQ2" s="155"/>
      <c r="GR2" s="155"/>
      <c r="GS2" s="155"/>
      <c r="GT2" s="155"/>
      <c r="GU2" s="155"/>
      <c r="GV2" s="155"/>
      <c r="GW2" s="155"/>
      <c r="GX2" s="155"/>
      <c r="GY2" s="155"/>
      <c r="GZ2" s="155"/>
      <c r="HA2" s="155"/>
      <c r="HB2" s="155"/>
      <c r="HC2" s="155"/>
      <c r="HD2" s="155"/>
      <c r="HE2" s="155"/>
      <c r="HF2" s="155"/>
      <c r="HG2" s="155"/>
      <c r="HH2" s="155"/>
      <c r="HI2" s="155"/>
      <c r="HJ2" s="155"/>
      <c r="HK2" s="155"/>
      <c r="HL2" s="155"/>
      <c r="HM2" s="155"/>
      <c r="HN2" s="155"/>
      <c r="HO2" s="155"/>
      <c r="HP2" s="155"/>
      <c r="HQ2" s="155"/>
      <c r="HR2" s="155"/>
      <c r="HS2" s="155"/>
      <c r="HT2" s="155"/>
      <c r="HU2" s="155"/>
      <c r="HV2" s="155"/>
      <c r="HW2" s="155"/>
      <c r="HX2" s="155"/>
      <c r="HY2" s="155"/>
      <c r="HZ2" s="155"/>
      <c r="IA2" s="155"/>
      <c r="IB2" s="155"/>
      <c r="IC2" s="155"/>
      <c r="ID2" s="155"/>
      <c r="IE2" s="155"/>
      <c r="IF2" s="155"/>
      <c r="IG2" s="155"/>
      <c r="IH2" s="155"/>
      <c r="II2" s="155"/>
      <c r="IJ2" s="155"/>
      <c r="IK2" s="155"/>
      <c r="IL2" s="155"/>
      <c r="IM2" s="155"/>
      <c r="IN2" s="155"/>
      <c r="IO2" s="155"/>
      <c r="IP2" s="155"/>
      <c r="IQ2" s="155"/>
      <c r="IR2" s="155"/>
      <c r="IS2" s="155"/>
      <c r="IT2" s="155"/>
      <c r="IU2" s="155"/>
      <c r="IV2" s="155"/>
      <c r="IW2" s="155"/>
      <c r="IX2" s="155"/>
      <c r="IY2" s="155"/>
      <c r="IZ2" s="155"/>
      <c r="JA2" s="155"/>
      <c r="JB2" s="155"/>
      <c r="JC2" s="155"/>
      <c r="JD2" s="155"/>
      <c r="JE2" s="155"/>
      <c r="JF2" s="155"/>
      <c r="JG2" s="155"/>
      <c r="JH2" s="155"/>
      <c r="JI2" s="155"/>
      <c r="JJ2" s="155"/>
      <c r="JK2" s="155"/>
      <c r="JL2" s="155"/>
      <c r="JM2" s="155"/>
      <c r="JN2" s="155"/>
      <c r="JO2" s="155"/>
      <c r="JP2" s="155"/>
      <c r="JQ2" s="155"/>
      <c r="JR2" s="155"/>
      <c r="JS2" s="155"/>
    </row>
    <row r="3" spans="1:279" s="156" customFormat="1" ht="3" customHeight="1" x14ac:dyDescent="0.25">
      <c r="A3" s="2"/>
      <c r="B3" s="2"/>
      <c r="C3" s="3"/>
      <c r="D3" s="482"/>
      <c r="E3" s="482"/>
      <c r="F3" s="482"/>
      <c r="G3" s="482"/>
      <c r="H3" s="482"/>
      <c r="I3" s="482"/>
      <c r="J3" s="482"/>
      <c r="K3" s="482"/>
      <c r="L3" s="482"/>
      <c r="M3" s="482"/>
      <c r="N3" s="482"/>
      <c r="O3" s="482"/>
      <c r="P3" s="482"/>
      <c r="Q3" s="483"/>
      <c r="R3" s="187"/>
      <c r="S3" s="334"/>
      <c r="T3" s="334"/>
      <c r="U3" s="334"/>
      <c r="V3" s="155"/>
      <c r="W3" s="155"/>
      <c r="X3" s="155"/>
      <c r="Y3" s="155"/>
      <c r="Z3" s="155"/>
      <c r="AA3" s="155"/>
      <c r="AB3" s="155"/>
      <c r="AC3" s="155"/>
      <c r="AD3" s="155"/>
      <c r="AE3" s="155"/>
      <c r="AF3" s="155"/>
      <c r="AG3" s="155"/>
      <c r="AH3" s="155"/>
      <c r="AI3" s="155"/>
      <c r="AJ3" s="155"/>
      <c r="AK3" s="155"/>
      <c r="AL3" s="155"/>
      <c r="AM3" s="155"/>
      <c r="AN3" s="155"/>
      <c r="AO3" s="155"/>
      <c r="AP3" s="155"/>
      <c r="AQ3" s="155"/>
      <c r="AR3" s="155"/>
      <c r="AS3" s="155"/>
      <c r="AT3" s="155"/>
      <c r="AU3" s="155"/>
      <c r="AV3" s="155"/>
      <c r="AW3" s="155"/>
      <c r="AX3" s="155"/>
      <c r="AY3" s="155"/>
      <c r="AZ3" s="155"/>
      <c r="BA3" s="155"/>
      <c r="BB3" s="155"/>
      <c r="BC3" s="155"/>
      <c r="BD3" s="155"/>
      <c r="BE3" s="155"/>
      <c r="BF3" s="155"/>
      <c r="BG3" s="155"/>
      <c r="BH3" s="155"/>
      <c r="BI3" s="155"/>
      <c r="BJ3" s="155"/>
      <c r="BK3" s="155"/>
      <c r="BL3" s="155"/>
      <c r="BM3" s="155"/>
      <c r="BN3" s="155"/>
      <c r="BO3" s="155"/>
      <c r="BP3" s="155"/>
      <c r="BQ3" s="155"/>
      <c r="BR3" s="155"/>
      <c r="BS3" s="155"/>
      <c r="BT3" s="155"/>
      <c r="BU3" s="155"/>
      <c r="BV3" s="155"/>
      <c r="BW3" s="155"/>
      <c r="BX3" s="155"/>
      <c r="BY3" s="155"/>
      <c r="BZ3" s="155"/>
      <c r="CA3" s="155"/>
      <c r="CB3" s="155"/>
      <c r="CC3" s="155"/>
      <c r="CD3" s="155"/>
      <c r="CE3" s="155"/>
      <c r="CF3" s="155"/>
      <c r="CG3" s="155"/>
      <c r="CH3" s="155"/>
      <c r="CI3" s="155"/>
      <c r="CJ3" s="155"/>
      <c r="CK3" s="155"/>
      <c r="CL3" s="155"/>
      <c r="CM3" s="155"/>
      <c r="CN3" s="155"/>
      <c r="CO3" s="155"/>
      <c r="CP3" s="155"/>
      <c r="CQ3" s="155"/>
      <c r="CR3" s="155"/>
      <c r="CS3" s="155"/>
      <c r="CT3" s="155"/>
      <c r="CU3" s="155"/>
      <c r="CV3" s="155"/>
      <c r="CW3" s="155"/>
      <c r="CX3" s="155"/>
      <c r="CY3" s="155"/>
      <c r="CZ3" s="155"/>
      <c r="DA3" s="155"/>
      <c r="DB3" s="155"/>
      <c r="DC3" s="155"/>
      <c r="DD3" s="155"/>
      <c r="DE3" s="155"/>
      <c r="DF3" s="155"/>
      <c r="DG3" s="155"/>
      <c r="DH3" s="155"/>
      <c r="DI3" s="155"/>
      <c r="DJ3" s="155"/>
      <c r="DK3" s="155"/>
      <c r="DL3" s="155"/>
      <c r="DM3" s="155"/>
      <c r="DN3" s="155"/>
      <c r="DO3" s="155"/>
      <c r="DP3" s="155"/>
      <c r="DQ3" s="155"/>
      <c r="DR3" s="155"/>
      <c r="DS3" s="155"/>
      <c r="DT3" s="155"/>
      <c r="DU3" s="155"/>
      <c r="DV3" s="155"/>
      <c r="DW3" s="155"/>
      <c r="DX3" s="155"/>
      <c r="DY3" s="155"/>
      <c r="DZ3" s="155"/>
      <c r="EA3" s="155"/>
      <c r="EB3" s="155"/>
      <c r="EC3" s="155"/>
      <c r="ED3" s="155"/>
      <c r="EE3" s="155"/>
      <c r="EF3" s="155"/>
      <c r="EG3" s="155"/>
      <c r="EH3" s="155"/>
      <c r="EI3" s="155"/>
      <c r="EJ3" s="155"/>
      <c r="EK3" s="155"/>
      <c r="EL3" s="155"/>
      <c r="EM3" s="155"/>
      <c r="EN3" s="155"/>
      <c r="EO3" s="155"/>
      <c r="EP3" s="155"/>
      <c r="EQ3" s="155"/>
      <c r="ER3" s="155"/>
      <c r="ES3" s="155"/>
      <c r="ET3" s="155"/>
      <c r="EU3" s="155"/>
      <c r="EV3" s="155"/>
      <c r="EW3" s="155"/>
      <c r="EX3" s="155"/>
      <c r="EY3" s="155"/>
      <c r="EZ3" s="155"/>
      <c r="FA3" s="155"/>
      <c r="FB3" s="155"/>
      <c r="FC3" s="155"/>
      <c r="FD3" s="155"/>
      <c r="FE3" s="155"/>
      <c r="FF3" s="155"/>
      <c r="FG3" s="155"/>
      <c r="FH3" s="155"/>
      <c r="FI3" s="155"/>
      <c r="FJ3" s="155"/>
      <c r="FK3" s="155"/>
      <c r="FL3" s="155"/>
      <c r="FM3" s="155"/>
      <c r="FN3" s="155"/>
      <c r="FO3" s="155"/>
      <c r="FP3" s="155"/>
      <c r="FQ3" s="155"/>
      <c r="FR3" s="155"/>
      <c r="FS3" s="155"/>
      <c r="FT3" s="155"/>
      <c r="FU3" s="155"/>
      <c r="FV3" s="155"/>
      <c r="FW3" s="155"/>
      <c r="FX3" s="155"/>
      <c r="FY3" s="155"/>
      <c r="FZ3" s="155"/>
      <c r="GA3" s="155"/>
      <c r="GB3" s="155"/>
      <c r="GC3" s="155"/>
      <c r="GD3" s="155"/>
      <c r="GE3" s="155"/>
      <c r="GF3" s="155"/>
      <c r="GG3" s="155"/>
      <c r="GH3" s="155"/>
      <c r="GI3" s="155"/>
      <c r="GJ3" s="155"/>
      <c r="GK3" s="155"/>
      <c r="GL3" s="155"/>
      <c r="GM3" s="155"/>
      <c r="GN3" s="155"/>
      <c r="GO3" s="155"/>
      <c r="GP3" s="155"/>
      <c r="GQ3" s="155"/>
      <c r="GR3" s="155"/>
      <c r="GS3" s="155"/>
      <c r="GT3" s="155"/>
      <c r="GU3" s="155"/>
      <c r="GV3" s="155"/>
      <c r="GW3" s="155"/>
      <c r="GX3" s="155"/>
      <c r="GY3" s="155"/>
      <c r="GZ3" s="155"/>
      <c r="HA3" s="155"/>
      <c r="HB3" s="155"/>
      <c r="HC3" s="155"/>
      <c r="HD3" s="155"/>
      <c r="HE3" s="155"/>
      <c r="HF3" s="155"/>
      <c r="HG3" s="155"/>
      <c r="HH3" s="155"/>
      <c r="HI3" s="155"/>
      <c r="HJ3" s="155"/>
      <c r="HK3" s="155"/>
      <c r="HL3" s="155"/>
      <c r="HM3" s="155"/>
      <c r="HN3" s="155"/>
      <c r="HO3" s="155"/>
      <c r="HP3" s="155"/>
      <c r="HQ3" s="155"/>
      <c r="HR3" s="155"/>
      <c r="HS3" s="155"/>
      <c r="HT3" s="155"/>
      <c r="HU3" s="155"/>
      <c r="HV3" s="155"/>
      <c r="HW3" s="155"/>
      <c r="HX3" s="155"/>
      <c r="HY3" s="155"/>
      <c r="HZ3" s="155"/>
      <c r="IA3" s="155"/>
      <c r="IB3" s="155"/>
      <c r="IC3" s="155"/>
      <c r="ID3" s="155"/>
      <c r="IE3" s="155"/>
      <c r="IF3" s="155"/>
      <c r="IG3" s="155"/>
      <c r="IH3" s="155"/>
      <c r="II3" s="155"/>
      <c r="IJ3" s="155"/>
      <c r="IK3" s="155"/>
      <c r="IL3" s="155"/>
      <c r="IM3" s="155"/>
      <c r="IN3" s="155"/>
      <c r="IO3" s="155"/>
      <c r="IP3" s="155"/>
      <c r="IQ3" s="155"/>
      <c r="IR3" s="155"/>
      <c r="IS3" s="155"/>
      <c r="IT3" s="155"/>
      <c r="IU3" s="155"/>
      <c r="IV3" s="155"/>
      <c r="IW3" s="155"/>
      <c r="IX3" s="155"/>
      <c r="IY3" s="155"/>
      <c r="IZ3" s="155"/>
      <c r="JA3" s="155"/>
      <c r="JB3" s="155"/>
      <c r="JC3" s="155"/>
      <c r="JD3" s="155"/>
      <c r="JE3" s="155"/>
      <c r="JF3" s="155"/>
      <c r="JG3" s="155"/>
      <c r="JH3" s="155"/>
      <c r="JI3" s="155"/>
      <c r="JJ3" s="155"/>
      <c r="JK3" s="155"/>
      <c r="JL3" s="155"/>
      <c r="JM3" s="155"/>
      <c r="JN3" s="155"/>
      <c r="JO3" s="155"/>
      <c r="JP3" s="155"/>
      <c r="JQ3" s="155"/>
      <c r="JR3" s="155"/>
      <c r="JS3" s="155"/>
    </row>
    <row r="4" spans="1:279" s="156" customFormat="1" ht="41.25" customHeight="1" x14ac:dyDescent="0.25">
      <c r="A4" s="335" t="s">
        <v>121</v>
      </c>
      <c r="B4" s="336"/>
      <c r="C4" s="337"/>
      <c r="D4" s="338" t="str">
        <f>'Mapa Final'!D4</f>
        <v>Administración de Justicia</v>
      </c>
      <c r="E4" s="339"/>
      <c r="F4" s="339"/>
      <c r="G4" s="339"/>
      <c r="H4" s="339"/>
      <c r="I4" s="339"/>
      <c r="J4" s="339"/>
      <c r="K4" s="339"/>
      <c r="L4" s="339"/>
      <c r="M4" s="339"/>
      <c r="N4" s="340"/>
      <c r="O4" s="341"/>
      <c r="P4" s="341"/>
      <c r="Q4" s="341"/>
      <c r="R4" s="3"/>
      <c r="S4" s="1"/>
      <c r="T4" s="1"/>
      <c r="U4" s="1"/>
      <c r="V4" s="155"/>
      <c r="W4" s="155"/>
      <c r="X4" s="155"/>
      <c r="Y4" s="155"/>
      <c r="Z4" s="155"/>
      <c r="AA4" s="155"/>
      <c r="AB4" s="155"/>
      <c r="AC4" s="155"/>
      <c r="AD4" s="155"/>
      <c r="AE4" s="155"/>
      <c r="AF4" s="155"/>
      <c r="AG4" s="155"/>
      <c r="AH4" s="155"/>
      <c r="AI4" s="155"/>
      <c r="AJ4" s="155"/>
      <c r="AK4" s="155"/>
      <c r="AL4" s="155"/>
      <c r="AM4" s="155"/>
      <c r="AN4" s="155"/>
      <c r="AO4" s="155"/>
      <c r="AP4" s="155"/>
      <c r="AQ4" s="155"/>
      <c r="AR4" s="155"/>
      <c r="AS4" s="155"/>
      <c r="AT4" s="155"/>
      <c r="AU4" s="155"/>
      <c r="AV4" s="155"/>
      <c r="AW4" s="155"/>
      <c r="AX4" s="155"/>
      <c r="AY4" s="155"/>
      <c r="AZ4" s="155"/>
      <c r="BA4" s="155"/>
      <c r="BB4" s="155"/>
      <c r="BC4" s="155"/>
      <c r="BD4" s="155"/>
      <c r="BE4" s="155"/>
      <c r="BF4" s="155"/>
      <c r="BG4" s="155"/>
      <c r="BH4" s="155"/>
      <c r="BI4" s="155"/>
      <c r="BJ4" s="155"/>
      <c r="BK4" s="155"/>
      <c r="BL4" s="155"/>
      <c r="BM4" s="155"/>
      <c r="BN4" s="155"/>
      <c r="BO4" s="155"/>
      <c r="BP4" s="155"/>
      <c r="BQ4" s="155"/>
      <c r="BR4" s="155"/>
      <c r="BS4" s="155"/>
      <c r="BT4" s="155"/>
      <c r="BU4" s="155"/>
      <c r="BV4" s="155"/>
      <c r="BW4" s="155"/>
      <c r="BX4" s="155"/>
      <c r="BY4" s="155"/>
      <c r="BZ4" s="155"/>
      <c r="CA4" s="155"/>
      <c r="CB4" s="155"/>
      <c r="CC4" s="155"/>
      <c r="CD4" s="155"/>
      <c r="CE4" s="155"/>
      <c r="CF4" s="155"/>
      <c r="CG4" s="155"/>
      <c r="CH4" s="155"/>
      <c r="CI4" s="155"/>
      <c r="CJ4" s="155"/>
      <c r="CK4" s="155"/>
      <c r="CL4" s="155"/>
      <c r="CM4" s="155"/>
      <c r="CN4" s="155"/>
      <c r="CO4" s="155"/>
      <c r="CP4" s="155"/>
      <c r="CQ4" s="155"/>
      <c r="CR4" s="155"/>
      <c r="CS4" s="155"/>
      <c r="CT4" s="155"/>
      <c r="CU4" s="155"/>
      <c r="CV4" s="155"/>
      <c r="CW4" s="155"/>
      <c r="CX4" s="155"/>
      <c r="CY4" s="155"/>
      <c r="CZ4" s="155"/>
      <c r="DA4" s="155"/>
      <c r="DB4" s="155"/>
      <c r="DC4" s="155"/>
      <c r="DD4" s="155"/>
      <c r="DE4" s="155"/>
      <c r="DF4" s="155"/>
      <c r="DG4" s="155"/>
      <c r="DH4" s="155"/>
      <c r="DI4" s="155"/>
      <c r="DJ4" s="155"/>
      <c r="DK4" s="155"/>
      <c r="DL4" s="155"/>
      <c r="DM4" s="155"/>
      <c r="DN4" s="155"/>
      <c r="DO4" s="155"/>
      <c r="DP4" s="155"/>
      <c r="DQ4" s="155"/>
      <c r="DR4" s="155"/>
      <c r="DS4" s="155"/>
      <c r="DT4" s="155"/>
      <c r="DU4" s="155"/>
      <c r="DV4" s="155"/>
      <c r="DW4" s="155"/>
      <c r="DX4" s="155"/>
      <c r="DY4" s="155"/>
      <c r="DZ4" s="155"/>
      <c r="EA4" s="155"/>
      <c r="EB4" s="155"/>
      <c r="EC4" s="155"/>
      <c r="ED4" s="155"/>
      <c r="EE4" s="155"/>
      <c r="EF4" s="155"/>
      <c r="EG4" s="155"/>
      <c r="EH4" s="155"/>
      <c r="EI4" s="155"/>
      <c r="EJ4" s="155"/>
      <c r="EK4" s="155"/>
      <c r="EL4" s="155"/>
      <c r="EM4" s="155"/>
      <c r="EN4" s="155"/>
      <c r="EO4" s="155"/>
      <c r="EP4" s="155"/>
      <c r="EQ4" s="155"/>
      <c r="ER4" s="155"/>
      <c r="ES4" s="155"/>
      <c r="ET4" s="155"/>
      <c r="EU4" s="155"/>
      <c r="EV4" s="155"/>
      <c r="EW4" s="155"/>
      <c r="EX4" s="155"/>
      <c r="EY4" s="155"/>
      <c r="EZ4" s="155"/>
      <c r="FA4" s="155"/>
      <c r="FB4" s="155"/>
      <c r="FC4" s="155"/>
      <c r="FD4" s="155"/>
      <c r="FE4" s="155"/>
      <c r="FF4" s="155"/>
      <c r="FG4" s="155"/>
      <c r="FH4" s="155"/>
      <c r="FI4" s="155"/>
      <c r="FJ4" s="155"/>
      <c r="FK4" s="155"/>
      <c r="FL4" s="155"/>
      <c r="FM4" s="155"/>
      <c r="FN4" s="155"/>
      <c r="FO4" s="155"/>
      <c r="FP4" s="155"/>
      <c r="FQ4" s="155"/>
      <c r="FR4" s="155"/>
      <c r="FS4" s="155"/>
      <c r="FT4" s="155"/>
      <c r="FU4" s="155"/>
      <c r="FV4" s="155"/>
      <c r="FW4" s="155"/>
      <c r="FX4" s="155"/>
      <c r="FY4" s="155"/>
      <c r="FZ4" s="155"/>
      <c r="GA4" s="155"/>
      <c r="GB4" s="155"/>
      <c r="GC4" s="155"/>
      <c r="GD4" s="155"/>
      <c r="GE4" s="155"/>
      <c r="GF4" s="155"/>
      <c r="GG4" s="155"/>
      <c r="GH4" s="155"/>
      <c r="GI4" s="155"/>
      <c r="GJ4" s="155"/>
      <c r="GK4" s="155"/>
      <c r="GL4" s="155"/>
      <c r="GM4" s="155"/>
      <c r="GN4" s="155"/>
      <c r="GO4" s="155"/>
      <c r="GP4" s="155"/>
      <c r="GQ4" s="155"/>
      <c r="GR4" s="155"/>
      <c r="GS4" s="155"/>
      <c r="GT4" s="155"/>
      <c r="GU4" s="155"/>
      <c r="GV4" s="155"/>
      <c r="GW4" s="155"/>
      <c r="GX4" s="155"/>
      <c r="GY4" s="155"/>
      <c r="GZ4" s="155"/>
      <c r="HA4" s="155"/>
      <c r="HB4" s="155"/>
      <c r="HC4" s="155"/>
      <c r="HD4" s="155"/>
      <c r="HE4" s="155"/>
      <c r="HF4" s="155"/>
      <c r="HG4" s="155"/>
      <c r="HH4" s="155"/>
      <c r="HI4" s="155"/>
      <c r="HJ4" s="155"/>
      <c r="HK4" s="155"/>
      <c r="HL4" s="155"/>
      <c r="HM4" s="155"/>
      <c r="HN4" s="155"/>
      <c r="HO4" s="155"/>
      <c r="HP4" s="155"/>
      <c r="HQ4" s="155"/>
      <c r="HR4" s="155"/>
      <c r="HS4" s="155"/>
      <c r="HT4" s="155"/>
      <c r="HU4" s="155"/>
      <c r="HV4" s="155"/>
      <c r="HW4" s="155"/>
      <c r="HX4" s="155"/>
      <c r="HY4" s="155"/>
      <c r="HZ4" s="155"/>
      <c r="IA4" s="155"/>
      <c r="IB4" s="155"/>
      <c r="IC4" s="155"/>
      <c r="ID4" s="155"/>
      <c r="IE4" s="155"/>
      <c r="IF4" s="155"/>
      <c r="IG4" s="155"/>
      <c r="IH4" s="155"/>
      <c r="II4" s="155"/>
      <c r="IJ4" s="155"/>
      <c r="IK4" s="155"/>
      <c r="IL4" s="155"/>
      <c r="IM4" s="155"/>
      <c r="IN4" s="155"/>
      <c r="IO4" s="155"/>
      <c r="IP4" s="155"/>
      <c r="IQ4" s="155"/>
      <c r="IR4" s="155"/>
      <c r="IS4" s="155"/>
      <c r="IT4" s="155"/>
      <c r="IU4" s="155"/>
      <c r="IV4" s="155"/>
      <c r="IW4" s="155"/>
      <c r="IX4" s="155"/>
      <c r="IY4" s="155"/>
      <c r="IZ4" s="155"/>
      <c r="JA4" s="155"/>
      <c r="JB4" s="155"/>
      <c r="JC4" s="155"/>
      <c r="JD4" s="155"/>
      <c r="JE4" s="155"/>
      <c r="JF4" s="155"/>
      <c r="JG4" s="155"/>
      <c r="JH4" s="155"/>
      <c r="JI4" s="155"/>
      <c r="JJ4" s="155"/>
      <c r="JK4" s="155"/>
      <c r="JL4" s="155"/>
      <c r="JM4" s="155"/>
      <c r="JN4" s="155"/>
      <c r="JO4" s="155"/>
      <c r="JP4" s="155"/>
      <c r="JQ4" s="155"/>
      <c r="JR4" s="155"/>
      <c r="JS4" s="155"/>
    </row>
    <row r="5" spans="1:279" s="156" customFormat="1" ht="52.5" customHeight="1" x14ac:dyDescent="0.25">
      <c r="A5" s="335" t="s">
        <v>123</v>
      </c>
      <c r="B5" s="336"/>
      <c r="C5" s="337"/>
      <c r="D5" s="346" t="str">
        <f>'Mapa Final'!D5</f>
        <v>Administrar justicia dirigiendo la actuación procesal, hacia la emisión de una decisión de carácter definitivo mediante la aplicación de la normatividad vigente.</v>
      </c>
      <c r="E5" s="347"/>
      <c r="F5" s="347"/>
      <c r="G5" s="347"/>
      <c r="H5" s="347"/>
      <c r="I5" s="347"/>
      <c r="J5" s="347"/>
      <c r="K5" s="347"/>
      <c r="L5" s="347"/>
      <c r="M5" s="347"/>
      <c r="N5" s="348"/>
      <c r="O5" s="1"/>
      <c r="P5" s="1"/>
      <c r="Q5" s="1"/>
      <c r="R5" s="1"/>
      <c r="S5" s="1"/>
      <c r="T5" s="1"/>
      <c r="U5" s="1"/>
      <c r="V5" s="155"/>
      <c r="W5" s="155"/>
      <c r="X5" s="155"/>
      <c r="Y5" s="155"/>
      <c r="Z5" s="155"/>
      <c r="AA5" s="155"/>
      <c r="AB5" s="155"/>
      <c r="AC5" s="155"/>
      <c r="AD5" s="155"/>
      <c r="AE5" s="155"/>
      <c r="AF5" s="155"/>
      <c r="AG5" s="155"/>
      <c r="AH5" s="155"/>
      <c r="AI5" s="155"/>
      <c r="AJ5" s="155"/>
      <c r="AK5" s="155"/>
      <c r="AL5" s="155"/>
      <c r="AM5" s="155"/>
      <c r="AN5" s="155"/>
      <c r="AO5" s="155"/>
      <c r="AP5" s="155"/>
      <c r="AQ5" s="155"/>
      <c r="AR5" s="155"/>
      <c r="AS5" s="155"/>
      <c r="AT5" s="155"/>
      <c r="AU5" s="155"/>
      <c r="AV5" s="155"/>
      <c r="AW5" s="155"/>
      <c r="AX5" s="155"/>
      <c r="AY5" s="155"/>
      <c r="AZ5" s="155"/>
      <c r="BA5" s="155"/>
      <c r="BB5" s="155"/>
      <c r="BC5" s="155"/>
      <c r="BD5" s="155"/>
      <c r="BE5" s="155"/>
      <c r="BF5" s="155"/>
      <c r="BG5" s="155"/>
      <c r="BH5" s="155"/>
      <c r="BI5" s="155"/>
      <c r="BJ5" s="155"/>
      <c r="BK5" s="155"/>
      <c r="BL5" s="155"/>
      <c r="BM5" s="155"/>
      <c r="BN5" s="155"/>
      <c r="BO5" s="155"/>
      <c r="BP5" s="155"/>
      <c r="BQ5" s="155"/>
      <c r="BR5" s="155"/>
      <c r="BS5" s="155"/>
      <c r="BT5" s="155"/>
      <c r="BU5" s="155"/>
      <c r="BV5" s="155"/>
      <c r="BW5" s="155"/>
      <c r="BX5" s="155"/>
      <c r="BY5" s="155"/>
      <c r="BZ5" s="155"/>
      <c r="CA5" s="155"/>
      <c r="CB5" s="155"/>
      <c r="CC5" s="155"/>
      <c r="CD5" s="155"/>
      <c r="CE5" s="155"/>
      <c r="CF5" s="155"/>
      <c r="CG5" s="155"/>
      <c r="CH5" s="155"/>
      <c r="CI5" s="155"/>
      <c r="CJ5" s="155"/>
      <c r="CK5" s="155"/>
      <c r="CL5" s="155"/>
      <c r="CM5" s="155"/>
      <c r="CN5" s="155"/>
      <c r="CO5" s="155"/>
      <c r="CP5" s="155"/>
      <c r="CQ5" s="155"/>
      <c r="CR5" s="155"/>
      <c r="CS5" s="155"/>
      <c r="CT5" s="155"/>
      <c r="CU5" s="155"/>
      <c r="CV5" s="155"/>
      <c r="CW5" s="155"/>
      <c r="CX5" s="155"/>
      <c r="CY5" s="155"/>
      <c r="CZ5" s="155"/>
      <c r="DA5" s="155"/>
      <c r="DB5" s="155"/>
      <c r="DC5" s="155"/>
      <c r="DD5" s="155"/>
      <c r="DE5" s="155"/>
      <c r="DF5" s="155"/>
      <c r="DG5" s="155"/>
      <c r="DH5" s="155"/>
      <c r="DI5" s="155"/>
      <c r="DJ5" s="155"/>
      <c r="DK5" s="155"/>
      <c r="DL5" s="155"/>
      <c r="DM5" s="155"/>
      <c r="DN5" s="155"/>
      <c r="DO5" s="155"/>
      <c r="DP5" s="155"/>
      <c r="DQ5" s="155"/>
      <c r="DR5" s="155"/>
      <c r="DS5" s="155"/>
      <c r="DT5" s="155"/>
      <c r="DU5" s="155"/>
      <c r="DV5" s="155"/>
      <c r="DW5" s="155"/>
      <c r="DX5" s="155"/>
      <c r="DY5" s="155"/>
      <c r="DZ5" s="155"/>
      <c r="EA5" s="155"/>
      <c r="EB5" s="155"/>
      <c r="EC5" s="155"/>
      <c r="ED5" s="155"/>
      <c r="EE5" s="155"/>
      <c r="EF5" s="155"/>
      <c r="EG5" s="155"/>
      <c r="EH5" s="155"/>
      <c r="EI5" s="155"/>
      <c r="EJ5" s="155"/>
      <c r="EK5" s="155"/>
      <c r="EL5" s="155"/>
      <c r="EM5" s="155"/>
      <c r="EN5" s="155"/>
      <c r="EO5" s="155"/>
      <c r="EP5" s="155"/>
      <c r="EQ5" s="155"/>
      <c r="ER5" s="155"/>
      <c r="ES5" s="155"/>
      <c r="ET5" s="155"/>
      <c r="EU5" s="155"/>
      <c r="EV5" s="155"/>
      <c r="EW5" s="155"/>
      <c r="EX5" s="155"/>
      <c r="EY5" s="155"/>
      <c r="EZ5" s="155"/>
      <c r="FA5" s="155"/>
      <c r="FB5" s="155"/>
      <c r="FC5" s="155"/>
      <c r="FD5" s="155"/>
      <c r="FE5" s="155"/>
      <c r="FF5" s="155"/>
      <c r="FG5" s="155"/>
      <c r="FH5" s="155"/>
      <c r="FI5" s="155"/>
      <c r="FJ5" s="155"/>
      <c r="FK5" s="155"/>
      <c r="FL5" s="155"/>
      <c r="FM5" s="155"/>
      <c r="FN5" s="155"/>
      <c r="FO5" s="155"/>
      <c r="FP5" s="155"/>
      <c r="FQ5" s="155"/>
      <c r="FR5" s="155"/>
      <c r="FS5" s="155"/>
      <c r="FT5" s="155"/>
      <c r="FU5" s="155"/>
      <c r="FV5" s="155"/>
      <c r="FW5" s="155"/>
      <c r="FX5" s="155"/>
      <c r="FY5" s="155"/>
      <c r="FZ5" s="155"/>
      <c r="GA5" s="155"/>
      <c r="GB5" s="155"/>
      <c r="GC5" s="155"/>
      <c r="GD5" s="155"/>
      <c r="GE5" s="155"/>
      <c r="GF5" s="155"/>
      <c r="GG5" s="155"/>
      <c r="GH5" s="155"/>
      <c r="GI5" s="155"/>
      <c r="GJ5" s="155"/>
      <c r="GK5" s="155"/>
      <c r="GL5" s="155"/>
      <c r="GM5" s="155"/>
      <c r="GN5" s="155"/>
      <c r="GO5" s="155"/>
      <c r="GP5" s="155"/>
      <c r="GQ5" s="155"/>
      <c r="GR5" s="155"/>
      <c r="GS5" s="155"/>
      <c r="GT5" s="155"/>
      <c r="GU5" s="155"/>
      <c r="GV5" s="155"/>
      <c r="GW5" s="155"/>
      <c r="GX5" s="155"/>
      <c r="GY5" s="155"/>
      <c r="GZ5" s="155"/>
      <c r="HA5" s="155"/>
      <c r="HB5" s="155"/>
      <c r="HC5" s="155"/>
      <c r="HD5" s="155"/>
      <c r="HE5" s="155"/>
      <c r="HF5" s="155"/>
      <c r="HG5" s="155"/>
      <c r="HH5" s="155"/>
      <c r="HI5" s="155"/>
      <c r="HJ5" s="155"/>
      <c r="HK5" s="155"/>
      <c r="HL5" s="155"/>
      <c r="HM5" s="155"/>
      <c r="HN5" s="155"/>
      <c r="HO5" s="155"/>
      <c r="HP5" s="155"/>
      <c r="HQ5" s="155"/>
      <c r="HR5" s="155"/>
      <c r="HS5" s="155"/>
      <c r="HT5" s="155"/>
      <c r="HU5" s="155"/>
      <c r="HV5" s="155"/>
      <c r="HW5" s="155"/>
      <c r="HX5" s="155"/>
      <c r="HY5" s="155"/>
      <c r="HZ5" s="155"/>
      <c r="IA5" s="155"/>
      <c r="IB5" s="155"/>
      <c r="IC5" s="155"/>
      <c r="ID5" s="155"/>
      <c r="IE5" s="155"/>
      <c r="IF5" s="155"/>
      <c r="IG5" s="155"/>
      <c r="IH5" s="155"/>
      <c r="II5" s="155"/>
      <c r="IJ5" s="155"/>
      <c r="IK5" s="155"/>
      <c r="IL5" s="155"/>
      <c r="IM5" s="155"/>
      <c r="IN5" s="155"/>
      <c r="IO5" s="155"/>
      <c r="IP5" s="155"/>
      <c r="IQ5" s="155"/>
      <c r="IR5" s="155"/>
      <c r="IS5" s="155"/>
      <c r="IT5" s="155"/>
      <c r="IU5" s="155"/>
      <c r="IV5" s="155"/>
      <c r="IW5" s="155"/>
      <c r="IX5" s="155"/>
      <c r="IY5" s="155"/>
      <c r="IZ5" s="155"/>
      <c r="JA5" s="155"/>
      <c r="JB5" s="155"/>
      <c r="JC5" s="155"/>
      <c r="JD5" s="155"/>
      <c r="JE5" s="155"/>
      <c r="JF5" s="155"/>
      <c r="JG5" s="155"/>
      <c r="JH5" s="155"/>
      <c r="JI5" s="155"/>
      <c r="JJ5" s="155"/>
      <c r="JK5" s="155"/>
      <c r="JL5" s="155"/>
      <c r="JM5" s="155"/>
      <c r="JN5" s="155"/>
      <c r="JO5" s="155"/>
      <c r="JP5" s="155"/>
      <c r="JQ5" s="155"/>
      <c r="JR5" s="155"/>
      <c r="JS5" s="155"/>
    </row>
    <row r="6" spans="1:279" s="156" customFormat="1" ht="32.25" customHeight="1" thickBot="1" x14ac:dyDescent="0.3">
      <c r="A6" s="335" t="s">
        <v>124</v>
      </c>
      <c r="B6" s="336"/>
      <c r="C6" s="337"/>
      <c r="D6" s="346" t="str">
        <f>'Mapa Final'!D6</f>
        <v xml:space="preserve">Despachos Judiciales </v>
      </c>
      <c r="E6" s="347"/>
      <c r="F6" s="347"/>
      <c r="G6" s="347"/>
      <c r="H6" s="347"/>
      <c r="I6" s="347"/>
      <c r="J6" s="347"/>
      <c r="K6" s="347"/>
      <c r="L6" s="347"/>
      <c r="M6" s="347"/>
      <c r="N6" s="348"/>
      <c r="O6" s="1"/>
      <c r="P6" s="1"/>
      <c r="Q6" s="1"/>
      <c r="R6" s="1"/>
      <c r="S6" s="1"/>
      <c r="T6" s="1"/>
      <c r="U6" s="1"/>
      <c r="V6" s="155"/>
      <c r="W6" s="155"/>
      <c r="X6" s="155"/>
      <c r="Y6" s="155"/>
      <c r="Z6" s="155"/>
      <c r="AA6" s="155"/>
      <c r="AB6" s="155"/>
      <c r="AC6" s="155"/>
      <c r="AD6" s="155"/>
      <c r="AE6" s="155"/>
      <c r="AF6" s="155"/>
      <c r="AG6" s="155"/>
      <c r="AH6" s="155"/>
      <c r="AI6" s="155"/>
      <c r="AJ6" s="155"/>
      <c r="AK6" s="155"/>
      <c r="AL6" s="155"/>
      <c r="AM6" s="155"/>
      <c r="AN6" s="155"/>
      <c r="AO6" s="155"/>
      <c r="AP6" s="155"/>
      <c r="AQ6" s="155"/>
      <c r="AR6" s="155"/>
      <c r="AS6" s="155"/>
      <c r="AT6" s="155"/>
      <c r="AU6" s="155"/>
      <c r="AV6" s="155"/>
      <c r="AW6" s="155"/>
      <c r="AX6" s="155"/>
      <c r="AY6" s="155"/>
      <c r="AZ6" s="155"/>
      <c r="BA6" s="155"/>
      <c r="BB6" s="155"/>
      <c r="BC6" s="155"/>
      <c r="BD6" s="155"/>
      <c r="BE6" s="155"/>
      <c r="BF6" s="155"/>
      <c r="BG6" s="155"/>
      <c r="BH6" s="155"/>
      <c r="BI6" s="155"/>
      <c r="BJ6" s="155"/>
      <c r="BK6" s="155"/>
      <c r="BL6" s="155"/>
      <c r="BM6" s="155"/>
      <c r="BN6" s="155"/>
      <c r="BO6" s="155"/>
      <c r="BP6" s="155"/>
      <c r="BQ6" s="155"/>
      <c r="BR6" s="155"/>
      <c r="BS6" s="155"/>
      <c r="BT6" s="155"/>
      <c r="BU6" s="155"/>
      <c r="BV6" s="155"/>
      <c r="BW6" s="155"/>
      <c r="BX6" s="155"/>
      <c r="BY6" s="155"/>
      <c r="BZ6" s="155"/>
      <c r="CA6" s="155"/>
      <c r="CB6" s="155"/>
      <c r="CC6" s="155"/>
      <c r="CD6" s="155"/>
      <c r="CE6" s="155"/>
      <c r="CF6" s="155"/>
      <c r="CG6" s="155"/>
      <c r="CH6" s="155"/>
      <c r="CI6" s="155"/>
      <c r="CJ6" s="155"/>
      <c r="CK6" s="155"/>
      <c r="CL6" s="155"/>
      <c r="CM6" s="155"/>
      <c r="CN6" s="155"/>
      <c r="CO6" s="155"/>
      <c r="CP6" s="155"/>
      <c r="CQ6" s="155"/>
      <c r="CR6" s="155"/>
      <c r="CS6" s="155"/>
      <c r="CT6" s="155"/>
      <c r="CU6" s="155"/>
      <c r="CV6" s="155"/>
      <c r="CW6" s="155"/>
      <c r="CX6" s="155"/>
      <c r="CY6" s="155"/>
      <c r="CZ6" s="155"/>
      <c r="DA6" s="155"/>
      <c r="DB6" s="155"/>
      <c r="DC6" s="155"/>
      <c r="DD6" s="155"/>
      <c r="DE6" s="155"/>
      <c r="DF6" s="155"/>
      <c r="DG6" s="155"/>
      <c r="DH6" s="155"/>
      <c r="DI6" s="155"/>
      <c r="DJ6" s="155"/>
      <c r="DK6" s="155"/>
      <c r="DL6" s="155"/>
      <c r="DM6" s="155"/>
      <c r="DN6" s="155"/>
      <c r="DO6" s="155"/>
      <c r="DP6" s="155"/>
      <c r="DQ6" s="155"/>
      <c r="DR6" s="155"/>
      <c r="DS6" s="155"/>
      <c r="DT6" s="155"/>
      <c r="DU6" s="155"/>
      <c r="DV6" s="155"/>
      <c r="DW6" s="155"/>
      <c r="DX6" s="155"/>
      <c r="DY6" s="155"/>
      <c r="DZ6" s="155"/>
      <c r="EA6" s="155"/>
      <c r="EB6" s="155"/>
      <c r="EC6" s="155"/>
      <c r="ED6" s="155"/>
      <c r="EE6" s="155"/>
      <c r="EF6" s="155"/>
      <c r="EG6" s="155"/>
      <c r="EH6" s="155"/>
      <c r="EI6" s="155"/>
      <c r="EJ6" s="155"/>
      <c r="EK6" s="155"/>
      <c r="EL6" s="155"/>
      <c r="EM6" s="155"/>
      <c r="EN6" s="155"/>
      <c r="EO6" s="155"/>
      <c r="EP6" s="155"/>
      <c r="EQ6" s="155"/>
      <c r="ER6" s="155"/>
      <c r="ES6" s="155"/>
      <c r="ET6" s="155"/>
      <c r="EU6" s="155"/>
      <c r="EV6" s="155"/>
      <c r="EW6" s="155"/>
      <c r="EX6" s="155"/>
      <c r="EY6" s="155"/>
      <c r="EZ6" s="155"/>
      <c r="FA6" s="155"/>
      <c r="FB6" s="155"/>
      <c r="FC6" s="155"/>
      <c r="FD6" s="155"/>
      <c r="FE6" s="155"/>
      <c r="FF6" s="155"/>
      <c r="FG6" s="155"/>
      <c r="FH6" s="155"/>
      <c r="FI6" s="155"/>
      <c r="FJ6" s="155"/>
      <c r="FK6" s="155"/>
      <c r="FL6" s="155"/>
      <c r="FM6" s="155"/>
      <c r="FN6" s="155"/>
      <c r="FO6" s="155"/>
      <c r="FP6" s="155"/>
      <c r="FQ6" s="155"/>
      <c r="FR6" s="155"/>
      <c r="FS6" s="155"/>
      <c r="FT6" s="155"/>
      <c r="FU6" s="155"/>
      <c r="FV6" s="155"/>
      <c r="FW6" s="155"/>
      <c r="FX6" s="155"/>
      <c r="FY6" s="155"/>
      <c r="FZ6" s="155"/>
      <c r="GA6" s="155"/>
      <c r="GB6" s="155"/>
      <c r="GC6" s="155"/>
      <c r="GD6" s="155"/>
      <c r="GE6" s="155"/>
      <c r="GF6" s="155"/>
      <c r="GG6" s="155"/>
      <c r="GH6" s="155"/>
      <c r="GI6" s="155"/>
      <c r="GJ6" s="155"/>
      <c r="GK6" s="155"/>
      <c r="GL6" s="155"/>
      <c r="GM6" s="155"/>
      <c r="GN6" s="155"/>
      <c r="GO6" s="155"/>
      <c r="GP6" s="155"/>
      <c r="GQ6" s="155"/>
      <c r="GR6" s="155"/>
      <c r="GS6" s="155"/>
      <c r="GT6" s="155"/>
      <c r="GU6" s="155"/>
      <c r="GV6" s="155"/>
      <c r="GW6" s="155"/>
      <c r="GX6" s="155"/>
      <c r="GY6" s="155"/>
      <c r="GZ6" s="155"/>
      <c r="HA6" s="155"/>
      <c r="HB6" s="155"/>
      <c r="HC6" s="155"/>
      <c r="HD6" s="155"/>
      <c r="HE6" s="155"/>
      <c r="HF6" s="155"/>
      <c r="HG6" s="155"/>
      <c r="HH6" s="155"/>
      <c r="HI6" s="155"/>
      <c r="HJ6" s="155"/>
      <c r="HK6" s="155"/>
      <c r="HL6" s="155"/>
      <c r="HM6" s="155"/>
      <c r="HN6" s="155"/>
      <c r="HO6" s="155"/>
      <c r="HP6" s="155"/>
      <c r="HQ6" s="155"/>
      <c r="HR6" s="155"/>
      <c r="HS6" s="155"/>
      <c r="HT6" s="155"/>
      <c r="HU6" s="155"/>
      <c r="HV6" s="155"/>
      <c r="HW6" s="155"/>
      <c r="HX6" s="155"/>
      <c r="HY6" s="155"/>
      <c r="HZ6" s="155"/>
      <c r="IA6" s="155"/>
      <c r="IB6" s="155"/>
      <c r="IC6" s="155"/>
      <c r="ID6" s="155"/>
      <c r="IE6" s="155"/>
      <c r="IF6" s="155"/>
      <c r="IG6" s="155"/>
      <c r="IH6" s="155"/>
      <c r="II6" s="155"/>
      <c r="IJ6" s="155"/>
      <c r="IK6" s="155"/>
      <c r="IL6" s="155"/>
      <c r="IM6" s="155"/>
      <c r="IN6" s="155"/>
      <c r="IO6" s="155"/>
      <c r="IP6" s="155"/>
      <c r="IQ6" s="155"/>
      <c r="IR6" s="155"/>
      <c r="IS6" s="155"/>
      <c r="IT6" s="155"/>
      <c r="IU6" s="155"/>
      <c r="IV6" s="155"/>
      <c r="IW6" s="155"/>
      <c r="IX6" s="155"/>
      <c r="IY6" s="155"/>
      <c r="IZ6" s="155"/>
      <c r="JA6" s="155"/>
      <c r="JB6" s="155"/>
      <c r="JC6" s="155"/>
      <c r="JD6" s="155"/>
      <c r="JE6" s="155"/>
      <c r="JF6" s="155"/>
      <c r="JG6" s="155"/>
      <c r="JH6" s="155"/>
      <c r="JI6" s="155"/>
      <c r="JJ6" s="155"/>
      <c r="JK6" s="155"/>
      <c r="JL6" s="155"/>
      <c r="JM6" s="155"/>
      <c r="JN6" s="155"/>
      <c r="JO6" s="155"/>
      <c r="JP6" s="155"/>
      <c r="JQ6" s="155"/>
      <c r="JR6" s="155"/>
      <c r="JS6" s="155"/>
    </row>
    <row r="7" spans="1:279" s="171" customFormat="1" ht="38.25" customHeight="1" thickTop="1" thickBot="1" x14ac:dyDescent="0.35">
      <c r="A7" s="475" t="s">
        <v>468</v>
      </c>
      <c r="B7" s="476"/>
      <c r="C7" s="476"/>
      <c r="D7" s="476"/>
      <c r="E7" s="476"/>
      <c r="F7" s="477"/>
      <c r="G7" s="169"/>
      <c r="H7" s="478" t="s">
        <v>469</v>
      </c>
      <c r="I7" s="478"/>
      <c r="J7" s="478"/>
      <c r="K7" s="478" t="s">
        <v>470</v>
      </c>
      <c r="L7" s="478"/>
      <c r="M7" s="478"/>
      <c r="N7" s="479" t="s">
        <v>414</v>
      </c>
      <c r="O7" s="484" t="s">
        <v>471</v>
      </c>
      <c r="P7" s="486" t="s">
        <v>472</v>
      </c>
      <c r="Q7" s="489"/>
      <c r="R7" s="487"/>
      <c r="S7" s="486" t="s">
        <v>473</v>
      </c>
      <c r="T7" s="487"/>
      <c r="U7" s="488" t="s">
        <v>490</v>
      </c>
      <c r="V7" s="170"/>
      <c r="W7" s="170"/>
      <c r="X7" s="170"/>
      <c r="Y7" s="170"/>
      <c r="Z7" s="170"/>
      <c r="AA7" s="170"/>
      <c r="AB7" s="170"/>
      <c r="AC7" s="170"/>
      <c r="AD7" s="170"/>
      <c r="AE7" s="170"/>
      <c r="AF7" s="170"/>
      <c r="AG7" s="170"/>
      <c r="AH7" s="170"/>
      <c r="AI7" s="170"/>
      <c r="AJ7" s="170"/>
      <c r="AK7" s="170"/>
      <c r="AL7" s="170"/>
      <c r="AM7" s="170"/>
      <c r="AN7" s="170"/>
      <c r="AO7" s="170"/>
      <c r="AP7" s="170"/>
      <c r="AQ7" s="170"/>
      <c r="AR7" s="170"/>
      <c r="AS7" s="170"/>
      <c r="AT7" s="170"/>
      <c r="AU7" s="170"/>
      <c r="AV7" s="170"/>
      <c r="AW7" s="170"/>
      <c r="AX7" s="170"/>
      <c r="AY7" s="170"/>
      <c r="AZ7" s="170"/>
      <c r="BA7" s="170"/>
      <c r="BB7" s="170"/>
      <c r="BC7" s="170"/>
      <c r="BD7" s="170"/>
      <c r="BE7" s="170"/>
      <c r="BF7" s="170"/>
      <c r="BG7" s="170"/>
      <c r="BH7" s="170"/>
      <c r="BI7" s="170"/>
      <c r="BJ7" s="170"/>
      <c r="BK7" s="170"/>
      <c r="BL7" s="170"/>
      <c r="BM7" s="170"/>
      <c r="BN7" s="170"/>
      <c r="BO7" s="170"/>
      <c r="BP7" s="170"/>
      <c r="BQ7" s="170"/>
      <c r="BR7" s="170"/>
      <c r="BS7" s="170"/>
      <c r="BT7" s="170"/>
      <c r="BU7" s="170"/>
      <c r="BV7" s="170"/>
      <c r="BW7" s="170"/>
      <c r="BX7" s="170"/>
      <c r="BY7" s="170"/>
      <c r="BZ7" s="170"/>
      <c r="CA7" s="170"/>
      <c r="CB7" s="170"/>
      <c r="CC7" s="170"/>
      <c r="CD7" s="170"/>
      <c r="CE7" s="170"/>
      <c r="CF7" s="170"/>
      <c r="CG7" s="170"/>
      <c r="CH7" s="170"/>
      <c r="CI7" s="170"/>
      <c r="CJ7" s="170"/>
      <c r="CK7" s="170"/>
      <c r="CL7" s="170"/>
      <c r="CM7" s="170"/>
      <c r="CN7" s="170"/>
      <c r="CO7" s="170"/>
      <c r="CP7" s="170"/>
      <c r="CQ7" s="170"/>
      <c r="CR7" s="170"/>
      <c r="CS7" s="170"/>
      <c r="CT7" s="170"/>
      <c r="CU7" s="170"/>
      <c r="CV7" s="170"/>
      <c r="CW7" s="170"/>
      <c r="CX7" s="170"/>
      <c r="CY7" s="170"/>
      <c r="CZ7" s="170"/>
      <c r="DA7" s="170"/>
      <c r="DB7" s="170"/>
      <c r="DC7" s="170"/>
      <c r="DD7" s="170"/>
      <c r="DE7" s="170"/>
      <c r="DF7" s="170"/>
      <c r="DG7" s="170"/>
      <c r="DH7" s="170"/>
      <c r="DI7" s="170"/>
      <c r="DJ7" s="170"/>
      <c r="DK7" s="170"/>
      <c r="DL7" s="170"/>
      <c r="DM7" s="170"/>
      <c r="DN7" s="170"/>
      <c r="DO7" s="170"/>
      <c r="DP7" s="170"/>
      <c r="DQ7" s="170"/>
      <c r="DR7" s="170"/>
      <c r="DS7" s="170"/>
      <c r="DT7" s="170"/>
      <c r="DU7" s="170"/>
      <c r="DV7" s="170"/>
      <c r="DW7" s="170"/>
      <c r="DX7" s="170"/>
      <c r="DY7" s="170"/>
      <c r="DZ7" s="170"/>
      <c r="EA7" s="170"/>
      <c r="EB7" s="170"/>
      <c r="EC7" s="170"/>
      <c r="ED7" s="170"/>
      <c r="EE7" s="170"/>
      <c r="EF7" s="170"/>
      <c r="EG7" s="170"/>
      <c r="EH7" s="170"/>
      <c r="EI7" s="170"/>
      <c r="EJ7" s="170"/>
      <c r="EK7" s="170"/>
      <c r="EL7" s="170"/>
      <c r="EM7" s="170"/>
      <c r="EN7" s="170"/>
      <c r="EO7" s="170"/>
      <c r="EP7" s="170"/>
      <c r="EQ7" s="170"/>
      <c r="ER7" s="170"/>
      <c r="ES7" s="170"/>
      <c r="ET7" s="170"/>
      <c r="EU7" s="170"/>
      <c r="EV7" s="170"/>
      <c r="EW7" s="170"/>
      <c r="EX7" s="170"/>
      <c r="EY7" s="170"/>
      <c r="EZ7" s="170"/>
      <c r="FA7" s="170"/>
      <c r="FB7" s="170"/>
      <c r="FC7" s="170"/>
      <c r="FD7" s="170"/>
      <c r="FE7" s="170"/>
      <c r="FF7" s="170"/>
      <c r="FG7" s="170"/>
      <c r="FH7" s="170"/>
      <c r="FI7" s="170"/>
      <c r="FJ7" s="170"/>
      <c r="FK7" s="170"/>
      <c r="FL7" s="170"/>
      <c r="FM7" s="170"/>
      <c r="FN7" s="170"/>
      <c r="FO7" s="170"/>
      <c r="FP7" s="170"/>
      <c r="FQ7" s="170"/>
      <c r="FR7" s="170"/>
      <c r="FS7" s="170"/>
      <c r="FT7" s="170"/>
      <c r="FU7" s="170"/>
    </row>
    <row r="8" spans="1:279" s="179" customFormat="1" ht="81" customHeight="1" thickTop="1" thickBot="1" x14ac:dyDescent="0.35">
      <c r="A8" s="172" t="s">
        <v>24</v>
      </c>
      <c r="B8" s="172" t="s">
        <v>132</v>
      </c>
      <c r="C8" s="173" t="s">
        <v>73</v>
      </c>
      <c r="D8" s="174" t="s">
        <v>475</v>
      </c>
      <c r="E8" s="175" t="s">
        <v>77</v>
      </c>
      <c r="F8" s="175" t="s">
        <v>79</v>
      </c>
      <c r="G8" s="175" t="s">
        <v>81</v>
      </c>
      <c r="H8" s="176" t="s">
        <v>476</v>
      </c>
      <c r="I8" s="176" t="s">
        <v>405</v>
      </c>
      <c r="J8" s="176" t="s">
        <v>477</v>
      </c>
      <c r="K8" s="176" t="s">
        <v>476</v>
      </c>
      <c r="L8" s="176" t="s">
        <v>478</v>
      </c>
      <c r="M8" s="176" t="s">
        <v>477</v>
      </c>
      <c r="N8" s="479"/>
      <c r="O8" s="485"/>
      <c r="P8" s="177" t="s">
        <v>479</v>
      </c>
      <c r="Q8" s="177" t="s">
        <v>480</v>
      </c>
      <c r="R8" s="177" t="s">
        <v>481</v>
      </c>
      <c r="S8" s="177" t="s">
        <v>482</v>
      </c>
      <c r="T8" s="177" t="s">
        <v>483</v>
      </c>
      <c r="U8" s="488"/>
      <c r="V8" s="178"/>
      <c r="W8" s="178"/>
      <c r="X8" s="178"/>
      <c r="Y8" s="178"/>
      <c r="Z8" s="178"/>
      <c r="AA8" s="178"/>
      <c r="AB8" s="178"/>
      <c r="AC8" s="178"/>
      <c r="AD8" s="178"/>
      <c r="AE8" s="178"/>
      <c r="AF8" s="178"/>
      <c r="AG8" s="178"/>
      <c r="AH8" s="178"/>
      <c r="AI8" s="178"/>
      <c r="AJ8" s="178"/>
      <c r="AK8" s="178"/>
      <c r="AL8" s="178"/>
      <c r="AM8" s="178"/>
      <c r="AN8" s="178"/>
      <c r="AO8" s="178"/>
      <c r="AP8" s="178"/>
      <c r="AQ8" s="178"/>
      <c r="AR8" s="178"/>
      <c r="AS8" s="178"/>
      <c r="AT8" s="178"/>
      <c r="AU8" s="178"/>
      <c r="AV8" s="178"/>
      <c r="AW8" s="178"/>
      <c r="AX8" s="178"/>
      <c r="AY8" s="178"/>
      <c r="AZ8" s="178"/>
      <c r="BA8" s="178"/>
      <c r="BB8" s="178"/>
      <c r="BC8" s="178"/>
      <c r="BD8" s="178"/>
      <c r="BE8" s="178"/>
      <c r="BF8" s="178"/>
      <c r="BG8" s="178"/>
      <c r="BH8" s="178"/>
      <c r="BI8" s="178"/>
      <c r="BJ8" s="178"/>
      <c r="BK8" s="178"/>
      <c r="BL8" s="178"/>
      <c r="BM8" s="178"/>
      <c r="BN8" s="178"/>
      <c r="BO8" s="178"/>
      <c r="BP8" s="178"/>
      <c r="BQ8" s="178"/>
      <c r="BR8" s="178"/>
      <c r="BS8" s="178"/>
      <c r="BT8" s="178"/>
      <c r="BU8" s="178"/>
      <c r="BV8" s="178"/>
      <c r="BW8" s="178"/>
      <c r="BX8" s="178"/>
      <c r="BY8" s="178"/>
      <c r="BZ8" s="178"/>
      <c r="CA8" s="178"/>
      <c r="CB8" s="178"/>
      <c r="CC8" s="178"/>
      <c r="CD8" s="178"/>
      <c r="CE8" s="178"/>
      <c r="CF8" s="178"/>
      <c r="CG8" s="178"/>
      <c r="CH8" s="178"/>
      <c r="CI8" s="178"/>
      <c r="CJ8" s="178"/>
      <c r="CK8" s="178"/>
      <c r="CL8" s="178"/>
      <c r="CM8" s="178"/>
      <c r="CN8" s="178"/>
      <c r="CO8" s="178"/>
      <c r="CP8" s="178"/>
      <c r="CQ8" s="178"/>
      <c r="CR8" s="178"/>
      <c r="CS8" s="178"/>
      <c r="CT8" s="178"/>
      <c r="CU8" s="178"/>
      <c r="CV8" s="178"/>
      <c r="CW8" s="178"/>
      <c r="CX8" s="178"/>
      <c r="CY8" s="178"/>
      <c r="CZ8" s="178"/>
      <c r="DA8" s="178"/>
      <c r="DB8" s="178"/>
      <c r="DC8" s="178"/>
      <c r="DD8" s="178"/>
      <c r="DE8" s="178"/>
      <c r="DF8" s="178"/>
      <c r="DG8" s="178"/>
      <c r="DH8" s="178"/>
      <c r="DI8" s="178"/>
      <c r="DJ8" s="178"/>
      <c r="DK8" s="178"/>
      <c r="DL8" s="178"/>
      <c r="DM8" s="178"/>
      <c r="DN8" s="178"/>
      <c r="DO8" s="178"/>
      <c r="DP8" s="178"/>
      <c r="DQ8" s="178"/>
      <c r="DR8" s="178"/>
      <c r="DS8" s="178"/>
      <c r="DT8" s="178"/>
      <c r="DU8" s="178"/>
      <c r="DV8" s="178"/>
      <c r="DW8" s="178"/>
      <c r="DX8" s="178"/>
      <c r="DY8" s="178"/>
      <c r="DZ8" s="178"/>
      <c r="EA8" s="178"/>
      <c r="EB8" s="178"/>
      <c r="EC8" s="178"/>
      <c r="ED8" s="178"/>
      <c r="EE8" s="178"/>
      <c r="EF8" s="178"/>
      <c r="EG8" s="178"/>
      <c r="EH8" s="178"/>
      <c r="EI8" s="178"/>
      <c r="EJ8" s="178"/>
      <c r="EK8" s="178"/>
      <c r="EL8" s="178"/>
      <c r="EM8" s="178"/>
      <c r="EN8" s="178"/>
      <c r="EO8" s="178"/>
      <c r="EP8" s="178"/>
      <c r="EQ8" s="178"/>
      <c r="ER8" s="178"/>
      <c r="ES8" s="178"/>
      <c r="ET8" s="178"/>
      <c r="EU8" s="178"/>
      <c r="EV8" s="178"/>
      <c r="EW8" s="178"/>
      <c r="EX8" s="178"/>
      <c r="EY8" s="178"/>
      <c r="EZ8" s="178"/>
      <c r="FA8" s="178"/>
      <c r="FB8" s="178"/>
      <c r="FC8" s="178"/>
      <c r="FD8" s="178"/>
      <c r="FE8" s="178"/>
      <c r="FF8" s="178"/>
      <c r="FG8" s="178"/>
      <c r="FH8" s="178"/>
      <c r="FI8" s="178"/>
      <c r="FJ8" s="178"/>
      <c r="FK8" s="178"/>
      <c r="FL8" s="178"/>
      <c r="FM8" s="178"/>
      <c r="FN8" s="178"/>
      <c r="FO8" s="178"/>
      <c r="FP8" s="178"/>
      <c r="FQ8" s="178"/>
      <c r="FR8" s="178"/>
      <c r="FS8" s="178"/>
      <c r="FT8" s="178"/>
      <c r="FU8" s="178"/>
    </row>
    <row r="9" spans="1:279" s="180" customFormat="1" ht="10.5" customHeight="1" thickTop="1" thickBot="1" x14ac:dyDescent="0.35">
      <c r="A9" s="473"/>
      <c r="B9" s="474"/>
      <c r="C9" s="474"/>
      <c r="D9" s="474"/>
      <c r="E9" s="474"/>
      <c r="F9" s="474"/>
      <c r="G9" s="474"/>
      <c r="H9" s="474"/>
      <c r="I9" s="474"/>
      <c r="J9" s="474"/>
      <c r="K9" s="474"/>
      <c r="L9" s="474"/>
      <c r="M9" s="474"/>
      <c r="N9" s="474"/>
      <c r="U9" s="181"/>
      <c r="V9" s="182"/>
      <c r="W9" s="182"/>
      <c r="X9" s="182"/>
      <c r="Y9" s="182"/>
      <c r="Z9" s="182"/>
      <c r="AA9" s="182"/>
      <c r="AB9" s="182"/>
      <c r="AC9" s="182"/>
      <c r="AD9" s="182"/>
      <c r="AE9" s="182"/>
      <c r="AF9" s="182"/>
      <c r="AG9" s="182"/>
      <c r="AH9" s="182"/>
      <c r="AI9" s="182"/>
      <c r="AJ9" s="182"/>
      <c r="AK9" s="182"/>
      <c r="AL9" s="182"/>
      <c r="AM9" s="182"/>
      <c r="AN9" s="182"/>
      <c r="AO9" s="182"/>
      <c r="AP9" s="182"/>
      <c r="AQ9" s="182"/>
      <c r="AR9" s="182"/>
      <c r="AS9" s="182"/>
      <c r="AT9" s="182"/>
      <c r="AU9" s="182"/>
      <c r="AV9" s="182"/>
      <c r="AW9" s="182"/>
      <c r="AX9" s="182"/>
      <c r="AY9" s="182"/>
      <c r="AZ9" s="182"/>
      <c r="BA9" s="182"/>
      <c r="BB9" s="182"/>
      <c r="BC9" s="182"/>
      <c r="BD9" s="182"/>
      <c r="BE9" s="182"/>
      <c r="BF9" s="182"/>
      <c r="BG9" s="182"/>
      <c r="BH9" s="182"/>
      <c r="BI9" s="182"/>
      <c r="BJ9" s="182"/>
      <c r="BK9" s="182"/>
      <c r="BL9" s="182"/>
      <c r="BM9" s="182"/>
      <c r="BN9" s="182"/>
      <c r="BO9" s="182"/>
      <c r="BP9" s="182"/>
      <c r="BQ9" s="182"/>
      <c r="BR9" s="182"/>
      <c r="BS9" s="182"/>
      <c r="BT9" s="182"/>
      <c r="BU9" s="182"/>
      <c r="BV9" s="182"/>
      <c r="BW9" s="182"/>
      <c r="BX9" s="182"/>
      <c r="BY9" s="182"/>
      <c r="BZ9" s="182"/>
      <c r="CA9" s="182"/>
      <c r="CB9" s="182"/>
      <c r="CC9" s="182"/>
      <c r="CD9" s="182"/>
      <c r="CE9" s="182"/>
      <c r="CF9" s="182"/>
      <c r="CG9" s="182"/>
      <c r="CH9" s="182"/>
      <c r="CI9" s="182"/>
      <c r="CJ9" s="182"/>
      <c r="CK9" s="182"/>
      <c r="CL9" s="182"/>
      <c r="CM9" s="182"/>
      <c r="CN9" s="182"/>
      <c r="CO9" s="182"/>
      <c r="CP9" s="182"/>
      <c r="CQ9" s="182"/>
      <c r="CR9" s="182"/>
      <c r="CS9" s="182"/>
      <c r="CT9" s="182"/>
      <c r="CU9" s="182"/>
      <c r="CV9" s="182"/>
      <c r="CW9" s="182"/>
      <c r="CX9" s="182"/>
      <c r="CY9" s="182"/>
      <c r="CZ9" s="182"/>
      <c r="DA9" s="182"/>
      <c r="DB9" s="182"/>
      <c r="DC9" s="182"/>
      <c r="DD9" s="182"/>
      <c r="DE9" s="182"/>
      <c r="DF9" s="182"/>
      <c r="DG9" s="182"/>
      <c r="DH9" s="182"/>
      <c r="DI9" s="182"/>
      <c r="DJ9" s="182"/>
      <c r="DK9" s="182"/>
      <c r="DL9" s="182"/>
      <c r="DM9" s="182"/>
      <c r="DN9" s="182"/>
      <c r="DO9" s="182"/>
      <c r="DP9" s="182"/>
      <c r="DQ9" s="182"/>
      <c r="DR9" s="182"/>
      <c r="DS9" s="182"/>
      <c r="DT9" s="182"/>
      <c r="DU9" s="182"/>
      <c r="DV9" s="182"/>
      <c r="DW9" s="182"/>
      <c r="DX9" s="182"/>
      <c r="DY9" s="182"/>
      <c r="DZ9" s="182"/>
      <c r="EA9" s="182"/>
      <c r="EB9" s="182"/>
      <c r="EC9" s="182"/>
      <c r="ED9" s="182"/>
      <c r="EE9" s="182"/>
      <c r="EF9" s="182"/>
      <c r="EG9" s="182"/>
      <c r="EH9" s="182"/>
      <c r="EI9" s="182"/>
      <c r="EJ9" s="182"/>
      <c r="EK9" s="182"/>
      <c r="EL9" s="182"/>
      <c r="EM9" s="182"/>
      <c r="EN9" s="182"/>
      <c r="EO9" s="182"/>
      <c r="EP9" s="182"/>
      <c r="EQ9" s="182"/>
      <c r="ER9" s="182"/>
      <c r="ES9" s="182"/>
      <c r="ET9" s="182"/>
      <c r="EU9" s="182"/>
      <c r="EV9" s="182"/>
      <c r="EW9" s="182"/>
      <c r="EX9" s="182"/>
      <c r="EY9" s="182"/>
      <c r="EZ9" s="182"/>
      <c r="FA9" s="182"/>
      <c r="FB9" s="182"/>
      <c r="FC9" s="182"/>
      <c r="FD9" s="182"/>
      <c r="FE9" s="182"/>
      <c r="FF9" s="182"/>
      <c r="FG9" s="182"/>
      <c r="FH9" s="182"/>
      <c r="FI9" s="182"/>
      <c r="FJ9" s="182"/>
      <c r="FK9" s="182"/>
      <c r="FL9" s="182"/>
      <c r="FM9" s="182"/>
      <c r="FN9" s="182"/>
      <c r="FO9" s="182"/>
      <c r="FP9" s="182"/>
      <c r="FQ9" s="182"/>
      <c r="FR9" s="182"/>
      <c r="FS9" s="182"/>
      <c r="FT9" s="182"/>
      <c r="FU9" s="182"/>
    </row>
    <row r="10" spans="1:279" s="183" customFormat="1" ht="15" customHeight="1" x14ac:dyDescent="0.3">
      <c r="A10" s="464">
        <f>'Mapa Final'!A10</f>
        <v>1</v>
      </c>
      <c r="B10" s="446" t="str">
        <f>'Mapa Final'!B10</f>
        <v xml:space="preserve">Inexactitud en el registro de la gestion de los procesos misionales y actuaciones administrativa </v>
      </c>
      <c r="C10" s="446" t="str">
        <f>'Mapa Final'!C10</f>
        <v>Afectación en la Prestación del Servicio de Justicia</v>
      </c>
      <c r="D10" s="446" t="str">
        <f>'Mapa Final'!D10</f>
        <v>1. Errores en la información registrada en los aplicativos Justicia XXI, SIERJU-BI y SAMAI.
2.Insuficiencia de personal para la carga laboral presentada. 
3.Fallas en la funcionalidad de los aplicativos    
4.Incremento de solicitudes  por la  alta demanda judicial.
5.Inadecuado control de verificación del registro de la información.
6. Inadecuado registro de las actuaciones en acciones constitucionales, medios de control y procesos ejecutivos</v>
      </c>
      <c r="E10" s="449" t="str">
        <f>'Mapa Final'!E10</f>
        <v>Errores en la información registrada en los aplicativos Justicia XXI WEB y SIERJU-BI</v>
      </c>
      <c r="F10" s="449" t="str">
        <f>'Mapa Final'!F10</f>
        <v>Posibilidad de Afectación en la Prestación del Servicio de Justicia debido a Errores en la información registrada en los aplicativos Justicia XXI, SIERJU-BI y SAMAI.</v>
      </c>
      <c r="G10" s="449" t="str">
        <f>'Mapa Final'!G10</f>
        <v>Ejecución y Administración de Procesos</v>
      </c>
      <c r="H10" s="467" t="str">
        <f>'Mapa Final'!I10</f>
        <v>Alta</v>
      </c>
      <c r="I10" s="470" t="str">
        <f>'Mapa Final'!L10</f>
        <v>Moderado</v>
      </c>
      <c r="J10" s="455" t="str">
        <f>'Mapa Final'!N10</f>
        <v xml:space="preserve">Alto </v>
      </c>
      <c r="K10" s="458" t="str">
        <f>'Mapa Final'!AA10</f>
        <v>Media</v>
      </c>
      <c r="L10" s="458" t="str">
        <f>'Mapa Final'!AE10</f>
        <v>Moderado</v>
      </c>
      <c r="M10" s="461" t="str">
        <f>'Mapa Final'!AG10</f>
        <v>Moderado</v>
      </c>
      <c r="N10" s="458" t="str">
        <f>'Mapa Final'!AH10</f>
        <v>Aceptar</v>
      </c>
      <c r="O10" s="443"/>
      <c r="P10" s="443"/>
      <c r="Q10" s="443"/>
      <c r="R10" s="443"/>
      <c r="S10" s="443" t="s">
        <v>486</v>
      </c>
      <c r="T10" s="443"/>
      <c r="U10" s="452"/>
      <c r="V10" s="35"/>
      <c r="W10" s="35"/>
      <c r="X10" s="35"/>
      <c r="Y10" s="35"/>
      <c r="Z10" s="35"/>
      <c r="AA10" s="35"/>
      <c r="AB10" s="35"/>
      <c r="AC10" s="35"/>
      <c r="AD10" s="35"/>
      <c r="AE10" s="35"/>
      <c r="AF10" s="35"/>
      <c r="AG10" s="35"/>
      <c r="AH10" s="35"/>
      <c r="AI10" s="35"/>
      <c r="AJ10" s="35"/>
      <c r="AK10" s="35"/>
      <c r="AL10" s="35"/>
      <c r="AM10" s="35"/>
      <c r="AN10" s="35"/>
      <c r="AO10" s="35"/>
      <c r="AP10" s="35"/>
      <c r="AQ10" s="35"/>
      <c r="AR10" s="35"/>
      <c r="AS10" s="35"/>
      <c r="AT10" s="35"/>
      <c r="AU10" s="35"/>
      <c r="AV10" s="35"/>
      <c r="AW10" s="35"/>
      <c r="AX10" s="35"/>
      <c r="AY10" s="35"/>
      <c r="AZ10" s="35"/>
      <c r="BA10" s="35"/>
      <c r="BB10" s="35"/>
      <c r="BC10" s="35"/>
      <c r="BD10" s="35"/>
      <c r="BE10" s="35"/>
      <c r="BF10" s="35"/>
      <c r="BG10" s="35"/>
      <c r="BH10" s="35"/>
      <c r="BI10" s="35"/>
      <c r="BJ10" s="35"/>
      <c r="BK10" s="35"/>
      <c r="BL10" s="35"/>
      <c r="BM10" s="35"/>
      <c r="BN10" s="35"/>
      <c r="BO10" s="35"/>
      <c r="BP10" s="35"/>
      <c r="BQ10" s="35"/>
      <c r="BR10" s="35"/>
      <c r="BS10" s="35"/>
      <c r="BT10" s="35"/>
      <c r="BU10" s="35"/>
      <c r="BV10" s="35"/>
      <c r="BW10" s="35"/>
      <c r="BX10" s="35"/>
      <c r="BY10" s="35"/>
      <c r="BZ10" s="35"/>
      <c r="CA10" s="35"/>
      <c r="CB10" s="35"/>
      <c r="CC10" s="35"/>
      <c r="CD10" s="35"/>
      <c r="CE10" s="35"/>
      <c r="CF10" s="35"/>
      <c r="CG10" s="35"/>
      <c r="CH10" s="35"/>
      <c r="CI10" s="35"/>
      <c r="CJ10" s="35"/>
      <c r="CK10" s="35"/>
      <c r="CL10" s="35"/>
      <c r="CM10" s="35"/>
      <c r="CN10" s="35"/>
      <c r="CO10" s="35"/>
      <c r="CP10" s="35"/>
      <c r="CQ10" s="35"/>
      <c r="CR10" s="35"/>
      <c r="CS10" s="35"/>
      <c r="CT10" s="35"/>
      <c r="CU10" s="35"/>
      <c r="CV10" s="35"/>
      <c r="CW10" s="35"/>
      <c r="CX10" s="35"/>
      <c r="CY10" s="35"/>
      <c r="CZ10" s="35"/>
      <c r="DA10" s="35"/>
      <c r="DB10" s="35"/>
      <c r="DC10" s="35"/>
      <c r="DD10" s="35"/>
      <c r="DE10" s="35"/>
      <c r="DF10" s="35"/>
      <c r="DG10" s="35"/>
      <c r="DH10" s="35"/>
      <c r="DI10" s="35"/>
      <c r="DJ10" s="35"/>
      <c r="DK10" s="35"/>
      <c r="DL10" s="35"/>
      <c r="DM10" s="35"/>
      <c r="DN10" s="35"/>
      <c r="DO10" s="35"/>
      <c r="DP10" s="35"/>
      <c r="DQ10" s="35"/>
      <c r="DR10" s="35"/>
      <c r="DS10" s="35"/>
      <c r="DT10" s="35"/>
      <c r="DU10" s="35"/>
      <c r="DV10" s="35"/>
      <c r="DW10" s="35"/>
      <c r="DX10" s="35"/>
      <c r="DY10" s="35"/>
      <c r="DZ10" s="35"/>
      <c r="EA10" s="35"/>
      <c r="EB10" s="35"/>
      <c r="EC10" s="35"/>
      <c r="ED10" s="35"/>
      <c r="EE10" s="35"/>
      <c r="EF10" s="35"/>
      <c r="EG10" s="35"/>
      <c r="EH10" s="35"/>
      <c r="EI10" s="35"/>
      <c r="EJ10" s="35"/>
      <c r="EK10" s="35"/>
      <c r="EL10" s="35"/>
      <c r="EM10" s="35"/>
      <c r="EN10" s="35"/>
      <c r="EO10" s="35"/>
      <c r="EP10" s="35"/>
      <c r="EQ10" s="35"/>
      <c r="ER10" s="35"/>
      <c r="ES10" s="35"/>
      <c r="ET10" s="35"/>
      <c r="EU10" s="35"/>
      <c r="EV10" s="35"/>
      <c r="EW10" s="35"/>
      <c r="EX10" s="35"/>
      <c r="EY10" s="35"/>
      <c r="EZ10" s="35"/>
      <c r="FA10" s="35"/>
      <c r="FB10" s="35"/>
      <c r="FC10" s="35"/>
      <c r="FD10" s="35"/>
      <c r="FE10" s="35"/>
      <c r="FF10" s="35"/>
      <c r="FG10" s="35"/>
      <c r="FH10" s="35"/>
      <c r="FI10" s="35"/>
      <c r="FJ10" s="35"/>
      <c r="FK10" s="35"/>
      <c r="FL10" s="35"/>
      <c r="FM10" s="35"/>
      <c r="FN10" s="35"/>
      <c r="FO10" s="35"/>
      <c r="FP10" s="35"/>
      <c r="FQ10" s="35"/>
      <c r="FR10" s="35"/>
      <c r="FS10" s="35"/>
      <c r="FT10" s="35"/>
      <c r="FU10" s="35"/>
    </row>
    <row r="11" spans="1:279" s="183" customFormat="1" ht="13.5" customHeight="1" x14ac:dyDescent="0.3">
      <c r="A11" s="465"/>
      <c r="B11" s="447"/>
      <c r="C11" s="447"/>
      <c r="D11" s="447"/>
      <c r="E11" s="450"/>
      <c r="F11" s="450"/>
      <c r="G11" s="450"/>
      <c r="H11" s="468"/>
      <c r="I11" s="471"/>
      <c r="J11" s="456"/>
      <c r="K11" s="459"/>
      <c r="L11" s="459"/>
      <c r="M11" s="462"/>
      <c r="N11" s="459"/>
      <c r="O11" s="444"/>
      <c r="P11" s="444"/>
      <c r="Q11" s="444"/>
      <c r="R11" s="444"/>
      <c r="S11" s="444"/>
      <c r="T11" s="444"/>
      <c r="U11" s="453"/>
      <c r="V11" s="35"/>
      <c r="W11" s="35"/>
      <c r="X11" s="35"/>
      <c r="Y11" s="35"/>
      <c r="Z11" s="35"/>
      <c r="AA11" s="35"/>
      <c r="AB11" s="35"/>
      <c r="AC11" s="35"/>
      <c r="AD11" s="35"/>
      <c r="AE11" s="35"/>
      <c r="AF11" s="35"/>
      <c r="AG11" s="35"/>
      <c r="AH11" s="35"/>
      <c r="AI11" s="35"/>
      <c r="AJ11" s="35"/>
      <c r="AK11" s="35"/>
      <c r="AL11" s="35"/>
      <c r="AM11" s="35"/>
      <c r="AN11" s="35"/>
      <c r="AO11" s="35"/>
      <c r="AP11" s="35"/>
      <c r="AQ11" s="35"/>
      <c r="AR11" s="35"/>
      <c r="AS11" s="35"/>
      <c r="AT11" s="35"/>
      <c r="AU11" s="35"/>
      <c r="AV11" s="35"/>
      <c r="AW11" s="35"/>
      <c r="AX11" s="35"/>
      <c r="AY11" s="35"/>
      <c r="AZ11" s="35"/>
      <c r="BA11" s="35"/>
      <c r="BB11" s="35"/>
      <c r="BC11" s="35"/>
      <c r="BD11" s="35"/>
      <c r="BE11" s="35"/>
      <c r="BF11" s="35"/>
      <c r="BG11" s="35"/>
      <c r="BH11" s="35"/>
      <c r="BI11" s="35"/>
      <c r="BJ11" s="35"/>
      <c r="BK11" s="35"/>
      <c r="BL11" s="35"/>
      <c r="BM11" s="35"/>
      <c r="BN11" s="35"/>
      <c r="BO11" s="35"/>
      <c r="BP11" s="35"/>
      <c r="BQ11" s="35"/>
      <c r="BR11" s="35"/>
      <c r="BS11" s="35"/>
      <c r="BT11" s="35"/>
      <c r="BU11" s="35"/>
      <c r="BV11" s="35"/>
      <c r="BW11" s="35"/>
      <c r="BX11" s="35"/>
      <c r="BY11" s="35"/>
      <c r="BZ11" s="35"/>
      <c r="CA11" s="35"/>
      <c r="CB11" s="35"/>
      <c r="CC11" s="35"/>
      <c r="CD11" s="35"/>
      <c r="CE11" s="35"/>
      <c r="CF11" s="35"/>
      <c r="CG11" s="35"/>
      <c r="CH11" s="35"/>
      <c r="CI11" s="35"/>
      <c r="CJ11" s="35"/>
      <c r="CK11" s="35"/>
      <c r="CL11" s="35"/>
      <c r="CM11" s="35"/>
      <c r="CN11" s="35"/>
      <c r="CO11" s="35"/>
      <c r="CP11" s="35"/>
      <c r="CQ11" s="35"/>
      <c r="CR11" s="35"/>
      <c r="CS11" s="35"/>
      <c r="CT11" s="35"/>
      <c r="CU11" s="35"/>
      <c r="CV11" s="35"/>
      <c r="CW11" s="35"/>
      <c r="CX11" s="35"/>
      <c r="CY11" s="35"/>
      <c r="CZ11" s="35"/>
      <c r="DA11" s="35"/>
      <c r="DB11" s="35"/>
      <c r="DC11" s="35"/>
      <c r="DD11" s="35"/>
      <c r="DE11" s="35"/>
      <c r="DF11" s="35"/>
      <c r="DG11" s="35"/>
      <c r="DH11" s="35"/>
      <c r="DI11" s="35"/>
      <c r="DJ11" s="35"/>
      <c r="DK11" s="35"/>
      <c r="DL11" s="35"/>
      <c r="DM11" s="35"/>
      <c r="DN11" s="35"/>
      <c r="DO11" s="35"/>
      <c r="DP11" s="35"/>
      <c r="DQ11" s="35"/>
      <c r="DR11" s="35"/>
      <c r="DS11" s="35"/>
      <c r="DT11" s="35"/>
      <c r="DU11" s="35"/>
      <c r="DV11" s="35"/>
      <c r="DW11" s="35"/>
      <c r="DX11" s="35"/>
      <c r="DY11" s="35"/>
      <c r="DZ11" s="35"/>
      <c r="EA11" s="35"/>
      <c r="EB11" s="35"/>
      <c r="EC11" s="35"/>
      <c r="ED11" s="35"/>
      <c r="EE11" s="35"/>
      <c r="EF11" s="35"/>
      <c r="EG11" s="35"/>
      <c r="EH11" s="35"/>
      <c r="EI11" s="35"/>
      <c r="EJ11" s="35"/>
      <c r="EK11" s="35"/>
      <c r="EL11" s="35"/>
      <c r="EM11" s="35"/>
      <c r="EN11" s="35"/>
      <c r="EO11" s="35"/>
      <c r="EP11" s="35"/>
      <c r="EQ11" s="35"/>
      <c r="ER11" s="35"/>
      <c r="ES11" s="35"/>
      <c r="ET11" s="35"/>
      <c r="EU11" s="35"/>
      <c r="EV11" s="35"/>
      <c r="EW11" s="35"/>
      <c r="EX11" s="35"/>
      <c r="EY11" s="35"/>
      <c r="EZ11" s="35"/>
      <c r="FA11" s="35"/>
      <c r="FB11" s="35"/>
      <c r="FC11" s="35"/>
      <c r="FD11" s="35"/>
      <c r="FE11" s="35"/>
      <c r="FF11" s="35"/>
      <c r="FG11" s="35"/>
      <c r="FH11" s="35"/>
      <c r="FI11" s="35"/>
      <c r="FJ11" s="35"/>
      <c r="FK11" s="35"/>
      <c r="FL11" s="35"/>
      <c r="FM11" s="35"/>
      <c r="FN11" s="35"/>
      <c r="FO11" s="35"/>
      <c r="FP11" s="35"/>
      <c r="FQ11" s="35"/>
      <c r="FR11" s="35"/>
      <c r="FS11" s="35"/>
      <c r="FT11" s="35"/>
      <c r="FU11" s="35"/>
    </row>
    <row r="12" spans="1:279" s="183" customFormat="1" ht="13.5" customHeight="1" x14ac:dyDescent="0.3">
      <c r="A12" s="465"/>
      <c r="B12" s="447"/>
      <c r="C12" s="447"/>
      <c r="D12" s="447"/>
      <c r="E12" s="450"/>
      <c r="F12" s="450"/>
      <c r="G12" s="450"/>
      <c r="H12" s="468"/>
      <c r="I12" s="471"/>
      <c r="J12" s="456"/>
      <c r="K12" s="459"/>
      <c r="L12" s="459"/>
      <c r="M12" s="462"/>
      <c r="N12" s="459"/>
      <c r="O12" s="444"/>
      <c r="P12" s="444"/>
      <c r="Q12" s="444"/>
      <c r="R12" s="444"/>
      <c r="S12" s="444"/>
      <c r="T12" s="444"/>
      <c r="U12" s="453"/>
      <c r="V12" s="35"/>
      <c r="W12" s="35"/>
      <c r="X12" s="35"/>
      <c r="Y12" s="35"/>
      <c r="Z12" s="35"/>
      <c r="AA12" s="35"/>
      <c r="AB12" s="35"/>
      <c r="AC12" s="35"/>
      <c r="AD12" s="35"/>
      <c r="AE12" s="35"/>
      <c r="AF12" s="35"/>
      <c r="AG12" s="35"/>
      <c r="AH12" s="35"/>
      <c r="AI12" s="35"/>
      <c r="AJ12" s="35"/>
      <c r="AK12" s="35"/>
      <c r="AL12" s="35"/>
      <c r="AM12" s="35"/>
      <c r="AN12" s="35"/>
      <c r="AO12" s="35"/>
      <c r="AP12" s="35"/>
      <c r="AQ12" s="35"/>
      <c r="AR12" s="35"/>
      <c r="AS12" s="35"/>
      <c r="AT12" s="35"/>
      <c r="AU12" s="35"/>
      <c r="AV12" s="35"/>
      <c r="AW12" s="35"/>
      <c r="AX12" s="35"/>
      <c r="AY12" s="35"/>
      <c r="AZ12" s="35"/>
      <c r="BA12" s="35"/>
      <c r="BB12" s="35"/>
      <c r="BC12" s="35"/>
      <c r="BD12" s="35"/>
      <c r="BE12" s="35"/>
      <c r="BF12" s="35"/>
      <c r="BG12" s="35"/>
      <c r="BH12" s="35"/>
      <c r="BI12" s="35"/>
      <c r="BJ12" s="35"/>
      <c r="BK12" s="35"/>
      <c r="BL12" s="35"/>
      <c r="BM12" s="35"/>
      <c r="BN12" s="35"/>
      <c r="BO12" s="35"/>
      <c r="BP12" s="35"/>
      <c r="BQ12" s="35"/>
      <c r="BR12" s="35"/>
      <c r="BS12" s="35"/>
      <c r="BT12" s="35"/>
      <c r="BU12" s="35"/>
      <c r="BV12" s="35"/>
      <c r="BW12" s="35"/>
      <c r="BX12" s="35"/>
      <c r="BY12" s="35"/>
      <c r="BZ12" s="35"/>
      <c r="CA12" s="35"/>
      <c r="CB12" s="35"/>
      <c r="CC12" s="35"/>
      <c r="CD12" s="35"/>
      <c r="CE12" s="35"/>
      <c r="CF12" s="35"/>
      <c r="CG12" s="35"/>
      <c r="CH12" s="35"/>
      <c r="CI12" s="35"/>
      <c r="CJ12" s="35"/>
      <c r="CK12" s="35"/>
      <c r="CL12" s="35"/>
      <c r="CM12" s="35"/>
      <c r="CN12" s="35"/>
      <c r="CO12" s="35"/>
      <c r="CP12" s="35"/>
      <c r="CQ12" s="35"/>
      <c r="CR12" s="35"/>
      <c r="CS12" s="35"/>
      <c r="CT12" s="35"/>
      <c r="CU12" s="35"/>
      <c r="CV12" s="35"/>
      <c r="CW12" s="35"/>
      <c r="CX12" s="35"/>
      <c r="CY12" s="35"/>
      <c r="CZ12" s="35"/>
      <c r="DA12" s="35"/>
      <c r="DB12" s="35"/>
      <c r="DC12" s="35"/>
      <c r="DD12" s="35"/>
      <c r="DE12" s="35"/>
      <c r="DF12" s="35"/>
      <c r="DG12" s="35"/>
      <c r="DH12" s="35"/>
      <c r="DI12" s="35"/>
      <c r="DJ12" s="35"/>
      <c r="DK12" s="35"/>
      <c r="DL12" s="35"/>
      <c r="DM12" s="35"/>
      <c r="DN12" s="35"/>
      <c r="DO12" s="35"/>
      <c r="DP12" s="35"/>
      <c r="DQ12" s="35"/>
      <c r="DR12" s="35"/>
      <c r="DS12" s="35"/>
      <c r="DT12" s="35"/>
      <c r="DU12" s="35"/>
      <c r="DV12" s="35"/>
      <c r="DW12" s="35"/>
      <c r="DX12" s="35"/>
      <c r="DY12" s="35"/>
      <c r="DZ12" s="35"/>
      <c r="EA12" s="35"/>
      <c r="EB12" s="35"/>
      <c r="EC12" s="35"/>
      <c r="ED12" s="35"/>
      <c r="EE12" s="35"/>
      <c r="EF12" s="35"/>
      <c r="EG12" s="35"/>
      <c r="EH12" s="35"/>
      <c r="EI12" s="35"/>
      <c r="EJ12" s="35"/>
      <c r="EK12" s="35"/>
      <c r="EL12" s="35"/>
      <c r="EM12" s="35"/>
      <c r="EN12" s="35"/>
      <c r="EO12" s="35"/>
      <c r="EP12" s="35"/>
      <c r="EQ12" s="35"/>
      <c r="ER12" s="35"/>
      <c r="ES12" s="35"/>
      <c r="ET12" s="35"/>
      <c r="EU12" s="35"/>
      <c r="EV12" s="35"/>
      <c r="EW12" s="35"/>
      <c r="EX12" s="35"/>
      <c r="EY12" s="35"/>
      <c r="EZ12" s="35"/>
      <c r="FA12" s="35"/>
      <c r="FB12" s="35"/>
      <c r="FC12" s="35"/>
      <c r="FD12" s="35"/>
      <c r="FE12" s="35"/>
      <c r="FF12" s="35"/>
      <c r="FG12" s="35"/>
      <c r="FH12" s="35"/>
      <c r="FI12" s="35"/>
      <c r="FJ12" s="35"/>
      <c r="FK12" s="35"/>
      <c r="FL12" s="35"/>
      <c r="FM12" s="35"/>
      <c r="FN12" s="35"/>
      <c r="FO12" s="35"/>
      <c r="FP12" s="35"/>
      <c r="FQ12" s="35"/>
      <c r="FR12" s="35"/>
      <c r="FS12" s="35"/>
      <c r="FT12" s="35"/>
      <c r="FU12" s="35"/>
    </row>
    <row r="13" spans="1:279" s="183" customFormat="1" ht="13.5" customHeight="1" x14ac:dyDescent="0.3">
      <c r="A13" s="465"/>
      <c r="B13" s="447"/>
      <c r="C13" s="447"/>
      <c r="D13" s="447"/>
      <c r="E13" s="450"/>
      <c r="F13" s="450"/>
      <c r="G13" s="450"/>
      <c r="H13" s="468"/>
      <c r="I13" s="471"/>
      <c r="J13" s="456"/>
      <c r="K13" s="459"/>
      <c r="L13" s="459"/>
      <c r="M13" s="462"/>
      <c r="N13" s="459"/>
      <c r="O13" s="444"/>
      <c r="P13" s="444"/>
      <c r="Q13" s="444"/>
      <c r="R13" s="444"/>
      <c r="S13" s="444"/>
      <c r="T13" s="444"/>
      <c r="U13" s="453"/>
      <c r="V13" s="35"/>
      <c r="W13" s="35"/>
      <c r="X13" s="35"/>
      <c r="Y13" s="35"/>
      <c r="Z13" s="35"/>
      <c r="AA13" s="35"/>
      <c r="AB13" s="35"/>
      <c r="AC13" s="35"/>
      <c r="AD13" s="35"/>
      <c r="AE13" s="35"/>
      <c r="AF13" s="35"/>
      <c r="AG13" s="35"/>
      <c r="AH13" s="35"/>
      <c r="AI13" s="35"/>
      <c r="AJ13" s="35"/>
      <c r="AK13" s="35"/>
      <c r="AL13" s="35"/>
      <c r="AM13" s="35"/>
      <c r="AN13" s="35"/>
      <c r="AO13" s="35"/>
      <c r="AP13" s="35"/>
      <c r="AQ13" s="35"/>
      <c r="AR13" s="35"/>
      <c r="AS13" s="35"/>
      <c r="AT13" s="35"/>
      <c r="AU13" s="35"/>
      <c r="AV13" s="35"/>
      <c r="AW13" s="35"/>
      <c r="AX13" s="35"/>
      <c r="AY13" s="35"/>
      <c r="AZ13" s="35"/>
      <c r="BA13" s="35"/>
      <c r="BB13" s="35"/>
      <c r="BC13" s="35"/>
      <c r="BD13" s="35"/>
      <c r="BE13" s="35"/>
      <c r="BF13" s="35"/>
      <c r="BG13" s="35"/>
      <c r="BH13" s="35"/>
      <c r="BI13" s="35"/>
      <c r="BJ13" s="35"/>
      <c r="BK13" s="35"/>
      <c r="BL13" s="35"/>
      <c r="BM13" s="35"/>
      <c r="BN13" s="35"/>
      <c r="BO13" s="35"/>
      <c r="BP13" s="35"/>
      <c r="BQ13" s="35"/>
      <c r="BR13" s="35"/>
      <c r="BS13" s="35"/>
      <c r="BT13" s="35"/>
      <c r="BU13" s="35"/>
      <c r="BV13" s="35"/>
      <c r="BW13" s="35"/>
      <c r="BX13" s="35"/>
      <c r="BY13" s="35"/>
      <c r="BZ13" s="35"/>
      <c r="CA13" s="35"/>
      <c r="CB13" s="35"/>
      <c r="CC13" s="35"/>
      <c r="CD13" s="35"/>
      <c r="CE13" s="35"/>
      <c r="CF13" s="35"/>
      <c r="CG13" s="35"/>
      <c r="CH13" s="35"/>
      <c r="CI13" s="35"/>
      <c r="CJ13" s="35"/>
      <c r="CK13" s="35"/>
      <c r="CL13" s="35"/>
      <c r="CM13" s="35"/>
      <c r="CN13" s="35"/>
      <c r="CO13" s="35"/>
      <c r="CP13" s="35"/>
      <c r="CQ13" s="35"/>
      <c r="CR13" s="35"/>
      <c r="CS13" s="35"/>
      <c r="CT13" s="35"/>
      <c r="CU13" s="35"/>
      <c r="CV13" s="35"/>
      <c r="CW13" s="35"/>
      <c r="CX13" s="35"/>
      <c r="CY13" s="35"/>
      <c r="CZ13" s="35"/>
      <c r="DA13" s="35"/>
      <c r="DB13" s="35"/>
      <c r="DC13" s="35"/>
      <c r="DD13" s="35"/>
      <c r="DE13" s="35"/>
      <c r="DF13" s="35"/>
      <c r="DG13" s="35"/>
      <c r="DH13" s="35"/>
      <c r="DI13" s="35"/>
      <c r="DJ13" s="35"/>
      <c r="DK13" s="35"/>
      <c r="DL13" s="35"/>
      <c r="DM13" s="35"/>
      <c r="DN13" s="35"/>
      <c r="DO13" s="35"/>
      <c r="DP13" s="35"/>
      <c r="DQ13" s="35"/>
      <c r="DR13" s="35"/>
      <c r="DS13" s="35"/>
      <c r="DT13" s="35"/>
      <c r="DU13" s="35"/>
      <c r="DV13" s="35"/>
      <c r="DW13" s="35"/>
      <c r="DX13" s="35"/>
      <c r="DY13" s="35"/>
      <c r="DZ13" s="35"/>
      <c r="EA13" s="35"/>
      <c r="EB13" s="35"/>
      <c r="EC13" s="35"/>
      <c r="ED13" s="35"/>
      <c r="EE13" s="35"/>
      <c r="EF13" s="35"/>
      <c r="EG13" s="35"/>
      <c r="EH13" s="35"/>
      <c r="EI13" s="35"/>
      <c r="EJ13" s="35"/>
      <c r="EK13" s="35"/>
      <c r="EL13" s="35"/>
      <c r="EM13" s="35"/>
      <c r="EN13" s="35"/>
      <c r="EO13" s="35"/>
      <c r="EP13" s="35"/>
      <c r="EQ13" s="35"/>
      <c r="ER13" s="35"/>
      <c r="ES13" s="35"/>
      <c r="ET13" s="35"/>
      <c r="EU13" s="35"/>
      <c r="EV13" s="35"/>
      <c r="EW13" s="35"/>
      <c r="EX13" s="35"/>
      <c r="EY13" s="35"/>
      <c r="EZ13" s="35"/>
      <c r="FA13" s="35"/>
      <c r="FB13" s="35"/>
      <c r="FC13" s="35"/>
      <c r="FD13" s="35"/>
      <c r="FE13" s="35"/>
      <c r="FF13" s="35"/>
      <c r="FG13" s="35"/>
      <c r="FH13" s="35"/>
      <c r="FI13" s="35"/>
      <c r="FJ13" s="35"/>
      <c r="FK13" s="35"/>
      <c r="FL13" s="35"/>
      <c r="FM13" s="35"/>
      <c r="FN13" s="35"/>
      <c r="FO13" s="35"/>
      <c r="FP13" s="35"/>
      <c r="FQ13" s="35"/>
      <c r="FR13" s="35"/>
      <c r="FS13" s="35"/>
      <c r="FT13" s="35"/>
      <c r="FU13" s="35"/>
    </row>
    <row r="14" spans="1:279" s="183" customFormat="1" ht="238.5" customHeight="1" thickBot="1" x14ac:dyDescent="0.35">
      <c r="A14" s="466"/>
      <c r="B14" s="448"/>
      <c r="C14" s="448"/>
      <c r="D14" s="448"/>
      <c r="E14" s="451"/>
      <c r="F14" s="451"/>
      <c r="G14" s="451"/>
      <c r="H14" s="469"/>
      <c r="I14" s="472"/>
      <c r="J14" s="457"/>
      <c r="K14" s="460"/>
      <c r="L14" s="460"/>
      <c r="M14" s="463"/>
      <c r="N14" s="460"/>
      <c r="O14" s="445"/>
      <c r="P14" s="445"/>
      <c r="Q14" s="445"/>
      <c r="R14" s="445"/>
      <c r="S14" s="445"/>
      <c r="T14" s="445"/>
      <c r="U14" s="454"/>
      <c r="V14" s="35"/>
      <c r="W14" s="35"/>
      <c r="X14" s="35"/>
      <c r="Y14" s="35"/>
      <c r="Z14" s="35"/>
      <c r="AA14" s="35"/>
      <c r="AB14" s="35"/>
      <c r="AC14" s="35"/>
      <c r="AD14" s="35"/>
      <c r="AE14" s="35"/>
      <c r="AF14" s="35"/>
      <c r="AG14" s="35"/>
      <c r="AH14" s="35"/>
      <c r="AI14" s="35"/>
      <c r="AJ14" s="35"/>
      <c r="AK14" s="35"/>
      <c r="AL14" s="35"/>
      <c r="AM14" s="35"/>
      <c r="AN14" s="35"/>
      <c r="AO14" s="35"/>
      <c r="AP14" s="35"/>
      <c r="AQ14" s="35"/>
      <c r="AR14" s="35"/>
      <c r="AS14" s="35"/>
      <c r="AT14" s="35"/>
      <c r="AU14" s="35"/>
      <c r="AV14" s="35"/>
      <c r="AW14" s="35"/>
      <c r="AX14" s="35"/>
      <c r="AY14" s="35"/>
      <c r="AZ14" s="35"/>
      <c r="BA14" s="35"/>
      <c r="BB14" s="35"/>
      <c r="BC14" s="35"/>
      <c r="BD14" s="35"/>
      <c r="BE14" s="35"/>
      <c r="BF14" s="35"/>
      <c r="BG14" s="35"/>
      <c r="BH14" s="35"/>
      <c r="BI14" s="35"/>
      <c r="BJ14" s="35"/>
      <c r="BK14" s="35"/>
      <c r="BL14" s="35"/>
      <c r="BM14" s="35"/>
      <c r="BN14" s="35"/>
      <c r="BO14" s="35"/>
      <c r="BP14" s="35"/>
      <c r="BQ14" s="35"/>
      <c r="BR14" s="35"/>
      <c r="BS14" s="35"/>
      <c r="BT14" s="35"/>
      <c r="BU14" s="35"/>
      <c r="BV14" s="35"/>
      <c r="BW14" s="35"/>
      <c r="BX14" s="35"/>
      <c r="BY14" s="35"/>
      <c r="BZ14" s="35"/>
      <c r="CA14" s="35"/>
      <c r="CB14" s="35"/>
      <c r="CC14" s="35"/>
      <c r="CD14" s="35"/>
      <c r="CE14" s="35"/>
      <c r="CF14" s="35"/>
      <c r="CG14" s="35"/>
      <c r="CH14" s="35"/>
      <c r="CI14" s="35"/>
      <c r="CJ14" s="35"/>
      <c r="CK14" s="35"/>
      <c r="CL14" s="35"/>
      <c r="CM14" s="35"/>
      <c r="CN14" s="35"/>
      <c r="CO14" s="35"/>
      <c r="CP14" s="35"/>
      <c r="CQ14" s="35"/>
      <c r="CR14" s="35"/>
      <c r="CS14" s="35"/>
      <c r="CT14" s="35"/>
      <c r="CU14" s="35"/>
      <c r="CV14" s="35"/>
      <c r="CW14" s="35"/>
      <c r="CX14" s="35"/>
      <c r="CY14" s="35"/>
      <c r="CZ14" s="35"/>
      <c r="DA14" s="35"/>
      <c r="DB14" s="35"/>
      <c r="DC14" s="35"/>
      <c r="DD14" s="35"/>
      <c r="DE14" s="35"/>
      <c r="DF14" s="35"/>
      <c r="DG14" s="35"/>
      <c r="DH14" s="35"/>
      <c r="DI14" s="35"/>
      <c r="DJ14" s="35"/>
      <c r="DK14" s="35"/>
      <c r="DL14" s="35"/>
      <c r="DM14" s="35"/>
      <c r="DN14" s="35"/>
      <c r="DO14" s="35"/>
      <c r="DP14" s="35"/>
      <c r="DQ14" s="35"/>
      <c r="DR14" s="35"/>
      <c r="DS14" s="35"/>
      <c r="DT14" s="35"/>
      <c r="DU14" s="35"/>
      <c r="DV14" s="35"/>
      <c r="DW14" s="35"/>
      <c r="DX14" s="35"/>
      <c r="DY14" s="35"/>
      <c r="DZ14" s="35"/>
      <c r="EA14" s="35"/>
      <c r="EB14" s="35"/>
      <c r="EC14" s="35"/>
      <c r="ED14" s="35"/>
      <c r="EE14" s="35"/>
      <c r="EF14" s="35"/>
      <c r="EG14" s="35"/>
      <c r="EH14" s="35"/>
      <c r="EI14" s="35"/>
      <c r="EJ14" s="35"/>
      <c r="EK14" s="35"/>
      <c r="EL14" s="35"/>
      <c r="EM14" s="35"/>
      <c r="EN14" s="35"/>
      <c r="EO14" s="35"/>
      <c r="EP14" s="35"/>
      <c r="EQ14" s="35"/>
      <c r="ER14" s="35"/>
      <c r="ES14" s="35"/>
      <c r="ET14" s="35"/>
      <c r="EU14" s="35"/>
      <c r="EV14" s="35"/>
      <c r="EW14" s="35"/>
      <c r="EX14" s="35"/>
      <c r="EY14" s="35"/>
      <c r="EZ14" s="35"/>
      <c r="FA14" s="35"/>
      <c r="FB14" s="35"/>
      <c r="FC14" s="35"/>
      <c r="FD14" s="35"/>
      <c r="FE14" s="35"/>
      <c r="FF14" s="35"/>
      <c r="FG14" s="35"/>
      <c r="FH14" s="35"/>
      <c r="FI14" s="35"/>
      <c r="FJ14" s="35"/>
      <c r="FK14" s="35"/>
      <c r="FL14" s="35"/>
      <c r="FM14" s="35"/>
      <c r="FN14" s="35"/>
      <c r="FO14" s="35"/>
      <c r="FP14" s="35"/>
      <c r="FQ14" s="35"/>
      <c r="FR14" s="35"/>
      <c r="FS14" s="35"/>
      <c r="FT14" s="35"/>
      <c r="FU14" s="35"/>
    </row>
    <row r="15" spans="1:279" s="183" customFormat="1" ht="15" customHeight="1" x14ac:dyDescent="0.3">
      <c r="A15" s="464">
        <f>'Mapa Final'!A15</f>
        <v>2</v>
      </c>
      <c r="B15" s="446" t="str">
        <f>'Mapa Final'!B15</f>
        <v>ERRORES DE REPARTO</v>
      </c>
      <c r="C15" s="446" t="str">
        <f>'Mapa Final'!C15</f>
        <v>Afectación en la Prestación del Servicio de Justicia</v>
      </c>
      <c r="D15" s="446" t="str">
        <f>'Mapa Final'!D15</f>
        <v>1.Falta de planeación y organización en el proceso de reparto.
2. Falta de capacidad instalada para atender el alto volúmen de trabajo debido a la cantidad de expedientes que se recepcionan. 
3. Inconsistencias entre el órden establecido por el administrador del sistema y el órden previsto en los Acuerdos que norman el reparto.</v>
      </c>
      <c r="E15" s="449" t="str">
        <f>'Mapa Final'!E15</f>
        <v>Errores en todas las actividades ligadas al reparto.</v>
      </c>
      <c r="F15" s="449" t="str">
        <f>'Mapa Final'!F15</f>
        <v>Posibilidad de Afectación en la Prestación del Servicio de Justicia debido a errores en todas las actividades ligadas al reparto</v>
      </c>
      <c r="G15" s="449" t="str">
        <f>'Mapa Final'!G15</f>
        <v>Ejecución y Administración de Procesos</v>
      </c>
      <c r="H15" s="467" t="str">
        <f>'Mapa Final'!I15</f>
        <v>Alta</v>
      </c>
      <c r="I15" s="470" t="str">
        <f>'Mapa Final'!L15</f>
        <v>Moderado</v>
      </c>
      <c r="J15" s="455" t="str">
        <f>'Mapa Final'!N15</f>
        <v xml:space="preserve">Alto </v>
      </c>
      <c r="K15" s="458" t="str">
        <f>'Mapa Final'!AA15</f>
        <v>Media</v>
      </c>
      <c r="L15" s="458" t="str">
        <f>'Mapa Final'!AE15</f>
        <v>Moderado</v>
      </c>
      <c r="M15" s="461" t="str">
        <f>'Mapa Final'!AG15</f>
        <v>Moderado</v>
      </c>
      <c r="N15" s="458" t="str">
        <f>'Mapa Final'!AH15</f>
        <v>Aceptar</v>
      </c>
      <c r="O15" s="443"/>
      <c r="P15" s="443"/>
      <c r="Q15" s="443"/>
      <c r="R15" s="443"/>
      <c r="S15" s="443"/>
      <c r="T15" s="443"/>
      <c r="U15" s="452"/>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5"/>
      <c r="BK15" s="35"/>
      <c r="BL15" s="35"/>
      <c r="BM15" s="35"/>
      <c r="BN15" s="35"/>
      <c r="BO15" s="35"/>
      <c r="BP15" s="35"/>
      <c r="BQ15" s="35"/>
      <c r="BR15" s="35"/>
      <c r="BS15" s="35"/>
      <c r="BT15" s="35"/>
      <c r="BU15" s="35"/>
      <c r="BV15" s="35"/>
      <c r="BW15" s="35"/>
      <c r="BX15" s="35"/>
      <c r="BY15" s="35"/>
      <c r="BZ15" s="35"/>
      <c r="CA15" s="35"/>
      <c r="CB15" s="35"/>
      <c r="CC15" s="35"/>
      <c r="CD15" s="35"/>
      <c r="CE15" s="35"/>
      <c r="CF15" s="35"/>
      <c r="CG15" s="35"/>
      <c r="CH15" s="35"/>
      <c r="CI15" s="35"/>
      <c r="CJ15" s="35"/>
      <c r="CK15" s="35"/>
      <c r="CL15" s="35"/>
      <c r="CM15" s="35"/>
      <c r="CN15" s="35"/>
      <c r="CO15" s="35"/>
      <c r="CP15" s="35"/>
      <c r="CQ15" s="35"/>
      <c r="CR15" s="35"/>
      <c r="CS15" s="35"/>
      <c r="CT15" s="35"/>
      <c r="CU15" s="35"/>
      <c r="CV15" s="35"/>
      <c r="CW15" s="35"/>
      <c r="CX15" s="35"/>
      <c r="CY15" s="35"/>
      <c r="CZ15" s="35"/>
      <c r="DA15" s="35"/>
      <c r="DB15" s="35"/>
      <c r="DC15" s="35"/>
      <c r="DD15" s="35"/>
      <c r="DE15" s="35"/>
      <c r="DF15" s="35"/>
      <c r="DG15" s="35"/>
      <c r="DH15" s="35"/>
      <c r="DI15" s="35"/>
      <c r="DJ15" s="35"/>
      <c r="DK15" s="35"/>
      <c r="DL15" s="35"/>
      <c r="DM15" s="35"/>
      <c r="DN15" s="35"/>
      <c r="DO15" s="35"/>
      <c r="DP15" s="35"/>
      <c r="DQ15" s="35"/>
      <c r="DR15" s="35"/>
      <c r="DS15" s="35"/>
      <c r="DT15" s="35"/>
      <c r="DU15" s="35"/>
      <c r="DV15" s="35"/>
      <c r="DW15" s="35"/>
      <c r="DX15" s="35"/>
      <c r="DY15" s="35"/>
      <c r="DZ15" s="35"/>
      <c r="EA15" s="35"/>
      <c r="EB15" s="35"/>
      <c r="EC15" s="35"/>
      <c r="ED15" s="35"/>
      <c r="EE15" s="35"/>
      <c r="EF15" s="35"/>
      <c r="EG15" s="35"/>
      <c r="EH15" s="35"/>
      <c r="EI15" s="35"/>
      <c r="EJ15" s="35"/>
      <c r="EK15" s="35"/>
      <c r="EL15" s="35"/>
      <c r="EM15" s="35"/>
      <c r="EN15" s="35"/>
      <c r="EO15" s="35"/>
      <c r="EP15" s="35"/>
      <c r="EQ15" s="35"/>
      <c r="ER15" s="35"/>
      <c r="ES15" s="35"/>
      <c r="ET15" s="35"/>
      <c r="EU15" s="35"/>
      <c r="EV15" s="35"/>
      <c r="EW15" s="35"/>
      <c r="EX15" s="35"/>
      <c r="EY15" s="35"/>
      <c r="EZ15" s="35"/>
      <c r="FA15" s="35"/>
      <c r="FB15" s="35"/>
      <c r="FC15" s="35"/>
      <c r="FD15" s="35"/>
      <c r="FE15" s="35"/>
      <c r="FF15" s="35"/>
      <c r="FG15" s="35"/>
      <c r="FH15" s="35"/>
      <c r="FI15" s="35"/>
      <c r="FJ15" s="35"/>
      <c r="FK15" s="35"/>
      <c r="FL15" s="35"/>
      <c r="FM15" s="35"/>
      <c r="FN15" s="35"/>
      <c r="FO15" s="35"/>
      <c r="FP15" s="35"/>
      <c r="FQ15" s="35"/>
      <c r="FR15" s="35"/>
      <c r="FS15" s="35"/>
      <c r="FT15" s="35"/>
      <c r="FU15" s="35"/>
    </row>
    <row r="16" spans="1:279" s="183" customFormat="1" ht="13.5" customHeight="1" x14ac:dyDescent="0.3">
      <c r="A16" s="465"/>
      <c r="B16" s="447"/>
      <c r="C16" s="447"/>
      <c r="D16" s="447"/>
      <c r="E16" s="450"/>
      <c r="F16" s="450"/>
      <c r="G16" s="450"/>
      <c r="H16" s="468"/>
      <c r="I16" s="471"/>
      <c r="J16" s="456"/>
      <c r="K16" s="459"/>
      <c r="L16" s="459"/>
      <c r="M16" s="462"/>
      <c r="N16" s="459"/>
      <c r="O16" s="444"/>
      <c r="P16" s="444"/>
      <c r="Q16" s="444"/>
      <c r="R16" s="444"/>
      <c r="S16" s="444"/>
      <c r="T16" s="444"/>
      <c r="U16" s="453"/>
      <c r="V16" s="35"/>
      <c r="W16" s="35"/>
      <c r="X16" s="35"/>
      <c r="Y16" s="35"/>
      <c r="Z16" s="35"/>
      <c r="AA16" s="35"/>
      <c r="AB16" s="35"/>
      <c r="AC16" s="35"/>
      <c r="AD16" s="35"/>
      <c r="AE16" s="35"/>
      <c r="AF16" s="35"/>
      <c r="AG16" s="35"/>
      <c r="AH16" s="35"/>
      <c r="AI16" s="35"/>
      <c r="AJ16" s="35"/>
      <c r="AK16" s="35"/>
      <c r="AL16" s="35"/>
      <c r="AM16" s="35"/>
      <c r="AN16" s="35"/>
      <c r="AO16" s="35"/>
      <c r="AP16" s="35"/>
      <c r="AQ16" s="35"/>
      <c r="AR16" s="35"/>
      <c r="AS16" s="35"/>
      <c r="AT16" s="35"/>
      <c r="AU16" s="35"/>
      <c r="AV16" s="35"/>
      <c r="AW16" s="35"/>
      <c r="AX16" s="35"/>
      <c r="AY16" s="35"/>
      <c r="AZ16" s="35"/>
      <c r="BA16" s="35"/>
      <c r="BB16" s="35"/>
      <c r="BC16" s="35"/>
      <c r="BD16" s="35"/>
      <c r="BE16" s="35"/>
      <c r="BF16" s="35"/>
      <c r="BG16" s="35"/>
      <c r="BH16" s="35"/>
      <c r="BI16" s="35"/>
      <c r="BJ16" s="35"/>
      <c r="BK16" s="35"/>
      <c r="BL16" s="35"/>
      <c r="BM16" s="35"/>
      <c r="BN16" s="35"/>
      <c r="BO16" s="35"/>
      <c r="BP16" s="35"/>
      <c r="BQ16" s="35"/>
      <c r="BR16" s="35"/>
      <c r="BS16" s="35"/>
      <c r="BT16" s="35"/>
      <c r="BU16" s="35"/>
      <c r="BV16" s="35"/>
      <c r="BW16" s="35"/>
      <c r="BX16" s="35"/>
      <c r="BY16" s="35"/>
      <c r="BZ16" s="35"/>
      <c r="CA16" s="35"/>
      <c r="CB16" s="35"/>
      <c r="CC16" s="35"/>
      <c r="CD16" s="35"/>
      <c r="CE16" s="35"/>
      <c r="CF16" s="35"/>
      <c r="CG16" s="35"/>
      <c r="CH16" s="35"/>
      <c r="CI16" s="35"/>
      <c r="CJ16" s="35"/>
      <c r="CK16" s="35"/>
      <c r="CL16" s="35"/>
      <c r="CM16" s="35"/>
      <c r="CN16" s="35"/>
      <c r="CO16" s="35"/>
      <c r="CP16" s="35"/>
      <c r="CQ16" s="35"/>
      <c r="CR16" s="35"/>
      <c r="CS16" s="35"/>
      <c r="CT16" s="35"/>
      <c r="CU16" s="35"/>
      <c r="CV16" s="35"/>
      <c r="CW16" s="35"/>
      <c r="CX16" s="35"/>
      <c r="CY16" s="35"/>
      <c r="CZ16" s="35"/>
      <c r="DA16" s="35"/>
      <c r="DB16" s="35"/>
      <c r="DC16" s="35"/>
      <c r="DD16" s="35"/>
      <c r="DE16" s="35"/>
      <c r="DF16" s="35"/>
      <c r="DG16" s="35"/>
      <c r="DH16" s="35"/>
      <c r="DI16" s="35"/>
      <c r="DJ16" s="35"/>
      <c r="DK16" s="35"/>
      <c r="DL16" s="35"/>
      <c r="DM16" s="35"/>
      <c r="DN16" s="35"/>
      <c r="DO16" s="35"/>
      <c r="DP16" s="35"/>
      <c r="DQ16" s="35"/>
      <c r="DR16" s="35"/>
      <c r="DS16" s="35"/>
      <c r="DT16" s="35"/>
      <c r="DU16" s="35"/>
      <c r="DV16" s="35"/>
      <c r="DW16" s="35"/>
      <c r="DX16" s="35"/>
      <c r="DY16" s="35"/>
      <c r="DZ16" s="35"/>
      <c r="EA16" s="35"/>
      <c r="EB16" s="35"/>
      <c r="EC16" s="35"/>
      <c r="ED16" s="35"/>
      <c r="EE16" s="35"/>
      <c r="EF16" s="35"/>
      <c r="EG16" s="35"/>
      <c r="EH16" s="35"/>
      <c r="EI16" s="35"/>
      <c r="EJ16" s="35"/>
      <c r="EK16" s="35"/>
      <c r="EL16" s="35"/>
      <c r="EM16" s="35"/>
      <c r="EN16" s="35"/>
      <c r="EO16" s="35"/>
      <c r="EP16" s="35"/>
      <c r="EQ16" s="35"/>
      <c r="ER16" s="35"/>
      <c r="ES16" s="35"/>
      <c r="ET16" s="35"/>
      <c r="EU16" s="35"/>
      <c r="EV16" s="35"/>
      <c r="EW16" s="35"/>
      <c r="EX16" s="35"/>
      <c r="EY16" s="35"/>
      <c r="EZ16" s="35"/>
      <c r="FA16" s="35"/>
      <c r="FB16" s="35"/>
      <c r="FC16" s="35"/>
      <c r="FD16" s="35"/>
      <c r="FE16" s="35"/>
      <c r="FF16" s="35"/>
      <c r="FG16" s="35"/>
      <c r="FH16" s="35"/>
      <c r="FI16" s="35"/>
      <c r="FJ16" s="35"/>
      <c r="FK16" s="35"/>
      <c r="FL16" s="35"/>
      <c r="FM16" s="35"/>
      <c r="FN16" s="35"/>
      <c r="FO16" s="35"/>
      <c r="FP16" s="35"/>
      <c r="FQ16" s="35"/>
      <c r="FR16" s="35"/>
      <c r="FS16" s="35"/>
      <c r="FT16" s="35"/>
      <c r="FU16" s="35"/>
    </row>
    <row r="17" spans="1:177" s="183" customFormat="1" ht="13.5" customHeight="1" x14ac:dyDescent="0.3">
      <c r="A17" s="465"/>
      <c r="B17" s="447"/>
      <c r="C17" s="447"/>
      <c r="D17" s="447"/>
      <c r="E17" s="450"/>
      <c r="F17" s="450"/>
      <c r="G17" s="450"/>
      <c r="H17" s="468"/>
      <c r="I17" s="471"/>
      <c r="J17" s="456"/>
      <c r="K17" s="459"/>
      <c r="L17" s="459"/>
      <c r="M17" s="462"/>
      <c r="N17" s="459"/>
      <c r="O17" s="444"/>
      <c r="P17" s="444"/>
      <c r="Q17" s="444"/>
      <c r="R17" s="444"/>
      <c r="S17" s="444"/>
      <c r="T17" s="444"/>
      <c r="U17" s="453"/>
      <c r="V17" s="35"/>
      <c r="W17" s="35"/>
      <c r="X17" s="35"/>
      <c r="Y17" s="35"/>
      <c r="Z17" s="35"/>
      <c r="AA17" s="35"/>
      <c r="AB17" s="35"/>
      <c r="AC17" s="35"/>
      <c r="AD17" s="35"/>
      <c r="AE17" s="35"/>
      <c r="AF17" s="35"/>
      <c r="AG17" s="35"/>
      <c r="AH17" s="35"/>
      <c r="AI17" s="35"/>
      <c r="AJ17" s="35"/>
      <c r="AK17" s="35"/>
      <c r="AL17" s="35"/>
      <c r="AM17" s="35"/>
      <c r="AN17" s="35"/>
      <c r="AO17" s="35"/>
      <c r="AP17" s="35"/>
      <c r="AQ17" s="35"/>
      <c r="AR17" s="35"/>
      <c r="AS17" s="35"/>
      <c r="AT17" s="35"/>
      <c r="AU17" s="35"/>
      <c r="AV17" s="35"/>
      <c r="AW17" s="35"/>
      <c r="AX17" s="35"/>
      <c r="AY17" s="35"/>
      <c r="AZ17" s="35"/>
      <c r="BA17" s="35"/>
      <c r="BB17" s="35"/>
      <c r="BC17" s="35"/>
      <c r="BD17" s="35"/>
      <c r="BE17" s="35"/>
      <c r="BF17" s="35"/>
      <c r="BG17" s="35"/>
      <c r="BH17" s="35"/>
      <c r="BI17" s="35"/>
      <c r="BJ17" s="35"/>
      <c r="BK17" s="35"/>
      <c r="BL17" s="35"/>
      <c r="BM17" s="35"/>
      <c r="BN17" s="35"/>
      <c r="BO17" s="35"/>
      <c r="BP17" s="35"/>
      <c r="BQ17" s="35"/>
      <c r="BR17" s="35"/>
      <c r="BS17" s="35"/>
      <c r="BT17" s="35"/>
      <c r="BU17" s="35"/>
      <c r="BV17" s="35"/>
      <c r="BW17" s="35"/>
      <c r="BX17" s="35"/>
      <c r="BY17" s="35"/>
      <c r="BZ17" s="35"/>
      <c r="CA17" s="35"/>
      <c r="CB17" s="35"/>
      <c r="CC17" s="35"/>
      <c r="CD17" s="35"/>
      <c r="CE17" s="35"/>
      <c r="CF17" s="35"/>
      <c r="CG17" s="35"/>
      <c r="CH17" s="35"/>
      <c r="CI17" s="35"/>
      <c r="CJ17" s="35"/>
      <c r="CK17" s="35"/>
      <c r="CL17" s="35"/>
      <c r="CM17" s="35"/>
      <c r="CN17" s="35"/>
      <c r="CO17" s="35"/>
      <c r="CP17" s="35"/>
      <c r="CQ17" s="35"/>
      <c r="CR17" s="35"/>
      <c r="CS17" s="35"/>
      <c r="CT17" s="35"/>
      <c r="CU17" s="35"/>
      <c r="CV17" s="35"/>
      <c r="CW17" s="35"/>
      <c r="CX17" s="35"/>
      <c r="CY17" s="35"/>
      <c r="CZ17" s="35"/>
      <c r="DA17" s="35"/>
      <c r="DB17" s="35"/>
      <c r="DC17" s="35"/>
      <c r="DD17" s="35"/>
      <c r="DE17" s="35"/>
      <c r="DF17" s="35"/>
      <c r="DG17" s="35"/>
      <c r="DH17" s="35"/>
      <c r="DI17" s="35"/>
      <c r="DJ17" s="35"/>
      <c r="DK17" s="35"/>
      <c r="DL17" s="35"/>
      <c r="DM17" s="35"/>
      <c r="DN17" s="35"/>
      <c r="DO17" s="35"/>
      <c r="DP17" s="35"/>
      <c r="DQ17" s="35"/>
      <c r="DR17" s="35"/>
      <c r="DS17" s="35"/>
      <c r="DT17" s="35"/>
      <c r="DU17" s="35"/>
      <c r="DV17" s="35"/>
      <c r="DW17" s="35"/>
      <c r="DX17" s="35"/>
      <c r="DY17" s="35"/>
      <c r="DZ17" s="35"/>
      <c r="EA17" s="35"/>
      <c r="EB17" s="35"/>
      <c r="EC17" s="35"/>
      <c r="ED17" s="35"/>
      <c r="EE17" s="35"/>
      <c r="EF17" s="35"/>
      <c r="EG17" s="35"/>
      <c r="EH17" s="35"/>
      <c r="EI17" s="35"/>
      <c r="EJ17" s="35"/>
      <c r="EK17" s="35"/>
      <c r="EL17" s="35"/>
      <c r="EM17" s="35"/>
      <c r="EN17" s="35"/>
      <c r="EO17" s="35"/>
      <c r="EP17" s="35"/>
      <c r="EQ17" s="35"/>
      <c r="ER17" s="35"/>
      <c r="ES17" s="35"/>
      <c r="ET17" s="35"/>
      <c r="EU17" s="35"/>
      <c r="EV17" s="35"/>
      <c r="EW17" s="35"/>
      <c r="EX17" s="35"/>
      <c r="EY17" s="35"/>
      <c r="EZ17" s="35"/>
      <c r="FA17" s="35"/>
      <c r="FB17" s="35"/>
      <c r="FC17" s="35"/>
      <c r="FD17" s="35"/>
      <c r="FE17" s="35"/>
      <c r="FF17" s="35"/>
      <c r="FG17" s="35"/>
      <c r="FH17" s="35"/>
      <c r="FI17" s="35"/>
      <c r="FJ17" s="35"/>
      <c r="FK17" s="35"/>
      <c r="FL17" s="35"/>
      <c r="FM17" s="35"/>
      <c r="FN17" s="35"/>
      <c r="FO17" s="35"/>
      <c r="FP17" s="35"/>
      <c r="FQ17" s="35"/>
      <c r="FR17" s="35"/>
      <c r="FS17" s="35"/>
      <c r="FT17" s="35"/>
      <c r="FU17" s="35"/>
    </row>
    <row r="18" spans="1:177" s="183" customFormat="1" ht="13.5" customHeight="1" x14ac:dyDescent="0.3">
      <c r="A18" s="465"/>
      <c r="B18" s="447"/>
      <c r="C18" s="447"/>
      <c r="D18" s="447"/>
      <c r="E18" s="450"/>
      <c r="F18" s="450"/>
      <c r="G18" s="450"/>
      <c r="H18" s="468"/>
      <c r="I18" s="471"/>
      <c r="J18" s="456"/>
      <c r="K18" s="459"/>
      <c r="L18" s="459"/>
      <c r="M18" s="462"/>
      <c r="N18" s="459"/>
      <c r="O18" s="444"/>
      <c r="P18" s="444"/>
      <c r="Q18" s="444"/>
      <c r="R18" s="444"/>
      <c r="S18" s="444"/>
      <c r="T18" s="444"/>
      <c r="U18" s="453"/>
      <c r="V18" s="35"/>
      <c r="W18" s="35"/>
      <c r="X18" s="35"/>
      <c r="Y18" s="35"/>
      <c r="Z18" s="35"/>
      <c r="AA18" s="35"/>
      <c r="AB18" s="35"/>
      <c r="AC18" s="35"/>
      <c r="AD18" s="35"/>
      <c r="AE18" s="35"/>
      <c r="AF18" s="35"/>
      <c r="AG18" s="35"/>
      <c r="AH18" s="35"/>
      <c r="AI18" s="35"/>
      <c r="AJ18" s="35"/>
      <c r="AK18" s="35"/>
      <c r="AL18" s="35"/>
      <c r="AM18" s="35"/>
      <c r="AN18" s="35"/>
      <c r="AO18" s="35"/>
      <c r="AP18" s="35"/>
      <c r="AQ18" s="35"/>
      <c r="AR18" s="35"/>
      <c r="AS18" s="35"/>
      <c r="AT18" s="35"/>
      <c r="AU18" s="35"/>
      <c r="AV18" s="35"/>
      <c r="AW18" s="35"/>
      <c r="AX18" s="35"/>
      <c r="AY18" s="35"/>
      <c r="AZ18" s="35"/>
      <c r="BA18" s="35"/>
      <c r="BB18" s="35"/>
      <c r="BC18" s="35"/>
      <c r="BD18" s="35"/>
      <c r="BE18" s="35"/>
      <c r="BF18" s="35"/>
      <c r="BG18" s="35"/>
      <c r="BH18" s="35"/>
      <c r="BI18" s="35"/>
      <c r="BJ18" s="35"/>
      <c r="BK18" s="35"/>
      <c r="BL18" s="35"/>
      <c r="BM18" s="35"/>
      <c r="BN18" s="35"/>
      <c r="BO18" s="35"/>
      <c r="BP18" s="35"/>
      <c r="BQ18" s="35"/>
      <c r="BR18" s="35"/>
      <c r="BS18" s="35"/>
      <c r="BT18" s="35"/>
      <c r="BU18" s="35"/>
      <c r="BV18" s="35"/>
      <c r="BW18" s="35"/>
      <c r="BX18" s="35"/>
      <c r="BY18" s="35"/>
      <c r="BZ18" s="35"/>
      <c r="CA18" s="35"/>
      <c r="CB18" s="35"/>
      <c r="CC18" s="35"/>
      <c r="CD18" s="35"/>
      <c r="CE18" s="35"/>
      <c r="CF18" s="35"/>
      <c r="CG18" s="35"/>
      <c r="CH18" s="35"/>
      <c r="CI18" s="35"/>
      <c r="CJ18" s="35"/>
      <c r="CK18" s="35"/>
      <c r="CL18" s="35"/>
      <c r="CM18" s="35"/>
      <c r="CN18" s="35"/>
      <c r="CO18" s="35"/>
      <c r="CP18" s="35"/>
      <c r="CQ18" s="35"/>
      <c r="CR18" s="35"/>
      <c r="CS18" s="35"/>
      <c r="CT18" s="35"/>
      <c r="CU18" s="35"/>
      <c r="CV18" s="35"/>
      <c r="CW18" s="35"/>
      <c r="CX18" s="35"/>
      <c r="CY18" s="35"/>
      <c r="CZ18" s="35"/>
      <c r="DA18" s="35"/>
      <c r="DB18" s="35"/>
      <c r="DC18" s="35"/>
      <c r="DD18" s="35"/>
      <c r="DE18" s="35"/>
      <c r="DF18" s="35"/>
      <c r="DG18" s="35"/>
      <c r="DH18" s="35"/>
      <c r="DI18" s="35"/>
      <c r="DJ18" s="35"/>
      <c r="DK18" s="35"/>
      <c r="DL18" s="35"/>
      <c r="DM18" s="35"/>
      <c r="DN18" s="35"/>
      <c r="DO18" s="35"/>
      <c r="DP18" s="35"/>
      <c r="DQ18" s="35"/>
      <c r="DR18" s="35"/>
      <c r="DS18" s="35"/>
      <c r="DT18" s="35"/>
      <c r="DU18" s="35"/>
      <c r="DV18" s="35"/>
      <c r="DW18" s="35"/>
      <c r="DX18" s="35"/>
      <c r="DY18" s="35"/>
      <c r="DZ18" s="35"/>
      <c r="EA18" s="35"/>
      <c r="EB18" s="35"/>
      <c r="EC18" s="35"/>
      <c r="ED18" s="35"/>
      <c r="EE18" s="35"/>
      <c r="EF18" s="35"/>
      <c r="EG18" s="35"/>
      <c r="EH18" s="35"/>
      <c r="EI18" s="35"/>
      <c r="EJ18" s="35"/>
      <c r="EK18" s="35"/>
      <c r="EL18" s="35"/>
      <c r="EM18" s="35"/>
      <c r="EN18" s="35"/>
      <c r="EO18" s="35"/>
      <c r="EP18" s="35"/>
      <c r="EQ18" s="35"/>
      <c r="ER18" s="35"/>
      <c r="ES18" s="35"/>
      <c r="ET18" s="35"/>
      <c r="EU18" s="35"/>
      <c r="EV18" s="35"/>
      <c r="EW18" s="35"/>
      <c r="EX18" s="35"/>
      <c r="EY18" s="35"/>
      <c r="EZ18" s="35"/>
      <c r="FA18" s="35"/>
      <c r="FB18" s="35"/>
      <c r="FC18" s="35"/>
      <c r="FD18" s="35"/>
      <c r="FE18" s="35"/>
      <c r="FF18" s="35"/>
      <c r="FG18" s="35"/>
      <c r="FH18" s="35"/>
      <c r="FI18" s="35"/>
      <c r="FJ18" s="35"/>
      <c r="FK18" s="35"/>
      <c r="FL18" s="35"/>
      <c r="FM18" s="35"/>
      <c r="FN18" s="35"/>
      <c r="FO18" s="35"/>
      <c r="FP18" s="35"/>
      <c r="FQ18" s="35"/>
      <c r="FR18" s="35"/>
      <c r="FS18" s="35"/>
      <c r="FT18" s="35"/>
      <c r="FU18" s="35"/>
    </row>
    <row r="19" spans="1:177" s="183" customFormat="1" ht="255.75" customHeight="1" thickBot="1" x14ac:dyDescent="0.35">
      <c r="A19" s="466"/>
      <c r="B19" s="448"/>
      <c r="C19" s="448"/>
      <c r="D19" s="448"/>
      <c r="E19" s="451"/>
      <c r="F19" s="451"/>
      <c r="G19" s="451"/>
      <c r="H19" s="469"/>
      <c r="I19" s="472"/>
      <c r="J19" s="457"/>
      <c r="K19" s="460"/>
      <c r="L19" s="460"/>
      <c r="M19" s="463"/>
      <c r="N19" s="460"/>
      <c r="O19" s="445"/>
      <c r="P19" s="445"/>
      <c r="Q19" s="445"/>
      <c r="R19" s="445"/>
      <c r="S19" s="445"/>
      <c r="T19" s="445"/>
      <c r="U19" s="454"/>
      <c r="V19" s="35"/>
      <c r="W19" s="35"/>
      <c r="X19" s="35"/>
      <c r="Y19" s="35"/>
      <c r="Z19" s="35"/>
      <c r="AA19" s="35"/>
      <c r="AB19" s="35"/>
      <c r="AC19" s="35"/>
      <c r="AD19" s="35"/>
      <c r="AE19" s="35"/>
      <c r="AF19" s="35"/>
      <c r="AG19" s="35"/>
      <c r="AH19" s="35"/>
      <c r="AI19" s="35"/>
      <c r="AJ19" s="35"/>
      <c r="AK19" s="35"/>
      <c r="AL19" s="35"/>
      <c r="AM19" s="35"/>
      <c r="AN19" s="35"/>
      <c r="AO19" s="35"/>
      <c r="AP19" s="35"/>
      <c r="AQ19" s="35"/>
      <c r="AR19" s="35"/>
      <c r="AS19" s="35"/>
      <c r="AT19" s="35"/>
      <c r="AU19" s="35"/>
      <c r="AV19" s="35"/>
      <c r="AW19" s="35"/>
      <c r="AX19" s="35"/>
      <c r="AY19" s="35"/>
      <c r="AZ19" s="35"/>
      <c r="BA19" s="35"/>
      <c r="BB19" s="35"/>
      <c r="BC19" s="35"/>
      <c r="BD19" s="35"/>
      <c r="BE19" s="35"/>
      <c r="BF19" s="35"/>
      <c r="BG19" s="35"/>
      <c r="BH19" s="35"/>
      <c r="BI19" s="35"/>
      <c r="BJ19" s="35"/>
      <c r="BK19" s="35"/>
      <c r="BL19" s="35"/>
      <c r="BM19" s="35"/>
      <c r="BN19" s="35"/>
      <c r="BO19" s="35"/>
      <c r="BP19" s="35"/>
      <c r="BQ19" s="35"/>
      <c r="BR19" s="35"/>
      <c r="BS19" s="35"/>
      <c r="BT19" s="35"/>
      <c r="BU19" s="35"/>
      <c r="BV19" s="35"/>
      <c r="BW19" s="35"/>
      <c r="BX19" s="35"/>
      <c r="BY19" s="35"/>
      <c r="BZ19" s="35"/>
      <c r="CA19" s="35"/>
      <c r="CB19" s="35"/>
      <c r="CC19" s="35"/>
      <c r="CD19" s="35"/>
      <c r="CE19" s="35"/>
      <c r="CF19" s="35"/>
      <c r="CG19" s="35"/>
      <c r="CH19" s="35"/>
      <c r="CI19" s="35"/>
      <c r="CJ19" s="35"/>
      <c r="CK19" s="35"/>
      <c r="CL19" s="35"/>
      <c r="CM19" s="35"/>
      <c r="CN19" s="35"/>
      <c r="CO19" s="35"/>
      <c r="CP19" s="35"/>
      <c r="CQ19" s="35"/>
      <c r="CR19" s="35"/>
      <c r="CS19" s="35"/>
      <c r="CT19" s="35"/>
      <c r="CU19" s="35"/>
      <c r="CV19" s="35"/>
      <c r="CW19" s="35"/>
      <c r="CX19" s="35"/>
      <c r="CY19" s="35"/>
      <c r="CZ19" s="35"/>
      <c r="DA19" s="35"/>
      <c r="DB19" s="35"/>
      <c r="DC19" s="35"/>
      <c r="DD19" s="35"/>
      <c r="DE19" s="35"/>
      <c r="DF19" s="35"/>
      <c r="DG19" s="35"/>
      <c r="DH19" s="35"/>
      <c r="DI19" s="35"/>
      <c r="DJ19" s="35"/>
      <c r="DK19" s="35"/>
      <c r="DL19" s="35"/>
      <c r="DM19" s="35"/>
      <c r="DN19" s="35"/>
      <c r="DO19" s="35"/>
      <c r="DP19" s="35"/>
      <c r="DQ19" s="35"/>
      <c r="DR19" s="35"/>
      <c r="DS19" s="35"/>
      <c r="DT19" s="35"/>
      <c r="DU19" s="35"/>
      <c r="DV19" s="35"/>
      <c r="DW19" s="35"/>
      <c r="DX19" s="35"/>
      <c r="DY19" s="35"/>
      <c r="DZ19" s="35"/>
      <c r="EA19" s="35"/>
      <c r="EB19" s="35"/>
      <c r="EC19" s="35"/>
      <c r="ED19" s="35"/>
      <c r="EE19" s="35"/>
      <c r="EF19" s="35"/>
      <c r="EG19" s="35"/>
      <c r="EH19" s="35"/>
      <c r="EI19" s="35"/>
      <c r="EJ19" s="35"/>
      <c r="EK19" s="35"/>
      <c r="EL19" s="35"/>
      <c r="EM19" s="35"/>
      <c r="EN19" s="35"/>
      <c r="EO19" s="35"/>
      <c r="EP19" s="35"/>
      <c r="EQ19" s="35"/>
      <c r="ER19" s="35"/>
      <c r="ES19" s="35"/>
      <c r="ET19" s="35"/>
      <c r="EU19" s="35"/>
      <c r="EV19" s="35"/>
      <c r="EW19" s="35"/>
      <c r="EX19" s="35"/>
      <c r="EY19" s="35"/>
      <c r="EZ19" s="35"/>
      <c r="FA19" s="35"/>
      <c r="FB19" s="35"/>
      <c r="FC19" s="35"/>
      <c r="FD19" s="35"/>
      <c r="FE19" s="35"/>
      <c r="FF19" s="35"/>
      <c r="FG19" s="35"/>
      <c r="FH19" s="35"/>
      <c r="FI19" s="35"/>
      <c r="FJ19" s="35"/>
      <c r="FK19" s="35"/>
      <c r="FL19" s="35"/>
      <c r="FM19" s="35"/>
      <c r="FN19" s="35"/>
      <c r="FO19" s="35"/>
      <c r="FP19" s="35"/>
      <c r="FQ19" s="35"/>
      <c r="FR19" s="35"/>
      <c r="FS19" s="35"/>
      <c r="FT19" s="35"/>
      <c r="FU19" s="35"/>
    </row>
    <row r="20" spans="1:177" ht="15" customHeight="1" x14ac:dyDescent="0.3">
      <c r="A20" s="464">
        <f>'Mapa Final'!A20</f>
        <v>3</v>
      </c>
      <c r="B20" s="446" t="str">
        <f>'Mapa Final'!B20</f>
        <v>ERRORES EN LA NOTIFICACIÓN</v>
      </c>
      <c r="C20" s="446" t="str">
        <f>'Mapa Final'!C20</f>
        <v>Afectación en la Prestación del Servicio de Justicia</v>
      </c>
      <c r="D20" s="446" t="str">
        <f>'Mapa Final'!D20</f>
        <v>1. Falta de seguimiento y control del cumplimiento efectivo de la actividad asignada. 
2. Falta de información pertinente para realizar la actividad (correos errados, direcciones erradas de las partes). 
3. Falta de recursos, medios electrónicos y tecnológicos para el cumplimiento de la actividad.</v>
      </c>
      <c r="E20" s="449" t="str">
        <f>'Mapa Final'!E20</f>
        <v>Falta de vinculaciòn de las partes y terceros que genera nulidades y demoras en el proceso.</v>
      </c>
      <c r="F20" s="449" t="str">
        <f>'Mapa Final'!F20</f>
        <v>Posibilidad de Afectación en la Prestación del Servicio de Justicia debido a la Falta de vinculaciòn de las partes y terceros que genera nulidades y demoras en el proceso.</v>
      </c>
      <c r="G20" s="449" t="str">
        <f>'Mapa Final'!G20</f>
        <v>Ejecución y Administración de Procesos</v>
      </c>
      <c r="H20" s="467" t="str">
        <f>'Mapa Final'!I20</f>
        <v>Alta</v>
      </c>
      <c r="I20" s="470" t="str">
        <f>'Mapa Final'!L20</f>
        <v>Mayor</v>
      </c>
      <c r="J20" s="455" t="str">
        <f>'Mapa Final'!N20</f>
        <v xml:space="preserve">Alto </v>
      </c>
      <c r="K20" s="458" t="str">
        <f>'Mapa Final'!AA20</f>
        <v>Media</v>
      </c>
      <c r="L20" s="458" t="str">
        <f>'Mapa Final'!AE20</f>
        <v>Mayor</v>
      </c>
      <c r="M20" s="461" t="str">
        <f>'Mapa Final'!AG20</f>
        <v xml:space="preserve">Alto </v>
      </c>
      <c r="N20" s="458" t="str">
        <f>'Mapa Final'!AH20</f>
        <v>Aceptar</v>
      </c>
      <c r="O20" s="443"/>
      <c r="P20" s="443"/>
      <c r="Q20" s="443"/>
      <c r="R20" s="443"/>
      <c r="S20" s="443"/>
      <c r="T20" s="443"/>
      <c r="U20" s="452"/>
      <c r="V20" s="35"/>
      <c r="W20" s="35"/>
    </row>
    <row r="21" spans="1:177" x14ac:dyDescent="0.3">
      <c r="A21" s="465"/>
      <c r="B21" s="447"/>
      <c r="C21" s="447"/>
      <c r="D21" s="447"/>
      <c r="E21" s="450"/>
      <c r="F21" s="450"/>
      <c r="G21" s="450"/>
      <c r="H21" s="468"/>
      <c r="I21" s="471"/>
      <c r="J21" s="456"/>
      <c r="K21" s="459"/>
      <c r="L21" s="459"/>
      <c r="M21" s="462"/>
      <c r="N21" s="459"/>
      <c r="O21" s="444"/>
      <c r="P21" s="444"/>
      <c r="Q21" s="444"/>
      <c r="R21" s="444"/>
      <c r="S21" s="444"/>
      <c r="T21" s="444"/>
      <c r="U21" s="453"/>
      <c r="V21" s="35"/>
      <c r="W21" s="35"/>
    </row>
    <row r="22" spans="1:177" x14ac:dyDescent="0.3">
      <c r="A22" s="465"/>
      <c r="B22" s="447"/>
      <c r="C22" s="447"/>
      <c r="D22" s="447"/>
      <c r="E22" s="450"/>
      <c r="F22" s="450"/>
      <c r="G22" s="450"/>
      <c r="H22" s="468"/>
      <c r="I22" s="471"/>
      <c r="J22" s="456"/>
      <c r="K22" s="459"/>
      <c r="L22" s="459"/>
      <c r="M22" s="462"/>
      <c r="N22" s="459"/>
      <c r="O22" s="444"/>
      <c r="P22" s="444"/>
      <c r="Q22" s="444"/>
      <c r="R22" s="444"/>
      <c r="S22" s="444"/>
      <c r="T22" s="444"/>
      <c r="U22" s="453"/>
      <c r="V22" s="35"/>
      <c r="W22" s="35"/>
    </row>
    <row r="23" spans="1:177" x14ac:dyDescent="0.3">
      <c r="A23" s="465"/>
      <c r="B23" s="447"/>
      <c r="C23" s="447"/>
      <c r="D23" s="447"/>
      <c r="E23" s="450"/>
      <c r="F23" s="450"/>
      <c r="G23" s="450"/>
      <c r="H23" s="468"/>
      <c r="I23" s="471"/>
      <c r="J23" s="456"/>
      <c r="K23" s="459"/>
      <c r="L23" s="459"/>
      <c r="M23" s="462"/>
      <c r="N23" s="459"/>
      <c r="O23" s="444"/>
      <c r="P23" s="444"/>
      <c r="Q23" s="444"/>
      <c r="R23" s="444"/>
      <c r="S23" s="444"/>
      <c r="T23" s="444"/>
      <c r="U23" s="453"/>
      <c r="V23" s="35"/>
      <c r="W23" s="35"/>
    </row>
    <row r="24" spans="1:177" ht="307.5" customHeight="1" thickBot="1" x14ac:dyDescent="0.35">
      <c r="A24" s="466"/>
      <c r="B24" s="448"/>
      <c r="C24" s="448"/>
      <c r="D24" s="448"/>
      <c r="E24" s="451"/>
      <c r="F24" s="451"/>
      <c r="G24" s="451"/>
      <c r="H24" s="469"/>
      <c r="I24" s="472"/>
      <c r="J24" s="457"/>
      <c r="K24" s="460"/>
      <c r="L24" s="460"/>
      <c r="M24" s="463"/>
      <c r="N24" s="460"/>
      <c r="O24" s="445"/>
      <c r="P24" s="445"/>
      <c r="Q24" s="445"/>
      <c r="R24" s="445"/>
      <c r="S24" s="445"/>
      <c r="T24" s="445"/>
      <c r="U24" s="454"/>
      <c r="V24" s="35"/>
      <c r="W24" s="35"/>
    </row>
    <row r="25" spans="1:177" ht="15" customHeight="1" x14ac:dyDescent="0.3">
      <c r="A25" s="464">
        <f>'Mapa Final'!A25</f>
        <v>4</v>
      </c>
      <c r="B25" s="446" t="str">
        <f>'Mapa Final'!B25</f>
        <v>FALTA DE PLANEACIÓN</v>
      </c>
      <c r="C25" s="446" t="str">
        <f>'Mapa Final'!C25</f>
        <v>Incumplimiento de las metas establecidas</v>
      </c>
      <c r="D25" s="446" t="str">
        <f>'Mapa Final'!D25</f>
        <v>1.Imprecisión al establecer lineamientos de planeaciòn  para el desarrollo de las tareas propias del despacho.
2.Deficiencia en las competencias necesarias del personal del despacho. 
3.Insuficiencia de equipos y soporte tecnológicos para el trabajo presencial y  virtual.
4.Complejidad de los procesos judiciales.
5.Insuficiencia de personal para la carga laboral presentada.</v>
      </c>
      <c r="E25" s="449" t="str">
        <f>'Mapa Final'!E25</f>
        <v>Desconocimiento del contexto interno y externo del despacho judicial.</v>
      </c>
      <c r="F25" s="449" t="str">
        <f>'Mapa Final'!F25</f>
        <v>Posibilidad de Incumplimiento de las metas establecidas debido a Desconocimiento del contexto interno y externo del despacho judicial.</v>
      </c>
      <c r="G25" s="449" t="str">
        <f>'Mapa Final'!G25</f>
        <v>Ejecución y Administración de Procesos</v>
      </c>
      <c r="H25" s="467" t="str">
        <f>'Mapa Final'!I25</f>
        <v>Baja</v>
      </c>
      <c r="I25" s="470" t="str">
        <f>'Mapa Final'!L25</f>
        <v>Moderado</v>
      </c>
      <c r="J25" s="455" t="str">
        <f>'Mapa Final'!N25</f>
        <v>Moderado</v>
      </c>
      <c r="K25" s="458" t="str">
        <f>'Mapa Final'!AA25</f>
        <v>Baja</v>
      </c>
      <c r="L25" s="458" t="str">
        <f>'Mapa Final'!AE25</f>
        <v>Moderado</v>
      </c>
      <c r="M25" s="461" t="str">
        <f>'Mapa Final'!AG25</f>
        <v>Moderado</v>
      </c>
      <c r="N25" s="458" t="str">
        <f>'Mapa Final'!AH25</f>
        <v>Aceptar</v>
      </c>
      <c r="O25" s="443"/>
      <c r="P25" s="443"/>
      <c r="Q25" s="443"/>
      <c r="R25" s="443"/>
      <c r="S25" s="443"/>
      <c r="T25" s="443"/>
      <c r="U25" s="452"/>
    </row>
    <row r="26" spans="1:177" x14ac:dyDescent="0.3">
      <c r="A26" s="465"/>
      <c r="B26" s="447"/>
      <c r="C26" s="447"/>
      <c r="D26" s="447"/>
      <c r="E26" s="450"/>
      <c r="F26" s="450"/>
      <c r="G26" s="450"/>
      <c r="H26" s="468"/>
      <c r="I26" s="471"/>
      <c r="J26" s="456"/>
      <c r="K26" s="459"/>
      <c r="L26" s="459"/>
      <c r="M26" s="462"/>
      <c r="N26" s="459"/>
      <c r="O26" s="444"/>
      <c r="P26" s="444"/>
      <c r="Q26" s="444"/>
      <c r="R26" s="444"/>
      <c r="S26" s="444"/>
      <c r="T26" s="444"/>
      <c r="U26" s="453"/>
    </row>
    <row r="27" spans="1:177" x14ac:dyDescent="0.3">
      <c r="A27" s="465"/>
      <c r="B27" s="447"/>
      <c r="C27" s="447"/>
      <c r="D27" s="447"/>
      <c r="E27" s="450"/>
      <c r="F27" s="450"/>
      <c r="G27" s="450"/>
      <c r="H27" s="468"/>
      <c r="I27" s="471"/>
      <c r="J27" s="456"/>
      <c r="K27" s="459"/>
      <c r="L27" s="459"/>
      <c r="M27" s="462"/>
      <c r="N27" s="459"/>
      <c r="O27" s="444"/>
      <c r="P27" s="444"/>
      <c r="Q27" s="444"/>
      <c r="R27" s="444"/>
      <c r="S27" s="444"/>
      <c r="T27" s="444"/>
      <c r="U27" s="453"/>
    </row>
    <row r="28" spans="1:177" x14ac:dyDescent="0.3">
      <c r="A28" s="465"/>
      <c r="B28" s="447"/>
      <c r="C28" s="447"/>
      <c r="D28" s="447"/>
      <c r="E28" s="450"/>
      <c r="F28" s="450"/>
      <c r="G28" s="450"/>
      <c r="H28" s="468"/>
      <c r="I28" s="471"/>
      <c r="J28" s="456"/>
      <c r="K28" s="459"/>
      <c r="L28" s="459"/>
      <c r="M28" s="462"/>
      <c r="N28" s="459"/>
      <c r="O28" s="444"/>
      <c r="P28" s="444"/>
      <c r="Q28" s="444"/>
      <c r="R28" s="444"/>
      <c r="S28" s="444"/>
      <c r="T28" s="444"/>
      <c r="U28" s="453"/>
    </row>
    <row r="29" spans="1:177" ht="254.25" customHeight="1" thickBot="1" x14ac:dyDescent="0.35">
      <c r="A29" s="466"/>
      <c r="B29" s="448"/>
      <c r="C29" s="448"/>
      <c r="D29" s="448"/>
      <c r="E29" s="451"/>
      <c r="F29" s="451"/>
      <c r="G29" s="451"/>
      <c r="H29" s="469"/>
      <c r="I29" s="472"/>
      <c r="J29" s="457"/>
      <c r="K29" s="460"/>
      <c r="L29" s="460"/>
      <c r="M29" s="463"/>
      <c r="N29" s="460"/>
      <c r="O29" s="445"/>
      <c r="P29" s="445"/>
      <c r="Q29" s="445"/>
      <c r="R29" s="445"/>
      <c r="S29" s="445"/>
      <c r="T29" s="445"/>
      <c r="U29" s="454"/>
    </row>
    <row r="30" spans="1:177" ht="15" customHeight="1" x14ac:dyDescent="0.3">
      <c r="A30" s="464">
        <f>'Mapa Final'!A30</f>
        <v>5</v>
      </c>
      <c r="B30" s="446" t="str">
        <f>'Mapa Final'!B30</f>
        <v>USO INCORRECTO DE LAS TICS Y DIFICULTADES DERIVADAS DEL TRABAJO EN CASA</v>
      </c>
      <c r="C30" s="446" t="str">
        <f>'Mapa Final'!C30</f>
        <v>Afectación en la Prestación del Servicio de Justicia</v>
      </c>
      <c r="D30" s="446" t="str">
        <f>'Mapa Final'!D30</f>
        <v>1. Uso incorrecto de las herramientas tecnologicas por parte de los servidores judiciales y los usuarios.
2. Falta de conectividad para la realización y/o participación en las audiencias virtuales.</v>
      </c>
      <c r="E30" s="449" t="str">
        <f>'Mapa Final'!E30</f>
        <v xml:space="preserve">Falta de capacitaciones en TICs y/o falta de medios tecnológicos para llevar acabo las audiencias virtuales. </v>
      </c>
      <c r="F30" s="449" t="str">
        <f>'Mapa Final'!F30</f>
        <v>Posibilidad de afectación en la prestación de servicios judiciales debido a la falta de capacitaciones en TICs y/o falta de medios tecnológicos para llevar a cabo las audiencias virtuales.</v>
      </c>
      <c r="G30" s="449" t="str">
        <f>'Mapa Final'!G30</f>
        <v>Usuarios, productos y prácticas organizacionales</v>
      </c>
      <c r="H30" s="467" t="str">
        <f>'Mapa Final'!I30</f>
        <v>Muy Alta</v>
      </c>
      <c r="I30" s="470" t="str">
        <f>'Mapa Final'!L30</f>
        <v>Mayor</v>
      </c>
      <c r="J30" s="455" t="str">
        <f>'Mapa Final'!N30</f>
        <v xml:space="preserve">Alto </v>
      </c>
      <c r="K30" s="458" t="str">
        <f>'Mapa Final'!AA30</f>
        <v>Media</v>
      </c>
      <c r="L30" s="458" t="str">
        <f>'Mapa Final'!AE30</f>
        <v>Mayor</v>
      </c>
      <c r="M30" s="461" t="str">
        <f>'Mapa Final'!AG30</f>
        <v xml:space="preserve">Alto </v>
      </c>
      <c r="N30" s="458" t="str">
        <f>'Mapa Final'!AH30</f>
        <v>Aceptar</v>
      </c>
      <c r="O30" s="443"/>
      <c r="P30" s="443"/>
      <c r="Q30" s="443"/>
      <c r="R30" s="443"/>
      <c r="S30" s="443"/>
      <c r="T30" s="443"/>
      <c r="U30" s="452"/>
    </row>
    <row r="31" spans="1:177" x14ac:dyDescent="0.3">
      <c r="A31" s="465"/>
      <c r="B31" s="447"/>
      <c r="C31" s="447"/>
      <c r="D31" s="447"/>
      <c r="E31" s="450"/>
      <c r="F31" s="450"/>
      <c r="G31" s="450"/>
      <c r="H31" s="468"/>
      <c r="I31" s="471"/>
      <c r="J31" s="456"/>
      <c r="K31" s="459"/>
      <c r="L31" s="459"/>
      <c r="M31" s="462"/>
      <c r="N31" s="459"/>
      <c r="O31" s="444"/>
      <c r="P31" s="444"/>
      <c r="Q31" s="444"/>
      <c r="R31" s="444"/>
      <c r="S31" s="444"/>
      <c r="T31" s="444"/>
      <c r="U31" s="453"/>
    </row>
    <row r="32" spans="1:177" x14ac:dyDescent="0.3">
      <c r="A32" s="465"/>
      <c r="B32" s="447"/>
      <c r="C32" s="447"/>
      <c r="D32" s="447"/>
      <c r="E32" s="450"/>
      <c r="F32" s="450"/>
      <c r="G32" s="450"/>
      <c r="H32" s="468"/>
      <c r="I32" s="471"/>
      <c r="J32" s="456"/>
      <c r="K32" s="459"/>
      <c r="L32" s="459"/>
      <c r="M32" s="462"/>
      <c r="N32" s="459"/>
      <c r="O32" s="444"/>
      <c r="P32" s="444"/>
      <c r="Q32" s="444"/>
      <c r="R32" s="444"/>
      <c r="S32" s="444"/>
      <c r="T32" s="444"/>
      <c r="U32" s="453"/>
    </row>
    <row r="33" spans="1:21" x14ac:dyDescent="0.3">
      <c r="A33" s="465"/>
      <c r="B33" s="447"/>
      <c r="C33" s="447"/>
      <c r="D33" s="447"/>
      <c r="E33" s="450"/>
      <c r="F33" s="450"/>
      <c r="G33" s="450"/>
      <c r="H33" s="468"/>
      <c r="I33" s="471"/>
      <c r="J33" s="456"/>
      <c r="K33" s="459"/>
      <c r="L33" s="459"/>
      <c r="M33" s="462"/>
      <c r="N33" s="459"/>
      <c r="O33" s="444"/>
      <c r="P33" s="444"/>
      <c r="Q33" s="444"/>
      <c r="R33" s="444"/>
      <c r="S33" s="444"/>
      <c r="T33" s="444"/>
      <c r="U33" s="453"/>
    </row>
    <row r="34" spans="1:21" ht="230.25" customHeight="1" thickBot="1" x14ac:dyDescent="0.35">
      <c r="A34" s="466"/>
      <c r="B34" s="448"/>
      <c r="C34" s="448"/>
      <c r="D34" s="448"/>
      <c r="E34" s="451"/>
      <c r="F34" s="451"/>
      <c r="G34" s="451"/>
      <c r="H34" s="469"/>
      <c r="I34" s="472"/>
      <c r="J34" s="457"/>
      <c r="K34" s="460"/>
      <c r="L34" s="460"/>
      <c r="M34" s="463"/>
      <c r="N34" s="460"/>
      <c r="O34" s="445"/>
      <c r="P34" s="445"/>
      <c r="Q34" s="445"/>
      <c r="R34" s="445"/>
      <c r="S34" s="445"/>
      <c r="T34" s="445"/>
      <c r="U34" s="454"/>
    </row>
    <row r="35" spans="1:21" ht="15" customHeight="1" x14ac:dyDescent="0.3">
      <c r="A35" s="464">
        <f>'Mapa Final'!A35</f>
        <v>6</v>
      </c>
      <c r="B35" s="446" t="str">
        <f>'Mapa Final'!B35</f>
        <v>DECISIÓN JUDICIAL PROFERIDA CON FUNDAMENTO EN NORMAS DEROGADAS Y/O MODIFICADAS.</v>
      </c>
      <c r="C35" s="446" t="str">
        <f>'Mapa Final'!C35</f>
        <v>Vulneración de los derechos fundamentales de los ciudadanos</v>
      </c>
      <c r="D35" s="446" t="str">
        <f>'Mapa Final'!D35</f>
        <v>Proferir una decision judicial no ajustada a cambios normativos, lo cual genera nulidades, y por ende, demoras en el proceso.</v>
      </c>
      <c r="E35" s="449" t="str">
        <f>'Mapa Final'!E35</f>
        <v>Falta de actualización de las normas que regulan el proceso judicial.</v>
      </c>
      <c r="F35" s="449" t="str">
        <f>'Mapa Final'!F35</f>
        <v>Posibilidad de Vulneración de los derechos fundamentales de los ciudadanos debido a la falta de actualización de las normas que regulan el proceso judicial.</v>
      </c>
      <c r="G35" s="449" t="str">
        <f>'Mapa Final'!G35</f>
        <v>Usuarios, productos y prácticas organizacionales</v>
      </c>
      <c r="H35" s="467" t="str">
        <f>'Mapa Final'!I35</f>
        <v>Muy Alta</v>
      </c>
      <c r="I35" s="470" t="str">
        <f>'Mapa Final'!L35</f>
        <v>Mayor</v>
      </c>
      <c r="J35" s="455" t="str">
        <f>'Mapa Final'!N35</f>
        <v xml:space="preserve">Alto </v>
      </c>
      <c r="K35" s="458" t="str">
        <f>'Mapa Final'!AA35</f>
        <v>Media</v>
      </c>
      <c r="L35" s="458" t="str">
        <f>'Mapa Final'!AE35</f>
        <v>Mayor</v>
      </c>
      <c r="M35" s="461" t="str">
        <f>'Mapa Final'!AG35</f>
        <v xml:space="preserve">Alto </v>
      </c>
      <c r="N35" s="458" t="str">
        <f>'Mapa Final'!AH35</f>
        <v>Aceptar</v>
      </c>
      <c r="O35" s="443"/>
      <c r="P35" s="443"/>
      <c r="Q35" s="443"/>
      <c r="R35" s="443"/>
      <c r="S35" s="443"/>
      <c r="T35" s="443"/>
      <c r="U35" s="452"/>
    </row>
    <row r="36" spans="1:21" x14ac:dyDescent="0.3">
      <c r="A36" s="465"/>
      <c r="B36" s="447"/>
      <c r="C36" s="447"/>
      <c r="D36" s="447"/>
      <c r="E36" s="450"/>
      <c r="F36" s="450"/>
      <c r="G36" s="450"/>
      <c r="H36" s="468"/>
      <c r="I36" s="471"/>
      <c r="J36" s="456"/>
      <c r="K36" s="459"/>
      <c r="L36" s="459"/>
      <c r="M36" s="462"/>
      <c r="N36" s="459"/>
      <c r="O36" s="444"/>
      <c r="P36" s="444"/>
      <c r="Q36" s="444"/>
      <c r="R36" s="444"/>
      <c r="S36" s="444"/>
      <c r="T36" s="444"/>
      <c r="U36" s="453"/>
    </row>
    <row r="37" spans="1:21" x14ac:dyDescent="0.3">
      <c r="A37" s="465"/>
      <c r="B37" s="447"/>
      <c r="C37" s="447"/>
      <c r="D37" s="447"/>
      <c r="E37" s="450"/>
      <c r="F37" s="450"/>
      <c r="G37" s="450"/>
      <c r="H37" s="468"/>
      <c r="I37" s="471"/>
      <c r="J37" s="456"/>
      <c r="K37" s="459"/>
      <c r="L37" s="459"/>
      <c r="M37" s="462"/>
      <c r="N37" s="459"/>
      <c r="O37" s="444"/>
      <c r="P37" s="444"/>
      <c r="Q37" s="444"/>
      <c r="R37" s="444"/>
      <c r="S37" s="444"/>
      <c r="T37" s="444"/>
      <c r="U37" s="453"/>
    </row>
    <row r="38" spans="1:21" x14ac:dyDescent="0.3">
      <c r="A38" s="465"/>
      <c r="B38" s="447"/>
      <c r="C38" s="447"/>
      <c r="D38" s="447"/>
      <c r="E38" s="450"/>
      <c r="F38" s="450"/>
      <c r="G38" s="450"/>
      <c r="H38" s="468"/>
      <c r="I38" s="471"/>
      <c r="J38" s="456"/>
      <c r="K38" s="459"/>
      <c r="L38" s="459"/>
      <c r="M38" s="462"/>
      <c r="N38" s="459"/>
      <c r="O38" s="444"/>
      <c r="P38" s="444"/>
      <c r="Q38" s="444"/>
      <c r="R38" s="444"/>
      <c r="S38" s="444"/>
      <c r="T38" s="444"/>
      <c r="U38" s="453"/>
    </row>
    <row r="39" spans="1:21" ht="234.75" customHeight="1" thickBot="1" x14ac:dyDescent="0.35">
      <c r="A39" s="466"/>
      <c r="B39" s="448"/>
      <c r="C39" s="448"/>
      <c r="D39" s="448"/>
      <c r="E39" s="451"/>
      <c r="F39" s="451"/>
      <c r="G39" s="451"/>
      <c r="H39" s="469"/>
      <c r="I39" s="472"/>
      <c r="J39" s="457"/>
      <c r="K39" s="460"/>
      <c r="L39" s="460"/>
      <c r="M39" s="463"/>
      <c r="N39" s="460"/>
      <c r="O39" s="445"/>
      <c r="P39" s="445"/>
      <c r="Q39" s="445"/>
      <c r="R39" s="445"/>
      <c r="S39" s="445"/>
      <c r="T39" s="445"/>
      <c r="U39" s="454"/>
    </row>
    <row r="40" spans="1:21" x14ac:dyDescent="0.3">
      <c r="A40" s="464">
        <f>'Mapa Final'!A40</f>
        <v>7</v>
      </c>
      <c r="B40" s="446" t="str">
        <f>'Mapa Final'!B40</f>
        <v>FALLAS DE SEGURIDAD EN EL MANEJO DE LA INFORMACIÓN</v>
      </c>
      <c r="C40" s="446" t="str">
        <f>'Mapa Final'!C40</f>
        <v>Afectación en la Prestación del Servicio de Justicia</v>
      </c>
      <c r="D40" s="446" t="str">
        <f>'Mapa Final'!D40</f>
        <v xml:space="preserve">Ciberataque o ataque informático orientado a obtener acceso no autorizado y/o a usar de forma indebida la información.              </v>
      </c>
      <c r="E40" s="449" t="str">
        <f>'Mapa Final'!E40</f>
        <v>Fallas de seguridad de tipo informática</v>
      </c>
      <c r="F40" s="449" t="str">
        <f>'Mapa Final'!F40</f>
        <v>Posibilidad de Afectación en la Prestación del Servicio de Justicia debido a Fallas de seguridad de tipo informática</v>
      </c>
      <c r="G40" s="449" t="str">
        <f>'Mapa Final'!G40</f>
        <v>Fallas Tecnológicas</v>
      </c>
      <c r="H40" s="467" t="str">
        <f>'Mapa Final'!I40</f>
        <v>Muy Baja</v>
      </c>
      <c r="I40" s="470" t="str">
        <f>'Mapa Final'!L40</f>
        <v>Mayor</v>
      </c>
      <c r="J40" s="455" t="str">
        <f>'Mapa Final'!N40</f>
        <v xml:space="preserve">Alto </v>
      </c>
      <c r="K40" s="458" t="str">
        <f>'Mapa Final'!AA40</f>
        <v>Muy Baja</v>
      </c>
      <c r="L40" s="458" t="str">
        <f>'Mapa Final'!AE40</f>
        <v>Mayor</v>
      </c>
      <c r="M40" s="461" t="str">
        <f>'Mapa Final'!AG40</f>
        <v xml:space="preserve">Alto </v>
      </c>
      <c r="N40" s="458" t="str">
        <f>'Mapa Final'!AH40</f>
        <v>Aceptar</v>
      </c>
      <c r="O40" s="443"/>
      <c r="P40" s="443"/>
      <c r="Q40" s="443"/>
      <c r="R40" s="443"/>
      <c r="S40" s="443"/>
      <c r="T40" s="443"/>
      <c r="U40" s="452"/>
    </row>
    <row r="41" spans="1:21" x14ac:dyDescent="0.3">
      <c r="A41" s="465"/>
      <c r="B41" s="447"/>
      <c r="C41" s="447"/>
      <c r="D41" s="447"/>
      <c r="E41" s="450"/>
      <c r="F41" s="450"/>
      <c r="G41" s="450"/>
      <c r="H41" s="468"/>
      <c r="I41" s="471"/>
      <c r="J41" s="456"/>
      <c r="K41" s="459"/>
      <c r="L41" s="459"/>
      <c r="M41" s="462"/>
      <c r="N41" s="459"/>
      <c r="O41" s="444"/>
      <c r="P41" s="444"/>
      <c r="Q41" s="444"/>
      <c r="R41" s="444"/>
      <c r="S41" s="444"/>
      <c r="T41" s="444"/>
      <c r="U41" s="453"/>
    </row>
    <row r="42" spans="1:21" x14ac:dyDescent="0.3">
      <c r="A42" s="465"/>
      <c r="B42" s="447"/>
      <c r="C42" s="447"/>
      <c r="D42" s="447"/>
      <c r="E42" s="450"/>
      <c r="F42" s="450"/>
      <c r="G42" s="450"/>
      <c r="H42" s="468"/>
      <c r="I42" s="471"/>
      <c r="J42" s="456"/>
      <c r="K42" s="459"/>
      <c r="L42" s="459"/>
      <c r="M42" s="462"/>
      <c r="N42" s="459"/>
      <c r="O42" s="444"/>
      <c r="P42" s="444"/>
      <c r="Q42" s="444"/>
      <c r="R42" s="444"/>
      <c r="S42" s="444"/>
      <c r="T42" s="444"/>
      <c r="U42" s="453"/>
    </row>
    <row r="43" spans="1:21" x14ac:dyDescent="0.3">
      <c r="A43" s="465"/>
      <c r="B43" s="447"/>
      <c r="C43" s="447"/>
      <c r="D43" s="447"/>
      <c r="E43" s="450"/>
      <c r="F43" s="450"/>
      <c r="G43" s="450"/>
      <c r="H43" s="468"/>
      <c r="I43" s="471"/>
      <c r="J43" s="456"/>
      <c r="K43" s="459"/>
      <c r="L43" s="459"/>
      <c r="M43" s="462"/>
      <c r="N43" s="459"/>
      <c r="O43" s="444"/>
      <c r="P43" s="444"/>
      <c r="Q43" s="444"/>
      <c r="R43" s="444"/>
      <c r="S43" s="444"/>
      <c r="T43" s="444"/>
      <c r="U43" s="453"/>
    </row>
    <row r="44" spans="1:21" ht="194.25" customHeight="1" thickBot="1" x14ac:dyDescent="0.35">
      <c r="A44" s="466"/>
      <c r="B44" s="448"/>
      <c r="C44" s="448"/>
      <c r="D44" s="448"/>
      <c r="E44" s="451"/>
      <c r="F44" s="451"/>
      <c r="G44" s="451"/>
      <c r="H44" s="469"/>
      <c r="I44" s="472"/>
      <c r="J44" s="457"/>
      <c r="K44" s="460"/>
      <c r="L44" s="460"/>
      <c r="M44" s="463"/>
      <c r="N44" s="460"/>
      <c r="O44" s="445"/>
      <c r="P44" s="445"/>
      <c r="Q44" s="445"/>
      <c r="R44" s="445"/>
      <c r="S44" s="445"/>
      <c r="T44" s="445"/>
      <c r="U44" s="454"/>
    </row>
    <row r="45" spans="1:21" ht="14.4" customHeight="1" x14ac:dyDescent="0.3">
      <c r="A45" s="464">
        <f>'Mapa Final'!A45</f>
        <v>8</v>
      </c>
      <c r="B45" s="446" t="str">
        <f>'Mapa Final'!B45</f>
        <v>CORRUPCIÓN</v>
      </c>
      <c r="C45" s="446" t="str">
        <f>'Mapa Final'!C45</f>
        <v>Reputacional (Corrupción)</v>
      </c>
      <c r="D45" s="446" t="str">
        <f>'Mapa Final'!D45</f>
        <v>1.Insuficientes programas de capacitación para la toma de conciencia debido al desconocimiento de la ley antisoborno (ISO 37001:2016) y   de los  valores y principios propios de la entidad.
2. Desconocimiento del Código de Etica y Buen Gobierno.    
3.Carencia de compromiso  y transparencia de los servidores judiciales con la entidad  
4.Deficiencia del control y seguimiento de la gestión ejercida por los servidores judiciales.
5.Obtención de beneficios propios.</v>
      </c>
      <c r="E45" s="449" t="str">
        <f>'Mapa Final'!E45</f>
        <v xml:space="preserve">Carencia en transparencia, etica y valores . </v>
      </c>
      <c r="F45" s="449" t="str">
        <f>'Mapa Final'!F45</f>
        <v xml:space="preserve">Posibilidad de actos indebidos de  los servidores judiciales debido a  la carencia en transparencia, etica y valores </v>
      </c>
      <c r="G45" s="449" t="str">
        <f>'Mapa Final'!G45</f>
        <v>Fraude Interno</v>
      </c>
      <c r="H45" s="467" t="str">
        <f>'Mapa Final'!I45</f>
        <v>Baja</v>
      </c>
      <c r="I45" s="470" t="str">
        <f>'Mapa Final'!L45</f>
        <v>Mayor</v>
      </c>
      <c r="J45" s="455" t="str">
        <f>'Mapa Final'!N45</f>
        <v xml:space="preserve">Alto </v>
      </c>
      <c r="K45" s="458" t="str">
        <f>'Mapa Final'!AA45</f>
        <v>Baja</v>
      </c>
      <c r="L45" s="458" t="str">
        <f>'Mapa Final'!AE45</f>
        <v>Mayor</v>
      </c>
      <c r="M45" s="461" t="str">
        <f>'Mapa Final'!AG45</f>
        <v xml:space="preserve">Alto </v>
      </c>
      <c r="N45" s="458" t="str">
        <f>'Mapa Final'!AH45</f>
        <v>Reducir(mitigar)</v>
      </c>
      <c r="O45" s="443"/>
      <c r="P45" s="443"/>
      <c r="Q45" s="443"/>
      <c r="R45" s="443"/>
      <c r="S45" s="443"/>
      <c r="T45" s="443"/>
      <c r="U45" s="452"/>
    </row>
    <row r="46" spans="1:21" x14ac:dyDescent="0.3">
      <c r="A46" s="465"/>
      <c r="B46" s="447"/>
      <c r="C46" s="447"/>
      <c r="D46" s="447"/>
      <c r="E46" s="450"/>
      <c r="F46" s="450"/>
      <c r="G46" s="450"/>
      <c r="H46" s="468"/>
      <c r="I46" s="471"/>
      <c r="J46" s="456"/>
      <c r="K46" s="459"/>
      <c r="L46" s="459"/>
      <c r="M46" s="462"/>
      <c r="N46" s="459"/>
      <c r="O46" s="444"/>
      <c r="P46" s="444"/>
      <c r="Q46" s="444"/>
      <c r="R46" s="444"/>
      <c r="S46" s="444"/>
      <c r="T46" s="444"/>
      <c r="U46" s="453"/>
    </row>
    <row r="47" spans="1:21" x14ac:dyDescent="0.3">
      <c r="A47" s="465"/>
      <c r="B47" s="447"/>
      <c r="C47" s="447"/>
      <c r="D47" s="447"/>
      <c r="E47" s="450"/>
      <c r="F47" s="450"/>
      <c r="G47" s="450"/>
      <c r="H47" s="468"/>
      <c r="I47" s="471"/>
      <c r="J47" s="456"/>
      <c r="K47" s="459"/>
      <c r="L47" s="459"/>
      <c r="M47" s="462"/>
      <c r="N47" s="459"/>
      <c r="O47" s="444"/>
      <c r="P47" s="444"/>
      <c r="Q47" s="444"/>
      <c r="R47" s="444"/>
      <c r="S47" s="444"/>
      <c r="T47" s="444"/>
      <c r="U47" s="453"/>
    </row>
    <row r="48" spans="1:21" x14ac:dyDescent="0.3">
      <c r="A48" s="465"/>
      <c r="B48" s="447"/>
      <c r="C48" s="447"/>
      <c r="D48" s="447"/>
      <c r="E48" s="450"/>
      <c r="F48" s="450"/>
      <c r="G48" s="450"/>
      <c r="H48" s="468"/>
      <c r="I48" s="471"/>
      <c r="J48" s="456"/>
      <c r="K48" s="459"/>
      <c r="L48" s="459"/>
      <c r="M48" s="462"/>
      <c r="N48" s="459"/>
      <c r="O48" s="444"/>
      <c r="P48" s="444"/>
      <c r="Q48" s="444"/>
      <c r="R48" s="444"/>
      <c r="S48" s="444"/>
      <c r="T48" s="444"/>
      <c r="U48" s="453"/>
    </row>
    <row r="49" spans="1:21" ht="188.25" customHeight="1" thickBot="1" x14ac:dyDescent="0.35">
      <c r="A49" s="466"/>
      <c r="B49" s="448"/>
      <c r="C49" s="448"/>
      <c r="D49" s="448"/>
      <c r="E49" s="451"/>
      <c r="F49" s="451"/>
      <c r="G49" s="451"/>
      <c r="H49" s="469"/>
      <c r="I49" s="472"/>
      <c r="J49" s="457"/>
      <c r="K49" s="460"/>
      <c r="L49" s="460"/>
      <c r="M49" s="463"/>
      <c r="N49" s="460"/>
      <c r="O49" s="445"/>
      <c r="P49" s="445"/>
      <c r="Q49" s="445"/>
      <c r="R49" s="445"/>
      <c r="S49" s="445"/>
      <c r="T49" s="445"/>
      <c r="U49" s="454"/>
    </row>
    <row r="50" spans="1:21" ht="14.4" customHeight="1" x14ac:dyDescent="0.3">
      <c r="A50" s="464">
        <f>'Mapa Final'!A50</f>
        <v>9</v>
      </c>
      <c r="B50" s="446" t="str">
        <f>'Mapa Final'!B50</f>
        <v>Interrupción o demora en el Servicio Público de Administrar  Justicia</v>
      </c>
      <c r="C50" s="446" t="str">
        <f>'Mapa Final'!C50</f>
        <v>Afectación en la Prestación del Servicio de Justicia</v>
      </c>
      <c r="D50" s="446" t="str">
        <f>'Mapa Final'!D50</f>
        <v>1. Paro por sindicato
2. Huelgas, protestas ciudadana
3. Disturbios o hechos violentos
4.Pandemia
5.Emergencias Ambientales</v>
      </c>
      <c r="E50" s="449" t="str">
        <f>'Mapa Final'!E50</f>
        <v>Suceso de fuerza mayor que imposibilitan la gestión judicial</v>
      </c>
      <c r="F50" s="449" t="str">
        <f>'Mapa Final'!F50</f>
        <v>Posibilidad de  afectación en la Prestación del Servicio de Justicia debido a un suceso de fuerza mayor que imposibilita la gestión judicial</v>
      </c>
      <c r="G50" s="449" t="str">
        <f>'Mapa Final'!G50</f>
        <v>Usuarios, productos y prácticas organizacionales</v>
      </c>
      <c r="H50" s="467" t="str">
        <f>'Mapa Final'!I50</f>
        <v>Baja</v>
      </c>
      <c r="I50" s="470" t="str">
        <f>'Mapa Final'!L50</f>
        <v>Moderado</v>
      </c>
      <c r="J50" s="455" t="str">
        <f>'Mapa Final'!N50</f>
        <v>Moderado</v>
      </c>
      <c r="K50" s="458" t="str">
        <f>'Mapa Final'!AA50</f>
        <v>Baja</v>
      </c>
      <c r="L50" s="458" t="str">
        <f>'Mapa Final'!AE50</f>
        <v>Moderado</v>
      </c>
      <c r="M50" s="461" t="str">
        <f>'Mapa Final'!AG50</f>
        <v>Moderado</v>
      </c>
      <c r="N50" s="458" t="str">
        <f>'Mapa Final'!AH50</f>
        <v>Reducir(mitigar)</v>
      </c>
      <c r="O50" s="443"/>
      <c r="P50" s="443"/>
      <c r="Q50" s="443"/>
      <c r="R50" s="443"/>
      <c r="S50" s="443"/>
      <c r="T50" s="443"/>
      <c r="U50" s="452"/>
    </row>
    <row r="51" spans="1:21" x14ac:dyDescent="0.3">
      <c r="A51" s="465"/>
      <c r="B51" s="447"/>
      <c r="C51" s="447"/>
      <c r="D51" s="447"/>
      <c r="E51" s="450"/>
      <c r="F51" s="450"/>
      <c r="G51" s="450"/>
      <c r="H51" s="468"/>
      <c r="I51" s="471"/>
      <c r="J51" s="456"/>
      <c r="K51" s="459"/>
      <c r="L51" s="459"/>
      <c r="M51" s="462"/>
      <c r="N51" s="459"/>
      <c r="O51" s="444"/>
      <c r="P51" s="444"/>
      <c r="Q51" s="444"/>
      <c r="R51" s="444"/>
      <c r="S51" s="444"/>
      <c r="T51" s="444"/>
      <c r="U51" s="453"/>
    </row>
    <row r="52" spans="1:21" x14ac:dyDescent="0.3">
      <c r="A52" s="465"/>
      <c r="B52" s="447"/>
      <c r="C52" s="447"/>
      <c r="D52" s="447"/>
      <c r="E52" s="450"/>
      <c r="F52" s="450"/>
      <c r="G52" s="450"/>
      <c r="H52" s="468"/>
      <c r="I52" s="471"/>
      <c r="J52" s="456"/>
      <c r="K52" s="459"/>
      <c r="L52" s="459"/>
      <c r="M52" s="462"/>
      <c r="N52" s="459"/>
      <c r="O52" s="444"/>
      <c r="P52" s="444"/>
      <c r="Q52" s="444"/>
      <c r="R52" s="444"/>
      <c r="S52" s="444"/>
      <c r="T52" s="444"/>
      <c r="U52" s="453"/>
    </row>
    <row r="53" spans="1:21" x14ac:dyDescent="0.3">
      <c r="A53" s="465"/>
      <c r="B53" s="447"/>
      <c r="C53" s="447"/>
      <c r="D53" s="447"/>
      <c r="E53" s="450"/>
      <c r="F53" s="450"/>
      <c r="G53" s="450"/>
      <c r="H53" s="468"/>
      <c r="I53" s="471"/>
      <c r="J53" s="456"/>
      <c r="K53" s="459"/>
      <c r="L53" s="459"/>
      <c r="M53" s="462"/>
      <c r="N53" s="459"/>
      <c r="O53" s="444"/>
      <c r="P53" s="444"/>
      <c r="Q53" s="444"/>
      <c r="R53" s="444"/>
      <c r="S53" s="444"/>
      <c r="T53" s="444"/>
      <c r="U53" s="453"/>
    </row>
    <row r="54" spans="1:21" ht="56.25" customHeight="1" thickBot="1" x14ac:dyDescent="0.35">
      <c r="A54" s="466"/>
      <c r="B54" s="448"/>
      <c r="C54" s="448"/>
      <c r="D54" s="448"/>
      <c r="E54" s="451"/>
      <c r="F54" s="451"/>
      <c r="G54" s="451"/>
      <c r="H54" s="469"/>
      <c r="I54" s="472"/>
      <c r="J54" s="457"/>
      <c r="K54" s="460"/>
      <c r="L54" s="460"/>
      <c r="M54" s="463"/>
      <c r="N54" s="460"/>
      <c r="O54" s="445"/>
      <c r="P54" s="445"/>
      <c r="Q54" s="445"/>
      <c r="R54" s="445"/>
      <c r="S54" s="445"/>
      <c r="T54" s="445"/>
      <c r="U54" s="454"/>
    </row>
    <row r="55" spans="1:21" ht="14.4" customHeight="1" x14ac:dyDescent="0.3">
      <c r="A55" s="464">
        <f>'Mapa Final'!A55</f>
        <v>10</v>
      </c>
      <c r="B55" s="446" t="str">
        <f>'Mapa Final'!B55</f>
        <v>Inaplicabilidad de la normavidad ambiental vigente</v>
      </c>
      <c r="C55" s="446" t="str">
        <f>'Mapa Final'!C55</f>
        <v>Afectación Ambiental</v>
      </c>
      <c r="D55" s="446" t="str">
        <f>'Mapa Final'!D55</f>
        <v>1. Falta de socialización del Acuerdo PSAA14-10160. 
2.Baja participación de los funcionarios y servidores judiciales en las actividades de formación en el Sistema de Gestión Ambiental
3.Uso de correos no institucionales, que no permiten la llegada de campañas enviadas por correos masivos
4.  Poco compromiso en la aplicabilidad y formación de la cultura ambiental
5. Carencia del liderazgo en el Sistema de Gestión Ambiental</v>
      </c>
      <c r="E55" s="449" t="str">
        <f>'Mapa Final'!E55</f>
        <v>Desconocimiento de los lineamientos ambientales y normatividad vigente ambiental</v>
      </c>
      <c r="F55" s="449" t="str">
        <f>'Mapa Final'!F55</f>
        <v>Posibilidad de afectación ambiental debido al desconocimiento de las lineamientos ambientales y normatividad vigente ambiental</v>
      </c>
      <c r="G55" s="449" t="str">
        <f>'Mapa Final'!G55</f>
        <v>Eventos Ambientales Internos</v>
      </c>
      <c r="H55" s="467" t="str">
        <f>'Mapa Final'!I55</f>
        <v>Baja</v>
      </c>
      <c r="I55" s="470" t="str">
        <f>'Mapa Final'!L55</f>
        <v>Moderado</v>
      </c>
      <c r="J55" s="455" t="str">
        <f>'Mapa Final'!N55</f>
        <v>Moderado</v>
      </c>
      <c r="K55" s="458" t="str">
        <f>'Mapa Final'!AA55</f>
        <v>Baja</v>
      </c>
      <c r="L55" s="458" t="str">
        <f>'Mapa Final'!AE55</f>
        <v>Moderado</v>
      </c>
      <c r="M55" s="461" t="str">
        <f>'Mapa Final'!AG55</f>
        <v>Moderado</v>
      </c>
      <c r="N55" s="458" t="str">
        <f>'Mapa Final'!AH55</f>
        <v>Reducir(mitigar)</v>
      </c>
      <c r="O55" s="443"/>
      <c r="P55" s="443"/>
      <c r="Q55" s="443"/>
      <c r="R55" s="443"/>
      <c r="S55" s="443"/>
      <c r="T55" s="443"/>
      <c r="U55" s="452"/>
    </row>
    <row r="56" spans="1:21" x14ac:dyDescent="0.3">
      <c r="A56" s="465"/>
      <c r="B56" s="447"/>
      <c r="C56" s="447"/>
      <c r="D56" s="447"/>
      <c r="E56" s="450"/>
      <c r="F56" s="450"/>
      <c r="G56" s="450"/>
      <c r="H56" s="468"/>
      <c r="I56" s="471"/>
      <c r="J56" s="456"/>
      <c r="K56" s="459"/>
      <c r="L56" s="459"/>
      <c r="M56" s="462"/>
      <c r="N56" s="459"/>
      <c r="O56" s="444"/>
      <c r="P56" s="444"/>
      <c r="Q56" s="444"/>
      <c r="R56" s="444"/>
      <c r="S56" s="444"/>
      <c r="T56" s="444"/>
      <c r="U56" s="453"/>
    </row>
    <row r="57" spans="1:21" x14ac:dyDescent="0.3">
      <c r="A57" s="465"/>
      <c r="B57" s="447"/>
      <c r="C57" s="447"/>
      <c r="D57" s="447"/>
      <c r="E57" s="450"/>
      <c r="F57" s="450"/>
      <c r="G57" s="450"/>
      <c r="H57" s="468"/>
      <c r="I57" s="471"/>
      <c r="J57" s="456"/>
      <c r="K57" s="459"/>
      <c r="L57" s="459"/>
      <c r="M57" s="462"/>
      <c r="N57" s="459"/>
      <c r="O57" s="444"/>
      <c r="P57" s="444"/>
      <c r="Q57" s="444"/>
      <c r="R57" s="444"/>
      <c r="S57" s="444"/>
      <c r="T57" s="444"/>
      <c r="U57" s="453"/>
    </row>
    <row r="58" spans="1:21" x14ac:dyDescent="0.3">
      <c r="A58" s="465"/>
      <c r="B58" s="447"/>
      <c r="C58" s="447"/>
      <c r="D58" s="447"/>
      <c r="E58" s="450"/>
      <c r="F58" s="450"/>
      <c r="G58" s="450"/>
      <c r="H58" s="468"/>
      <c r="I58" s="471"/>
      <c r="J58" s="456"/>
      <c r="K58" s="459"/>
      <c r="L58" s="459"/>
      <c r="M58" s="462"/>
      <c r="N58" s="459"/>
      <c r="O58" s="444"/>
      <c r="P58" s="444"/>
      <c r="Q58" s="444"/>
      <c r="R58" s="444"/>
      <c r="S58" s="444"/>
      <c r="T58" s="444"/>
      <c r="U58" s="453"/>
    </row>
    <row r="59" spans="1:21" ht="159.75" customHeight="1" thickBot="1" x14ac:dyDescent="0.35">
      <c r="A59" s="466"/>
      <c r="B59" s="448"/>
      <c r="C59" s="448"/>
      <c r="D59" s="448"/>
      <c r="E59" s="451"/>
      <c r="F59" s="451"/>
      <c r="G59" s="451"/>
      <c r="H59" s="469"/>
      <c r="I59" s="472"/>
      <c r="J59" s="457"/>
      <c r="K59" s="460"/>
      <c r="L59" s="460"/>
      <c r="M59" s="463"/>
      <c r="N59" s="460"/>
      <c r="O59" s="445"/>
      <c r="P59" s="445"/>
      <c r="Q59" s="445"/>
      <c r="R59" s="445"/>
      <c r="S59" s="445"/>
      <c r="T59" s="445"/>
      <c r="U59" s="454"/>
    </row>
  </sheetData>
  <mergeCells count="229">
    <mergeCell ref="S1:U3"/>
    <mergeCell ref="A4:C4"/>
    <mergeCell ref="D4:N4"/>
    <mergeCell ref="O4:Q4"/>
    <mergeCell ref="A5:C5"/>
    <mergeCell ref="D5:N5"/>
    <mergeCell ref="A6:C6"/>
    <mergeCell ref="D6:N6"/>
    <mergeCell ref="A7:F7"/>
    <mergeCell ref="H7:J7"/>
    <mergeCell ref="K7:M7"/>
    <mergeCell ref="N7:N8"/>
    <mergeCell ref="A1:C2"/>
    <mergeCell ref="D1:Q3"/>
    <mergeCell ref="O7:O8"/>
    <mergeCell ref="P7:R7"/>
    <mergeCell ref="S7:T7"/>
    <mergeCell ref="U7:U8"/>
    <mergeCell ref="A9:N9"/>
    <mergeCell ref="A10:A14"/>
    <mergeCell ref="B10:B14"/>
    <mergeCell ref="C10:C14"/>
    <mergeCell ref="D10:D14"/>
    <mergeCell ref="E10:E14"/>
    <mergeCell ref="L15:L19"/>
    <mergeCell ref="R10:R14"/>
    <mergeCell ref="S10:S14"/>
    <mergeCell ref="T10:T14"/>
    <mergeCell ref="U10:U14"/>
    <mergeCell ref="A15:A19"/>
    <mergeCell ref="B15:B19"/>
    <mergeCell ref="C15:C19"/>
    <mergeCell ref="D15:D19"/>
    <mergeCell ref="E15:E19"/>
    <mergeCell ref="F15:F19"/>
    <mergeCell ref="L10:L14"/>
    <mergeCell ref="M10:M14"/>
    <mergeCell ref="N10:N14"/>
    <mergeCell ref="O10:O14"/>
    <mergeCell ref="P10:P14"/>
    <mergeCell ref="Q10:Q14"/>
    <mergeCell ref="F10:F14"/>
    <mergeCell ref="G10:G14"/>
    <mergeCell ref="H10:H14"/>
    <mergeCell ref="I10:I14"/>
    <mergeCell ref="J10:J14"/>
    <mergeCell ref="K10:K14"/>
    <mergeCell ref="K20:K24"/>
    <mergeCell ref="L20:L24"/>
    <mergeCell ref="M20:M24"/>
    <mergeCell ref="S15:S19"/>
    <mergeCell ref="T15:T19"/>
    <mergeCell ref="U15:U19"/>
    <mergeCell ref="A20:A24"/>
    <mergeCell ref="B20:B24"/>
    <mergeCell ref="C20:C24"/>
    <mergeCell ref="D20:D24"/>
    <mergeCell ref="E20:E24"/>
    <mergeCell ref="F20:F24"/>
    <mergeCell ref="G20:G24"/>
    <mergeCell ref="M15:M19"/>
    <mergeCell ref="N15:N19"/>
    <mergeCell ref="O15:O19"/>
    <mergeCell ref="P15:P19"/>
    <mergeCell ref="Q15:Q19"/>
    <mergeCell ref="R15:R19"/>
    <mergeCell ref="G15:G19"/>
    <mergeCell ref="H15:H19"/>
    <mergeCell ref="I15:I19"/>
    <mergeCell ref="J15:J19"/>
    <mergeCell ref="K15:K19"/>
    <mergeCell ref="J25:J29"/>
    <mergeCell ref="K25:K29"/>
    <mergeCell ref="L25:L29"/>
    <mergeCell ref="M25:M29"/>
    <mergeCell ref="N25:N29"/>
    <mergeCell ref="T20:T24"/>
    <mergeCell ref="U20:U24"/>
    <mergeCell ref="A25:A29"/>
    <mergeCell ref="B25:B29"/>
    <mergeCell ref="C25:C29"/>
    <mergeCell ref="D25:D29"/>
    <mergeCell ref="E25:E29"/>
    <mergeCell ref="F25:F29"/>
    <mergeCell ref="G25:G29"/>
    <mergeCell ref="H25:H29"/>
    <mergeCell ref="N20:N24"/>
    <mergeCell ref="O20:O24"/>
    <mergeCell ref="P20:P24"/>
    <mergeCell ref="Q20:Q24"/>
    <mergeCell ref="R20:R24"/>
    <mergeCell ref="S20:S24"/>
    <mergeCell ref="H20:H24"/>
    <mergeCell ref="I20:I24"/>
    <mergeCell ref="J20:J24"/>
    <mergeCell ref="U30:U34"/>
    <mergeCell ref="J30:J34"/>
    <mergeCell ref="K30:K34"/>
    <mergeCell ref="L30:L34"/>
    <mergeCell ref="M30:M34"/>
    <mergeCell ref="N30:N34"/>
    <mergeCell ref="O30:O34"/>
    <mergeCell ref="U25:U29"/>
    <mergeCell ref="A30:A34"/>
    <mergeCell ref="B30:B34"/>
    <mergeCell ref="C30:C34"/>
    <mergeCell ref="D30:D34"/>
    <mergeCell ref="E30:E34"/>
    <mergeCell ref="F30:F34"/>
    <mergeCell ref="G30:G34"/>
    <mergeCell ref="H30:H34"/>
    <mergeCell ref="I30:I34"/>
    <mergeCell ref="O25:O29"/>
    <mergeCell ref="P25:P29"/>
    <mergeCell ref="Q25:Q29"/>
    <mergeCell ref="R25:R29"/>
    <mergeCell ref="S25:S29"/>
    <mergeCell ref="T25:T29"/>
    <mergeCell ref="I25:I29"/>
    <mergeCell ref="C35:C39"/>
    <mergeCell ref="D35:D39"/>
    <mergeCell ref="E35:E39"/>
    <mergeCell ref="F35:F39"/>
    <mergeCell ref="P30:P34"/>
    <mergeCell ref="Q30:Q34"/>
    <mergeCell ref="R30:R34"/>
    <mergeCell ref="S30:S34"/>
    <mergeCell ref="T30:T34"/>
    <mergeCell ref="S35:S39"/>
    <mergeCell ref="T35:T39"/>
    <mergeCell ref="U35:U39"/>
    <mergeCell ref="A40:A44"/>
    <mergeCell ref="B40:B44"/>
    <mergeCell ref="C40:C44"/>
    <mergeCell ref="D40:D44"/>
    <mergeCell ref="E40:E44"/>
    <mergeCell ref="F40:F44"/>
    <mergeCell ref="G40:G44"/>
    <mergeCell ref="M35:M39"/>
    <mergeCell ref="N35:N39"/>
    <mergeCell ref="O35:O39"/>
    <mergeCell ref="P35:P39"/>
    <mergeCell ref="Q35:Q39"/>
    <mergeCell ref="R35:R39"/>
    <mergeCell ref="G35:G39"/>
    <mergeCell ref="H35:H39"/>
    <mergeCell ref="I35:I39"/>
    <mergeCell ref="J35:J39"/>
    <mergeCell ref="K35:K39"/>
    <mergeCell ref="L35:L39"/>
    <mergeCell ref="A35:A39"/>
    <mergeCell ref="B35:B39"/>
    <mergeCell ref="T40:T44"/>
    <mergeCell ref="U40:U44"/>
    <mergeCell ref="A45:A49"/>
    <mergeCell ref="B45:B49"/>
    <mergeCell ref="C45:C49"/>
    <mergeCell ref="D45:D49"/>
    <mergeCell ref="E45:E49"/>
    <mergeCell ref="F45:F49"/>
    <mergeCell ref="G45:G49"/>
    <mergeCell ref="H45:H49"/>
    <mergeCell ref="N40:N44"/>
    <mergeCell ref="O40:O44"/>
    <mergeCell ref="P40:P44"/>
    <mergeCell ref="Q40:Q44"/>
    <mergeCell ref="R40:R44"/>
    <mergeCell ref="S40:S44"/>
    <mergeCell ref="H40:H44"/>
    <mergeCell ref="I40:I44"/>
    <mergeCell ref="J40:J44"/>
    <mergeCell ref="K40:K44"/>
    <mergeCell ref="L40:L44"/>
    <mergeCell ref="M40:M44"/>
    <mergeCell ref="U45:U49"/>
    <mergeCell ref="A50:A54"/>
    <mergeCell ref="B50:B54"/>
    <mergeCell ref="C50:C54"/>
    <mergeCell ref="D50:D54"/>
    <mergeCell ref="E50:E54"/>
    <mergeCell ref="F50:F54"/>
    <mergeCell ref="G50:G54"/>
    <mergeCell ref="H50:H54"/>
    <mergeCell ref="I50:I54"/>
    <mergeCell ref="O45:O49"/>
    <mergeCell ref="P45:P49"/>
    <mergeCell ref="Q45:Q49"/>
    <mergeCell ref="R45:R49"/>
    <mergeCell ref="S45:S49"/>
    <mergeCell ref="T45:T49"/>
    <mergeCell ref="I45:I49"/>
    <mergeCell ref="J45:J49"/>
    <mergeCell ref="K45:K49"/>
    <mergeCell ref="L45:L49"/>
    <mergeCell ref="M45:M49"/>
    <mergeCell ref="N45:N49"/>
    <mergeCell ref="P50:P54"/>
    <mergeCell ref="Q50:Q54"/>
    <mergeCell ref="R50:R54"/>
    <mergeCell ref="S50:S54"/>
    <mergeCell ref="T50:T54"/>
    <mergeCell ref="U50:U54"/>
    <mergeCell ref="J50:J54"/>
    <mergeCell ref="K50:K54"/>
    <mergeCell ref="L50:L54"/>
    <mergeCell ref="M50:M54"/>
    <mergeCell ref="N50:N54"/>
    <mergeCell ref="O50:O54"/>
    <mergeCell ref="G55:G59"/>
    <mergeCell ref="H55:H59"/>
    <mergeCell ref="I55:I59"/>
    <mergeCell ref="J55:J59"/>
    <mergeCell ref="K55:K59"/>
    <mergeCell ref="L55:L59"/>
    <mergeCell ref="A55:A59"/>
    <mergeCell ref="B55:B59"/>
    <mergeCell ref="C55:C59"/>
    <mergeCell ref="D55:D59"/>
    <mergeCell ref="E55:E59"/>
    <mergeCell ref="F55:F59"/>
    <mergeCell ref="S55:S59"/>
    <mergeCell ref="T55:T59"/>
    <mergeCell ref="U55:U59"/>
    <mergeCell ref="M55:M59"/>
    <mergeCell ref="N55:N59"/>
    <mergeCell ref="O55:O59"/>
    <mergeCell ref="P55:P59"/>
    <mergeCell ref="Q55:Q59"/>
    <mergeCell ref="R55:R59"/>
  </mergeCells>
  <conditionalFormatting sqref="D8:G8 H7 H60:J1048576 A7:B7">
    <cfRule type="containsText" dxfId="697" priority="713" operator="containsText" text="3- Moderado">
      <formula>NOT(ISERROR(SEARCH("3- Moderado",A7)))</formula>
    </cfRule>
    <cfRule type="containsText" dxfId="696" priority="714" operator="containsText" text="6- Moderado">
      <formula>NOT(ISERROR(SEARCH("6- Moderado",A7)))</formula>
    </cfRule>
    <cfRule type="containsText" dxfId="695" priority="715" operator="containsText" text="4- Moderado">
      <formula>NOT(ISERROR(SEARCH("4- Moderado",A7)))</formula>
    </cfRule>
    <cfRule type="containsText" dxfId="694" priority="716" operator="containsText" text="3- Bajo">
      <formula>NOT(ISERROR(SEARCH("3- Bajo",A7)))</formula>
    </cfRule>
    <cfRule type="containsText" dxfId="693" priority="717" operator="containsText" text="4- Bajo">
      <formula>NOT(ISERROR(SEARCH("4- Bajo",A7)))</formula>
    </cfRule>
    <cfRule type="containsText" dxfId="692" priority="718" operator="containsText" text="1- Bajo">
      <formula>NOT(ISERROR(SEARCH("1- Bajo",A7)))</formula>
    </cfRule>
  </conditionalFormatting>
  <conditionalFormatting sqref="H8:J8">
    <cfRule type="containsText" dxfId="691" priority="706" operator="containsText" text="3- Moderado">
      <formula>NOT(ISERROR(SEARCH("3- Moderado",H8)))</formula>
    </cfRule>
    <cfRule type="containsText" dxfId="690" priority="707" operator="containsText" text="6- Moderado">
      <formula>NOT(ISERROR(SEARCH("6- Moderado",H8)))</formula>
    </cfRule>
    <cfRule type="containsText" dxfId="689" priority="708" operator="containsText" text="4- Moderado">
      <formula>NOT(ISERROR(SEARCH("4- Moderado",H8)))</formula>
    </cfRule>
    <cfRule type="containsText" dxfId="688" priority="709" operator="containsText" text="3- Bajo">
      <formula>NOT(ISERROR(SEARCH("3- Bajo",H8)))</formula>
    </cfRule>
    <cfRule type="containsText" dxfId="687" priority="710" operator="containsText" text="4- Bajo">
      <formula>NOT(ISERROR(SEARCH("4- Bajo",H8)))</formula>
    </cfRule>
    <cfRule type="containsText" dxfId="686" priority="712" operator="containsText" text="1- Bajo">
      <formula>NOT(ISERROR(SEARCH("1- Bajo",H8)))</formula>
    </cfRule>
  </conditionalFormatting>
  <conditionalFormatting sqref="J8 J60:J1048576">
    <cfRule type="containsText" dxfId="685" priority="695" operator="containsText" text="25- Extremo">
      <formula>NOT(ISERROR(SEARCH("25- Extremo",J8)))</formula>
    </cfRule>
    <cfRule type="containsText" dxfId="684" priority="696" operator="containsText" text="20- Extremo">
      <formula>NOT(ISERROR(SEARCH("20- Extremo",J8)))</formula>
    </cfRule>
    <cfRule type="containsText" dxfId="683" priority="697" operator="containsText" text="15- Extremo">
      <formula>NOT(ISERROR(SEARCH("15- Extremo",J8)))</formula>
    </cfRule>
    <cfRule type="containsText" dxfId="682" priority="698" operator="containsText" text="10- Extremo">
      <formula>NOT(ISERROR(SEARCH("10- Extremo",J8)))</formula>
    </cfRule>
    <cfRule type="containsText" dxfId="681" priority="699" operator="containsText" text="5- Extremo">
      <formula>NOT(ISERROR(SEARCH("5- Extremo",J8)))</formula>
    </cfRule>
    <cfRule type="containsText" dxfId="680" priority="700" operator="containsText" text="12- Alto">
      <formula>NOT(ISERROR(SEARCH("12- Alto",J8)))</formula>
    </cfRule>
    <cfRule type="containsText" dxfId="679" priority="701" operator="containsText" text="10- Alto">
      <formula>NOT(ISERROR(SEARCH("10- Alto",J8)))</formula>
    </cfRule>
    <cfRule type="containsText" dxfId="678" priority="702" operator="containsText" text="9- Alto">
      <formula>NOT(ISERROR(SEARCH("9- Alto",J8)))</formula>
    </cfRule>
    <cfRule type="containsText" dxfId="677" priority="703" operator="containsText" text="8- Alto">
      <formula>NOT(ISERROR(SEARCH("8- Alto",J8)))</formula>
    </cfRule>
    <cfRule type="containsText" dxfId="676" priority="704" operator="containsText" text="5- Alto">
      <formula>NOT(ISERROR(SEARCH("5- Alto",J8)))</formula>
    </cfRule>
    <cfRule type="containsText" dxfId="675" priority="705" operator="containsText" text="4- Alto">
      <formula>NOT(ISERROR(SEARCH("4- Alto",J8)))</formula>
    </cfRule>
    <cfRule type="containsText" dxfId="674" priority="711" operator="containsText" text="2- Bajo">
      <formula>NOT(ISERROR(SEARCH("2- Bajo",J8)))</formula>
    </cfRule>
  </conditionalFormatting>
  <conditionalFormatting sqref="K10:L10">
    <cfRule type="containsText" dxfId="673" priority="689" operator="containsText" text="3- Moderado">
      <formula>NOT(ISERROR(SEARCH("3- Moderado",K10)))</formula>
    </cfRule>
    <cfRule type="containsText" dxfId="672" priority="690" operator="containsText" text="6- Moderado">
      <formula>NOT(ISERROR(SEARCH("6- Moderado",K10)))</formula>
    </cfRule>
    <cfRule type="containsText" dxfId="671" priority="691" operator="containsText" text="4- Moderado">
      <formula>NOT(ISERROR(SEARCH("4- Moderado",K10)))</formula>
    </cfRule>
    <cfRule type="containsText" dxfId="670" priority="692" operator="containsText" text="3- Bajo">
      <formula>NOT(ISERROR(SEARCH("3- Bajo",K10)))</formula>
    </cfRule>
    <cfRule type="containsText" dxfId="669" priority="693" operator="containsText" text="4- Bajo">
      <formula>NOT(ISERROR(SEARCH("4- Bajo",K10)))</formula>
    </cfRule>
    <cfRule type="containsText" dxfId="668" priority="694" operator="containsText" text="1- Bajo">
      <formula>NOT(ISERROR(SEARCH("1- Bajo",K10)))</formula>
    </cfRule>
  </conditionalFormatting>
  <conditionalFormatting sqref="H10:I10">
    <cfRule type="containsText" dxfId="667" priority="683" operator="containsText" text="3- Moderado">
      <formula>NOT(ISERROR(SEARCH("3- Moderado",H10)))</formula>
    </cfRule>
    <cfRule type="containsText" dxfId="666" priority="684" operator="containsText" text="6- Moderado">
      <formula>NOT(ISERROR(SEARCH("6- Moderado",H10)))</formula>
    </cfRule>
    <cfRule type="containsText" dxfId="665" priority="685" operator="containsText" text="4- Moderado">
      <formula>NOT(ISERROR(SEARCH("4- Moderado",H10)))</formula>
    </cfRule>
    <cfRule type="containsText" dxfId="664" priority="686" operator="containsText" text="3- Bajo">
      <formula>NOT(ISERROR(SEARCH("3- Bajo",H10)))</formula>
    </cfRule>
    <cfRule type="containsText" dxfId="663" priority="687" operator="containsText" text="4- Bajo">
      <formula>NOT(ISERROR(SEARCH("4- Bajo",H10)))</formula>
    </cfRule>
    <cfRule type="containsText" dxfId="662" priority="688" operator="containsText" text="1- Bajo">
      <formula>NOT(ISERROR(SEARCH("1- Bajo",H10)))</formula>
    </cfRule>
  </conditionalFormatting>
  <conditionalFormatting sqref="A10 C10:E10">
    <cfRule type="containsText" dxfId="661" priority="677" operator="containsText" text="3- Moderado">
      <formula>NOT(ISERROR(SEARCH("3- Moderado",A10)))</formula>
    </cfRule>
    <cfRule type="containsText" dxfId="660" priority="678" operator="containsText" text="6- Moderado">
      <formula>NOT(ISERROR(SEARCH("6- Moderado",A10)))</formula>
    </cfRule>
    <cfRule type="containsText" dxfId="659" priority="679" operator="containsText" text="4- Moderado">
      <formula>NOT(ISERROR(SEARCH("4- Moderado",A10)))</formula>
    </cfRule>
    <cfRule type="containsText" dxfId="658" priority="680" operator="containsText" text="3- Bajo">
      <formula>NOT(ISERROR(SEARCH("3- Bajo",A10)))</formula>
    </cfRule>
    <cfRule type="containsText" dxfId="657" priority="681" operator="containsText" text="4- Bajo">
      <formula>NOT(ISERROR(SEARCH("4- Bajo",A10)))</formula>
    </cfRule>
    <cfRule type="containsText" dxfId="656" priority="682" operator="containsText" text="1- Bajo">
      <formula>NOT(ISERROR(SEARCH("1- Bajo",A10)))</formula>
    </cfRule>
  </conditionalFormatting>
  <conditionalFormatting sqref="F10:G10">
    <cfRule type="containsText" dxfId="655" priority="671" operator="containsText" text="3- Moderado">
      <formula>NOT(ISERROR(SEARCH("3- Moderado",F10)))</formula>
    </cfRule>
    <cfRule type="containsText" dxfId="654" priority="672" operator="containsText" text="6- Moderado">
      <formula>NOT(ISERROR(SEARCH("6- Moderado",F10)))</formula>
    </cfRule>
    <cfRule type="containsText" dxfId="653" priority="673" operator="containsText" text="4- Moderado">
      <formula>NOT(ISERROR(SEARCH("4- Moderado",F10)))</formula>
    </cfRule>
    <cfRule type="containsText" dxfId="652" priority="674" operator="containsText" text="3- Bajo">
      <formula>NOT(ISERROR(SEARCH("3- Bajo",F10)))</formula>
    </cfRule>
    <cfRule type="containsText" dxfId="651" priority="675" operator="containsText" text="4- Bajo">
      <formula>NOT(ISERROR(SEARCH("4- Bajo",F10)))</formula>
    </cfRule>
    <cfRule type="containsText" dxfId="650" priority="676" operator="containsText" text="1- Bajo">
      <formula>NOT(ISERROR(SEARCH("1- Bajo",F10)))</formula>
    </cfRule>
  </conditionalFormatting>
  <conditionalFormatting sqref="K8">
    <cfRule type="containsText" dxfId="649" priority="665" operator="containsText" text="3- Moderado">
      <formula>NOT(ISERROR(SEARCH("3- Moderado",K8)))</formula>
    </cfRule>
    <cfRule type="containsText" dxfId="648" priority="666" operator="containsText" text="6- Moderado">
      <formula>NOT(ISERROR(SEARCH("6- Moderado",K8)))</formula>
    </cfRule>
    <cfRule type="containsText" dxfId="647" priority="667" operator="containsText" text="4- Moderado">
      <formula>NOT(ISERROR(SEARCH("4- Moderado",K8)))</formula>
    </cfRule>
    <cfRule type="containsText" dxfId="646" priority="668" operator="containsText" text="3- Bajo">
      <formula>NOT(ISERROR(SEARCH("3- Bajo",K8)))</formula>
    </cfRule>
    <cfRule type="containsText" dxfId="645" priority="669" operator="containsText" text="4- Bajo">
      <formula>NOT(ISERROR(SEARCH("4- Bajo",K8)))</formula>
    </cfRule>
    <cfRule type="containsText" dxfId="644" priority="670" operator="containsText" text="1- Bajo">
      <formula>NOT(ISERROR(SEARCH("1- Bajo",K8)))</formula>
    </cfRule>
  </conditionalFormatting>
  <conditionalFormatting sqref="L8">
    <cfRule type="containsText" dxfId="643" priority="659" operator="containsText" text="3- Moderado">
      <formula>NOT(ISERROR(SEARCH("3- Moderado",L8)))</formula>
    </cfRule>
    <cfRule type="containsText" dxfId="642" priority="660" operator="containsText" text="6- Moderado">
      <formula>NOT(ISERROR(SEARCH("6- Moderado",L8)))</formula>
    </cfRule>
    <cfRule type="containsText" dxfId="641" priority="661" operator="containsText" text="4- Moderado">
      <formula>NOT(ISERROR(SEARCH("4- Moderado",L8)))</formula>
    </cfRule>
    <cfRule type="containsText" dxfId="640" priority="662" operator="containsText" text="3- Bajo">
      <formula>NOT(ISERROR(SEARCH("3- Bajo",L8)))</formula>
    </cfRule>
    <cfRule type="containsText" dxfId="639" priority="663" operator="containsText" text="4- Bajo">
      <formula>NOT(ISERROR(SEARCH("4- Bajo",L8)))</formula>
    </cfRule>
    <cfRule type="containsText" dxfId="638" priority="664" operator="containsText" text="1- Bajo">
      <formula>NOT(ISERROR(SEARCH("1- Bajo",L8)))</formula>
    </cfRule>
  </conditionalFormatting>
  <conditionalFormatting sqref="M8">
    <cfRule type="containsText" dxfId="637" priority="653" operator="containsText" text="3- Moderado">
      <formula>NOT(ISERROR(SEARCH("3- Moderado",M8)))</formula>
    </cfRule>
    <cfRule type="containsText" dxfId="636" priority="654" operator="containsText" text="6- Moderado">
      <formula>NOT(ISERROR(SEARCH("6- Moderado",M8)))</formula>
    </cfRule>
    <cfRule type="containsText" dxfId="635" priority="655" operator="containsText" text="4- Moderado">
      <formula>NOT(ISERROR(SEARCH("4- Moderado",M8)))</formula>
    </cfRule>
    <cfRule type="containsText" dxfId="634" priority="656" operator="containsText" text="3- Bajo">
      <formula>NOT(ISERROR(SEARCH("3- Bajo",M8)))</formula>
    </cfRule>
    <cfRule type="containsText" dxfId="633" priority="657" operator="containsText" text="4- Bajo">
      <formula>NOT(ISERROR(SEARCH("4- Bajo",M8)))</formula>
    </cfRule>
    <cfRule type="containsText" dxfId="632" priority="658" operator="containsText" text="1- Bajo">
      <formula>NOT(ISERROR(SEARCH("1- Bajo",M8)))</formula>
    </cfRule>
  </conditionalFormatting>
  <conditionalFormatting sqref="J10:J14">
    <cfRule type="containsText" dxfId="631" priority="648" operator="containsText" text="Bajo">
      <formula>NOT(ISERROR(SEARCH("Bajo",J10)))</formula>
    </cfRule>
    <cfRule type="containsText" dxfId="630" priority="649" operator="containsText" text="Moderado">
      <formula>NOT(ISERROR(SEARCH("Moderado",J10)))</formula>
    </cfRule>
    <cfRule type="containsText" dxfId="629" priority="650" operator="containsText" text="Alto">
      <formula>NOT(ISERROR(SEARCH("Alto",J10)))</formula>
    </cfRule>
    <cfRule type="containsText" dxfId="628" priority="651" operator="containsText" text="Extremo">
      <formula>NOT(ISERROR(SEARCH("Extremo",J10)))</formula>
    </cfRule>
    <cfRule type="colorScale" priority="652">
      <colorScale>
        <cfvo type="min"/>
        <cfvo type="max"/>
        <color rgb="FFFF7128"/>
        <color rgb="FFFFEF9C"/>
      </colorScale>
    </cfRule>
  </conditionalFormatting>
  <conditionalFormatting sqref="M10:M14">
    <cfRule type="containsText" dxfId="627" priority="623" operator="containsText" text="Moderado">
      <formula>NOT(ISERROR(SEARCH("Moderado",M10)))</formula>
    </cfRule>
    <cfRule type="containsText" dxfId="626" priority="643" operator="containsText" text="Bajo">
      <formula>NOT(ISERROR(SEARCH("Bajo",M10)))</formula>
    </cfRule>
    <cfRule type="containsText" dxfId="625" priority="644" operator="containsText" text="Moderado">
      <formula>NOT(ISERROR(SEARCH("Moderado",M10)))</formula>
    </cfRule>
    <cfRule type="containsText" dxfId="624" priority="645" operator="containsText" text="Alto">
      <formula>NOT(ISERROR(SEARCH("Alto",M10)))</formula>
    </cfRule>
    <cfRule type="containsText" dxfId="623" priority="646" operator="containsText" text="Extremo">
      <formula>NOT(ISERROR(SEARCH("Extremo",M10)))</formula>
    </cfRule>
    <cfRule type="colorScale" priority="647">
      <colorScale>
        <cfvo type="min"/>
        <cfvo type="max"/>
        <color rgb="FFFF7128"/>
        <color rgb="FFFFEF9C"/>
      </colorScale>
    </cfRule>
  </conditionalFormatting>
  <conditionalFormatting sqref="N10">
    <cfRule type="containsText" dxfId="622" priority="637" operator="containsText" text="3- Moderado">
      <formula>NOT(ISERROR(SEARCH("3- Moderado",N10)))</formula>
    </cfRule>
    <cfRule type="containsText" dxfId="621" priority="638" operator="containsText" text="6- Moderado">
      <formula>NOT(ISERROR(SEARCH("6- Moderado",N10)))</formula>
    </cfRule>
    <cfRule type="containsText" dxfId="620" priority="639" operator="containsText" text="4- Moderado">
      <formula>NOT(ISERROR(SEARCH("4- Moderado",N10)))</formula>
    </cfRule>
    <cfRule type="containsText" dxfId="619" priority="640" operator="containsText" text="3- Bajo">
      <formula>NOT(ISERROR(SEARCH("3- Bajo",N10)))</formula>
    </cfRule>
    <cfRule type="containsText" dxfId="618" priority="641" operator="containsText" text="4- Bajo">
      <formula>NOT(ISERROR(SEARCH("4- Bajo",N10)))</formula>
    </cfRule>
    <cfRule type="containsText" dxfId="617" priority="642" operator="containsText" text="1- Bajo">
      <formula>NOT(ISERROR(SEARCH("1- Bajo",N10)))</formula>
    </cfRule>
  </conditionalFormatting>
  <conditionalFormatting sqref="H10:H14">
    <cfRule type="containsText" dxfId="616" priority="624" operator="containsText" text="Muy Alta">
      <formula>NOT(ISERROR(SEARCH("Muy Alta",H10)))</formula>
    </cfRule>
    <cfRule type="containsText" dxfId="615" priority="625" operator="containsText" text="Alta">
      <formula>NOT(ISERROR(SEARCH("Alta",H10)))</formula>
    </cfRule>
    <cfRule type="containsText" dxfId="614" priority="626" operator="containsText" text="Muy Alta">
      <formula>NOT(ISERROR(SEARCH("Muy Alta",H10)))</formula>
    </cfRule>
    <cfRule type="containsText" dxfId="613" priority="631" operator="containsText" text="Muy Baja">
      <formula>NOT(ISERROR(SEARCH("Muy Baja",H10)))</formula>
    </cfRule>
    <cfRule type="containsText" dxfId="612" priority="632" operator="containsText" text="Baja">
      <formula>NOT(ISERROR(SEARCH("Baja",H10)))</formula>
    </cfRule>
    <cfRule type="containsText" dxfId="611" priority="633" operator="containsText" text="Media">
      <formula>NOT(ISERROR(SEARCH("Media",H10)))</formula>
    </cfRule>
    <cfRule type="containsText" dxfId="610" priority="634" operator="containsText" text="Alta">
      <formula>NOT(ISERROR(SEARCH("Alta",H10)))</formula>
    </cfRule>
    <cfRule type="containsText" dxfId="609" priority="636" operator="containsText" text="Muy Alta">
      <formula>NOT(ISERROR(SEARCH("Muy Alta",H10)))</formula>
    </cfRule>
  </conditionalFormatting>
  <conditionalFormatting sqref="I10:I14">
    <cfRule type="containsText" dxfId="608" priority="627" operator="containsText" text="Catastrófico">
      <formula>NOT(ISERROR(SEARCH("Catastrófico",I10)))</formula>
    </cfRule>
    <cfRule type="containsText" dxfId="607" priority="628" operator="containsText" text="Mayor">
      <formula>NOT(ISERROR(SEARCH("Mayor",I10)))</formula>
    </cfRule>
    <cfRule type="containsText" dxfId="606" priority="629" operator="containsText" text="Menor">
      <formula>NOT(ISERROR(SEARCH("Menor",I10)))</formula>
    </cfRule>
    <cfRule type="containsText" dxfId="605" priority="630" operator="containsText" text="Leve">
      <formula>NOT(ISERROR(SEARCH("Leve",I10)))</formula>
    </cfRule>
    <cfRule type="containsText" dxfId="604" priority="635" operator="containsText" text="Moderado">
      <formula>NOT(ISERROR(SEARCH("Moderado",I10)))</formula>
    </cfRule>
  </conditionalFormatting>
  <conditionalFormatting sqref="K10:K14">
    <cfRule type="containsText" dxfId="603" priority="622" operator="containsText" text="Media">
      <formula>NOT(ISERROR(SEARCH("Media",K10)))</formula>
    </cfRule>
  </conditionalFormatting>
  <conditionalFormatting sqref="L10:L14">
    <cfRule type="containsText" dxfId="602" priority="621" operator="containsText" text="Moderado">
      <formula>NOT(ISERROR(SEARCH("Moderado",L10)))</formula>
    </cfRule>
  </conditionalFormatting>
  <conditionalFormatting sqref="J10:J14">
    <cfRule type="containsText" dxfId="601" priority="620" operator="containsText" text="Moderado">
      <formula>NOT(ISERROR(SEARCH("Moderado",J10)))</formula>
    </cfRule>
  </conditionalFormatting>
  <conditionalFormatting sqref="J10:J14">
    <cfRule type="containsText" dxfId="600" priority="618" operator="containsText" text="Bajo">
      <formula>NOT(ISERROR(SEARCH("Bajo",J10)))</formula>
    </cfRule>
    <cfRule type="containsText" dxfId="599" priority="619" operator="containsText" text="Extremo">
      <formula>NOT(ISERROR(SEARCH("Extremo",J10)))</formula>
    </cfRule>
  </conditionalFormatting>
  <conditionalFormatting sqref="K10:K14">
    <cfRule type="containsText" dxfId="598" priority="616" operator="containsText" text="Baja">
      <formula>NOT(ISERROR(SEARCH("Baja",K10)))</formula>
    </cfRule>
    <cfRule type="containsText" dxfId="597" priority="617" operator="containsText" text="Muy Baja">
      <formula>NOT(ISERROR(SEARCH("Muy Baja",K10)))</formula>
    </cfRule>
  </conditionalFormatting>
  <conditionalFormatting sqref="K10:K14">
    <cfRule type="containsText" dxfId="596" priority="614" operator="containsText" text="Muy Alta">
      <formula>NOT(ISERROR(SEARCH("Muy Alta",K10)))</formula>
    </cfRule>
    <cfRule type="containsText" dxfId="595" priority="615" operator="containsText" text="Alta">
      <formula>NOT(ISERROR(SEARCH("Alta",K10)))</formula>
    </cfRule>
  </conditionalFormatting>
  <conditionalFormatting sqref="L10:L14">
    <cfRule type="containsText" dxfId="594" priority="610" operator="containsText" text="Catastrófico">
      <formula>NOT(ISERROR(SEARCH("Catastrófico",L10)))</formula>
    </cfRule>
    <cfRule type="containsText" dxfId="593" priority="611" operator="containsText" text="Mayor">
      <formula>NOT(ISERROR(SEARCH("Mayor",L10)))</formula>
    </cfRule>
    <cfRule type="containsText" dxfId="592" priority="612" operator="containsText" text="Menor">
      <formula>NOT(ISERROR(SEARCH("Menor",L10)))</formula>
    </cfRule>
    <cfRule type="containsText" dxfId="591" priority="613" operator="containsText" text="Leve">
      <formula>NOT(ISERROR(SEARCH("Leve",L10)))</formula>
    </cfRule>
  </conditionalFormatting>
  <conditionalFormatting sqref="K15:L15">
    <cfRule type="containsText" dxfId="590" priority="604" operator="containsText" text="3- Moderado">
      <formula>NOT(ISERROR(SEARCH("3- Moderado",K15)))</formula>
    </cfRule>
    <cfRule type="containsText" dxfId="589" priority="605" operator="containsText" text="6- Moderado">
      <formula>NOT(ISERROR(SEARCH("6- Moderado",K15)))</formula>
    </cfRule>
    <cfRule type="containsText" dxfId="588" priority="606" operator="containsText" text="4- Moderado">
      <formula>NOT(ISERROR(SEARCH("4- Moderado",K15)))</formula>
    </cfRule>
    <cfRule type="containsText" dxfId="587" priority="607" operator="containsText" text="3- Bajo">
      <formula>NOT(ISERROR(SEARCH("3- Bajo",K15)))</formula>
    </cfRule>
    <cfRule type="containsText" dxfId="586" priority="608" operator="containsText" text="4- Bajo">
      <formula>NOT(ISERROR(SEARCH("4- Bajo",K15)))</formula>
    </cfRule>
    <cfRule type="containsText" dxfId="585" priority="609" operator="containsText" text="1- Bajo">
      <formula>NOT(ISERROR(SEARCH("1- Bajo",K15)))</formula>
    </cfRule>
  </conditionalFormatting>
  <conditionalFormatting sqref="H15:I15">
    <cfRule type="containsText" dxfId="584" priority="598" operator="containsText" text="3- Moderado">
      <formula>NOT(ISERROR(SEARCH("3- Moderado",H15)))</formula>
    </cfRule>
    <cfRule type="containsText" dxfId="583" priority="599" operator="containsText" text="6- Moderado">
      <formula>NOT(ISERROR(SEARCH("6- Moderado",H15)))</formula>
    </cfRule>
    <cfRule type="containsText" dxfId="582" priority="600" operator="containsText" text="4- Moderado">
      <formula>NOT(ISERROR(SEARCH("4- Moderado",H15)))</formula>
    </cfRule>
    <cfRule type="containsText" dxfId="581" priority="601" operator="containsText" text="3- Bajo">
      <formula>NOT(ISERROR(SEARCH("3- Bajo",H15)))</formula>
    </cfRule>
    <cfRule type="containsText" dxfId="580" priority="602" operator="containsText" text="4- Bajo">
      <formula>NOT(ISERROR(SEARCH("4- Bajo",H15)))</formula>
    </cfRule>
    <cfRule type="containsText" dxfId="579" priority="603" operator="containsText" text="1- Bajo">
      <formula>NOT(ISERROR(SEARCH("1- Bajo",H15)))</formula>
    </cfRule>
  </conditionalFormatting>
  <conditionalFormatting sqref="A15 C15:E15">
    <cfRule type="containsText" dxfId="578" priority="592" operator="containsText" text="3- Moderado">
      <formula>NOT(ISERROR(SEARCH("3- Moderado",A15)))</formula>
    </cfRule>
    <cfRule type="containsText" dxfId="577" priority="593" operator="containsText" text="6- Moderado">
      <formula>NOT(ISERROR(SEARCH("6- Moderado",A15)))</formula>
    </cfRule>
    <cfRule type="containsText" dxfId="576" priority="594" operator="containsText" text="4- Moderado">
      <formula>NOT(ISERROR(SEARCH("4- Moderado",A15)))</formula>
    </cfRule>
    <cfRule type="containsText" dxfId="575" priority="595" operator="containsText" text="3- Bajo">
      <formula>NOT(ISERROR(SEARCH("3- Bajo",A15)))</formula>
    </cfRule>
    <cfRule type="containsText" dxfId="574" priority="596" operator="containsText" text="4- Bajo">
      <formula>NOT(ISERROR(SEARCH("4- Bajo",A15)))</formula>
    </cfRule>
    <cfRule type="containsText" dxfId="573" priority="597" operator="containsText" text="1- Bajo">
      <formula>NOT(ISERROR(SEARCH("1- Bajo",A15)))</formula>
    </cfRule>
  </conditionalFormatting>
  <conditionalFormatting sqref="F15:G15">
    <cfRule type="containsText" dxfId="572" priority="586" operator="containsText" text="3- Moderado">
      <formula>NOT(ISERROR(SEARCH("3- Moderado",F15)))</formula>
    </cfRule>
    <cfRule type="containsText" dxfId="571" priority="587" operator="containsText" text="6- Moderado">
      <formula>NOT(ISERROR(SEARCH("6- Moderado",F15)))</formula>
    </cfRule>
    <cfRule type="containsText" dxfId="570" priority="588" operator="containsText" text="4- Moderado">
      <formula>NOT(ISERROR(SEARCH("4- Moderado",F15)))</formula>
    </cfRule>
    <cfRule type="containsText" dxfId="569" priority="589" operator="containsText" text="3- Bajo">
      <formula>NOT(ISERROR(SEARCH("3- Bajo",F15)))</formula>
    </cfRule>
    <cfRule type="containsText" dxfId="568" priority="590" operator="containsText" text="4- Bajo">
      <formula>NOT(ISERROR(SEARCH("4- Bajo",F15)))</formula>
    </cfRule>
    <cfRule type="containsText" dxfId="567" priority="591" operator="containsText" text="1- Bajo">
      <formula>NOT(ISERROR(SEARCH("1- Bajo",F15)))</formula>
    </cfRule>
  </conditionalFormatting>
  <conditionalFormatting sqref="J15:J19">
    <cfRule type="containsText" dxfId="566" priority="581" operator="containsText" text="Bajo">
      <formula>NOT(ISERROR(SEARCH("Bajo",J15)))</formula>
    </cfRule>
    <cfRule type="containsText" dxfId="565" priority="582" operator="containsText" text="Moderado">
      <formula>NOT(ISERROR(SEARCH("Moderado",J15)))</formula>
    </cfRule>
    <cfRule type="containsText" dxfId="564" priority="583" operator="containsText" text="Alto">
      <formula>NOT(ISERROR(SEARCH("Alto",J15)))</formula>
    </cfRule>
    <cfRule type="containsText" dxfId="563" priority="584" operator="containsText" text="Extremo">
      <formula>NOT(ISERROR(SEARCH("Extremo",J15)))</formula>
    </cfRule>
    <cfRule type="colorScale" priority="585">
      <colorScale>
        <cfvo type="min"/>
        <cfvo type="max"/>
        <color rgb="FFFF7128"/>
        <color rgb="FFFFEF9C"/>
      </colorScale>
    </cfRule>
  </conditionalFormatting>
  <conditionalFormatting sqref="M15:M19">
    <cfRule type="containsText" dxfId="562" priority="556" operator="containsText" text="Moderado">
      <formula>NOT(ISERROR(SEARCH("Moderado",M15)))</formula>
    </cfRule>
    <cfRule type="containsText" dxfId="561" priority="576" operator="containsText" text="Bajo">
      <formula>NOT(ISERROR(SEARCH("Bajo",M15)))</formula>
    </cfRule>
    <cfRule type="containsText" dxfId="560" priority="577" operator="containsText" text="Moderado">
      <formula>NOT(ISERROR(SEARCH("Moderado",M15)))</formula>
    </cfRule>
    <cfRule type="containsText" dxfId="559" priority="578" operator="containsText" text="Alto">
      <formula>NOT(ISERROR(SEARCH("Alto",M15)))</formula>
    </cfRule>
    <cfRule type="containsText" dxfId="558" priority="579" operator="containsText" text="Extremo">
      <formula>NOT(ISERROR(SEARCH("Extremo",M15)))</formula>
    </cfRule>
    <cfRule type="colorScale" priority="580">
      <colorScale>
        <cfvo type="min"/>
        <cfvo type="max"/>
        <color rgb="FFFF7128"/>
        <color rgb="FFFFEF9C"/>
      </colorScale>
    </cfRule>
  </conditionalFormatting>
  <conditionalFormatting sqref="N15">
    <cfRule type="containsText" dxfId="557" priority="570" operator="containsText" text="3- Moderado">
      <formula>NOT(ISERROR(SEARCH("3- Moderado",N15)))</formula>
    </cfRule>
    <cfRule type="containsText" dxfId="556" priority="571" operator="containsText" text="6- Moderado">
      <formula>NOT(ISERROR(SEARCH("6- Moderado",N15)))</formula>
    </cfRule>
    <cfRule type="containsText" dxfId="555" priority="572" operator="containsText" text="4- Moderado">
      <formula>NOT(ISERROR(SEARCH("4- Moderado",N15)))</formula>
    </cfRule>
    <cfRule type="containsText" dxfId="554" priority="573" operator="containsText" text="3- Bajo">
      <formula>NOT(ISERROR(SEARCH("3- Bajo",N15)))</formula>
    </cfRule>
    <cfRule type="containsText" dxfId="553" priority="574" operator="containsText" text="4- Bajo">
      <formula>NOT(ISERROR(SEARCH("4- Bajo",N15)))</formula>
    </cfRule>
    <cfRule type="containsText" dxfId="552" priority="575" operator="containsText" text="1- Bajo">
      <formula>NOT(ISERROR(SEARCH("1- Bajo",N15)))</formula>
    </cfRule>
  </conditionalFormatting>
  <conditionalFormatting sqref="H15:H19">
    <cfRule type="containsText" dxfId="551" priority="557" operator="containsText" text="Muy Alta">
      <formula>NOT(ISERROR(SEARCH("Muy Alta",H15)))</formula>
    </cfRule>
    <cfRule type="containsText" dxfId="550" priority="558" operator="containsText" text="Alta">
      <formula>NOT(ISERROR(SEARCH("Alta",H15)))</formula>
    </cfRule>
    <cfRule type="containsText" dxfId="549" priority="559" operator="containsText" text="Muy Alta">
      <formula>NOT(ISERROR(SEARCH("Muy Alta",H15)))</formula>
    </cfRule>
    <cfRule type="containsText" dxfId="548" priority="564" operator="containsText" text="Muy Baja">
      <formula>NOT(ISERROR(SEARCH("Muy Baja",H15)))</formula>
    </cfRule>
    <cfRule type="containsText" dxfId="547" priority="565" operator="containsText" text="Baja">
      <formula>NOT(ISERROR(SEARCH("Baja",H15)))</formula>
    </cfRule>
    <cfRule type="containsText" dxfId="546" priority="566" operator="containsText" text="Media">
      <formula>NOT(ISERROR(SEARCH("Media",H15)))</formula>
    </cfRule>
    <cfRule type="containsText" dxfId="545" priority="567" operator="containsText" text="Alta">
      <formula>NOT(ISERROR(SEARCH("Alta",H15)))</formula>
    </cfRule>
    <cfRule type="containsText" dxfId="544" priority="569" operator="containsText" text="Muy Alta">
      <formula>NOT(ISERROR(SEARCH("Muy Alta",H15)))</formula>
    </cfRule>
  </conditionalFormatting>
  <conditionalFormatting sqref="I15:I19">
    <cfRule type="containsText" dxfId="543" priority="560" operator="containsText" text="Catastrófico">
      <formula>NOT(ISERROR(SEARCH("Catastrófico",I15)))</formula>
    </cfRule>
    <cfRule type="containsText" dxfId="542" priority="561" operator="containsText" text="Mayor">
      <formula>NOT(ISERROR(SEARCH("Mayor",I15)))</formula>
    </cfRule>
    <cfRule type="containsText" dxfId="541" priority="562" operator="containsText" text="Menor">
      <formula>NOT(ISERROR(SEARCH("Menor",I15)))</formula>
    </cfRule>
    <cfRule type="containsText" dxfId="540" priority="563" operator="containsText" text="Leve">
      <formula>NOT(ISERROR(SEARCH("Leve",I15)))</formula>
    </cfRule>
    <cfRule type="containsText" dxfId="539" priority="568" operator="containsText" text="Moderado">
      <formula>NOT(ISERROR(SEARCH("Moderado",I15)))</formula>
    </cfRule>
  </conditionalFormatting>
  <conditionalFormatting sqref="K15:K19">
    <cfRule type="containsText" dxfId="538" priority="555" operator="containsText" text="Media">
      <formula>NOT(ISERROR(SEARCH("Media",K15)))</formula>
    </cfRule>
  </conditionalFormatting>
  <conditionalFormatting sqref="L15:L19">
    <cfRule type="containsText" dxfId="537" priority="554" operator="containsText" text="Moderado">
      <formula>NOT(ISERROR(SEARCH("Moderado",L15)))</formula>
    </cfRule>
  </conditionalFormatting>
  <conditionalFormatting sqref="J15:J19">
    <cfRule type="containsText" dxfId="536" priority="553" operator="containsText" text="Moderado">
      <formula>NOT(ISERROR(SEARCH("Moderado",J15)))</formula>
    </cfRule>
  </conditionalFormatting>
  <conditionalFormatting sqref="J15:J19">
    <cfRule type="containsText" dxfId="535" priority="551" operator="containsText" text="Bajo">
      <formula>NOT(ISERROR(SEARCH("Bajo",J15)))</formula>
    </cfRule>
    <cfRule type="containsText" dxfId="534" priority="552" operator="containsText" text="Extremo">
      <formula>NOT(ISERROR(SEARCH("Extremo",J15)))</formula>
    </cfRule>
  </conditionalFormatting>
  <conditionalFormatting sqref="K15:K19">
    <cfRule type="containsText" dxfId="533" priority="549" operator="containsText" text="Baja">
      <formula>NOT(ISERROR(SEARCH("Baja",K15)))</formula>
    </cfRule>
    <cfRule type="containsText" dxfId="532" priority="550" operator="containsText" text="Muy Baja">
      <formula>NOT(ISERROR(SEARCH("Muy Baja",K15)))</formula>
    </cfRule>
  </conditionalFormatting>
  <conditionalFormatting sqref="K15:K19">
    <cfRule type="containsText" dxfId="531" priority="547" operator="containsText" text="Muy Alta">
      <formula>NOT(ISERROR(SEARCH("Muy Alta",K15)))</formula>
    </cfRule>
    <cfRule type="containsText" dxfId="530" priority="548" operator="containsText" text="Alta">
      <formula>NOT(ISERROR(SEARCH("Alta",K15)))</formula>
    </cfRule>
  </conditionalFormatting>
  <conditionalFormatting sqref="L15:L19">
    <cfRule type="containsText" dxfId="529" priority="543" operator="containsText" text="Catastrófico">
      <formula>NOT(ISERROR(SEARCH("Catastrófico",L15)))</formula>
    </cfRule>
    <cfRule type="containsText" dxfId="528" priority="544" operator="containsText" text="Mayor">
      <formula>NOT(ISERROR(SEARCH("Mayor",L15)))</formula>
    </cfRule>
    <cfRule type="containsText" dxfId="527" priority="545" operator="containsText" text="Menor">
      <formula>NOT(ISERROR(SEARCH("Menor",L15)))</formula>
    </cfRule>
    <cfRule type="containsText" dxfId="526" priority="546" operator="containsText" text="Leve">
      <formula>NOT(ISERROR(SEARCH("Leve",L15)))</formula>
    </cfRule>
  </conditionalFormatting>
  <conditionalFormatting sqref="K20:L20">
    <cfRule type="containsText" dxfId="525" priority="537" operator="containsText" text="3- Moderado">
      <formula>NOT(ISERROR(SEARCH("3- Moderado",K20)))</formula>
    </cfRule>
    <cfRule type="containsText" dxfId="524" priority="538" operator="containsText" text="6- Moderado">
      <formula>NOT(ISERROR(SEARCH("6- Moderado",K20)))</formula>
    </cfRule>
    <cfRule type="containsText" dxfId="523" priority="539" operator="containsText" text="4- Moderado">
      <formula>NOT(ISERROR(SEARCH("4- Moderado",K20)))</formula>
    </cfRule>
    <cfRule type="containsText" dxfId="522" priority="540" operator="containsText" text="3- Bajo">
      <formula>NOT(ISERROR(SEARCH("3- Bajo",K20)))</formula>
    </cfRule>
    <cfRule type="containsText" dxfId="521" priority="541" operator="containsText" text="4- Bajo">
      <formula>NOT(ISERROR(SEARCH("4- Bajo",K20)))</formula>
    </cfRule>
    <cfRule type="containsText" dxfId="520" priority="542" operator="containsText" text="1- Bajo">
      <formula>NOT(ISERROR(SEARCH("1- Bajo",K20)))</formula>
    </cfRule>
  </conditionalFormatting>
  <conditionalFormatting sqref="H20:I20">
    <cfRule type="containsText" dxfId="519" priority="531" operator="containsText" text="3- Moderado">
      <formula>NOT(ISERROR(SEARCH("3- Moderado",H20)))</formula>
    </cfRule>
    <cfRule type="containsText" dxfId="518" priority="532" operator="containsText" text="6- Moderado">
      <formula>NOT(ISERROR(SEARCH("6- Moderado",H20)))</formula>
    </cfRule>
    <cfRule type="containsText" dxfId="517" priority="533" operator="containsText" text="4- Moderado">
      <formula>NOT(ISERROR(SEARCH("4- Moderado",H20)))</formula>
    </cfRule>
    <cfRule type="containsText" dxfId="516" priority="534" operator="containsText" text="3- Bajo">
      <formula>NOT(ISERROR(SEARCH("3- Bajo",H20)))</formula>
    </cfRule>
    <cfRule type="containsText" dxfId="515" priority="535" operator="containsText" text="4- Bajo">
      <formula>NOT(ISERROR(SEARCH("4- Bajo",H20)))</formula>
    </cfRule>
    <cfRule type="containsText" dxfId="514" priority="536" operator="containsText" text="1- Bajo">
      <formula>NOT(ISERROR(SEARCH("1- Bajo",H20)))</formula>
    </cfRule>
  </conditionalFormatting>
  <conditionalFormatting sqref="A20 C20:E20">
    <cfRule type="containsText" dxfId="513" priority="525" operator="containsText" text="3- Moderado">
      <formula>NOT(ISERROR(SEARCH("3- Moderado",A20)))</formula>
    </cfRule>
    <cfRule type="containsText" dxfId="512" priority="526" operator="containsText" text="6- Moderado">
      <formula>NOT(ISERROR(SEARCH("6- Moderado",A20)))</formula>
    </cfRule>
    <cfRule type="containsText" dxfId="511" priority="527" operator="containsText" text="4- Moderado">
      <formula>NOT(ISERROR(SEARCH("4- Moderado",A20)))</formula>
    </cfRule>
    <cfRule type="containsText" dxfId="510" priority="528" operator="containsText" text="3- Bajo">
      <formula>NOT(ISERROR(SEARCH("3- Bajo",A20)))</formula>
    </cfRule>
    <cfRule type="containsText" dxfId="509" priority="529" operator="containsText" text="4- Bajo">
      <formula>NOT(ISERROR(SEARCH("4- Bajo",A20)))</formula>
    </cfRule>
    <cfRule type="containsText" dxfId="508" priority="530" operator="containsText" text="1- Bajo">
      <formula>NOT(ISERROR(SEARCH("1- Bajo",A20)))</formula>
    </cfRule>
  </conditionalFormatting>
  <conditionalFormatting sqref="F20:G20">
    <cfRule type="containsText" dxfId="507" priority="519" operator="containsText" text="3- Moderado">
      <formula>NOT(ISERROR(SEARCH("3- Moderado",F20)))</formula>
    </cfRule>
    <cfRule type="containsText" dxfId="506" priority="520" operator="containsText" text="6- Moderado">
      <formula>NOT(ISERROR(SEARCH("6- Moderado",F20)))</formula>
    </cfRule>
    <cfRule type="containsText" dxfId="505" priority="521" operator="containsText" text="4- Moderado">
      <formula>NOT(ISERROR(SEARCH("4- Moderado",F20)))</formula>
    </cfRule>
    <cfRule type="containsText" dxfId="504" priority="522" operator="containsText" text="3- Bajo">
      <formula>NOT(ISERROR(SEARCH("3- Bajo",F20)))</formula>
    </cfRule>
    <cfRule type="containsText" dxfId="503" priority="523" operator="containsText" text="4- Bajo">
      <formula>NOT(ISERROR(SEARCH("4- Bajo",F20)))</formula>
    </cfRule>
    <cfRule type="containsText" dxfId="502" priority="524" operator="containsText" text="1- Bajo">
      <formula>NOT(ISERROR(SEARCH("1- Bajo",F20)))</formula>
    </cfRule>
  </conditionalFormatting>
  <conditionalFormatting sqref="J20:J24">
    <cfRule type="containsText" dxfId="501" priority="514" operator="containsText" text="Bajo">
      <formula>NOT(ISERROR(SEARCH("Bajo",J20)))</formula>
    </cfRule>
    <cfRule type="containsText" dxfId="500" priority="515" operator="containsText" text="Moderado">
      <formula>NOT(ISERROR(SEARCH("Moderado",J20)))</formula>
    </cfRule>
    <cfRule type="containsText" dxfId="499" priority="516" operator="containsText" text="Alto">
      <formula>NOT(ISERROR(SEARCH("Alto",J20)))</formula>
    </cfRule>
    <cfRule type="containsText" dxfId="498" priority="517" operator="containsText" text="Extremo">
      <formula>NOT(ISERROR(SEARCH("Extremo",J20)))</formula>
    </cfRule>
    <cfRule type="colorScale" priority="518">
      <colorScale>
        <cfvo type="min"/>
        <cfvo type="max"/>
        <color rgb="FFFF7128"/>
        <color rgb="FFFFEF9C"/>
      </colorScale>
    </cfRule>
  </conditionalFormatting>
  <conditionalFormatting sqref="M20:M24">
    <cfRule type="containsText" dxfId="497" priority="489" operator="containsText" text="Moderado">
      <formula>NOT(ISERROR(SEARCH("Moderado",M20)))</formula>
    </cfRule>
    <cfRule type="containsText" dxfId="496" priority="509" operator="containsText" text="Bajo">
      <formula>NOT(ISERROR(SEARCH("Bajo",M20)))</formula>
    </cfRule>
    <cfRule type="containsText" dxfId="495" priority="510" operator="containsText" text="Moderado">
      <formula>NOT(ISERROR(SEARCH("Moderado",M20)))</formula>
    </cfRule>
    <cfRule type="containsText" dxfId="494" priority="511" operator="containsText" text="Alto">
      <formula>NOT(ISERROR(SEARCH("Alto",M20)))</formula>
    </cfRule>
    <cfRule type="containsText" dxfId="493" priority="512" operator="containsText" text="Extremo">
      <formula>NOT(ISERROR(SEARCH("Extremo",M20)))</formula>
    </cfRule>
    <cfRule type="colorScale" priority="513">
      <colorScale>
        <cfvo type="min"/>
        <cfvo type="max"/>
        <color rgb="FFFF7128"/>
        <color rgb="FFFFEF9C"/>
      </colorScale>
    </cfRule>
  </conditionalFormatting>
  <conditionalFormatting sqref="N20">
    <cfRule type="containsText" dxfId="492" priority="503" operator="containsText" text="3- Moderado">
      <formula>NOT(ISERROR(SEARCH("3- Moderado",N20)))</formula>
    </cfRule>
    <cfRule type="containsText" dxfId="491" priority="504" operator="containsText" text="6- Moderado">
      <formula>NOT(ISERROR(SEARCH("6- Moderado",N20)))</formula>
    </cfRule>
    <cfRule type="containsText" dxfId="490" priority="505" operator="containsText" text="4- Moderado">
      <formula>NOT(ISERROR(SEARCH("4- Moderado",N20)))</formula>
    </cfRule>
    <cfRule type="containsText" dxfId="489" priority="506" operator="containsText" text="3- Bajo">
      <formula>NOT(ISERROR(SEARCH("3- Bajo",N20)))</formula>
    </cfRule>
    <cfRule type="containsText" dxfId="488" priority="507" operator="containsText" text="4- Bajo">
      <formula>NOT(ISERROR(SEARCH("4- Bajo",N20)))</formula>
    </cfRule>
    <cfRule type="containsText" dxfId="487" priority="508" operator="containsText" text="1- Bajo">
      <formula>NOT(ISERROR(SEARCH("1- Bajo",N20)))</formula>
    </cfRule>
  </conditionalFormatting>
  <conditionalFormatting sqref="H20:H24">
    <cfRule type="containsText" dxfId="486" priority="490" operator="containsText" text="Muy Alta">
      <formula>NOT(ISERROR(SEARCH("Muy Alta",H20)))</formula>
    </cfRule>
    <cfRule type="containsText" dxfId="485" priority="491" operator="containsText" text="Alta">
      <formula>NOT(ISERROR(SEARCH("Alta",H20)))</formula>
    </cfRule>
    <cfRule type="containsText" dxfId="484" priority="492" operator="containsText" text="Muy Alta">
      <formula>NOT(ISERROR(SEARCH("Muy Alta",H20)))</formula>
    </cfRule>
    <cfRule type="containsText" dxfId="483" priority="497" operator="containsText" text="Muy Baja">
      <formula>NOT(ISERROR(SEARCH("Muy Baja",H20)))</formula>
    </cfRule>
    <cfRule type="containsText" dxfId="482" priority="498" operator="containsText" text="Baja">
      <formula>NOT(ISERROR(SEARCH("Baja",H20)))</formula>
    </cfRule>
    <cfRule type="containsText" dxfId="481" priority="499" operator="containsText" text="Media">
      <formula>NOT(ISERROR(SEARCH("Media",H20)))</formula>
    </cfRule>
    <cfRule type="containsText" dxfId="480" priority="500" operator="containsText" text="Alta">
      <formula>NOT(ISERROR(SEARCH("Alta",H20)))</formula>
    </cfRule>
    <cfRule type="containsText" dxfId="479" priority="502" operator="containsText" text="Muy Alta">
      <formula>NOT(ISERROR(SEARCH("Muy Alta",H20)))</formula>
    </cfRule>
  </conditionalFormatting>
  <conditionalFormatting sqref="I20:I24">
    <cfRule type="containsText" dxfId="478" priority="493" operator="containsText" text="Catastrófico">
      <formula>NOT(ISERROR(SEARCH("Catastrófico",I20)))</formula>
    </cfRule>
    <cfRule type="containsText" dxfId="477" priority="494" operator="containsText" text="Mayor">
      <formula>NOT(ISERROR(SEARCH("Mayor",I20)))</formula>
    </cfRule>
    <cfRule type="containsText" dxfId="476" priority="495" operator="containsText" text="Menor">
      <formula>NOT(ISERROR(SEARCH("Menor",I20)))</formula>
    </cfRule>
    <cfRule type="containsText" dxfId="475" priority="496" operator="containsText" text="Leve">
      <formula>NOT(ISERROR(SEARCH("Leve",I20)))</formula>
    </cfRule>
    <cfRule type="containsText" dxfId="474" priority="501" operator="containsText" text="Moderado">
      <formula>NOT(ISERROR(SEARCH("Moderado",I20)))</formula>
    </cfRule>
  </conditionalFormatting>
  <conditionalFormatting sqref="K20:K24">
    <cfRule type="containsText" dxfId="473" priority="488" operator="containsText" text="Media">
      <formula>NOT(ISERROR(SEARCH("Media",K20)))</formula>
    </cfRule>
  </conditionalFormatting>
  <conditionalFormatting sqref="L20:L24">
    <cfRule type="containsText" dxfId="472" priority="487" operator="containsText" text="Moderado">
      <formula>NOT(ISERROR(SEARCH("Moderado",L20)))</formula>
    </cfRule>
  </conditionalFormatting>
  <conditionalFormatting sqref="J20:J24">
    <cfRule type="containsText" dxfId="471" priority="486" operator="containsText" text="Moderado">
      <formula>NOT(ISERROR(SEARCH("Moderado",J20)))</formula>
    </cfRule>
  </conditionalFormatting>
  <conditionalFormatting sqref="J20:J24">
    <cfRule type="containsText" dxfId="470" priority="484" operator="containsText" text="Bajo">
      <formula>NOT(ISERROR(SEARCH("Bajo",J20)))</formula>
    </cfRule>
    <cfRule type="containsText" dxfId="469" priority="485" operator="containsText" text="Extremo">
      <formula>NOT(ISERROR(SEARCH("Extremo",J20)))</formula>
    </cfRule>
  </conditionalFormatting>
  <conditionalFormatting sqref="K20:K24">
    <cfRule type="containsText" dxfId="468" priority="482" operator="containsText" text="Baja">
      <formula>NOT(ISERROR(SEARCH("Baja",K20)))</formula>
    </cfRule>
    <cfRule type="containsText" dxfId="467" priority="483" operator="containsText" text="Muy Baja">
      <formula>NOT(ISERROR(SEARCH("Muy Baja",K20)))</formula>
    </cfRule>
  </conditionalFormatting>
  <conditionalFormatting sqref="K20:K24">
    <cfRule type="containsText" dxfId="466" priority="480" operator="containsText" text="Muy Alta">
      <formula>NOT(ISERROR(SEARCH("Muy Alta",K20)))</formula>
    </cfRule>
    <cfRule type="containsText" dxfId="465" priority="481" operator="containsText" text="Alta">
      <formula>NOT(ISERROR(SEARCH("Alta",K20)))</formula>
    </cfRule>
  </conditionalFormatting>
  <conditionalFormatting sqref="L20:L24">
    <cfRule type="containsText" dxfId="464" priority="476" operator="containsText" text="Catastrófico">
      <formula>NOT(ISERROR(SEARCH("Catastrófico",L20)))</formula>
    </cfRule>
    <cfRule type="containsText" dxfId="463" priority="477" operator="containsText" text="Mayor">
      <formula>NOT(ISERROR(SEARCH("Mayor",L20)))</formula>
    </cfRule>
    <cfRule type="containsText" dxfId="462" priority="478" operator="containsText" text="Menor">
      <formula>NOT(ISERROR(SEARCH("Menor",L20)))</formula>
    </cfRule>
    <cfRule type="containsText" dxfId="461" priority="479" operator="containsText" text="Leve">
      <formula>NOT(ISERROR(SEARCH("Leve",L20)))</formula>
    </cfRule>
  </conditionalFormatting>
  <conditionalFormatting sqref="K30:L30">
    <cfRule type="containsText" dxfId="460" priority="470" operator="containsText" text="3- Moderado">
      <formula>NOT(ISERROR(SEARCH("3- Moderado",K30)))</formula>
    </cfRule>
    <cfRule type="containsText" dxfId="459" priority="471" operator="containsText" text="6- Moderado">
      <formula>NOT(ISERROR(SEARCH("6- Moderado",K30)))</formula>
    </cfRule>
    <cfRule type="containsText" dxfId="458" priority="472" operator="containsText" text="4- Moderado">
      <formula>NOT(ISERROR(SEARCH("4- Moderado",K30)))</formula>
    </cfRule>
    <cfRule type="containsText" dxfId="457" priority="473" operator="containsText" text="3- Bajo">
      <formula>NOT(ISERROR(SEARCH("3- Bajo",K30)))</formula>
    </cfRule>
    <cfRule type="containsText" dxfId="456" priority="474" operator="containsText" text="4- Bajo">
      <formula>NOT(ISERROR(SEARCH("4- Bajo",K30)))</formula>
    </cfRule>
    <cfRule type="containsText" dxfId="455" priority="475" operator="containsText" text="1- Bajo">
      <formula>NOT(ISERROR(SEARCH("1- Bajo",K30)))</formula>
    </cfRule>
  </conditionalFormatting>
  <conditionalFormatting sqref="H30:I30">
    <cfRule type="containsText" dxfId="454" priority="464" operator="containsText" text="3- Moderado">
      <formula>NOT(ISERROR(SEARCH("3- Moderado",H30)))</formula>
    </cfRule>
    <cfRule type="containsText" dxfId="453" priority="465" operator="containsText" text="6- Moderado">
      <formula>NOT(ISERROR(SEARCH("6- Moderado",H30)))</formula>
    </cfRule>
    <cfRule type="containsText" dxfId="452" priority="466" operator="containsText" text="4- Moderado">
      <formula>NOT(ISERROR(SEARCH("4- Moderado",H30)))</formula>
    </cfRule>
    <cfRule type="containsText" dxfId="451" priority="467" operator="containsText" text="3- Bajo">
      <formula>NOT(ISERROR(SEARCH("3- Bajo",H30)))</formula>
    </cfRule>
    <cfRule type="containsText" dxfId="450" priority="468" operator="containsText" text="4- Bajo">
      <formula>NOT(ISERROR(SEARCH("4- Bajo",H30)))</formula>
    </cfRule>
    <cfRule type="containsText" dxfId="449" priority="469" operator="containsText" text="1- Bajo">
      <formula>NOT(ISERROR(SEARCH("1- Bajo",H30)))</formula>
    </cfRule>
  </conditionalFormatting>
  <conditionalFormatting sqref="A30 C30:E30">
    <cfRule type="containsText" dxfId="448" priority="458" operator="containsText" text="3- Moderado">
      <formula>NOT(ISERROR(SEARCH("3- Moderado",A30)))</formula>
    </cfRule>
    <cfRule type="containsText" dxfId="447" priority="459" operator="containsText" text="6- Moderado">
      <formula>NOT(ISERROR(SEARCH("6- Moderado",A30)))</formula>
    </cfRule>
    <cfRule type="containsText" dxfId="446" priority="460" operator="containsText" text="4- Moderado">
      <formula>NOT(ISERROR(SEARCH("4- Moderado",A30)))</formula>
    </cfRule>
    <cfRule type="containsText" dxfId="445" priority="461" operator="containsText" text="3- Bajo">
      <formula>NOT(ISERROR(SEARCH("3- Bajo",A30)))</formula>
    </cfRule>
    <cfRule type="containsText" dxfId="444" priority="462" operator="containsText" text="4- Bajo">
      <formula>NOT(ISERROR(SEARCH("4- Bajo",A30)))</formula>
    </cfRule>
    <cfRule type="containsText" dxfId="443" priority="463" operator="containsText" text="1- Bajo">
      <formula>NOT(ISERROR(SEARCH("1- Bajo",A30)))</formula>
    </cfRule>
  </conditionalFormatting>
  <conditionalFormatting sqref="F30:G30">
    <cfRule type="containsText" dxfId="442" priority="452" operator="containsText" text="3- Moderado">
      <formula>NOT(ISERROR(SEARCH("3- Moderado",F30)))</formula>
    </cfRule>
    <cfRule type="containsText" dxfId="441" priority="453" operator="containsText" text="6- Moderado">
      <formula>NOT(ISERROR(SEARCH("6- Moderado",F30)))</formula>
    </cfRule>
    <cfRule type="containsText" dxfId="440" priority="454" operator="containsText" text="4- Moderado">
      <formula>NOT(ISERROR(SEARCH("4- Moderado",F30)))</formula>
    </cfRule>
    <cfRule type="containsText" dxfId="439" priority="455" operator="containsText" text="3- Bajo">
      <formula>NOT(ISERROR(SEARCH("3- Bajo",F30)))</formula>
    </cfRule>
    <cfRule type="containsText" dxfId="438" priority="456" operator="containsText" text="4- Bajo">
      <formula>NOT(ISERROR(SEARCH("4- Bajo",F30)))</formula>
    </cfRule>
    <cfRule type="containsText" dxfId="437" priority="457" operator="containsText" text="1- Bajo">
      <formula>NOT(ISERROR(SEARCH("1- Bajo",F30)))</formula>
    </cfRule>
  </conditionalFormatting>
  <conditionalFormatting sqref="J30:J34">
    <cfRule type="containsText" dxfId="436" priority="447" operator="containsText" text="Bajo">
      <formula>NOT(ISERROR(SEARCH("Bajo",J30)))</formula>
    </cfRule>
    <cfRule type="containsText" dxfId="435" priority="448" operator="containsText" text="Moderado">
      <formula>NOT(ISERROR(SEARCH("Moderado",J30)))</formula>
    </cfRule>
    <cfRule type="containsText" dxfId="434" priority="449" operator="containsText" text="Alto">
      <formula>NOT(ISERROR(SEARCH("Alto",J30)))</formula>
    </cfRule>
    <cfRule type="containsText" dxfId="433" priority="450" operator="containsText" text="Extremo">
      <formula>NOT(ISERROR(SEARCH("Extremo",J30)))</formula>
    </cfRule>
    <cfRule type="colorScale" priority="451">
      <colorScale>
        <cfvo type="min"/>
        <cfvo type="max"/>
        <color rgb="FFFF7128"/>
        <color rgb="FFFFEF9C"/>
      </colorScale>
    </cfRule>
  </conditionalFormatting>
  <conditionalFormatting sqref="M30:M34">
    <cfRule type="containsText" dxfId="432" priority="422" operator="containsText" text="Moderado">
      <formula>NOT(ISERROR(SEARCH("Moderado",M30)))</formula>
    </cfRule>
    <cfRule type="containsText" dxfId="431" priority="442" operator="containsText" text="Bajo">
      <formula>NOT(ISERROR(SEARCH("Bajo",M30)))</formula>
    </cfRule>
    <cfRule type="containsText" dxfId="430" priority="443" operator="containsText" text="Moderado">
      <formula>NOT(ISERROR(SEARCH("Moderado",M30)))</formula>
    </cfRule>
    <cfRule type="containsText" dxfId="429" priority="444" operator="containsText" text="Alto">
      <formula>NOT(ISERROR(SEARCH("Alto",M30)))</formula>
    </cfRule>
    <cfRule type="containsText" dxfId="428" priority="445" operator="containsText" text="Extremo">
      <formula>NOT(ISERROR(SEARCH("Extremo",M30)))</formula>
    </cfRule>
    <cfRule type="colorScale" priority="446">
      <colorScale>
        <cfvo type="min"/>
        <cfvo type="max"/>
        <color rgb="FFFF7128"/>
        <color rgb="FFFFEF9C"/>
      </colorScale>
    </cfRule>
  </conditionalFormatting>
  <conditionalFormatting sqref="N30">
    <cfRule type="containsText" dxfId="427" priority="436" operator="containsText" text="3- Moderado">
      <formula>NOT(ISERROR(SEARCH("3- Moderado",N30)))</formula>
    </cfRule>
    <cfRule type="containsText" dxfId="426" priority="437" operator="containsText" text="6- Moderado">
      <formula>NOT(ISERROR(SEARCH("6- Moderado",N30)))</formula>
    </cfRule>
    <cfRule type="containsText" dxfId="425" priority="438" operator="containsText" text="4- Moderado">
      <formula>NOT(ISERROR(SEARCH("4- Moderado",N30)))</formula>
    </cfRule>
    <cfRule type="containsText" dxfId="424" priority="439" operator="containsText" text="3- Bajo">
      <formula>NOT(ISERROR(SEARCH("3- Bajo",N30)))</formula>
    </cfRule>
    <cfRule type="containsText" dxfId="423" priority="440" operator="containsText" text="4- Bajo">
      <formula>NOT(ISERROR(SEARCH("4- Bajo",N30)))</formula>
    </cfRule>
    <cfRule type="containsText" dxfId="422" priority="441" operator="containsText" text="1- Bajo">
      <formula>NOT(ISERROR(SEARCH("1- Bajo",N30)))</formula>
    </cfRule>
  </conditionalFormatting>
  <conditionalFormatting sqref="H30:H34">
    <cfRule type="containsText" dxfId="421" priority="423" operator="containsText" text="Muy Alta">
      <formula>NOT(ISERROR(SEARCH("Muy Alta",H30)))</formula>
    </cfRule>
    <cfRule type="containsText" dxfId="420" priority="424" operator="containsText" text="Alta">
      <formula>NOT(ISERROR(SEARCH("Alta",H30)))</formula>
    </cfRule>
    <cfRule type="containsText" dxfId="419" priority="425" operator="containsText" text="Muy Alta">
      <formula>NOT(ISERROR(SEARCH("Muy Alta",H30)))</formula>
    </cfRule>
    <cfRule type="containsText" dxfId="418" priority="430" operator="containsText" text="Muy Baja">
      <formula>NOT(ISERROR(SEARCH("Muy Baja",H30)))</formula>
    </cfRule>
    <cfRule type="containsText" dxfId="417" priority="431" operator="containsText" text="Baja">
      <formula>NOT(ISERROR(SEARCH("Baja",H30)))</formula>
    </cfRule>
    <cfRule type="containsText" dxfId="416" priority="432" operator="containsText" text="Media">
      <formula>NOT(ISERROR(SEARCH("Media",H30)))</formula>
    </cfRule>
    <cfRule type="containsText" dxfId="415" priority="433" operator="containsText" text="Alta">
      <formula>NOT(ISERROR(SEARCH("Alta",H30)))</formula>
    </cfRule>
    <cfRule type="containsText" dxfId="414" priority="435" operator="containsText" text="Muy Alta">
      <formula>NOT(ISERROR(SEARCH("Muy Alta",H30)))</formula>
    </cfRule>
  </conditionalFormatting>
  <conditionalFormatting sqref="I30:I34">
    <cfRule type="containsText" dxfId="413" priority="426" operator="containsText" text="Catastrófico">
      <formula>NOT(ISERROR(SEARCH("Catastrófico",I30)))</formula>
    </cfRule>
    <cfRule type="containsText" dxfId="412" priority="427" operator="containsText" text="Mayor">
      <formula>NOT(ISERROR(SEARCH("Mayor",I30)))</formula>
    </cfRule>
    <cfRule type="containsText" dxfId="411" priority="428" operator="containsText" text="Menor">
      <formula>NOT(ISERROR(SEARCH("Menor",I30)))</formula>
    </cfRule>
    <cfRule type="containsText" dxfId="410" priority="429" operator="containsText" text="Leve">
      <formula>NOT(ISERROR(SEARCH("Leve",I30)))</formula>
    </cfRule>
    <cfRule type="containsText" dxfId="409" priority="434" operator="containsText" text="Moderado">
      <formula>NOT(ISERROR(SEARCH("Moderado",I30)))</formula>
    </cfRule>
  </conditionalFormatting>
  <conditionalFormatting sqref="K30:K34">
    <cfRule type="containsText" dxfId="408" priority="421" operator="containsText" text="Media">
      <formula>NOT(ISERROR(SEARCH("Media",K30)))</formula>
    </cfRule>
  </conditionalFormatting>
  <conditionalFormatting sqref="L30:L34">
    <cfRule type="containsText" dxfId="407" priority="420" operator="containsText" text="Moderado">
      <formula>NOT(ISERROR(SEARCH("Moderado",L30)))</formula>
    </cfRule>
  </conditionalFormatting>
  <conditionalFormatting sqref="J30:J34">
    <cfRule type="containsText" dxfId="406" priority="419" operator="containsText" text="Moderado">
      <formula>NOT(ISERROR(SEARCH("Moderado",J30)))</formula>
    </cfRule>
  </conditionalFormatting>
  <conditionalFormatting sqref="J30:J34">
    <cfRule type="containsText" dxfId="405" priority="417" operator="containsText" text="Bajo">
      <formula>NOT(ISERROR(SEARCH("Bajo",J30)))</formula>
    </cfRule>
    <cfRule type="containsText" dxfId="404" priority="418" operator="containsText" text="Extremo">
      <formula>NOT(ISERROR(SEARCH("Extremo",J30)))</formula>
    </cfRule>
  </conditionalFormatting>
  <conditionalFormatting sqref="K30:K34">
    <cfRule type="containsText" dxfId="403" priority="415" operator="containsText" text="Baja">
      <formula>NOT(ISERROR(SEARCH("Baja",K30)))</formula>
    </cfRule>
    <cfRule type="containsText" dxfId="402" priority="416" operator="containsText" text="Muy Baja">
      <formula>NOT(ISERROR(SEARCH("Muy Baja",K30)))</formula>
    </cfRule>
  </conditionalFormatting>
  <conditionalFormatting sqref="K30:K34">
    <cfRule type="containsText" dxfId="401" priority="413" operator="containsText" text="Muy Alta">
      <formula>NOT(ISERROR(SEARCH("Muy Alta",K30)))</formula>
    </cfRule>
    <cfRule type="containsText" dxfId="400" priority="414" operator="containsText" text="Alta">
      <formula>NOT(ISERROR(SEARCH("Alta",K30)))</formula>
    </cfRule>
  </conditionalFormatting>
  <conditionalFormatting sqref="L30:L34">
    <cfRule type="containsText" dxfId="399" priority="409" operator="containsText" text="Catastrófico">
      <formula>NOT(ISERROR(SEARCH("Catastrófico",L30)))</formula>
    </cfRule>
    <cfRule type="containsText" dxfId="398" priority="410" operator="containsText" text="Mayor">
      <formula>NOT(ISERROR(SEARCH("Mayor",L30)))</formula>
    </cfRule>
    <cfRule type="containsText" dxfId="397" priority="411" operator="containsText" text="Menor">
      <formula>NOT(ISERROR(SEARCH("Menor",L30)))</formula>
    </cfRule>
    <cfRule type="containsText" dxfId="396" priority="412" operator="containsText" text="Leve">
      <formula>NOT(ISERROR(SEARCH("Leve",L30)))</formula>
    </cfRule>
  </conditionalFormatting>
  <conditionalFormatting sqref="K35:L35">
    <cfRule type="containsText" dxfId="395" priority="403" operator="containsText" text="3- Moderado">
      <formula>NOT(ISERROR(SEARCH("3- Moderado",K35)))</formula>
    </cfRule>
    <cfRule type="containsText" dxfId="394" priority="404" operator="containsText" text="6- Moderado">
      <formula>NOT(ISERROR(SEARCH("6- Moderado",K35)))</formula>
    </cfRule>
    <cfRule type="containsText" dxfId="393" priority="405" operator="containsText" text="4- Moderado">
      <formula>NOT(ISERROR(SEARCH("4- Moderado",K35)))</formula>
    </cfRule>
    <cfRule type="containsText" dxfId="392" priority="406" operator="containsText" text="3- Bajo">
      <formula>NOT(ISERROR(SEARCH("3- Bajo",K35)))</formula>
    </cfRule>
    <cfRule type="containsText" dxfId="391" priority="407" operator="containsText" text="4- Bajo">
      <formula>NOT(ISERROR(SEARCH("4- Bajo",K35)))</formula>
    </cfRule>
    <cfRule type="containsText" dxfId="390" priority="408" operator="containsText" text="1- Bajo">
      <formula>NOT(ISERROR(SEARCH("1- Bajo",K35)))</formula>
    </cfRule>
  </conditionalFormatting>
  <conditionalFormatting sqref="H35:I35">
    <cfRule type="containsText" dxfId="389" priority="397" operator="containsText" text="3- Moderado">
      <formula>NOT(ISERROR(SEARCH("3- Moderado",H35)))</formula>
    </cfRule>
    <cfRule type="containsText" dxfId="388" priority="398" operator="containsText" text="6- Moderado">
      <formula>NOT(ISERROR(SEARCH("6- Moderado",H35)))</formula>
    </cfRule>
    <cfRule type="containsText" dxfId="387" priority="399" operator="containsText" text="4- Moderado">
      <formula>NOT(ISERROR(SEARCH("4- Moderado",H35)))</formula>
    </cfRule>
    <cfRule type="containsText" dxfId="386" priority="400" operator="containsText" text="3- Bajo">
      <formula>NOT(ISERROR(SEARCH("3- Bajo",H35)))</formula>
    </cfRule>
    <cfRule type="containsText" dxfId="385" priority="401" operator="containsText" text="4- Bajo">
      <formula>NOT(ISERROR(SEARCH("4- Bajo",H35)))</formula>
    </cfRule>
    <cfRule type="containsText" dxfId="384" priority="402" operator="containsText" text="1- Bajo">
      <formula>NOT(ISERROR(SEARCH("1- Bajo",H35)))</formula>
    </cfRule>
  </conditionalFormatting>
  <conditionalFormatting sqref="A35 C35:E35">
    <cfRule type="containsText" dxfId="383" priority="391" operator="containsText" text="3- Moderado">
      <formula>NOT(ISERROR(SEARCH("3- Moderado",A35)))</formula>
    </cfRule>
    <cfRule type="containsText" dxfId="382" priority="392" operator="containsText" text="6- Moderado">
      <formula>NOT(ISERROR(SEARCH("6- Moderado",A35)))</formula>
    </cfRule>
    <cfRule type="containsText" dxfId="381" priority="393" operator="containsText" text="4- Moderado">
      <formula>NOT(ISERROR(SEARCH("4- Moderado",A35)))</formula>
    </cfRule>
    <cfRule type="containsText" dxfId="380" priority="394" operator="containsText" text="3- Bajo">
      <formula>NOT(ISERROR(SEARCH("3- Bajo",A35)))</formula>
    </cfRule>
    <cfRule type="containsText" dxfId="379" priority="395" operator="containsText" text="4- Bajo">
      <formula>NOT(ISERROR(SEARCH("4- Bajo",A35)))</formula>
    </cfRule>
    <cfRule type="containsText" dxfId="378" priority="396" operator="containsText" text="1- Bajo">
      <formula>NOT(ISERROR(SEARCH("1- Bajo",A35)))</formula>
    </cfRule>
  </conditionalFormatting>
  <conditionalFormatting sqref="F35:G35">
    <cfRule type="containsText" dxfId="377" priority="385" operator="containsText" text="3- Moderado">
      <formula>NOT(ISERROR(SEARCH("3- Moderado",F35)))</formula>
    </cfRule>
    <cfRule type="containsText" dxfId="376" priority="386" operator="containsText" text="6- Moderado">
      <formula>NOT(ISERROR(SEARCH("6- Moderado",F35)))</formula>
    </cfRule>
    <cfRule type="containsText" dxfId="375" priority="387" operator="containsText" text="4- Moderado">
      <formula>NOT(ISERROR(SEARCH("4- Moderado",F35)))</formula>
    </cfRule>
    <cfRule type="containsText" dxfId="374" priority="388" operator="containsText" text="3- Bajo">
      <formula>NOT(ISERROR(SEARCH("3- Bajo",F35)))</formula>
    </cfRule>
    <cfRule type="containsText" dxfId="373" priority="389" operator="containsText" text="4- Bajo">
      <formula>NOT(ISERROR(SEARCH("4- Bajo",F35)))</formula>
    </cfRule>
    <cfRule type="containsText" dxfId="372" priority="390" operator="containsText" text="1- Bajo">
      <formula>NOT(ISERROR(SEARCH("1- Bajo",F35)))</formula>
    </cfRule>
  </conditionalFormatting>
  <conditionalFormatting sqref="J35:J39">
    <cfRule type="containsText" dxfId="371" priority="380" operator="containsText" text="Bajo">
      <formula>NOT(ISERROR(SEARCH("Bajo",J35)))</formula>
    </cfRule>
    <cfRule type="containsText" dxfId="370" priority="381" operator="containsText" text="Moderado">
      <formula>NOT(ISERROR(SEARCH("Moderado",J35)))</formula>
    </cfRule>
    <cfRule type="containsText" dxfId="369" priority="382" operator="containsText" text="Alto">
      <formula>NOT(ISERROR(SEARCH("Alto",J35)))</formula>
    </cfRule>
    <cfRule type="containsText" dxfId="368" priority="383" operator="containsText" text="Extremo">
      <formula>NOT(ISERROR(SEARCH("Extremo",J35)))</formula>
    </cfRule>
    <cfRule type="colorScale" priority="384">
      <colorScale>
        <cfvo type="min"/>
        <cfvo type="max"/>
        <color rgb="FFFF7128"/>
        <color rgb="FFFFEF9C"/>
      </colorScale>
    </cfRule>
  </conditionalFormatting>
  <conditionalFormatting sqref="M35:M39">
    <cfRule type="containsText" dxfId="367" priority="355" operator="containsText" text="Moderado">
      <formula>NOT(ISERROR(SEARCH("Moderado",M35)))</formula>
    </cfRule>
    <cfRule type="containsText" dxfId="366" priority="375" operator="containsText" text="Bajo">
      <formula>NOT(ISERROR(SEARCH("Bajo",M35)))</formula>
    </cfRule>
    <cfRule type="containsText" dxfId="365" priority="376" operator="containsText" text="Moderado">
      <formula>NOT(ISERROR(SEARCH("Moderado",M35)))</formula>
    </cfRule>
    <cfRule type="containsText" dxfId="364" priority="377" operator="containsText" text="Alto">
      <formula>NOT(ISERROR(SEARCH("Alto",M35)))</formula>
    </cfRule>
    <cfRule type="containsText" dxfId="363" priority="378" operator="containsText" text="Extremo">
      <formula>NOT(ISERROR(SEARCH("Extremo",M35)))</formula>
    </cfRule>
    <cfRule type="colorScale" priority="379">
      <colorScale>
        <cfvo type="min"/>
        <cfvo type="max"/>
        <color rgb="FFFF7128"/>
        <color rgb="FFFFEF9C"/>
      </colorScale>
    </cfRule>
  </conditionalFormatting>
  <conditionalFormatting sqref="N35">
    <cfRule type="containsText" dxfId="362" priority="369" operator="containsText" text="3- Moderado">
      <formula>NOT(ISERROR(SEARCH("3- Moderado",N35)))</formula>
    </cfRule>
    <cfRule type="containsText" dxfId="361" priority="370" operator="containsText" text="6- Moderado">
      <formula>NOT(ISERROR(SEARCH("6- Moderado",N35)))</formula>
    </cfRule>
    <cfRule type="containsText" dxfId="360" priority="371" operator="containsText" text="4- Moderado">
      <formula>NOT(ISERROR(SEARCH("4- Moderado",N35)))</formula>
    </cfRule>
    <cfRule type="containsText" dxfId="359" priority="372" operator="containsText" text="3- Bajo">
      <formula>NOT(ISERROR(SEARCH("3- Bajo",N35)))</formula>
    </cfRule>
    <cfRule type="containsText" dxfId="358" priority="373" operator="containsText" text="4- Bajo">
      <formula>NOT(ISERROR(SEARCH("4- Bajo",N35)))</formula>
    </cfRule>
    <cfRule type="containsText" dxfId="357" priority="374" operator="containsText" text="1- Bajo">
      <formula>NOT(ISERROR(SEARCH("1- Bajo",N35)))</formula>
    </cfRule>
  </conditionalFormatting>
  <conditionalFormatting sqref="H35:H39">
    <cfRule type="containsText" dxfId="356" priority="356" operator="containsText" text="Muy Alta">
      <formula>NOT(ISERROR(SEARCH("Muy Alta",H35)))</formula>
    </cfRule>
    <cfRule type="containsText" dxfId="355" priority="357" operator="containsText" text="Alta">
      <formula>NOT(ISERROR(SEARCH("Alta",H35)))</formula>
    </cfRule>
    <cfRule type="containsText" dxfId="354" priority="358" operator="containsText" text="Muy Alta">
      <formula>NOT(ISERROR(SEARCH("Muy Alta",H35)))</formula>
    </cfRule>
    <cfRule type="containsText" dxfId="353" priority="363" operator="containsText" text="Muy Baja">
      <formula>NOT(ISERROR(SEARCH("Muy Baja",H35)))</formula>
    </cfRule>
    <cfRule type="containsText" dxfId="352" priority="364" operator="containsText" text="Baja">
      <formula>NOT(ISERROR(SEARCH("Baja",H35)))</formula>
    </cfRule>
    <cfRule type="containsText" dxfId="351" priority="365" operator="containsText" text="Media">
      <formula>NOT(ISERROR(SEARCH("Media",H35)))</formula>
    </cfRule>
    <cfRule type="containsText" dxfId="350" priority="366" operator="containsText" text="Alta">
      <formula>NOT(ISERROR(SEARCH("Alta",H35)))</formula>
    </cfRule>
    <cfRule type="containsText" dxfId="349" priority="368" operator="containsText" text="Muy Alta">
      <formula>NOT(ISERROR(SEARCH("Muy Alta",H35)))</formula>
    </cfRule>
  </conditionalFormatting>
  <conditionalFormatting sqref="I35:I39">
    <cfRule type="containsText" dxfId="348" priority="359" operator="containsText" text="Catastrófico">
      <formula>NOT(ISERROR(SEARCH("Catastrófico",I35)))</formula>
    </cfRule>
    <cfRule type="containsText" dxfId="347" priority="360" operator="containsText" text="Mayor">
      <formula>NOT(ISERROR(SEARCH("Mayor",I35)))</formula>
    </cfRule>
    <cfRule type="containsText" dxfId="346" priority="361" operator="containsText" text="Menor">
      <formula>NOT(ISERROR(SEARCH("Menor",I35)))</formula>
    </cfRule>
    <cfRule type="containsText" dxfId="345" priority="362" operator="containsText" text="Leve">
      <formula>NOT(ISERROR(SEARCH("Leve",I35)))</formula>
    </cfRule>
    <cfRule type="containsText" dxfId="344" priority="367" operator="containsText" text="Moderado">
      <formula>NOT(ISERROR(SEARCH("Moderado",I35)))</formula>
    </cfRule>
  </conditionalFormatting>
  <conditionalFormatting sqref="K35:K39">
    <cfRule type="containsText" dxfId="343" priority="354" operator="containsText" text="Media">
      <formula>NOT(ISERROR(SEARCH("Media",K35)))</formula>
    </cfRule>
  </conditionalFormatting>
  <conditionalFormatting sqref="L35:L39">
    <cfRule type="containsText" dxfId="342" priority="353" operator="containsText" text="Moderado">
      <formula>NOT(ISERROR(SEARCH("Moderado",L35)))</formula>
    </cfRule>
  </conditionalFormatting>
  <conditionalFormatting sqref="J35:J39">
    <cfRule type="containsText" dxfId="341" priority="352" operator="containsText" text="Moderado">
      <formula>NOT(ISERROR(SEARCH("Moderado",J35)))</formula>
    </cfRule>
  </conditionalFormatting>
  <conditionalFormatting sqref="J35:J39">
    <cfRule type="containsText" dxfId="340" priority="350" operator="containsText" text="Bajo">
      <formula>NOT(ISERROR(SEARCH("Bajo",J35)))</formula>
    </cfRule>
    <cfRule type="containsText" dxfId="339" priority="351" operator="containsText" text="Extremo">
      <formula>NOT(ISERROR(SEARCH("Extremo",J35)))</formula>
    </cfRule>
  </conditionalFormatting>
  <conditionalFormatting sqref="K35:K39">
    <cfRule type="containsText" dxfId="338" priority="348" operator="containsText" text="Baja">
      <formula>NOT(ISERROR(SEARCH("Baja",K35)))</formula>
    </cfRule>
    <cfRule type="containsText" dxfId="337" priority="349" operator="containsText" text="Muy Baja">
      <formula>NOT(ISERROR(SEARCH("Muy Baja",K35)))</formula>
    </cfRule>
  </conditionalFormatting>
  <conditionalFormatting sqref="K35:K39">
    <cfRule type="containsText" dxfId="336" priority="346" operator="containsText" text="Muy Alta">
      <formula>NOT(ISERROR(SEARCH("Muy Alta",K35)))</formula>
    </cfRule>
    <cfRule type="containsText" dxfId="335" priority="347" operator="containsText" text="Alta">
      <formula>NOT(ISERROR(SEARCH("Alta",K35)))</formula>
    </cfRule>
  </conditionalFormatting>
  <conditionalFormatting sqref="L35:L39">
    <cfRule type="containsText" dxfId="334" priority="342" operator="containsText" text="Catastrófico">
      <formula>NOT(ISERROR(SEARCH("Catastrófico",L35)))</formula>
    </cfRule>
    <cfRule type="containsText" dxfId="333" priority="343" operator="containsText" text="Mayor">
      <formula>NOT(ISERROR(SEARCH("Mayor",L35)))</formula>
    </cfRule>
    <cfRule type="containsText" dxfId="332" priority="344" operator="containsText" text="Menor">
      <formula>NOT(ISERROR(SEARCH("Menor",L35)))</formula>
    </cfRule>
    <cfRule type="containsText" dxfId="331" priority="345" operator="containsText" text="Leve">
      <formula>NOT(ISERROR(SEARCH("Leve",L35)))</formula>
    </cfRule>
  </conditionalFormatting>
  <conditionalFormatting sqref="K40:L40">
    <cfRule type="containsText" dxfId="330" priority="336" operator="containsText" text="3- Moderado">
      <formula>NOT(ISERROR(SEARCH("3- Moderado",K40)))</formula>
    </cfRule>
    <cfRule type="containsText" dxfId="329" priority="337" operator="containsText" text="6- Moderado">
      <formula>NOT(ISERROR(SEARCH("6- Moderado",K40)))</formula>
    </cfRule>
    <cfRule type="containsText" dxfId="328" priority="338" operator="containsText" text="4- Moderado">
      <formula>NOT(ISERROR(SEARCH("4- Moderado",K40)))</formula>
    </cfRule>
    <cfRule type="containsText" dxfId="327" priority="339" operator="containsText" text="3- Bajo">
      <formula>NOT(ISERROR(SEARCH("3- Bajo",K40)))</formula>
    </cfRule>
    <cfRule type="containsText" dxfId="326" priority="340" operator="containsText" text="4- Bajo">
      <formula>NOT(ISERROR(SEARCH("4- Bajo",K40)))</formula>
    </cfRule>
    <cfRule type="containsText" dxfId="325" priority="341" operator="containsText" text="1- Bajo">
      <formula>NOT(ISERROR(SEARCH("1- Bajo",K40)))</formula>
    </cfRule>
  </conditionalFormatting>
  <conditionalFormatting sqref="H40:I40">
    <cfRule type="containsText" dxfId="324" priority="330" operator="containsText" text="3- Moderado">
      <formula>NOT(ISERROR(SEARCH("3- Moderado",H40)))</formula>
    </cfRule>
    <cfRule type="containsText" dxfId="323" priority="331" operator="containsText" text="6- Moderado">
      <formula>NOT(ISERROR(SEARCH("6- Moderado",H40)))</formula>
    </cfRule>
    <cfRule type="containsText" dxfId="322" priority="332" operator="containsText" text="4- Moderado">
      <formula>NOT(ISERROR(SEARCH("4- Moderado",H40)))</formula>
    </cfRule>
    <cfRule type="containsText" dxfId="321" priority="333" operator="containsText" text="3- Bajo">
      <formula>NOT(ISERROR(SEARCH("3- Bajo",H40)))</formula>
    </cfRule>
    <cfRule type="containsText" dxfId="320" priority="334" operator="containsText" text="4- Bajo">
      <formula>NOT(ISERROR(SEARCH("4- Bajo",H40)))</formula>
    </cfRule>
    <cfRule type="containsText" dxfId="319" priority="335" operator="containsText" text="1- Bajo">
      <formula>NOT(ISERROR(SEARCH("1- Bajo",H40)))</formula>
    </cfRule>
  </conditionalFormatting>
  <conditionalFormatting sqref="A40 C40:E40">
    <cfRule type="containsText" dxfId="318" priority="324" operator="containsText" text="3- Moderado">
      <formula>NOT(ISERROR(SEARCH("3- Moderado",A40)))</formula>
    </cfRule>
    <cfRule type="containsText" dxfId="317" priority="325" operator="containsText" text="6- Moderado">
      <formula>NOT(ISERROR(SEARCH("6- Moderado",A40)))</formula>
    </cfRule>
    <cfRule type="containsText" dxfId="316" priority="326" operator="containsText" text="4- Moderado">
      <formula>NOT(ISERROR(SEARCH("4- Moderado",A40)))</formula>
    </cfRule>
    <cfRule type="containsText" dxfId="315" priority="327" operator="containsText" text="3- Bajo">
      <formula>NOT(ISERROR(SEARCH("3- Bajo",A40)))</formula>
    </cfRule>
    <cfRule type="containsText" dxfId="314" priority="328" operator="containsText" text="4- Bajo">
      <formula>NOT(ISERROR(SEARCH("4- Bajo",A40)))</formula>
    </cfRule>
    <cfRule type="containsText" dxfId="313" priority="329" operator="containsText" text="1- Bajo">
      <formula>NOT(ISERROR(SEARCH("1- Bajo",A40)))</formula>
    </cfRule>
  </conditionalFormatting>
  <conditionalFormatting sqref="F40:G40">
    <cfRule type="containsText" dxfId="312" priority="318" operator="containsText" text="3- Moderado">
      <formula>NOT(ISERROR(SEARCH("3- Moderado",F40)))</formula>
    </cfRule>
    <cfRule type="containsText" dxfId="311" priority="319" operator="containsText" text="6- Moderado">
      <formula>NOT(ISERROR(SEARCH("6- Moderado",F40)))</formula>
    </cfRule>
    <cfRule type="containsText" dxfId="310" priority="320" operator="containsText" text="4- Moderado">
      <formula>NOT(ISERROR(SEARCH("4- Moderado",F40)))</formula>
    </cfRule>
    <cfRule type="containsText" dxfId="309" priority="321" operator="containsText" text="3- Bajo">
      <formula>NOT(ISERROR(SEARCH("3- Bajo",F40)))</formula>
    </cfRule>
    <cfRule type="containsText" dxfId="308" priority="322" operator="containsText" text="4- Bajo">
      <formula>NOT(ISERROR(SEARCH("4- Bajo",F40)))</formula>
    </cfRule>
    <cfRule type="containsText" dxfId="307" priority="323" operator="containsText" text="1- Bajo">
      <formula>NOT(ISERROR(SEARCH("1- Bajo",F40)))</formula>
    </cfRule>
  </conditionalFormatting>
  <conditionalFormatting sqref="J40:J44">
    <cfRule type="containsText" dxfId="306" priority="313" operator="containsText" text="Bajo">
      <formula>NOT(ISERROR(SEARCH("Bajo",J40)))</formula>
    </cfRule>
    <cfRule type="containsText" dxfId="305" priority="314" operator="containsText" text="Moderado">
      <formula>NOT(ISERROR(SEARCH("Moderado",J40)))</formula>
    </cfRule>
    <cfRule type="containsText" dxfId="304" priority="315" operator="containsText" text="Alto">
      <formula>NOT(ISERROR(SEARCH("Alto",J40)))</formula>
    </cfRule>
    <cfRule type="containsText" dxfId="303" priority="316" operator="containsText" text="Extremo">
      <formula>NOT(ISERROR(SEARCH("Extremo",J40)))</formula>
    </cfRule>
    <cfRule type="colorScale" priority="317">
      <colorScale>
        <cfvo type="min"/>
        <cfvo type="max"/>
        <color rgb="FFFF7128"/>
        <color rgb="FFFFEF9C"/>
      </colorScale>
    </cfRule>
  </conditionalFormatting>
  <conditionalFormatting sqref="M40:M44">
    <cfRule type="containsText" dxfId="302" priority="288" operator="containsText" text="Moderado">
      <formula>NOT(ISERROR(SEARCH("Moderado",M40)))</formula>
    </cfRule>
    <cfRule type="containsText" dxfId="301" priority="308" operator="containsText" text="Bajo">
      <formula>NOT(ISERROR(SEARCH("Bajo",M40)))</formula>
    </cfRule>
    <cfRule type="containsText" dxfId="300" priority="309" operator="containsText" text="Moderado">
      <formula>NOT(ISERROR(SEARCH("Moderado",M40)))</formula>
    </cfRule>
    <cfRule type="containsText" dxfId="299" priority="310" operator="containsText" text="Alto">
      <formula>NOT(ISERROR(SEARCH("Alto",M40)))</formula>
    </cfRule>
    <cfRule type="containsText" dxfId="298" priority="311" operator="containsText" text="Extremo">
      <formula>NOT(ISERROR(SEARCH("Extremo",M40)))</formula>
    </cfRule>
    <cfRule type="colorScale" priority="312">
      <colorScale>
        <cfvo type="min"/>
        <cfvo type="max"/>
        <color rgb="FFFF7128"/>
        <color rgb="FFFFEF9C"/>
      </colorScale>
    </cfRule>
  </conditionalFormatting>
  <conditionalFormatting sqref="N40">
    <cfRule type="containsText" dxfId="297" priority="302" operator="containsText" text="3- Moderado">
      <formula>NOT(ISERROR(SEARCH("3- Moderado",N40)))</formula>
    </cfRule>
    <cfRule type="containsText" dxfId="296" priority="303" operator="containsText" text="6- Moderado">
      <formula>NOT(ISERROR(SEARCH("6- Moderado",N40)))</formula>
    </cfRule>
    <cfRule type="containsText" dxfId="295" priority="304" operator="containsText" text="4- Moderado">
      <formula>NOT(ISERROR(SEARCH("4- Moderado",N40)))</formula>
    </cfRule>
    <cfRule type="containsText" dxfId="294" priority="305" operator="containsText" text="3- Bajo">
      <formula>NOT(ISERROR(SEARCH("3- Bajo",N40)))</formula>
    </cfRule>
    <cfRule type="containsText" dxfId="293" priority="306" operator="containsText" text="4- Bajo">
      <formula>NOT(ISERROR(SEARCH("4- Bajo",N40)))</formula>
    </cfRule>
    <cfRule type="containsText" dxfId="292" priority="307" operator="containsText" text="1- Bajo">
      <formula>NOT(ISERROR(SEARCH("1- Bajo",N40)))</formula>
    </cfRule>
  </conditionalFormatting>
  <conditionalFormatting sqref="H40:H44">
    <cfRule type="containsText" dxfId="291" priority="289" operator="containsText" text="Muy Alta">
      <formula>NOT(ISERROR(SEARCH("Muy Alta",H40)))</formula>
    </cfRule>
    <cfRule type="containsText" dxfId="290" priority="290" operator="containsText" text="Alta">
      <formula>NOT(ISERROR(SEARCH("Alta",H40)))</formula>
    </cfRule>
    <cfRule type="containsText" dxfId="289" priority="291" operator="containsText" text="Muy Alta">
      <formula>NOT(ISERROR(SEARCH("Muy Alta",H40)))</formula>
    </cfRule>
    <cfRule type="containsText" dxfId="288" priority="296" operator="containsText" text="Muy Baja">
      <formula>NOT(ISERROR(SEARCH("Muy Baja",H40)))</formula>
    </cfRule>
    <cfRule type="containsText" dxfId="287" priority="297" operator="containsText" text="Baja">
      <formula>NOT(ISERROR(SEARCH("Baja",H40)))</formula>
    </cfRule>
    <cfRule type="containsText" dxfId="286" priority="298" operator="containsText" text="Media">
      <formula>NOT(ISERROR(SEARCH("Media",H40)))</formula>
    </cfRule>
    <cfRule type="containsText" dxfId="285" priority="299" operator="containsText" text="Alta">
      <formula>NOT(ISERROR(SEARCH("Alta",H40)))</formula>
    </cfRule>
    <cfRule type="containsText" dxfId="284" priority="301" operator="containsText" text="Muy Alta">
      <formula>NOT(ISERROR(SEARCH("Muy Alta",H40)))</formula>
    </cfRule>
  </conditionalFormatting>
  <conditionalFormatting sqref="I40:I44">
    <cfRule type="containsText" dxfId="283" priority="292" operator="containsText" text="Catastrófico">
      <formula>NOT(ISERROR(SEARCH("Catastrófico",I40)))</formula>
    </cfRule>
    <cfRule type="containsText" dxfId="282" priority="293" operator="containsText" text="Mayor">
      <formula>NOT(ISERROR(SEARCH("Mayor",I40)))</formula>
    </cfRule>
    <cfRule type="containsText" dxfId="281" priority="294" operator="containsText" text="Menor">
      <formula>NOT(ISERROR(SEARCH("Menor",I40)))</formula>
    </cfRule>
    <cfRule type="containsText" dxfId="280" priority="295" operator="containsText" text="Leve">
      <formula>NOT(ISERROR(SEARCH("Leve",I40)))</formula>
    </cfRule>
    <cfRule type="containsText" dxfId="279" priority="300" operator="containsText" text="Moderado">
      <formula>NOT(ISERROR(SEARCH("Moderado",I40)))</formula>
    </cfRule>
  </conditionalFormatting>
  <conditionalFormatting sqref="K40:K44">
    <cfRule type="containsText" dxfId="278" priority="287" operator="containsText" text="Media">
      <formula>NOT(ISERROR(SEARCH("Media",K40)))</formula>
    </cfRule>
  </conditionalFormatting>
  <conditionalFormatting sqref="L40:L44">
    <cfRule type="containsText" dxfId="277" priority="286" operator="containsText" text="Moderado">
      <formula>NOT(ISERROR(SEARCH("Moderado",L40)))</formula>
    </cfRule>
  </conditionalFormatting>
  <conditionalFormatting sqref="J40:J44">
    <cfRule type="containsText" dxfId="276" priority="285" operator="containsText" text="Moderado">
      <formula>NOT(ISERROR(SEARCH("Moderado",J40)))</formula>
    </cfRule>
  </conditionalFormatting>
  <conditionalFormatting sqref="J40:J44">
    <cfRule type="containsText" dxfId="275" priority="283" operator="containsText" text="Bajo">
      <formula>NOT(ISERROR(SEARCH("Bajo",J40)))</formula>
    </cfRule>
    <cfRule type="containsText" dxfId="274" priority="284" operator="containsText" text="Extremo">
      <formula>NOT(ISERROR(SEARCH("Extremo",J40)))</formula>
    </cfRule>
  </conditionalFormatting>
  <conditionalFormatting sqref="K40:K44">
    <cfRule type="containsText" dxfId="273" priority="281" operator="containsText" text="Baja">
      <formula>NOT(ISERROR(SEARCH("Baja",K40)))</formula>
    </cfRule>
    <cfRule type="containsText" dxfId="272" priority="282" operator="containsText" text="Muy Baja">
      <formula>NOT(ISERROR(SEARCH("Muy Baja",K40)))</formula>
    </cfRule>
  </conditionalFormatting>
  <conditionalFormatting sqref="K40:K44">
    <cfRule type="containsText" dxfId="271" priority="279" operator="containsText" text="Muy Alta">
      <formula>NOT(ISERROR(SEARCH("Muy Alta",K40)))</formula>
    </cfRule>
    <cfRule type="containsText" dxfId="270" priority="280" operator="containsText" text="Alta">
      <formula>NOT(ISERROR(SEARCH("Alta",K40)))</formula>
    </cfRule>
  </conditionalFormatting>
  <conditionalFormatting sqref="L40:L44">
    <cfRule type="containsText" dxfId="269" priority="275" operator="containsText" text="Catastrófico">
      <formula>NOT(ISERROR(SEARCH("Catastrófico",L40)))</formula>
    </cfRule>
    <cfRule type="containsText" dxfId="268" priority="276" operator="containsText" text="Mayor">
      <formula>NOT(ISERROR(SEARCH("Mayor",L40)))</formula>
    </cfRule>
    <cfRule type="containsText" dxfId="267" priority="277" operator="containsText" text="Menor">
      <formula>NOT(ISERROR(SEARCH("Menor",L40)))</formula>
    </cfRule>
    <cfRule type="containsText" dxfId="266" priority="278" operator="containsText" text="Leve">
      <formula>NOT(ISERROR(SEARCH("Leve",L40)))</formula>
    </cfRule>
  </conditionalFormatting>
  <conditionalFormatting sqref="K45:L45">
    <cfRule type="containsText" dxfId="265" priority="269" operator="containsText" text="3- Moderado">
      <formula>NOT(ISERROR(SEARCH("3- Moderado",K45)))</formula>
    </cfRule>
    <cfRule type="containsText" dxfId="264" priority="270" operator="containsText" text="6- Moderado">
      <formula>NOT(ISERROR(SEARCH("6- Moderado",K45)))</formula>
    </cfRule>
    <cfRule type="containsText" dxfId="263" priority="271" operator="containsText" text="4- Moderado">
      <formula>NOT(ISERROR(SEARCH("4- Moderado",K45)))</formula>
    </cfRule>
    <cfRule type="containsText" dxfId="262" priority="272" operator="containsText" text="3- Bajo">
      <formula>NOT(ISERROR(SEARCH("3- Bajo",K45)))</formula>
    </cfRule>
    <cfRule type="containsText" dxfId="261" priority="273" operator="containsText" text="4- Bajo">
      <formula>NOT(ISERROR(SEARCH("4- Bajo",K45)))</formula>
    </cfRule>
    <cfRule type="containsText" dxfId="260" priority="274" operator="containsText" text="1- Bajo">
      <formula>NOT(ISERROR(SEARCH("1- Bajo",K45)))</formula>
    </cfRule>
  </conditionalFormatting>
  <conditionalFormatting sqref="H45:I45">
    <cfRule type="containsText" dxfId="259" priority="263" operator="containsText" text="3- Moderado">
      <formula>NOT(ISERROR(SEARCH("3- Moderado",H45)))</formula>
    </cfRule>
    <cfRule type="containsText" dxfId="258" priority="264" operator="containsText" text="6- Moderado">
      <formula>NOT(ISERROR(SEARCH("6- Moderado",H45)))</formula>
    </cfRule>
    <cfRule type="containsText" dxfId="257" priority="265" operator="containsText" text="4- Moderado">
      <formula>NOT(ISERROR(SEARCH("4- Moderado",H45)))</formula>
    </cfRule>
    <cfRule type="containsText" dxfId="256" priority="266" operator="containsText" text="3- Bajo">
      <formula>NOT(ISERROR(SEARCH("3- Bajo",H45)))</formula>
    </cfRule>
    <cfRule type="containsText" dxfId="255" priority="267" operator="containsText" text="4- Bajo">
      <formula>NOT(ISERROR(SEARCH("4- Bajo",H45)))</formula>
    </cfRule>
    <cfRule type="containsText" dxfId="254" priority="268" operator="containsText" text="1- Bajo">
      <formula>NOT(ISERROR(SEARCH("1- Bajo",H45)))</formula>
    </cfRule>
  </conditionalFormatting>
  <conditionalFormatting sqref="A45 C45:E45">
    <cfRule type="containsText" dxfId="253" priority="257" operator="containsText" text="3- Moderado">
      <formula>NOT(ISERROR(SEARCH("3- Moderado",A45)))</formula>
    </cfRule>
    <cfRule type="containsText" dxfId="252" priority="258" operator="containsText" text="6- Moderado">
      <formula>NOT(ISERROR(SEARCH("6- Moderado",A45)))</formula>
    </cfRule>
    <cfRule type="containsText" dxfId="251" priority="259" operator="containsText" text="4- Moderado">
      <formula>NOT(ISERROR(SEARCH("4- Moderado",A45)))</formula>
    </cfRule>
    <cfRule type="containsText" dxfId="250" priority="260" operator="containsText" text="3- Bajo">
      <formula>NOT(ISERROR(SEARCH("3- Bajo",A45)))</formula>
    </cfRule>
    <cfRule type="containsText" dxfId="249" priority="261" operator="containsText" text="4- Bajo">
      <formula>NOT(ISERROR(SEARCH("4- Bajo",A45)))</formula>
    </cfRule>
    <cfRule type="containsText" dxfId="248" priority="262" operator="containsText" text="1- Bajo">
      <formula>NOT(ISERROR(SEARCH("1- Bajo",A45)))</formula>
    </cfRule>
  </conditionalFormatting>
  <conditionalFormatting sqref="F45:G45">
    <cfRule type="containsText" dxfId="247" priority="251" operator="containsText" text="3- Moderado">
      <formula>NOT(ISERROR(SEARCH("3- Moderado",F45)))</formula>
    </cfRule>
    <cfRule type="containsText" dxfId="246" priority="252" operator="containsText" text="6- Moderado">
      <formula>NOT(ISERROR(SEARCH("6- Moderado",F45)))</formula>
    </cfRule>
    <cfRule type="containsText" dxfId="245" priority="253" operator="containsText" text="4- Moderado">
      <formula>NOT(ISERROR(SEARCH("4- Moderado",F45)))</formula>
    </cfRule>
    <cfRule type="containsText" dxfId="244" priority="254" operator="containsText" text="3- Bajo">
      <formula>NOT(ISERROR(SEARCH("3- Bajo",F45)))</formula>
    </cfRule>
    <cfRule type="containsText" dxfId="243" priority="255" operator="containsText" text="4- Bajo">
      <formula>NOT(ISERROR(SEARCH("4- Bajo",F45)))</formula>
    </cfRule>
    <cfRule type="containsText" dxfId="242" priority="256" operator="containsText" text="1- Bajo">
      <formula>NOT(ISERROR(SEARCH("1- Bajo",F45)))</formula>
    </cfRule>
  </conditionalFormatting>
  <conditionalFormatting sqref="J45:J49">
    <cfRule type="containsText" dxfId="241" priority="246" operator="containsText" text="Bajo">
      <formula>NOT(ISERROR(SEARCH("Bajo",J45)))</formula>
    </cfRule>
    <cfRule type="containsText" dxfId="240" priority="247" operator="containsText" text="Moderado">
      <formula>NOT(ISERROR(SEARCH("Moderado",J45)))</formula>
    </cfRule>
    <cfRule type="containsText" dxfId="239" priority="248" operator="containsText" text="Alto">
      <formula>NOT(ISERROR(SEARCH("Alto",J45)))</formula>
    </cfRule>
    <cfRule type="containsText" dxfId="238" priority="249" operator="containsText" text="Extremo">
      <formula>NOT(ISERROR(SEARCH("Extremo",J45)))</formula>
    </cfRule>
    <cfRule type="colorScale" priority="250">
      <colorScale>
        <cfvo type="min"/>
        <cfvo type="max"/>
        <color rgb="FFFF7128"/>
        <color rgb="FFFFEF9C"/>
      </colorScale>
    </cfRule>
  </conditionalFormatting>
  <conditionalFormatting sqref="M45:M49">
    <cfRule type="containsText" dxfId="237" priority="221" operator="containsText" text="Moderado">
      <formula>NOT(ISERROR(SEARCH("Moderado",M45)))</formula>
    </cfRule>
    <cfRule type="containsText" dxfId="236" priority="241" operator="containsText" text="Bajo">
      <formula>NOT(ISERROR(SEARCH("Bajo",M45)))</formula>
    </cfRule>
    <cfRule type="containsText" dxfId="235" priority="242" operator="containsText" text="Moderado">
      <formula>NOT(ISERROR(SEARCH("Moderado",M45)))</formula>
    </cfRule>
    <cfRule type="containsText" dxfId="234" priority="243" operator="containsText" text="Alto">
      <formula>NOT(ISERROR(SEARCH("Alto",M45)))</formula>
    </cfRule>
    <cfRule type="containsText" dxfId="233" priority="244" operator="containsText" text="Extremo">
      <formula>NOT(ISERROR(SEARCH("Extremo",M45)))</formula>
    </cfRule>
    <cfRule type="colorScale" priority="245">
      <colorScale>
        <cfvo type="min"/>
        <cfvo type="max"/>
        <color rgb="FFFF7128"/>
        <color rgb="FFFFEF9C"/>
      </colorScale>
    </cfRule>
  </conditionalFormatting>
  <conditionalFormatting sqref="N45">
    <cfRule type="containsText" dxfId="232" priority="235" operator="containsText" text="3- Moderado">
      <formula>NOT(ISERROR(SEARCH("3- Moderado",N45)))</formula>
    </cfRule>
    <cfRule type="containsText" dxfId="231" priority="236" operator="containsText" text="6- Moderado">
      <formula>NOT(ISERROR(SEARCH("6- Moderado",N45)))</formula>
    </cfRule>
    <cfRule type="containsText" dxfId="230" priority="237" operator="containsText" text="4- Moderado">
      <formula>NOT(ISERROR(SEARCH("4- Moderado",N45)))</formula>
    </cfRule>
    <cfRule type="containsText" dxfId="229" priority="238" operator="containsText" text="3- Bajo">
      <formula>NOT(ISERROR(SEARCH("3- Bajo",N45)))</formula>
    </cfRule>
    <cfRule type="containsText" dxfId="228" priority="239" operator="containsText" text="4- Bajo">
      <formula>NOT(ISERROR(SEARCH("4- Bajo",N45)))</formula>
    </cfRule>
    <cfRule type="containsText" dxfId="227" priority="240" operator="containsText" text="1- Bajo">
      <formula>NOT(ISERROR(SEARCH("1- Bajo",N45)))</formula>
    </cfRule>
  </conditionalFormatting>
  <conditionalFormatting sqref="H45:H49">
    <cfRule type="containsText" dxfId="226" priority="222" operator="containsText" text="Muy Alta">
      <formula>NOT(ISERROR(SEARCH("Muy Alta",H45)))</formula>
    </cfRule>
    <cfRule type="containsText" dxfId="225" priority="223" operator="containsText" text="Alta">
      <formula>NOT(ISERROR(SEARCH("Alta",H45)))</formula>
    </cfRule>
    <cfRule type="containsText" dxfId="224" priority="224" operator="containsText" text="Muy Alta">
      <formula>NOT(ISERROR(SEARCH("Muy Alta",H45)))</formula>
    </cfRule>
    <cfRule type="containsText" dxfId="223" priority="229" operator="containsText" text="Muy Baja">
      <formula>NOT(ISERROR(SEARCH("Muy Baja",H45)))</formula>
    </cfRule>
    <cfRule type="containsText" dxfId="222" priority="230" operator="containsText" text="Baja">
      <formula>NOT(ISERROR(SEARCH("Baja",H45)))</formula>
    </cfRule>
    <cfRule type="containsText" dxfId="221" priority="231" operator="containsText" text="Media">
      <formula>NOT(ISERROR(SEARCH("Media",H45)))</formula>
    </cfRule>
    <cfRule type="containsText" dxfId="220" priority="232" operator="containsText" text="Alta">
      <formula>NOT(ISERROR(SEARCH("Alta",H45)))</formula>
    </cfRule>
    <cfRule type="containsText" dxfId="219" priority="234" operator="containsText" text="Muy Alta">
      <formula>NOT(ISERROR(SEARCH("Muy Alta",H45)))</formula>
    </cfRule>
  </conditionalFormatting>
  <conditionalFormatting sqref="I45:I49">
    <cfRule type="containsText" dxfId="218" priority="225" operator="containsText" text="Catastrófico">
      <formula>NOT(ISERROR(SEARCH("Catastrófico",I45)))</formula>
    </cfRule>
    <cfRule type="containsText" dxfId="217" priority="226" operator="containsText" text="Mayor">
      <formula>NOT(ISERROR(SEARCH("Mayor",I45)))</formula>
    </cfRule>
    <cfRule type="containsText" dxfId="216" priority="227" operator="containsText" text="Menor">
      <formula>NOT(ISERROR(SEARCH("Menor",I45)))</formula>
    </cfRule>
    <cfRule type="containsText" dxfId="215" priority="228" operator="containsText" text="Leve">
      <formula>NOT(ISERROR(SEARCH("Leve",I45)))</formula>
    </cfRule>
    <cfRule type="containsText" dxfId="214" priority="233" operator="containsText" text="Moderado">
      <formula>NOT(ISERROR(SEARCH("Moderado",I45)))</formula>
    </cfRule>
  </conditionalFormatting>
  <conditionalFormatting sqref="K45:K49">
    <cfRule type="containsText" dxfId="213" priority="220" operator="containsText" text="Media">
      <formula>NOT(ISERROR(SEARCH("Media",K45)))</formula>
    </cfRule>
  </conditionalFormatting>
  <conditionalFormatting sqref="L45:L49">
    <cfRule type="containsText" dxfId="212" priority="219" operator="containsText" text="Moderado">
      <formula>NOT(ISERROR(SEARCH("Moderado",L45)))</formula>
    </cfRule>
  </conditionalFormatting>
  <conditionalFormatting sqref="J45:J49">
    <cfRule type="containsText" dxfId="211" priority="218" operator="containsText" text="Moderado">
      <formula>NOT(ISERROR(SEARCH("Moderado",J45)))</formula>
    </cfRule>
  </conditionalFormatting>
  <conditionalFormatting sqref="J45:J49">
    <cfRule type="containsText" dxfId="210" priority="216" operator="containsText" text="Bajo">
      <formula>NOT(ISERROR(SEARCH("Bajo",J45)))</formula>
    </cfRule>
    <cfRule type="containsText" dxfId="209" priority="217" operator="containsText" text="Extremo">
      <formula>NOT(ISERROR(SEARCH("Extremo",J45)))</formula>
    </cfRule>
  </conditionalFormatting>
  <conditionalFormatting sqref="K45:K49">
    <cfRule type="containsText" dxfId="208" priority="214" operator="containsText" text="Baja">
      <formula>NOT(ISERROR(SEARCH("Baja",K45)))</formula>
    </cfRule>
    <cfRule type="containsText" dxfId="207" priority="215" operator="containsText" text="Muy Baja">
      <formula>NOT(ISERROR(SEARCH("Muy Baja",K45)))</formula>
    </cfRule>
  </conditionalFormatting>
  <conditionalFormatting sqref="K45:K49">
    <cfRule type="containsText" dxfId="206" priority="212" operator="containsText" text="Muy Alta">
      <formula>NOT(ISERROR(SEARCH("Muy Alta",K45)))</formula>
    </cfRule>
    <cfRule type="containsText" dxfId="205" priority="213" operator="containsText" text="Alta">
      <formula>NOT(ISERROR(SEARCH("Alta",K45)))</formula>
    </cfRule>
  </conditionalFormatting>
  <conditionalFormatting sqref="L45:L49">
    <cfRule type="containsText" dxfId="204" priority="208" operator="containsText" text="Catastrófico">
      <formula>NOT(ISERROR(SEARCH("Catastrófico",L45)))</formula>
    </cfRule>
    <cfRule type="containsText" dxfId="203" priority="209" operator="containsText" text="Mayor">
      <formula>NOT(ISERROR(SEARCH("Mayor",L45)))</formula>
    </cfRule>
    <cfRule type="containsText" dxfId="202" priority="210" operator="containsText" text="Menor">
      <formula>NOT(ISERROR(SEARCH("Menor",L45)))</formula>
    </cfRule>
    <cfRule type="containsText" dxfId="201" priority="211" operator="containsText" text="Leve">
      <formula>NOT(ISERROR(SEARCH("Leve",L45)))</formula>
    </cfRule>
  </conditionalFormatting>
  <conditionalFormatting sqref="K50:L50">
    <cfRule type="containsText" dxfId="200" priority="202" operator="containsText" text="3- Moderado">
      <formula>NOT(ISERROR(SEARCH("3- Moderado",K50)))</formula>
    </cfRule>
    <cfRule type="containsText" dxfId="199" priority="203" operator="containsText" text="6- Moderado">
      <formula>NOT(ISERROR(SEARCH("6- Moderado",K50)))</formula>
    </cfRule>
    <cfRule type="containsText" dxfId="198" priority="204" operator="containsText" text="4- Moderado">
      <formula>NOT(ISERROR(SEARCH("4- Moderado",K50)))</formula>
    </cfRule>
    <cfRule type="containsText" dxfId="197" priority="205" operator="containsText" text="3- Bajo">
      <formula>NOT(ISERROR(SEARCH("3- Bajo",K50)))</formula>
    </cfRule>
    <cfRule type="containsText" dxfId="196" priority="206" operator="containsText" text="4- Bajo">
      <formula>NOT(ISERROR(SEARCH("4- Bajo",K50)))</formula>
    </cfRule>
    <cfRule type="containsText" dxfId="195" priority="207" operator="containsText" text="1- Bajo">
      <formula>NOT(ISERROR(SEARCH("1- Bajo",K50)))</formula>
    </cfRule>
  </conditionalFormatting>
  <conditionalFormatting sqref="H50:I50">
    <cfRule type="containsText" dxfId="194" priority="196" operator="containsText" text="3- Moderado">
      <formula>NOT(ISERROR(SEARCH("3- Moderado",H50)))</formula>
    </cfRule>
    <cfRule type="containsText" dxfId="193" priority="197" operator="containsText" text="6- Moderado">
      <formula>NOT(ISERROR(SEARCH("6- Moderado",H50)))</formula>
    </cfRule>
    <cfRule type="containsText" dxfId="192" priority="198" operator="containsText" text="4- Moderado">
      <formula>NOT(ISERROR(SEARCH("4- Moderado",H50)))</formula>
    </cfRule>
    <cfRule type="containsText" dxfId="191" priority="199" operator="containsText" text="3- Bajo">
      <formula>NOT(ISERROR(SEARCH("3- Bajo",H50)))</formula>
    </cfRule>
    <cfRule type="containsText" dxfId="190" priority="200" operator="containsText" text="4- Bajo">
      <formula>NOT(ISERROR(SEARCH("4- Bajo",H50)))</formula>
    </cfRule>
    <cfRule type="containsText" dxfId="189" priority="201" operator="containsText" text="1- Bajo">
      <formula>NOT(ISERROR(SEARCH("1- Bajo",H50)))</formula>
    </cfRule>
  </conditionalFormatting>
  <conditionalFormatting sqref="A50 C50:E50">
    <cfRule type="containsText" dxfId="188" priority="190" operator="containsText" text="3- Moderado">
      <formula>NOT(ISERROR(SEARCH("3- Moderado",A50)))</formula>
    </cfRule>
    <cfRule type="containsText" dxfId="187" priority="191" operator="containsText" text="6- Moderado">
      <formula>NOT(ISERROR(SEARCH("6- Moderado",A50)))</formula>
    </cfRule>
    <cfRule type="containsText" dxfId="186" priority="192" operator="containsText" text="4- Moderado">
      <formula>NOT(ISERROR(SEARCH("4- Moderado",A50)))</formula>
    </cfRule>
    <cfRule type="containsText" dxfId="185" priority="193" operator="containsText" text="3- Bajo">
      <formula>NOT(ISERROR(SEARCH("3- Bajo",A50)))</formula>
    </cfRule>
    <cfRule type="containsText" dxfId="184" priority="194" operator="containsText" text="4- Bajo">
      <formula>NOT(ISERROR(SEARCH("4- Bajo",A50)))</formula>
    </cfRule>
    <cfRule type="containsText" dxfId="183" priority="195" operator="containsText" text="1- Bajo">
      <formula>NOT(ISERROR(SEARCH("1- Bajo",A50)))</formula>
    </cfRule>
  </conditionalFormatting>
  <conditionalFormatting sqref="F50:G50">
    <cfRule type="containsText" dxfId="182" priority="184" operator="containsText" text="3- Moderado">
      <formula>NOT(ISERROR(SEARCH("3- Moderado",F50)))</formula>
    </cfRule>
    <cfRule type="containsText" dxfId="181" priority="185" operator="containsText" text="6- Moderado">
      <formula>NOT(ISERROR(SEARCH("6- Moderado",F50)))</formula>
    </cfRule>
    <cfRule type="containsText" dxfId="180" priority="186" operator="containsText" text="4- Moderado">
      <formula>NOT(ISERROR(SEARCH("4- Moderado",F50)))</formula>
    </cfRule>
    <cfRule type="containsText" dxfId="179" priority="187" operator="containsText" text="3- Bajo">
      <formula>NOT(ISERROR(SEARCH("3- Bajo",F50)))</formula>
    </cfRule>
    <cfRule type="containsText" dxfId="178" priority="188" operator="containsText" text="4- Bajo">
      <formula>NOT(ISERROR(SEARCH("4- Bajo",F50)))</formula>
    </cfRule>
    <cfRule type="containsText" dxfId="177" priority="189" operator="containsText" text="1- Bajo">
      <formula>NOT(ISERROR(SEARCH("1- Bajo",F50)))</formula>
    </cfRule>
  </conditionalFormatting>
  <conditionalFormatting sqref="J50:J54">
    <cfRule type="containsText" dxfId="176" priority="179" operator="containsText" text="Bajo">
      <formula>NOT(ISERROR(SEARCH("Bajo",J50)))</formula>
    </cfRule>
    <cfRule type="containsText" dxfId="175" priority="180" operator="containsText" text="Moderado">
      <formula>NOT(ISERROR(SEARCH("Moderado",J50)))</formula>
    </cfRule>
    <cfRule type="containsText" dxfId="174" priority="181" operator="containsText" text="Alto">
      <formula>NOT(ISERROR(SEARCH("Alto",J50)))</formula>
    </cfRule>
    <cfRule type="containsText" dxfId="173" priority="182" operator="containsText" text="Extremo">
      <formula>NOT(ISERROR(SEARCH("Extremo",J50)))</formula>
    </cfRule>
    <cfRule type="colorScale" priority="183">
      <colorScale>
        <cfvo type="min"/>
        <cfvo type="max"/>
        <color rgb="FFFF7128"/>
        <color rgb="FFFFEF9C"/>
      </colorScale>
    </cfRule>
  </conditionalFormatting>
  <conditionalFormatting sqref="M50:M54">
    <cfRule type="containsText" dxfId="172" priority="154" operator="containsText" text="Moderado">
      <formula>NOT(ISERROR(SEARCH("Moderado",M50)))</formula>
    </cfRule>
    <cfRule type="containsText" dxfId="171" priority="174" operator="containsText" text="Bajo">
      <formula>NOT(ISERROR(SEARCH("Bajo",M50)))</formula>
    </cfRule>
    <cfRule type="containsText" dxfId="170" priority="175" operator="containsText" text="Moderado">
      <formula>NOT(ISERROR(SEARCH("Moderado",M50)))</formula>
    </cfRule>
    <cfRule type="containsText" dxfId="169" priority="176" operator="containsText" text="Alto">
      <formula>NOT(ISERROR(SEARCH("Alto",M50)))</formula>
    </cfRule>
    <cfRule type="containsText" dxfId="168" priority="177" operator="containsText" text="Extremo">
      <formula>NOT(ISERROR(SEARCH("Extremo",M50)))</formula>
    </cfRule>
    <cfRule type="colorScale" priority="178">
      <colorScale>
        <cfvo type="min"/>
        <cfvo type="max"/>
        <color rgb="FFFF7128"/>
        <color rgb="FFFFEF9C"/>
      </colorScale>
    </cfRule>
  </conditionalFormatting>
  <conditionalFormatting sqref="N50">
    <cfRule type="containsText" dxfId="167" priority="168" operator="containsText" text="3- Moderado">
      <formula>NOT(ISERROR(SEARCH("3- Moderado",N50)))</formula>
    </cfRule>
    <cfRule type="containsText" dxfId="166" priority="169" operator="containsText" text="6- Moderado">
      <formula>NOT(ISERROR(SEARCH("6- Moderado",N50)))</formula>
    </cfRule>
    <cfRule type="containsText" dxfId="165" priority="170" operator="containsText" text="4- Moderado">
      <formula>NOT(ISERROR(SEARCH("4- Moderado",N50)))</formula>
    </cfRule>
    <cfRule type="containsText" dxfId="164" priority="171" operator="containsText" text="3- Bajo">
      <formula>NOT(ISERROR(SEARCH("3- Bajo",N50)))</formula>
    </cfRule>
    <cfRule type="containsText" dxfId="163" priority="172" operator="containsText" text="4- Bajo">
      <formula>NOT(ISERROR(SEARCH("4- Bajo",N50)))</formula>
    </cfRule>
    <cfRule type="containsText" dxfId="162" priority="173" operator="containsText" text="1- Bajo">
      <formula>NOT(ISERROR(SEARCH("1- Bajo",N50)))</formula>
    </cfRule>
  </conditionalFormatting>
  <conditionalFormatting sqref="H50:H54">
    <cfRule type="containsText" dxfId="161" priority="155" operator="containsText" text="Muy Alta">
      <formula>NOT(ISERROR(SEARCH("Muy Alta",H50)))</formula>
    </cfRule>
    <cfRule type="containsText" dxfId="160" priority="156" operator="containsText" text="Alta">
      <formula>NOT(ISERROR(SEARCH("Alta",H50)))</formula>
    </cfRule>
    <cfRule type="containsText" dxfId="159" priority="157" operator="containsText" text="Muy Alta">
      <formula>NOT(ISERROR(SEARCH("Muy Alta",H50)))</formula>
    </cfRule>
    <cfRule type="containsText" dxfId="158" priority="162" operator="containsText" text="Muy Baja">
      <formula>NOT(ISERROR(SEARCH("Muy Baja",H50)))</formula>
    </cfRule>
    <cfRule type="containsText" dxfId="157" priority="163" operator="containsText" text="Baja">
      <formula>NOT(ISERROR(SEARCH("Baja",H50)))</formula>
    </cfRule>
    <cfRule type="containsText" dxfId="156" priority="164" operator="containsText" text="Media">
      <formula>NOT(ISERROR(SEARCH("Media",H50)))</formula>
    </cfRule>
    <cfRule type="containsText" dxfId="155" priority="165" operator="containsText" text="Alta">
      <formula>NOT(ISERROR(SEARCH("Alta",H50)))</formula>
    </cfRule>
    <cfRule type="containsText" dxfId="154" priority="167" operator="containsText" text="Muy Alta">
      <formula>NOT(ISERROR(SEARCH("Muy Alta",H50)))</formula>
    </cfRule>
  </conditionalFormatting>
  <conditionalFormatting sqref="I50:I54">
    <cfRule type="containsText" dxfId="153" priority="158" operator="containsText" text="Catastrófico">
      <formula>NOT(ISERROR(SEARCH("Catastrófico",I50)))</formula>
    </cfRule>
    <cfRule type="containsText" dxfId="152" priority="159" operator="containsText" text="Mayor">
      <formula>NOT(ISERROR(SEARCH("Mayor",I50)))</formula>
    </cfRule>
    <cfRule type="containsText" dxfId="151" priority="160" operator="containsText" text="Menor">
      <formula>NOT(ISERROR(SEARCH("Menor",I50)))</formula>
    </cfRule>
    <cfRule type="containsText" dxfId="150" priority="161" operator="containsText" text="Leve">
      <formula>NOT(ISERROR(SEARCH("Leve",I50)))</formula>
    </cfRule>
    <cfRule type="containsText" dxfId="149" priority="166" operator="containsText" text="Moderado">
      <formula>NOT(ISERROR(SEARCH("Moderado",I50)))</formula>
    </cfRule>
  </conditionalFormatting>
  <conditionalFormatting sqref="K50:K54">
    <cfRule type="containsText" dxfId="148" priority="153" operator="containsText" text="Media">
      <formula>NOT(ISERROR(SEARCH("Media",K50)))</formula>
    </cfRule>
  </conditionalFormatting>
  <conditionalFormatting sqref="L50:L54">
    <cfRule type="containsText" dxfId="147" priority="152" operator="containsText" text="Moderado">
      <formula>NOT(ISERROR(SEARCH("Moderado",L50)))</formula>
    </cfRule>
  </conditionalFormatting>
  <conditionalFormatting sqref="J50:J54">
    <cfRule type="containsText" dxfId="146" priority="151" operator="containsText" text="Moderado">
      <formula>NOT(ISERROR(SEARCH("Moderado",J50)))</formula>
    </cfRule>
  </conditionalFormatting>
  <conditionalFormatting sqref="J50:J54">
    <cfRule type="containsText" dxfId="145" priority="149" operator="containsText" text="Bajo">
      <formula>NOT(ISERROR(SEARCH("Bajo",J50)))</formula>
    </cfRule>
    <cfRule type="containsText" dxfId="144" priority="150" operator="containsText" text="Extremo">
      <formula>NOT(ISERROR(SEARCH("Extremo",J50)))</formula>
    </cfRule>
  </conditionalFormatting>
  <conditionalFormatting sqref="K50:K54">
    <cfRule type="containsText" dxfId="143" priority="147" operator="containsText" text="Baja">
      <formula>NOT(ISERROR(SEARCH("Baja",K50)))</formula>
    </cfRule>
    <cfRule type="containsText" dxfId="142" priority="148" operator="containsText" text="Muy Baja">
      <formula>NOT(ISERROR(SEARCH("Muy Baja",K50)))</formula>
    </cfRule>
  </conditionalFormatting>
  <conditionalFormatting sqref="K50:K54">
    <cfRule type="containsText" dxfId="141" priority="145" operator="containsText" text="Muy Alta">
      <formula>NOT(ISERROR(SEARCH("Muy Alta",K50)))</formula>
    </cfRule>
    <cfRule type="containsText" dxfId="140" priority="146" operator="containsText" text="Alta">
      <formula>NOT(ISERROR(SEARCH("Alta",K50)))</formula>
    </cfRule>
  </conditionalFormatting>
  <conditionalFormatting sqref="L50:L54">
    <cfRule type="containsText" dxfId="139" priority="141" operator="containsText" text="Catastrófico">
      <formula>NOT(ISERROR(SEARCH("Catastrófico",L50)))</formula>
    </cfRule>
    <cfRule type="containsText" dxfId="138" priority="142" operator="containsText" text="Mayor">
      <formula>NOT(ISERROR(SEARCH("Mayor",L50)))</formula>
    </cfRule>
    <cfRule type="containsText" dxfId="137" priority="143" operator="containsText" text="Menor">
      <formula>NOT(ISERROR(SEARCH("Menor",L50)))</formula>
    </cfRule>
    <cfRule type="containsText" dxfId="136" priority="144" operator="containsText" text="Leve">
      <formula>NOT(ISERROR(SEARCH("Leve",L50)))</formula>
    </cfRule>
  </conditionalFormatting>
  <conditionalFormatting sqref="K55:L55">
    <cfRule type="containsText" dxfId="135" priority="135" operator="containsText" text="3- Moderado">
      <formula>NOT(ISERROR(SEARCH("3- Moderado",K55)))</formula>
    </cfRule>
    <cfRule type="containsText" dxfId="134" priority="136" operator="containsText" text="6- Moderado">
      <formula>NOT(ISERROR(SEARCH("6- Moderado",K55)))</formula>
    </cfRule>
    <cfRule type="containsText" dxfId="133" priority="137" operator="containsText" text="4- Moderado">
      <formula>NOT(ISERROR(SEARCH("4- Moderado",K55)))</formula>
    </cfRule>
    <cfRule type="containsText" dxfId="132" priority="138" operator="containsText" text="3- Bajo">
      <formula>NOT(ISERROR(SEARCH("3- Bajo",K55)))</formula>
    </cfRule>
    <cfRule type="containsText" dxfId="131" priority="139" operator="containsText" text="4- Bajo">
      <formula>NOT(ISERROR(SEARCH("4- Bajo",K55)))</formula>
    </cfRule>
    <cfRule type="containsText" dxfId="130" priority="140" operator="containsText" text="1- Bajo">
      <formula>NOT(ISERROR(SEARCH("1- Bajo",K55)))</formula>
    </cfRule>
  </conditionalFormatting>
  <conditionalFormatting sqref="H55:I55">
    <cfRule type="containsText" dxfId="129" priority="129" operator="containsText" text="3- Moderado">
      <formula>NOT(ISERROR(SEARCH("3- Moderado",H55)))</formula>
    </cfRule>
    <cfRule type="containsText" dxfId="128" priority="130" operator="containsText" text="6- Moderado">
      <formula>NOT(ISERROR(SEARCH("6- Moderado",H55)))</formula>
    </cfRule>
    <cfRule type="containsText" dxfId="127" priority="131" operator="containsText" text="4- Moderado">
      <formula>NOT(ISERROR(SEARCH("4- Moderado",H55)))</formula>
    </cfRule>
    <cfRule type="containsText" dxfId="126" priority="132" operator="containsText" text="3- Bajo">
      <formula>NOT(ISERROR(SEARCH("3- Bajo",H55)))</formula>
    </cfRule>
    <cfRule type="containsText" dxfId="125" priority="133" operator="containsText" text="4- Bajo">
      <formula>NOT(ISERROR(SEARCH("4- Bajo",H55)))</formula>
    </cfRule>
    <cfRule type="containsText" dxfId="124" priority="134" operator="containsText" text="1- Bajo">
      <formula>NOT(ISERROR(SEARCH("1- Bajo",H55)))</formula>
    </cfRule>
  </conditionalFormatting>
  <conditionalFormatting sqref="A55 C55:E55">
    <cfRule type="containsText" dxfId="123" priority="123" operator="containsText" text="3- Moderado">
      <formula>NOT(ISERROR(SEARCH("3- Moderado",A55)))</formula>
    </cfRule>
    <cfRule type="containsText" dxfId="122" priority="124" operator="containsText" text="6- Moderado">
      <formula>NOT(ISERROR(SEARCH("6- Moderado",A55)))</formula>
    </cfRule>
    <cfRule type="containsText" dxfId="121" priority="125" operator="containsText" text="4- Moderado">
      <formula>NOT(ISERROR(SEARCH("4- Moderado",A55)))</formula>
    </cfRule>
    <cfRule type="containsText" dxfId="120" priority="126" operator="containsText" text="3- Bajo">
      <formula>NOT(ISERROR(SEARCH("3- Bajo",A55)))</formula>
    </cfRule>
    <cfRule type="containsText" dxfId="119" priority="127" operator="containsText" text="4- Bajo">
      <formula>NOT(ISERROR(SEARCH("4- Bajo",A55)))</formula>
    </cfRule>
    <cfRule type="containsText" dxfId="118" priority="128" operator="containsText" text="1- Bajo">
      <formula>NOT(ISERROR(SEARCH("1- Bajo",A55)))</formula>
    </cfRule>
  </conditionalFormatting>
  <conditionalFormatting sqref="F55:G55">
    <cfRule type="containsText" dxfId="117" priority="117" operator="containsText" text="3- Moderado">
      <formula>NOT(ISERROR(SEARCH("3- Moderado",F55)))</formula>
    </cfRule>
    <cfRule type="containsText" dxfId="116" priority="118" operator="containsText" text="6- Moderado">
      <formula>NOT(ISERROR(SEARCH("6- Moderado",F55)))</formula>
    </cfRule>
    <cfRule type="containsText" dxfId="115" priority="119" operator="containsText" text="4- Moderado">
      <formula>NOT(ISERROR(SEARCH("4- Moderado",F55)))</formula>
    </cfRule>
    <cfRule type="containsText" dxfId="114" priority="120" operator="containsText" text="3- Bajo">
      <formula>NOT(ISERROR(SEARCH("3- Bajo",F55)))</formula>
    </cfRule>
    <cfRule type="containsText" dxfId="113" priority="121" operator="containsText" text="4- Bajo">
      <formula>NOT(ISERROR(SEARCH("4- Bajo",F55)))</formula>
    </cfRule>
    <cfRule type="containsText" dxfId="112" priority="122" operator="containsText" text="1- Bajo">
      <formula>NOT(ISERROR(SEARCH("1- Bajo",F55)))</formula>
    </cfRule>
  </conditionalFormatting>
  <conditionalFormatting sqref="J55:J59">
    <cfRule type="containsText" dxfId="111" priority="112" operator="containsText" text="Bajo">
      <formula>NOT(ISERROR(SEARCH("Bajo",J55)))</formula>
    </cfRule>
    <cfRule type="containsText" dxfId="110" priority="113" operator="containsText" text="Moderado">
      <formula>NOT(ISERROR(SEARCH("Moderado",J55)))</formula>
    </cfRule>
    <cfRule type="containsText" dxfId="109" priority="114" operator="containsText" text="Alto">
      <formula>NOT(ISERROR(SEARCH("Alto",J55)))</formula>
    </cfRule>
    <cfRule type="containsText" dxfId="108" priority="115" operator="containsText" text="Extremo">
      <formula>NOT(ISERROR(SEARCH("Extremo",J55)))</formula>
    </cfRule>
    <cfRule type="colorScale" priority="116">
      <colorScale>
        <cfvo type="min"/>
        <cfvo type="max"/>
        <color rgb="FFFF7128"/>
        <color rgb="FFFFEF9C"/>
      </colorScale>
    </cfRule>
  </conditionalFormatting>
  <conditionalFormatting sqref="M55:M59">
    <cfRule type="containsText" dxfId="107" priority="87" operator="containsText" text="Moderado">
      <formula>NOT(ISERROR(SEARCH("Moderado",M55)))</formula>
    </cfRule>
    <cfRule type="containsText" dxfId="106" priority="107" operator="containsText" text="Bajo">
      <formula>NOT(ISERROR(SEARCH("Bajo",M55)))</formula>
    </cfRule>
    <cfRule type="containsText" dxfId="105" priority="108" operator="containsText" text="Moderado">
      <formula>NOT(ISERROR(SEARCH("Moderado",M55)))</formula>
    </cfRule>
    <cfRule type="containsText" dxfId="104" priority="109" operator="containsText" text="Alto">
      <formula>NOT(ISERROR(SEARCH("Alto",M55)))</formula>
    </cfRule>
    <cfRule type="containsText" dxfId="103" priority="110" operator="containsText" text="Extremo">
      <formula>NOT(ISERROR(SEARCH("Extremo",M55)))</formula>
    </cfRule>
    <cfRule type="colorScale" priority="111">
      <colorScale>
        <cfvo type="min"/>
        <cfvo type="max"/>
        <color rgb="FFFF7128"/>
        <color rgb="FFFFEF9C"/>
      </colorScale>
    </cfRule>
  </conditionalFormatting>
  <conditionalFormatting sqref="N55">
    <cfRule type="containsText" dxfId="102" priority="101" operator="containsText" text="3- Moderado">
      <formula>NOT(ISERROR(SEARCH("3- Moderado",N55)))</formula>
    </cfRule>
    <cfRule type="containsText" dxfId="101" priority="102" operator="containsText" text="6- Moderado">
      <formula>NOT(ISERROR(SEARCH("6- Moderado",N55)))</formula>
    </cfRule>
    <cfRule type="containsText" dxfId="100" priority="103" operator="containsText" text="4- Moderado">
      <formula>NOT(ISERROR(SEARCH("4- Moderado",N55)))</formula>
    </cfRule>
    <cfRule type="containsText" dxfId="99" priority="104" operator="containsText" text="3- Bajo">
      <formula>NOT(ISERROR(SEARCH("3- Bajo",N55)))</formula>
    </cfRule>
    <cfRule type="containsText" dxfId="98" priority="105" operator="containsText" text="4- Bajo">
      <formula>NOT(ISERROR(SEARCH("4- Bajo",N55)))</formula>
    </cfRule>
    <cfRule type="containsText" dxfId="97" priority="106" operator="containsText" text="1- Bajo">
      <formula>NOT(ISERROR(SEARCH("1- Bajo",N55)))</formula>
    </cfRule>
  </conditionalFormatting>
  <conditionalFormatting sqref="H55:H59">
    <cfRule type="containsText" dxfId="96" priority="88" operator="containsText" text="Muy Alta">
      <formula>NOT(ISERROR(SEARCH("Muy Alta",H55)))</formula>
    </cfRule>
    <cfRule type="containsText" dxfId="95" priority="89" operator="containsText" text="Alta">
      <formula>NOT(ISERROR(SEARCH("Alta",H55)))</formula>
    </cfRule>
    <cfRule type="containsText" dxfId="94" priority="90" operator="containsText" text="Muy Alta">
      <formula>NOT(ISERROR(SEARCH("Muy Alta",H55)))</formula>
    </cfRule>
    <cfRule type="containsText" dxfId="93" priority="95" operator="containsText" text="Muy Baja">
      <formula>NOT(ISERROR(SEARCH("Muy Baja",H55)))</formula>
    </cfRule>
    <cfRule type="containsText" dxfId="92" priority="96" operator="containsText" text="Baja">
      <formula>NOT(ISERROR(SEARCH("Baja",H55)))</formula>
    </cfRule>
    <cfRule type="containsText" dxfId="91" priority="97" operator="containsText" text="Media">
      <formula>NOT(ISERROR(SEARCH("Media",H55)))</formula>
    </cfRule>
    <cfRule type="containsText" dxfId="90" priority="98" operator="containsText" text="Alta">
      <formula>NOT(ISERROR(SEARCH("Alta",H55)))</formula>
    </cfRule>
    <cfRule type="containsText" dxfId="89" priority="100" operator="containsText" text="Muy Alta">
      <formula>NOT(ISERROR(SEARCH("Muy Alta",H55)))</formula>
    </cfRule>
  </conditionalFormatting>
  <conditionalFormatting sqref="I55:I59">
    <cfRule type="containsText" dxfId="88" priority="91" operator="containsText" text="Catastrófico">
      <formula>NOT(ISERROR(SEARCH("Catastrófico",I55)))</formula>
    </cfRule>
    <cfRule type="containsText" dxfId="87" priority="92" operator="containsText" text="Mayor">
      <formula>NOT(ISERROR(SEARCH("Mayor",I55)))</formula>
    </cfRule>
    <cfRule type="containsText" dxfId="86" priority="93" operator="containsText" text="Menor">
      <formula>NOT(ISERROR(SEARCH("Menor",I55)))</formula>
    </cfRule>
    <cfRule type="containsText" dxfId="85" priority="94" operator="containsText" text="Leve">
      <formula>NOT(ISERROR(SEARCH("Leve",I55)))</formula>
    </cfRule>
    <cfRule type="containsText" dxfId="84" priority="99" operator="containsText" text="Moderado">
      <formula>NOT(ISERROR(SEARCH("Moderado",I55)))</formula>
    </cfRule>
  </conditionalFormatting>
  <conditionalFormatting sqref="K55:K59">
    <cfRule type="containsText" dxfId="83" priority="86" operator="containsText" text="Media">
      <formula>NOT(ISERROR(SEARCH("Media",K55)))</formula>
    </cfRule>
  </conditionalFormatting>
  <conditionalFormatting sqref="L55:L59">
    <cfRule type="containsText" dxfId="82" priority="85" operator="containsText" text="Moderado">
      <formula>NOT(ISERROR(SEARCH("Moderado",L55)))</formula>
    </cfRule>
  </conditionalFormatting>
  <conditionalFormatting sqref="J55:J59">
    <cfRule type="containsText" dxfId="81" priority="84" operator="containsText" text="Moderado">
      <formula>NOT(ISERROR(SEARCH("Moderado",J55)))</formula>
    </cfRule>
  </conditionalFormatting>
  <conditionalFormatting sqref="J55:J59">
    <cfRule type="containsText" dxfId="80" priority="82" operator="containsText" text="Bajo">
      <formula>NOT(ISERROR(SEARCH("Bajo",J55)))</formula>
    </cfRule>
    <cfRule type="containsText" dxfId="79" priority="83" operator="containsText" text="Extremo">
      <formula>NOT(ISERROR(SEARCH("Extremo",J55)))</formula>
    </cfRule>
  </conditionalFormatting>
  <conditionalFormatting sqref="K55:K59">
    <cfRule type="containsText" dxfId="78" priority="80" operator="containsText" text="Baja">
      <formula>NOT(ISERROR(SEARCH("Baja",K55)))</formula>
    </cfRule>
    <cfRule type="containsText" dxfId="77" priority="81" operator="containsText" text="Muy Baja">
      <formula>NOT(ISERROR(SEARCH("Muy Baja",K55)))</formula>
    </cfRule>
  </conditionalFormatting>
  <conditionalFormatting sqref="K55:K59">
    <cfRule type="containsText" dxfId="76" priority="78" operator="containsText" text="Muy Alta">
      <formula>NOT(ISERROR(SEARCH("Muy Alta",K55)))</formula>
    </cfRule>
    <cfRule type="containsText" dxfId="75" priority="79" operator="containsText" text="Alta">
      <formula>NOT(ISERROR(SEARCH("Alta",K55)))</formula>
    </cfRule>
  </conditionalFormatting>
  <conditionalFormatting sqref="L55:L59">
    <cfRule type="containsText" dxfId="74" priority="74" operator="containsText" text="Catastrófico">
      <formula>NOT(ISERROR(SEARCH("Catastrófico",L55)))</formula>
    </cfRule>
    <cfRule type="containsText" dxfId="73" priority="75" operator="containsText" text="Mayor">
      <formula>NOT(ISERROR(SEARCH("Mayor",L55)))</formula>
    </cfRule>
    <cfRule type="containsText" dxfId="72" priority="76" operator="containsText" text="Menor">
      <formula>NOT(ISERROR(SEARCH("Menor",L55)))</formula>
    </cfRule>
    <cfRule type="containsText" dxfId="71" priority="77" operator="containsText" text="Leve">
      <formula>NOT(ISERROR(SEARCH("Leve",L55)))</formula>
    </cfRule>
  </conditionalFormatting>
  <conditionalFormatting sqref="K25:L25">
    <cfRule type="containsText" dxfId="70" priority="68" operator="containsText" text="3- Moderado">
      <formula>NOT(ISERROR(SEARCH("3- Moderado",K25)))</formula>
    </cfRule>
    <cfRule type="containsText" dxfId="69" priority="69" operator="containsText" text="6- Moderado">
      <formula>NOT(ISERROR(SEARCH("6- Moderado",K25)))</formula>
    </cfRule>
    <cfRule type="containsText" dxfId="68" priority="70" operator="containsText" text="4- Moderado">
      <formula>NOT(ISERROR(SEARCH("4- Moderado",K25)))</formula>
    </cfRule>
    <cfRule type="containsText" dxfId="67" priority="71" operator="containsText" text="3- Bajo">
      <formula>NOT(ISERROR(SEARCH("3- Bajo",K25)))</formula>
    </cfRule>
    <cfRule type="containsText" dxfId="66" priority="72" operator="containsText" text="4- Bajo">
      <formula>NOT(ISERROR(SEARCH("4- Bajo",K25)))</formula>
    </cfRule>
    <cfRule type="containsText" dxfId="65" priority="73" operator="containsText" text="1- Bajo">
      <formula>NOT(ISERROR(SEARCH("1- Bajo",K25)))</formula>
    </cfRule>
  </conditionalFormatting>
  <conditionalFormatting sqref="H25:I25">
    <cfRule type="containsText" dxfId="64" priority="62" operator="containsText" text="3- Moderado">
      <formula>NOT(ISERROR(SEARCH("3- Moderado",H25)))</formula>
    </cfRule>
    <cfRule type="containsText" dxfId="63" priority="63" operator="containsText" text="6- Moderado">
      <formula>NOT(ISERROR(SEARCH("6- Moderado",H25)))</formula>
    </cfRule>
    <cfRule type="containsText" dxfId="62" priority="64" operator="containsText" text="4- Moderado">
      <formula>NOT(ISERROR(SEARCH("4- Moderado",H25)))</formula>
    </cfRule>
    <cfRule type="containsText" dxfId="61" priority="65" operator="containsText" text="3- Bajo">
      <formula>NOT(ISERROR(SEARCH("3- Bajo",H25)))</formula>
    </cfRule>
    <cfRule type="containsText" dxfId="60" priority="66" operator="containsText" text="4- Bajo">
      <formula>NOT(ISERROR(SEARCH("4- Bajo",H25)))</formula>
    </cfRule>
    <cfRule type="containsText" dxfId="59" priority="67" operator="containsText" text="1- Bajo">
      <formula>NOT(ISERROR(SEARCH("1- Bajo",H25)))</formula>
    </cfRule>
  </conditionalFormatting>
  <conditionalFormatting sqref="A25 C25:E25">
    <cfRule type="containsText" dxfId="58" priority="56" operator="containsText" text="3- Moderado">
      <formula>NOT(ISERROR(SEARCH("3- Moderado",A25)))</formula>
    </cfRule>
    <cfRule type="containsText" dxfId="57" priority="57" operator="containsText" text="6- Moderado">
      <formula>NOT(ISERROR(SEARCH("6- Moderado",A25)))</formula>
    </cfRule>
    <cfRule type="containsText" dxfId="56" priority="58" operator="containsText" text="4- Moderado">
      <formula>NOT(ISERROR(SEARCH("4- Moderado",A25)))</formula>
    </cfRule>
    <cfRule type="containsText" dxfId="55" priority="59" operator="containsText" text="3- Bajo">
      <formula>NOT(ISERROR(SEARCH("3- Bajo",A25)))</formula>
    </cfRule>
    <cfRule type="containsText" dxfId="54" priority="60" operator="containsText" text="4- Bajo">
      <formula>NOT(ISERROR(SEARCH("4- Bajo",A25)))</formula>
    </cfRule>
    <cfRule type="containsText" dxfId="53" priority="61" operator="containsText" text="1- Bajo">
      <formula>NOT(ISERROR(SEARCH("1- Bajo",A25)))</formula>
    </cfRule>
  </conditionalFormatting>
  <conditionalFormatting sqref="F25:G25">
    <cfRule type="containsText" dxfId="52" priority="50" operator="containsText" text="3- Moderado">
      <formula>NOT(ISERROR(SEARCH("3- Moderado",F25)))</formula>
    </cfRule>
    <cfRule type="containsText" dxfId="51" priority="51" operator="containsText" text="6- Moderado">
      <formula>NOT(ISERROR(SEARCH("6- Moderado",F25)))</formula>
    </cfRule>
    <cfRule type="containsText" dxfId="50" priority="52" operator="containsText" text="4- Moderado">
      <formula>NOT(ISERROR(SEARCH("4- Moderado",F25)))</formula>
    </cfRule>
    <cfRule type="containsText" dxfId="49" priority="53" operator="containsText" text="3- Bajo">
      <formula>NOT(ISERROR(SEARCH("3- Bajo",F25)))</formula>
    </cfRule>
    <cfRule type="containsText" dxfId="48" priority="54" operator="containsText" text="4- Bajo">
      <formula>NOT(ISERROR(SEARCH("4- Bajo",F25)))</formula>
    </cfRule>
    <cfRule type="containsText" dxfId="47" priority="55" operator="containsText" text="1- Bajo">
      <formula>NOT(ISERROR(SEARCH("1- Bajo",F25)))</formula>
    </cfRule>
  </conditionalFormatting>
  <conditionalFormatting sqref="J25:J29">
    <cfRule type="containsText" dxfId="46" priority="45" operator="containsText" text="Bajo">
      <formula>NOT(ISERROR(SEARCH("Bajo",J25)))</formula>
    </cfRule>
    <cfRule type="containsText" dxfId="45" priority="46" operator="containsText" text="Moderado">
      <formula>NOT(ISERROR(SEARCH("Moderado",J25)))</formula>
    </cfRule>
    <cfRule type="containsText" dxfId="44" priority="47" operator="containsText" text="Alto">
      <formula>NOT(ISERROR(SEARCH("Alto",J25)))</formula>
    </cfRule>
    <cfRule type="containsText" dxfId="43" priority="48" operator="containsText" text="Extremo">
      <formula>NOT(ISERROR(SEARCH("Extremo",J25)))</formula>
    </cfRule>
    <cfRule type="colorScale" priority="49">
      <colorScale>
        <cfvo type="min"/>
        <cfvo type="max"/>
        <color rgb="FFFF7128"/>
        <color rgb="FFFFEF9C"/>
      </colorScale>
    </cfRule>
  </conditionalFormatting>
  <conditionalFormatting sqref="M25:M29">
    <cfRule type="containsText" dxfId="42" priority="20" operator="containsText" text="Moderado">
      <formula>NOT(ISERROR(SEARCH("Moderado",M25)))</formula>
    </cfRule>
    <cfRule type="containsText" dxfId="41" priority="40" operator="containsText" text="Bajo">
      <formula>NOT(ISERROR(SEARCH("Bajo",M25)))</formula>
    </cfRule>
    <cfRule type="containsText" dxfId="40" priority="41" operator="containsText" text="Moderado">
      <formula>NOT(ISERROR(SEARCH("Moderado",M25)))</formula>
    </cfRule>
    <cfRule type="containsText" dxfId="39" priority="42" operator="containsText" text="Alto">
      <formula>NOT(ISERROR(SEARCH("Alto",M25)))</formula>
    </cfRule>
    <cfRule type="containsText" dxfId="38" priority="43" operator="containsText" text="Extremo">
      <formula>NOT(ISERROR(SEARCH("Extremo",M25)))</formula>
    </cfRule>
    <cfRule type="colorScale" priority="44">
      <colorScale>
        <cfvo type="min"/>
        <cfvo type="max"/>
        <color rgb="FFFF7128"/>
        <color rgb="FFFFEF9C"/>
      </colorScale>
    </cfRule>
  </conditionalFormatting>
  <conditionalFormatting sqref="N25">
    <cfRule type="containsText" dxfId="37" priority="34" operator="containsText" text="3- Moderado">
      <formula>NOT(ISERROR(SEARCH("3- Moderado",N25)))</formula>
    </cfRule>
    <cfRule type="containsText" dxfId="36" priority="35" operator="containsText" text="6- Moderado">
      <formula>NOT(ISERROR(SEARCH("6- Moderado",N25)))</formula>
    </cfRule>
    <cfRule type="containsText" dxfId="35" priority="36" operator="containsText" text="4- Moderado">
      <formula>NOT(ISERROR(SEARCH("4- Moderado",N25)))</formula>
    </cfRule>
    <cfRule type="containsText" dxfId="34" priority="37" operator="containsText" text="3- Bajo">
      <formula>NOT(ISERROR(SEARCH("3- Bajo",N25)))</formula>
    </cfRule>
    <cfRule type="containsText" dxfId="33" priority="38" operator="containsText" text="4- Bajo">
      <formula>NOT(ISERROR(SEARCH("4- Bajo",N25)))</formula>
    </cfRule>
    <cfRule type="containsText" dxfId="32" priority="39" operator="containsText" text="1- Bajo">
      <formula>NOT(ISERROR(SEARCH("1- Bajo",N25)))</formula>
    </cfRule>
  </conditionalFormatting>
  <conditionalFormatting sqref="H25:H29">
    <cfRule type="containsText" dxfId="31" priority="21" operator="containsText" text="Muy Alta">
      <formula>NOT(ISERROR(SEARCH("Muy Alta",H25)))</formula>
    </cfRule>
    <cfRule type="containsText" dxfId="30" priority="22" operator="containsText" text="Alta">
      <formula>NOT(ISERROR(SEARCH("Alta",H25)))</formula>
    </cfRule>
    <cfRule type="containsText" dxfId="29" priority="23" operator="containsText" text="Muy Alta">
      <formula>NOT(ISERROR(SEARCH("Muy Alta",H25)))</formula>
    </cfRule>
    <cfRule type="containsText" dxfId="28" priority="28" operator="containsText" text="Muy Baja">
      <formula>NOT(ISERROR(SEARCH("Muy Baja",H25)))</formula>
    </cfRule>
    <cfRule type="containsText" dxfId="27" priority="29" operator="containsText" text="Baja">
      <formula>NOT(ISERROR(SEARCH("Baja",H25)))</formula>
    </cfRule>
    <cfRule type="containsText" dxfId="26" priority="30" operator="containsText" text="Media">
      <formula>NOT(ISERROR(SEARCH("Media",H25)))</formula>
    </cfRule>
    <cfRule type="containsText" dxfId="25" priority="31" operator="containsText" text="Alta">
      <formula>NOT(ISERROR(SEARCH("Alta",H25)))</formula>
    </cfRule>
    <cfRule type="containsText" dxfId="24" priority="33" operator="containsText" text="Muy Alta">
      <formula>NOT(ISERROR(SEARCH("Muy Alta",H25)))</formula>
    </cfRule>
  </conditionalFormatting>
  <conditionalFormatting sqref="I25:I29">
    <cfRule type="containsText" dxfId="23" priority="24" operator="containsText" text="Catastrófico">
      <formula>NOT(ISERROR(SEARCH("Catastrófico",I25)))</formula>
    </cfRule>
    <cfRule type="containsText" dxfId="22" priority="25" operator="containsText" text="Mayor">
      <formula>NOT(ISERROR(SEARCH("Mayor",I25)))</formula>
    </cfRule>
    <cfRule type="containsText" dxfId="21" priority="26" operator="containsText" text="Menor">
      <formula>NOT(ISERROR(SEARCH("Menor",I25)))</formula>
    </cfRule>
    <cfRule type="containsText" dxfId="20" priority="27" operator="containsText" text="Leve">
      <formula>NOT(ISERROR(SEARCH("Leve",I25)))</formula>
    </cfRule>
    <cfRule type="containsText" dxfId="19" priority="32" operator="containsText" text="Moderado">
      <formula>NOT(ISERROR(SEARCH("Moderado",I25)))</formula>
    </cfRule>
  </conditionalFormatting>
  <conditionalFormatting sqref="K25:K29">
    <cfRule type="containsText" dxfId="18" priority="19" operator="containsText" text="Media">
      <formula>NOT(ISERROR(SEARCH("Media",K25)))</formula>
    </cfRule>
  </conditionalFormatting>
  <conditionalFormatting sqref="L25:L29">
    <cfRule type="containsText" dxfId="17" priority="18" operator="containsText" text="Moderado">
      <formula>NOT(ISERROR(SEARCH("Moderado",L25)))</formula>
    </cfRule>
  </conditionalFormatting>
  <conditionalFormatting sqref="J25:J29">
    <cfRule type="containsText" dxfId="16" priority="17" operator="containsText" text="Moderado">
      <formula>NOT(ISERROR(SEARCH("Moderado",J25)))</formula>
    </cfRule>
  </conditionalFormatting>
  <conditionalFormatting sqref="J25:J29">
    <cfRule type="containsText" dxfId="15" priority="15" operator="containsText" text="Bajo">
      <formula>NOT(ISERROR(SEARCH("Bajo",J25)))</formula>
    </cfRule>
    <cfRule type="containsText" dxfId="14" priority="16" operator="containsText" text="Extremo">
      <formula>NOT(ISERROR(SEARCH("Extremo",J25)))</formula>
    </cfRule>
  </conditionalFormatting>
  <conditionalFormatting sqref="K25:K29">
    <cfRule type="containsText" dxfId="13" priority="13" operator="containsText" text="Baja">
      <formula>NOT(ISERROR(SEARCH("Baja",K25)))</formula>
    </cfRule>
    <cfRule type="containsText" dxfId="12" priority="14" operator="containsText" text="Muy Baja">
      <formula>NOT(ISERROR(SEARCH("Muy Baja",K25)))</formula>
    </cfRule>
  </conditionalFormatting>
  <conditionalFormatting sqref="K25:K29">
    <cfRule type="containsText" dxfId="11" priority="11" operator="containsText" text="Muy Alta">
      <formula>NOT(ISERROR(SEARCH("Muy Alta",K25)))</formula>
    </cfRule>
    <cfRule type="containsText" dxfId="10" priority="12" operator="containsText" text="Alta">
      <formula>NOT(ISERROR(SEARCH("Alta",K25)))</formula>
    </cfRule>
  </conditionalFormatting>
  <conditionalFormatting sqref="L25:L29">
    <cfRule type="containsText" dxfId="9" priority="7" operator="containsText" text="Catastrófico">
      <formula>NOT(ISERROR(SEARCH("Catastrófico",L25)))</formula>
    </cfRule>
    <cfRule type="containsText" dxfId="8" priority="8" operator="containsText" text="Mayor">
      <formula>NOT(ISERROR(SEARCH("Mayor",L25)))</formula>
    </cfRule>
    <cfRule type="containsText" dxfId="7" priority="9" operator="containsText" text="Menor">
      <formula>NOT(ISERROR(SEARCH("Menor",L25)))</formula>
    </cfRule>
    <cfRule type="containsText" dxfId="6" priority="10" operator="containsText" text="Leve">
      <formula>NOT(ISERROR(SEARCH("Leve",L25)))</formula>
    </cfRule>
  </conditionalFormatting>
  <conditionalFormatting sqref="B10 B15 B20 B25 B30 B35 B40 B45 B50 B55">
    <cfRule type="containsText" dxfId="5" priority="1" operator="containsText" text="3- Moderado">
      <formula>NOT(ISERROR(SEARCH("3- Moderado",B10)))</formula>
    </cfRule>
    <cfRule type="containsText" dxfId="4" priority="2" operator="containsText" text="6- Moderado">
      <formula>NOT(ISERROR(SEARCH("6- Moderado",B10)))</formula>
    </cfRule>
    <cfRule type="containsText" dxfId="3" priority="3" operator="containsText" text="4- Moderado">
      <formula>NOT(ISERROR(SEARCH("4- Moderado",B10)))</formula>
    </cfRule>
    <cfRule type="containsText" dxfId="2" priority="4" operator="containsText" text="3- Bajo">
      <formula>NOT(ISERROR(SEARCH("3- Bajo",B10)))</formula>
    </cfRule>
    <cfRule type="containsText" dxfId="1" priority="5" operator="containsText" text="4- Bajo">
      <formula>NOT(ISERROR(SEARCH("4- Bajo",B10)))</formula>
    </cfRule>
    <cfRule type="containsText" dxfId="0" priority="6" operator="containsText" text="1- Bajo">
      <formula>NOT(ISERROR(SEARCH("1- Bajo",B10)))</formula>
    </cfRule>
  </conditionalFormatting>
  <dataValidations count="7">
    <dataValidation allowBlank="1" showInputMessage="1" showErrorMessage="1" prompt="seleccionar si el responsable de ejecutar las acciones es el nivel central" sqref="Q8:R8" xr:uid="{328EFD3B-55F5-4645-A86A-DDF1A327AE9D}"/>
    <dataValidation allowBlank="1" showInputMessage="1" showErrorMessage="1" prompt="Seleccionar si el responsable es el responsable de las acciones es el nivel central" sqref="P7:P8" xr:uid="{83A5C8C3-547F-4907-851C-583448B2EF75}"/>
    <dataValidation allowBlank="1" showInputMessage="1" showErrorMessage="1" prompt="Describir las actividades que se van a desarrollar para el proyecto" sqref="O7" xr:uid="{E0B794BE-45CC-4806-9494-5D10B0FDF4D3}"/>
    <dataValidation allowBlank="1" showInputMessage="1" showErrorMessage="1" prompt="El grado de afectación puede ser " sqref="I8" xr:uid="{10FE5809-D9ED-4593-9FC9-C3B5AA8E03A9}"/>
    <dataValidation allowBlank="1" showInputMessage="1" showErrorMessage="1" prompt="Que tan factible es que materialize el riesgo?" sqref="H8" xr:uid="{AC94E935-D4DE-4714-820A-3B5337AFCD12}"/>
    <dataValidation allowBlank="1" showInputMessage="1" showErrorMessage="1" prompt="Registrar qué factor  que ocasina el riesgo: un facot identtficado el contexto._x000a_O  personas, recursos, estilo de direccion , factores externos, , codiciones ambientales" sqref="F8:G8" xr:uid="{073DE05C-C454-42A1-A9B8-684D1BD77DE9}"/>
    <dataValidation allowBlank="1" showInputMessage="1" showErrorMessage="1" prompt="Seleccionar el tipo de riesgo teniendo en cuenta que  factor organizaconal afecta. Ver explicacion en hoja " sqref="E8" xr:uid="{AF2F6FA8-4C41-4D51-944D-FC6092C83574}"/>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FE4B75-6F04-4A6D-93AA-F3EB3253E864}">
  <sheetPr>
    <tabColor theme="4" tint="0.39997558519241921"/>
  </sheetPr>
  <dimension ref="A1:J85"/>
  <sheetViews>
    <sheetView topLeftCell="A10" zoomScaleNormal="100" workbookViewId="0">
      <selection activeCell="B14" sqref="B14:I14"/>
    </sheetView>
  </sheetViews>
  <sheetFormatPr baseColWidth="10" defaultColWidth="10.5546875" defaultRowHeight="13.8" x14ac:dyDescent="0.25"/>
  <cols>
    <col min="1" max="1" width="35.88671875" style="113" customWidth="1"/>
    <col min="2" max="2" width="10.33203125" style="114" customWidth="1"/>
    <col min="3" max="3" width="51.5546875" style="87" customWidth="1"/>
    <col min="4" max="4" width="13" style="114" customWidth="1"/>
    <col min="5" max="5" width="52.33203125" style="87" customWidth="1"/>
    <col min="6" max="6" width="10.6640625" style="115" customWidth="1"/>
    <col min="7" max="7" width="19.33203125" style="115" customWidth="1"/>
    <col min="8" max="11" width="10.6640625" style="115" customWidth="1"/>
    <col min="12" max="16384" width="10.5546875" style="115"/>
  </cols>
  <sheetData>
    <row r="1" spans="1:10" s="87" customFormat="1" ht="12.75" customHeight="1" x14ac:dyDescent="0.25">
      <c r="A1" s="100"/>
      <c r="B1" s="259" t="s">
        <v>12</v>
      </c>
      <c r="C1" s="259"/>
      <c r="D1" s="259"/>
      <c r="E1" s="101"/>
      <c r="F1" s="100"/>
      <c r="G1" s="100"/>
      <c r="I1" s="102"/>
    </row>
    <row r="2" spans="1:10" s="87" customFormat="1" ht="12.75" customHeight="1" x14ac:dyDescent="0.25">
      <c r="A2" s="100"/>
      <c r="B2" s="259" t="s">
        <v>13</v>
      </c>
      <c r="C2" s="259"/>
      <c r="D2" s="259"/>
      <c r="E2" s="101"/>
      <c r="F2" s="100"/>
      <c r="G2" s="100"/>
      <c r="I2" s="102"/>
    </row>
    <row r="3" spans="1:10" s="87" customFormat="1" ht="12.75" customHeight="1" x14ac:dyDescent="0.25">
      <c r="A3" s="100"/>
      <c r="B3" s="214"/>
      <c r="C3" s="214"/>
      <c r="D3" s="214"/>
      <c r="E3" s="101"/>
      <c r="F3" s="100"/>
      <c r="G3" s="100"/>
      <c r="I3" s="102"/>
    </row>
    <row r="4" spans="1:10" s="87" customFormat="1" ht="12.75" customHeight="1" x14ac:dyDescent="0.25">
      <c r="A4" s="100"/>
      <c r="B4" s="214"/>
      <c r="C4" s="214"/>
      <c r="D4" s="214"/>
      <c r="E4" s="101"/>
      <c r="F4" s="100"/>
      <c r="G4" s="100"/>
      <c r="I4" s="102"/>
    </row>
    <row r="5" spans="1:10" s="87" customFormat="1" ht="116.25" customHeight="1" x14ac:dyDescent="0.25">
      <c r="A5" s="103" t="s">
        <v>14</v>
      </c>
      <c r="B5" s="260" t="s">
        <v>493</v>
      </c>
      <c r="C5" s="260"/>
      <c r="D5" s="103" t="s">
        <v>15</v>
      </c>
      <c r="E5" s="104" t="s">
        <v>16</v>
      </c>
      <c r="F5" s="102"/>
      <c r="I5" s="105"/>
    </row>
    <row r="6" spans="1:10" s="87" customFormat="1" ht="16.649999999999999" customHeight="1" x14ac:dyDescent="0.25">
      <c r="A6" s="93"/>
      <c r="B6" s="94"/>
      <c r="C6" s="94"/>
      <c r="D6" s="93"/>
      <c r="E6" s="92"/>
      <c r="I6" s="102"/>
    </row>
    <row r="7" spans="1:10" s="87" customFormat="1" ht="54.75" customHeight="1" x14ac:dyDescent="0.25">
      <c r="A7" s="106" t="s">
        <v>17</v>
      </c>
      <c r="B7" s="261" t="s">
        <v>494</v>
      </c>
      <c r="C7" s="261"/>
      <c r="D7" s="261"/>
      <c r="E7" s="261"/>
    </row>
    <row r="8" spans="1:10" s="87" customFormat="1" ht="13.35" customHeight="1" x14ac:dyDescent="0.25">
      <c r="A8" s="107"/>
      <c r="B8" s="107"/>
      <c r="D8" s="108"/>
      <c r="E8" s="108"/>
    </row>
    <row r="9" spans="1:10" s="87" customFormat="1" ht="46.5" customHeight="1" x14ac:dyDescent="0.25">
      <c r="A9" s="109" t="s">
        <v>18</v>
      </c>
      <c r="B9" s="262" t="s">
        <v>19</v>
      </c>
      <c r="C9" s="262"/>
      <c r="D9" s="262"/>
      <c r="E9" s="262"/>
    </row>
    <row r="10" spans="1:10" s="87" customFormat="1" ht="21" customHeight="1" x14ac:dyDescent="0.25">
      <c r="A10" s="107"/>
      <c r="B10" s="107"/>
      <c r="D10" s="108"/>
      <c r="E10" s="108"/>
    </row>
    <row r="11" spans="1:10" s="110" customFormat="1" ht="13.2" x14ac:dyDescent="0.25">
      <c r="A11" s="263" t="s">
        <v>20</v>
      </c>
      <c r="B11" s="263"/>
      <c r="C11" s="263"/>
      <c r="D11" s="263"/>
      <c r="E11" s="263"/>
      <c r="F11" s="264"/>
      <c r="G11" s="264"/>
      <c r="H11" s="264"/>
      <c r="I11" s="264"/>
      <c r="J11" s="264"/>
    </row>
    <row r="12" spans="1:10" s="218" customFormat="1" ht="12.75" customHeight="1" x14ac:dyDescent="0.25">
      <c r="A12" s="111" t="s">
        <v>21</v>
      </c>
      <c r="B12" s="111" t="s">
        <v>22</v>
      </c>
      <c r="C12" s="112" t="s">
        <v>23</v>
      </c>
      <c r="D12" s="112" t="s">
        <v>24</v>
      </c>
      <c r="E12" s="215" t="s">
        <v>25</v>
      </c>
      <c r="F12" s="216"/>
      <c r="G12" s="216"/>
      <c r="H12" s="217"/>
      <c r="I12" s="217"/>
      <c r="J12" s="217"/>
    </row>
    <row r="13" spans="1:10" s="218" customFormat="1" ht="12.75" customHeight="1" x14ac:dyDescent="0.25">
      <c r="A13" s="111"/>
      <c r="B13" s="111"/>
      <c r="C13" s="112"/>
      <c r="D13" s="112"/>
      <c r="E13" s="215"/>
      <c r="F13" s="216"/>
      <c r="G13" s="216"/>
      <c r="H13" s="217"/>
      <c r="I13" s="217"/>
      <c r="J13" s="217"/>
    </row>
    <row r="14" spans="1:10" s="218" customFormat="1" ht="61.95" customHeight="1" x14ac:dyDescent="0.25">
      <c r="A14" s="219" t="s">
        <v>495</v>
      </c>
      <c r="B14" s="219">
        <v>1</v>
      </c>
      <c r="C14" s="220" t="s">
        <v>496</v>
      </c>
      <c r="D14" s="219">
        <v>1</v>
      </c>
      <c r="E14" s="221" t="s">
        <v>31</v>
      </c>
    </row>
    <row r="15" spans="1:10" s="218" customFormat="1" ht="63.6" customHeight="1" x14ac:dyDescent="0.25">
      <c r="A15" s="219" t="s">
        <v>497</v>
      </c>
      <c r="B15" s="222" t="s">
        <v>498</v>
      </c>
      <c r="C15" s="220" t="s">
        <v>499</v>
      </c>
      <c r="D15" s="223">
        <v>2</v>
      </c>
      <c r="E15" s="224" t="s">
        <v>500</v>
      </c>
    </row>
    <row r="16" spans="1:10" s="218" customFormat="1" ht="66" x14ac:dyDescent="0.25">
      <c r="A16" s="265" t="s">
        <v>501</v>
      </c>
      <c r="B16" s="222">
        <v>3</v>
      </c>
      <c r="C16" s="220" t="s">
        <v>502</v>
      </c>
      <c r="D16" s="223">
        <v>3</v>
      </c>
      <c r="E16" s="220" t="s">
        <v>503</v>
      </c>
    </row>
    <row r="17" spans="1:5" s="218" customFormat="1" ht="54.75" customHeight="1" x14ac:dyDescent="0.25">
      <c r="A17" s="265"/>
      <c r="B17" s="222">
        <v>4</v>
      </c>
      <c r="C17" s="220" t="s">
        <v>504</v>
      </c>
      <c r="D17" s="223">
        <v>4</v>
      </c>
      <c r="E17" s="220" t="s">
        <v>505</v>
      </c>
    </row>
    <row r="18" spans="1:5" s="218" customFormat="1" ht="47.25" customHeight="1" x14ac:dyDescent="0.25">
      <c r="A18" s="265"/>
      <c r="B18" s="222">
        <v>5</v>
      </c>
      <c r="C18" s="220" t="s">
        <v>506</v>
      </c>
      <c r="D18" s="219">
        <v>5</v>
      </c>
      <c r="E18" s="225" t="s">
        <v>507</v>
      </c>
    </row>
    <row r="19" spans="1:5" s="218" customFormat="1" ht="26.4" x14ac:dyDescent="0.25">
      <c r="A19" s="265"/>
      <c r="B19" s="222">
        <v>6</v>
      </c>
      <c r="C19" s="220" t="s">
        <v>508</v>
      </c>
      <c r="D19" s="222"/>
      <c r="E19" s="224"/>
    </row>
    <row r="20" spans="1:5" s="218" customFormat="1" ht="28.95" customHeight="1" x14ac:dyDescent="0.25">
      <c r="A20" s="265"/>
      <c r="B20" s="222">
        <v>7</v>
      </c>
      <c r="C20" s="220" t="s">
        <v>509</v>
      </c>
      <c r="D20" s="219"/>
      <c r="E20" s="224"/>
    </row>
    <row r="21" spans="1:5" s="218" customFormat="1" ht="31.95" customHeight="1" x14ac:dyDescent="0.25">
      <c r="A21" s="265"/>
      <c r="B21" s="222">
        <v>8</v>
      </c>
      <c r="C21" s="220" t="s">
        <v>510</v>
      </c>
      <c r="D21" s="219"/>
      <c r="E21" s="224"/>
    </row>
    <row r="22" spans="1:5" s="218" customFormat="1" ht="78.75" customHeight="1" x14ac:dyDescent="0.25">
      <c r="A22" s="265" t="s">
        <v>26</v>
      </c>
      <c r="B22" s="222">
        <v>9</v>
      </c>
      <c r="C22" s="220" t="s">
        <v>27</v>
      </c>
      <c r="D22" s="226">
        <v>6</v>
      </c>
      <c r="E22" s="220" t="s">
        <v>511</v>
      </c>
    </row>
    <row r="23" spans="1:5" s="218" customFormat="1" ht="95.25" customHeight="1" x14ac:dyDescent="0.25">
      <c r="A23" s="265"/>
      <c r="B23" s="222">
        <v>10</v>
      </c>
      <c r="C23" s="220" t="s">
        <v>512</v>
      </c>
      <c r="D23" s="226">
        <v>7</v>
      </c>
      <c r="E23" s="220" t="s">
        <v>513</v>
      </c>
    </row>
    <row r="24" spans="1:5" s="218" customFormat="1" ht="66.599999999999994" customHeight="1" x14ac:dyDescent="0.25">
      <c r="A24" s="265"/>
      <c r="B24" s="223">
        <v>11</v>
      </c>
      <c r="C24" s="220" t="s">
        <v>28</v>
      </c>
      <c r="D24" s="227">
        <v>8</v>
      </c>
      <c r="E24" s="220" t="s">
        <v>514</v>
      </c>
    </row>
    <row r="25" spans="1:5" s="218" customFormat="1" ht="58.5" customHeight="1" x14ac:dyDescent="0.25">
      <c r="A25" s="265"/>
      <c r="B25" s="223">
        <v>12</v>
      </c>
      <c r="C25" s="220" t="s">
        <v>515</v>
      </c>
      <c r="D25" s="228"/>
      <c r="E25" s="229"/>
    </row>
    <row r="26" spans="1:5" s="218" customFormat="1" ht="74.25" customHeight="1" x14ac:dyDescent="0.25">
      <c r="A26" s="265"/>
      <c r="B26" s="223">
        <v>13</v>
      </c>
      <c r="C26" s="220" t="s">
        <v>516</v>
      </c>
      <c r="D26" s="227"/>
      <c r="E26" s="230"/>
    </row>
    <row r="27" spans="1:5" s="218" customFormat="1" ht="104.4" customHeight="1" x14ac:dyDescent="0.25">
      <c r="A27" s="265" t="s">
        <v>29</v>
      </c>
      <c r="B27" s="231">
        <v>14</v>
      </c>
      <c r="C27" s="220" t="s">
        <v>517</v>
      </c>
      <c r="D27" s="219">
        <v>9</v>
      </c>
      <c r="E27" s="224" t="s">
        <v>518</v>
      </c>
    </row>
    <row r="28" spans="1:5" s="218" customFormat="1" ht="59.25" customHeight="1" x14ac:dyDescent="0.25">
      <c r="A28" s="265"/>
      <c r="B28" s="231">
        <v>15</v>
      </c>
      <c r="C28" s="220" t="s">
        <v>519</v>
      </c>
      <c r="D28" s="219"/>
      <c r="E28" s="223"/>
    </row>
    <row r="29" spans="1:5" s="218" customFormat="1" ht="73.5" customHeight="1" x14ac:dyDescent="0.25">
      <c r="A29" s="265" t="s">
        <v>30</v>
      </c>
      <c r="B29" s="219">
        <v>16</v>
      </c>
      <c r="C29" s="221" t="s">
        <v>520</v>
      </c>
      <c r="D29" s="219"/>
      <c r="E29" s="219"/>
    </row>
    <row r="30" spans="1:5" s="218" customFormat="1" ht="82.2" customHeight="1" x14ac:dyDescent="0.25">
      <c r="A30" s="265"/>
      <c r="B30" s="219">
        <v>17</v>
      </c>
      <c r="C30" s="221" t="s">
        <v>521</v>
      </c>
      <c r="D30" s="219"/>
      <c r="E30" s="219"/>
    </row>
    <row r="31" spans="1:5" s="218" customFormat="1" ht="42.6" customHeight="1" x14ac:dyDescent="0.25">
      <c r="A31" s="265"/>
      <c r="B31" s="219">
        <v>18</v>
      </c>
      <c r="C31" s="221" t="s">
        <v>522</v>
      </c>
      <c r="D31" s="219"/>
      <c r="E31" s="219"/>
    </row>
    <row r="32" spans="1:5" s="218" customFormat="1" ht="42.6" customHeight="1" x14ac:dyDescent="0.25">
      <c r="A32" s="219"/>
      <c r="B32" s="219">
        <v>19</v>
      </c>
      <c r="C32" s="221" t="s">
        <v>523</v>
      </c>
      <c r="D32" s="219"/>
      <c r="E32" s="219"/>
    </row>
    <row r="33" spans="1:6" s="232" customFormat="1" x14ac:dyDescent="0.25">
      <c r="A33" s="258" t="s">
        <v>32</v>
      </c>
      <c r="B33" s="258"/>
      <c r="C33" s="258"/>
      <c r="D33" s="258"/>
      <c r="E33" s="258"/>
    </row>
    <row r="34" spans="1:6" s="234" customFormat="1" ht="58.5" customHeight="1" x14ac:dyDescent="0.3">
      <c r="A34" s="233" t="s">
        <v>33</v>
      </c>
      <c r="B34" s="233" t="s">
        <v>22</v>
      </c>
      <c r="C34" s="198" t="s">
        <v>34</v>
      </c>
      <c r="D34" s="198" t="s">
        <v>24</v>
      </c>
      <c r="E34" s="198" t="s">
        <v>524</v>
      </c>
      <c r="F34" s="234" t="s">
        <v>525</v>
      </c>
    </row>
    <row r="35" spans="1:6" s="235" customFormat="1" ht="85.95" customHeight="1" x14ac:dyDescent="0.3">
      <c r="A35" s="266" t="s">
        <v>526</v>
      </c>
      <c r="B35" s="223">
        <v>1</v>
      </c>
      <c r="C35" s="224" t="s">
        <v>527</v>
      </c>
      <c r="D35" s="223">
        <v>1</v>
      </c>
      <c r="E35" s="220" t="s">
        <v>528</v>
      </c>
    </row>
    <row r="36" spans="1:6" s="235" customFormat="1" ht="57.6" customHeight="1" x14ac:dyDescent="0.3">
      <c r="A36" s="266"/>
      <c r="B36" s="223">
        <v>2</v>
      </c>
      <c r="C36" s="224" t="s">
        <v>529</v>
      </c>
      <c r="D36" s="223">
        <v>2</v>
      </c>
      <c r="E36" s="220" t="s">
        <v>530</v>
      </c>
    </row>
    <row r="37" spans="1:6" s="235" customFormat="1" ht="26.4" x14ac:dyDescent="0.3">
      <c r="A37" s="266"/>
      <c r="B37" s="223">
        <v>3</v>
      </c>
      <c r="C37" s="224" t="s">
        <v>531</v>
      </c>
      <c r="D37" s="223">
        <v>3</v>
      </c>
      <c r="E37" s="220" t="s">
        <v>532</v>
      </c>
    </row>
    <row r="38" spans="1:6" s="235" customFormat="1" ht="61.2" customHeight="1" x14ac:dyDescent="0.3">
      <c r="A38" s="266"/>
      <c r="B38" s="223">
        <v>4</v>
      </c>
      <c r="C38" s="224" t="s">
        <v>533</v>
      </c>
      <c r="D38" s="223">
        <v>4</v>
      </c>
      <c r="E38" s="220" t="s">
        <v>534</v>
      </c>
    </row>
    <row r="39" spans="1:6" s="235" customFormat="1" ht="44.4" customHeight="1" x14ac:dyDescent="0.3">
      <c r="A39" s="266"/>
      <c r="B39" s="223">
        <v>5</v>
      </c>
      <c r="C39" s="236" t="s">
        <v>535</v>
      </c>
      <c r="D39" s="223">
        <v>5</v>
      </c>
      <c r="E39" s="220" t="s">
        <v>536</v>
      </c>
    </row>
    <row r="40" spans="1:6" s="235" customFormat="1" ht="46.2" customHeight="1" x14ac:dyDescent="0.3">
      <c r="A40" s="266"/>
      <c r="B40" s="223">
        <v>6</v>
      </c>
      <c r="C40" s="224" t="s">
        <v>537</v>
      </c>
      <c r="D40" s="223">
        <v>6</v>
      </c>
      <c r="E40" s="220" t="s">
        <v>538</v>
      </c>
    </row>
    <row r="41" spans="1:6" s="235" customFormat="1" ht="55.2" customHeight="1" x14ac:dyDescent="0.3">
      <c r="A41" s="266"/>
      <c r="B41" s="223">
        <v>7</v>
      </c>
      <c r="C41" s="224" t="s">
        <v>539</v>
      </c>
      <c r="D41" s="223">
        <v>7</v>
      </c>
      <c r="E41" s="220" t="s">
        <v>540</v>
      </c>
    </row>
    <row r="42" spans="1:6" s="235" customFormat="1" ht="52.5" customHeight="1" x14ac:dyDescent="0.3">
      <c r="A42" s="266"/>
      <c r="B42" s="223"/>
      <c r="C42" s="237"/>
      <c r="D42" s="223">
        <v>8</v>
      </c>
      <c r="E42" s="224" t="s">
        <v>541</v>
      </c>
    </row>
    <row r="43" spans="1:6" s="235" customFormat="1" ht="40.5" customHeight="1" x14ac:dyDescent="0.3">
      <c r="A43" s="266"/>
      <c r="B43" s="223"/>
      <c r="C43" s="237"/>
      <c r="D43" s="223">
        <v>9</v>
      </c>
      <c r="E43" s="224" t="s">
        <v>542</v>
      </c>
    </row>
    <row r="44" spans="1:6" s="235" customFormat="1" ht="40.5" customHeight="1" x14ac:dyDescent="0.3">
      <c r="A44" s="266"/>
      <c r="B44" s="223"/>
      <c r="C44" s="237"/>
      <c r="D44" s="223">
        <v>10</v>
      </c>
      <c r="E44" s="224" t="s">
        <v>543</v>
      </c>
    </row>
    <row r="45" spans="1:6" s="235" customFormat="1" ht="40.5" customHeight="1" x14ac:dyDescent="0.3">
      <c r="A45" s="266"/>
      <c r="B45" s="223"/>
      <c r="C45" s="237"/>
      <c r="D45" s="223">
        <v>11</v>
      </c>
      <c r="E45" s="224" t="s">
        <v>544</v>
      </c>
    </row>
    <row r="46" spans="1:6" s="235" customFormat="1" ht="40.5" customHeight="1" x14ac:dyDescent="0.3">
      <c r="A46" s="266"/>
      <c r="B46" s="223"/>
      <c r="C46" s="237"/>
      <c r="D46" s="223">
        <v>12</v>
      </c>
      <c r="E46" s="224" t="s">
        <v>545</v>
      </c>
    </row>
    <row r="47" spans="1:6" s="235" customFormat="1" ht="57.75" customHeight="1" x14ac:dyDescent="0.3">
      <c r="A47" s="266"/>
      <c r="B47" s="223"/>
      <c r="C47" s="237"/>
      <c r="D47" s="223">
        <v>13</v>
      </c>
      <c r="E47" s="224" t="s">
        <v>546</v>
      </c>
    </row>
    <row r="48" spans="1:6" s="235" customFormat="1" ht="97.5" customHeight="1" x14ac:dyDescent="0.3">
      <c r="A48" s="223" t="s">
        <v>36</v>
      </c>
      <c r="B48" s="223"/>
      <c r="C48" s="237" t="s">
        <v>547</v>
      </c>
      <c r="D48" s="223"/>
      <c r="E48" s="237" t="s">
        <v>547</v>
      </c>
    </row>
    <row r="49" spans="1:5" s="235" customFormat="1" ht="72" customHeight="1" x14ac:dyDescent="0.3">
      <c r="A49" s="266" t="s">
        <v>37</v>
      </c>
      <c r="B49" s="223">
        <v>8</v>
      </c>
      <c r="C49" s="224" t="s">
        <v>548</v>
      </c>
      <c r="D49" s="223">
        <v>14</v>
      </c>
      <c r="E49" s="224" t="s">
        <v>35</v>
      </c>
    </row>
    <row r="50" spans="1:5" s="235" customFormat="1" ht="72.75" customHeight="1" x14ac:dyDescent="0.3">
      <c r="A50" s="266"/>
      <c r="B50" s="223">
        <v>9</v>
      </c>
      <c r="C50" s="224" t="s">
        <v>549</v>
      </c>
      <c r="D50" s="223">
        <v>15</v>
      </c>
      <c r="E50" s="224" t="s">
        <v>550</v>
      </c>
    </row>
    <row r="51" spans="1:5" s="235" customFormat="1" ht="40.950000000000003" customHeight="1" x14ac:dyDescent="0.3">
      <c r="A51" s="266"/>
      <c r="B51" s="223">
        <v>10</v>
      </c>
      <c r="C51" s="225" t="s">
        <v>551</v>
      </c>
      <c r="D51" s="223">
        <v>16</v>
      </c>
      <c r="E51" s="224" t="s">
        <v>552</v>
      </c>
    </row>
    <row r="52" spans="1:5" s="235" customFormat="1" ht="66.599999999999994" customHeight="1" x14ac:dyDescent="0.3">
      <c r="A52" s="266"/>
      <c r="B52" s="223">
        <v>11</v>
      </c>
      <c r="C52" s="225" t="s">
        <v>553</v>
      </c>
      <c r="D52" s="223">
        <v>17</v>
      </c>
      <c r="E52" s="224" t="s">
        <v>554</v>
      </c>
    </row>
    <row r="53" spans="1:5" s="235" customFormat="1" ht="80.25" customHeight="1" x14ac:dyDescent="0.3">
      <c r="A53" s="266"/>
      <c r="B53" s="223">
        <v>12</v>
      </c>
      <c r="C53" s="224" t="s">
        <v>555</v>
      </c>
      <c r="D53" s="223">
        <v>18</v>
      </c>
      <c r="E53" s="224" t="s">
        <v>556</v>
      </c>
    </row>
    <row r="54" spans="1:5" s="235" customFormat="1" ht="80.25" customHeight="1" x14ac:dyDescent="0.3">
      <c r="A54" s="266"/>
      <c r="B54" s="223">
        <v>13</v>
      </c>
      <c r="C54" s="220" t="s">
        <v>557</v>
      </c>
      <c r="D54" s="223">
        <v>19</v>
      </c>
      <c r="E54" s="224" t="s">
        <v>558</v>
      </c>
    </row>
    <row r="55" spans="1:5" s="235" customFormat="1" ht="80.25" customHeight="1" x14ac:dyDescent="0.3">
      <c r="A55" s="266"/>
      <c r="B55" s="223">
        <v>14</v>
      </c>
      <c r="C55" s="220" t="s">
        <v>559</v>
      </c>
      <c r="D55" s="223">
        <v>20</v>
      </c>
      <c r="E55" s="224" t="s">
        <v>560</v>
      </c>
    </row>
    <row r="56" spans="1:5" s="235" customFormat="1" ht="76.2" customHeight="1" x14ac:dyDescent="0.3">
      <c r="A56" s="266" t="s">
        <v>561</v>
      </c>
      <c r="B56" s="223">
        <v>15</v>
      </c>
      <c r="C56" s="224" t="s">
        <v>562</v>
      </c>
      <c r="D56" s="223">
        <v>21</v>
      </c>
      <c r="E56" s="224" t="s">
        <v>563</v>
      </c>
    </row>
    <row r="57" spans="1:5" s="235" customFormat="1" ht="62.4" customHeight="1" x14ac:dyDescent="0.3">
      <c r="A57" s="266"/>
      <c r="B57" s="223">
        <v>16</v>
      </c>
      <c r="C57" s="224" t="s">
        <v>564</v>
      </c>
      <c r="D57" s="223"/>
      <c r="E57" s="224"/>
    </row>
    <row r="58" spans="1:5" s="235" customFormat="1" ht="75" customHeight="1" x14ac:dyDescent="0.3">
      <c r="A58" s="266"/>
      <c r="B58" s="223">
        <v>17</v>
      </c>
      <c r="C58" s="224" t="s">
        <v>565</v>
      </c>
      <c r="D58" s="223"/>
      <c r="E58" s="237"/>
    </row>
    <row r="59" spans="1:5" s="235" customFormat="1" ht="51" customHeight="1" x14ac:dyDescent="0.3">
      <c r="A59" s="266"/>
      <c r="B59" s="223">
        <v>18</v>
      </c>
      <c r="C59" s="224" t="s">
        <v>566</v>
      </c>
      <c r="D59" s="223"/>
      <c r="E59" s="224"/>
    </row>
    <row r="60" spans="1:5" s="235" customFormat="1" ht="51" customHeight="1" x14ac:dyDescent="0.3">
      <c r="A60" s="266" t="s">
        <v>38</v>
      </c>
      <c r="B60" s="223">
        <v>19</v>
      </c>
      <c r="C60" s="225" t="s">
        <v>567</v>
      </c>
      <c r="D60" s="223">
        <v>22</v>
      </c>
      <c r="E60" s="224" t="s">
        <v>568</v>
      </c>
    </row>
    <row r="61" spans="1:5" s="235" customFormat="1" ht="62.4" customHeight="1" x14ac:dyDescent="0.3">
      <c r="A61" s="266"/>
      <c r="B61" s="223">
        <v>20</v>
      </c>
      <c r="C61" s="225" t="s">
        <v>569</v>
      </c>
      <c r="D61" s="223">
        <v>23</v>
      </c>
      <c r="E61" s="224" t="s">
        <v>570</v>
      </c>
    </row>
    <row r="62" spans="1:5" s="235" customFormat="1" ht="51" customHeight="1" x14ac:dyDescent="0.3">
      <c r="A62" s="266"/>
      <c r="B62" s="223">
        <v>21</v>
      </c>
      <c r="C62" s="225" t="s">
        <v>571</v>
      </c>
      <c r="D62" s="223">
        <v>24</v>
      </c>
      <c r="E62" s="224" t="s">
        <v>572</v>
      </c>
    </row>
    <row r="63" spans="1:5" s="235" customFormat="1" ht="77.400000000000006" customHeight="1" x14ac:dyDescent="0.3">
      <c r="A63" s="266"/>
      <c r="B63" s="223">
        <v>22</v>
      </c>
      <c r="C63" s="225" t="s">
        <v>573</v>
      </c>
      <c r="D63" s="223">
        <v>25</v>
      </c>
      <c r="E63" s="224" t="s">
        <v>574</v>
      </c>
    </row>
    <row r="64" spans="1:5" s="235" customFormat="1" ht="51" customHeight="1" x14ac:dyDescent="0.3">
      <c r="A64" s="266"/>
      <c r="B64" s="223">
        <v>23</v>
      </c>
      <c r="C64" s="220" t="s">
        <v>575</v>
      </c>
      <c r="D64" s="223"/>
      <c r="E64" s="224" t="s">
        <v>576</v>
      </c>
    </row>
    <row r="65" spans="1:5" s="235" customFormat="1" ht="51" customHeight="1" x14ac:dyDescent="0.3">
      <c r="A65" s="266"/>
      <c r="B65" s="223">
        <v>24</v>
      </c>
      <c r="C65" s="220" t="s">
        <v>577</v>
      </c>
      <c r="D65" s="223"/>
      <c r="E65" s="237"/>
    </row>
    <row r="66" spans="1:5" s="235" customFormat="1" ht="26.4" x14ac:dyDescent="0.3">
      <c r="A66" s="266"/>
      <c r="B66" s="223">
        <v>25</v>
      </c>
      <c r="C66" s="224" t="s">
        <v>578</v>
      </c>
      <c r="D66" s="223"/>
      <c r="E66" s="224"/>
    </row>
    <row r="67" spans="1:5" s="235" customFormat="1" ht="43.2" customHeight="1" x14ac:dyDescent="0.3">
      <c r="A67" s="266" t="s">
        <v>579</v>
      </c>
      <c r="B67" s="223">
        <v>26</v>
      </c>
      <c r="C67" s="224" t="s">
        <v>580</v>
      </c>
      <c r="D67" s="223">
        <v>26</v>
      </c>
      <c r="E67" s="224" t="s">
        <v>581</v>
      </c>
    </row>
    <row r="68" spans="1:5" s="235" customFormat="1" ht="50.4" customHeight="1" x14ac:dyDescent="0.3">
      <c r="A68" s="266"/>
      <c r="B68" s="223">
        <v>27</v>
      </c>
      <c r="C68" s="224" t="s">
        <v>582</v>
      </c>
      <c r="D68" s="223">
        <v>27</v>
      </c>
      <c r="E68" s="224" t="s">
        <v>583</v>
      </c>
    </row>
    <row r="69" spans="1:5" s="235" customFormat="1" ht="51" customHeight="1" x14ac:dyDescent="0.3">
      <c r="A69" s="266"/>
      <c r="B69" s="223">
        <v>28</v>
      </c>
      <c r="C69" s="224" t="s">
        <v>584</v>
      </c>
      <c r="D69" s="223">
        <v>28</v>
      </c>
      <c r="E69" s="224" t="s">
        <v>39</v>
      </c>
    </row>
    <row r="70" spans="1:5" s="235" customFormat="1" ht="51" customHeight="1" x14ac:dyDescent="0.3">
      <c r="A70" s="266"/>
      <c r="B70" s="223">
        <v>29</v>
      </c>
      <c r="C70" s="224" t="s">
        <v>585</v>
      </c>
      <c r="D70" s="223"/>
      <c r="E70" s="237"/>
    </row>
    <row r="71" spans="1:5" s="235" customFormat="1" ht="43.95" customHeight="1" x14ac:dyDescent="0.3">
      <c r="A71" s="266" t="s">
        <v>40</v>
      </c>
      <c r="B71" s="223">
        <v>30</v>
      </c>
      <c r="C71" s="220" t="s">
        <v>586</v>
      </c>
      <c r="D71" s="223">
        <v>29</v>
      </c>
      <c r="E71" s="220" t="s">
        <v>587</v>
      </c>
    </row>
    <row r="72" spans="1:5" s="235" customFormat="1" ht="42.75" customHeight="1" x14ac:dyDescent="0.3">
      <c r="A72" s="266"/>
      <c r="B72" s="223">
        <v>31</v>
      </c>
      <c r="C72" s="224" t="s">
        <v>588</v>
      </c>
      <c r="D72" s="223"/>
      <c r="E72" s="237"/>
    </row>
    <row r="73" spans="1:5" s="235" customFormat="1" ht="38.25" customHeight="1" x14ac:dyDescent="0.3">
      <c r="A73" s="266"/>
      <c r="B73" s="223">
        <v>32</v>
      </c>
      <c r="C73" s="224" t="s">
        <v>589</v>
      </c>
      <c r="D73" s="223"/>
      <c r="E73" s="237"/>
    </row>
    <row r="74" spans="1:5" s="235" customFormat="1" ht="44.25" customHeight="1" x14ac:dyDescent="0.3">
      <c r="A74" s="266"/>
      <c r="B74" s="223">
        <v>33</v>
      </c>
      <c r="C74" s="224" t="s">
        <v>590</v>
      </c>
      <c r="D74" s="223"/>
      <c r="E74" s="237"/>
    </row>
    <row r="75" spans="1:5" s="235" customFormat="1" ht="44.25" customHeight="1" x14ac:dyDescent="0.3">
      <c r="A75" s="266"/>
      <c r="B75" s="223">
        <v>34</v>
      </c>
      <c r="C75" s="224" t="s">
        <v>41</v>
      </c>
      <c r="D75" s="223"/>
      <c r="E75" s="237"/>
    </row>
    <row r="76" spans="1:5" s="235" customFormat="1" ht="44.25" customHeight="1" x14ac:dyDescent="0.3">
      <c r="A76" s="266"/>
      <c r="B76" s="223">
        <v>35</v>
      </c>
      <c r="C76" s="224" t="s">
        <v>591</v>
      </c>
      <c r="D76" s="223"/>
      <c r="E76" s="237"/>
    </row>
    <row r="77" spans="1:5" s="235" customFormat="1" ht="44.25" customHeight="1" x14ac:dyDescent="0.3">
      <c r="A77" s="223" t="s">
        <v>42</v>
      </c>
      <c r="B77" s="223">
        <v>36</v>
      </c>
      <c r="C77" s="224" t="s">
        <v>592</v>
      </c>
      <c r="D77" s="223">
        <v>30</v>
      </c>
      <c r="E77" s="224" t="s">
        <v>593</v>
      </c>
    </row>
    <row r="78" spans="1:5" s="235" customFormat="1" ht="74.400000000000006" customHeight="1" x14ac:dyDescent="0.3">
      <c r="A78" s="266" t="s">
        <v>594</v>
      </c>
      <c r="B78" s="223">
        <v>37</v>
      </c>
      <c r="C78" s="224" t="s">
        <v>595</v>
      </c>
      <c r="D78" s="223">
        <v>31</v>
      </c>
      <c r="E78" s="224" t="s">
        <v>596</v>
      </c>
    </row>
    <row r="79" spans="1:5" s="235" customFormat="1" ht="39.6" customHeight="1" x14ac:dyDescent="0.3">
      <c r="A79" s="266"/>
      <c r="B79" s="223">
        <v>38</v>
      </c>
      <c r="C79" s="224" t="s">
        <v>597</v>
      </c>
      <c r="D79" s="223"/>
      <c r="E79" s="224"/>
    </row>
    <row r="80" spans="1:5" s="235" customFormat="1" ht="34.950000000000003" customHeight="1" x14ac:dyDescent="0.3">
      <c r="A80" s="266"/>
      <c r="B80" s="223">
        <v>39</v>
      </c>
      <c r="C80" s="224" t="s">
        <v>598</v>
      </c>
      <c r="D80" s="223"/>
      <c r="E80" s="224"/>
    </row>
    <row r="81" spans="1:5" s="235" customFormat="1" ht="53.25" customHeight="1" x14ac:dyDescent="0.3">
      <c r="A81" s="266" t="s">
        <v>599</v>
      </c>
      <c r="B81" s="223">
        <v>40</v>
      </c>
      <c r="C81" s="224" t="s">
        <v>43</v>
      </c>
      <c r="D81" s="223">
        <v>32</v>
      </c>
      <c r="E81" s="224" t="s">
        <v>44</v>
      </c>
    </row>
    <row r="82" spans="1:5" s="235" customFormat="1" ht="57" customHeight="1" x14ac:dyDescent="0.3">
      <c r="A82" s="266"/>
      <c r="B82" s="223">
        <v>41</v>
      </c>
      <c r="C82" s="224" t="s">
        <v>600</v>
      </c>
      <c r="D82" s="223"/>
      <c r="E82" s="224"/>
    </row>
    <row r="83" spans="1:5" s="235" customFormat="1" ht="26.4" x14ac:dyDescent="0.3">
      <c r="A83" s="266"/>
      <c r="B83" s="223">
        <v>42</v>
      </c>
      <c r="C83" s="224" t="s">
        <v>601</v>
      </c>
      <c r="D83" s="223">
        <v>33</v>
      </c>
      <c r="E83" s="224" t="s">
        <v>602</v>
      </c>
    </row>
    <row r="84" spans="1:5" s="235" customFormat="1" ht="35.4" customHeight="1" x14ac:dyDescent="0.3">
      <c r="A84" s="266"/>
      <c r="B84" s="223">
        <v>43</v>
      </c>
      <c r="C84" s="224" t="s">
        <v>603</v>
      </c>
      <c r="D84" s="223">
        <v>34</v>
      </c>
      <c r="E84" s="224" t="s">
        <v>604</v>
      </c>
    </row>
    <row r="85" spans="1:5" s="238" customFormat="1" ht="39.6" x14ac:dyDescent="0.25">
      <c r="A85" s="266"/>
      <c r="B85" s="223">
        <v>44</v>
      </c>
      <c r="C85" s="224" t="s">
        <v>605</v>
      </c>
      <c r="D85" s="223"/>
      <c r="E85" s="224"/>
    </row>
  </sheetData>
  <mergeCells count="20">
    <mergeCell ref="A78:A80"/>
    <mergeCell ref="A81:A85"/>
    <mergeCell ref="A35:A47"/>
    <mergeCell ref="A49:A55"/>
    <mergeCell ref="A56:A59"/>
    <mergeCell ref="A60:A66"/>
    <mergeCell ref="A67:A70"/>
    <mergeCell ref="A71:A76"/>
    <mergeCell ref="F11:J11"/>
    <mergeCell ref="A16:A21"/>
    <mergeCell ref="A22:A26"/>
    <mergeCell ref="A27:A28"/>
    <mergeCell ref="A29:A31"/>
    <mergeCell ref="A33:E33"/>
    <mergeCell ref="B1:D1"/>
    <mergeCell ref="B2:D2"/>
    <mergeCell ref="B5:C5"/>
    <mergeCell ref="B7:E7"/>
    <mergeCell ref="B9:E9"/>
    <mergeCell ref="A11:E11"/>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B406E2-C1AE-4F73-9E15-1DA270961655}">
  <sheetPr>
    <tabColor theme="8" tint="0.39997558519241921"/>
  </sheetPr>
  <dimension ref="A1:G16"/>
  <sheetViews>
    <sheetView topLeftCell="A4" zoomScale="85" zoomScaleNormal="85" workbookViewId="0">
      <pane ySplit="2" topLeftCell="A6" activePane="bottomLeft" state="frozen"/>
      <selection activeCell="B14" sqref="B14:I14"/>
      <selection pane="bottomLeft" activeCell="B14" sqref="B14:I14"/>
    </sheetView>
  </sheetViews>
  <sheetFormatPr baseColWidth="10" defaultColWidth="10.5546875" defaultRowHeight="18" x14ac:dyDescent="0.35"/>
  <cols>
    <col min="1" max="1" width="52.109375" style="99" customWidth="1"/>
    <col min="2" max="3" width="15.6640625" style="97" customWidth="1"/>
    <col min="4" max="4" width="20.5546875" style="97" customWidth="1"/>
    <col min="5" max="5" width="15.6640625" style="98" customWidth="1"/>
    <col min="6" max="6" width="33.109375" style="251" customWidth="1"/>
  </cols>
  <sheetData>
    <row r="1" spans="1:7" ht="22.5" customHeight="1" x14ac:dyDescent="0.3">
      <c r="A1" s="267" t="s">
        <v>12</v>
      </c>
      <c r="B1" s="267"/>
      <c r="C1" s="267"/>
      <c r="D1" s="267"/>
      <c r="E1" s="267"/>
      <c r="F1" s="267"/>
    </row>
    <row r="2" spans="1:7" x14ac:dyDescent="0.35">
      <c r="A2" s="268" t="s">
        <v>45</v>
      </c>
      <c r="B2" s="268"/>
      <c r="C2" s="268"/>
      <c r="D2" s="268"/>
      <c r="E2" s="268"/>
      <c r="F2" s="268"/>
    </row>
    <row r="3" spans="1:7" x14ac:dyDescent="0.35">
      <c r="A3" s="269" t="s">
        <v>606</v>
      </c>
      <c r="B3" s="270"/>
      <c r="C3" s="270"/>
      <c r="D3" s="270"/>
      <c r="E3" s="270"/>
      <c r="F3" s="271"/>
    </row>
    <row r="4" spans="1:7" ht="28.5" customHeight="1" x14ac:dyDescent="0.3">
      <c r="A4" s="272" t="s">
        <v>46</v>
      </c>
      <c r="B4" s="274" t="s">
        <v>47</v>
      </c>
      <c r="C4" s="275"/>
      <c r="D4" s="275"/>
      <c r="E4" s="276"/>
      <c r="F4" s="239" t="s">
        <v>48</v>
      </c>
    </row>
    <row r="5" spans="1:7" ht="46.5" customHeight="1" x14ac:dyDescent="0.35">
      <c r="A5" s="273"/>
      <c r="B5" s="240" t="s">
        <v>49</v>
      </c>
      <c r="C5" s="240" t="s">
        <v>50</v>
      </c>
      <c r="D5" s="240" t="s">
        <v>51</v>
      </c>
      <c r="E5" s="240" t="s">
        <v>52</v>
      </c>
      <c r="F5" s="241"/>
    </row>
    <row r="6" spans="1:7" ht="39" customHeight="1" x14ac:dyDescent="0.3">
      <c r="A6" s="236" t="s">
        <v>607</v>
      </c>
      <c r="B6" s="242" t="s">
        <v>608</v>
      </c>
      <c r="C6" s="242" t="s">
        <v>609</v>
      </c>
      <c r="D6" s="242" t="s">
        <v>610</v>
      </c>
      <c r="E6" s="242" t="s">
        <v>611</v>
      </c>
      <c r="F6" s="243" t="s">
        <v>56</v>
      </c>
      <c r="G6" s="96"/>
    </row>
    <row r="7" spans="1:7" ht="36.75" customHeight="1" x14ac:dyDescent="0.3">
      <c r="A7" s="244" t="s">
        <v>612</v>
      </c>
      <c r="B7" s="242"/>
      <c r="C7" s="242"/>
      <c r="D7" s="242" t="s">
        <v>613</v>
      </c>
      <c r="E7" s="242" t="s">
        <v>614</v>
      </c>
      <c r="F7" s="243" t="s">
        <v>56</v>
      </c>
      <c r="G7" s="96"/>
    </row>
    <row r="8" spans="1:7" ht="79.5" customHeight="1" x14ac:dyDescent="0.3">
      <c r="A8" s="245" t="s">
        <v>615</v>
      </c>
      <c r="B8" s="242"/>
      <c r="C8" s="242"/>
      <c r="D8" s="246" t="s">
        <v>616</v>
      </c>
      <c r="E8" s="242" t="s">
        <v>617</v>
      </c>
      <c r="F8" s="243" t="s">
        <v>56</v>
      </c>
      <c r="G8" s="96"/>
    </row>
    <row r="9" spans="1:7" ht="37.200000000000003" customHeight="1" x14ac:dyDescent="0.3">
      <c r="A9" s="245" t="s">
        <v>618</v>
      </c>
      <c r="B9" s="242"/>
      <c r="C9" s="242"/>
      <c r="D9" s="242" t="s">
        <v>619</v>
      </c>
      <c r="E9" s="242" t="s">
        <v>620</v>
      </c>
      <c r="F9" s="243" t="s">
        <v>56</v>
      </c>
      <c r="G9" s="96"/>
    </row>
    <row r="10" spans="1:7" ht="60.6" customHeight="1" x14ac:dyDescent="0.3">
      <c r="A10" s="245" t="s">
        <v>621</v>
      </c>
      <c r="B10" s="246"/>
      <c r="C10" s="246"/>
      <c r="D10" s="246"/>
      <c r="E10" s="246">
        <v>9</v>
      </c>
      <c r="F10" s="246" t="s">
        <v>56</v>
      </c>
      <c r="G10" s="96"/>
    </row>
    <row r="11" spans="1:7" ht="68.25" customHeight="1" x14ac:dyDescent="0.3">
      <c r="A11" s="236" t="s">
        <v>57</v>
      </c>
      <c r="B11" s="247"/>
      <c r="C11" s="247"/>
      <c r="D11" s="246" t="s">
        <v>622</v>
      </c>
      <c r="E11" s="246" t="s">
        <v>623</v>
      </c>
      <c r="F11" s="246" t="s">
        <v>56</v>
      </c>
      <c r="G11" s="96"/>
    </row>
    <row r="12" spans="1:7" ht="45.6" customHeight="1" x14ac:dyDescent="0.3">
      <c r="A12" s="236" t="s">
        <v>624</v>
      </c>
      <c r="B12" s="247"/>
      <c r="C12" s="247"/>
      <c r="D12" s="247" t="s">
        <v>625</v>
      </c>
      <c r="E12" s="247"/>
      <c r="F12" s="246" t="s">
        <v>626</v>
      </c>
      <c r="G12" s="96"/>
    </row>
    <row r="13" spans="1:7" ht="46.2" customHeight="1" x14ac:dyDescent="0.3">
      <c r="A13" s="236" t="s">
        <v>627</v>
      </c>
      <c r="B13" s="247"/>
      <c r="C13" s="247"/>
      <c r="D13" s="247">
        <v>15</v>
      </c>
      <c r="E13" s="247" t="s">
        <v>628</v>
      </c>
      <c r="F13" s="246" t="s">
        <v>629</v>
      </c>
      <c r="G13" s="96"/>
    </row>
    <row r="14" spans="1:7" ht="70.2" customHeight="1" x14ac:dyDescent="0.3">
      <c r="A14" s="248" t="s">
        <v>630</v>
      </c>
      <c r="B14" s="246"/>
      <c r="C14" s="247"/>
      <c r="D14" s="246" t="s">
        <v>54</v>
      </c>
      <c r="E14" s="247" t="s">
        <v>631</v>
      </c>
      <c r="F14" s="246" t="s">
        <v>56</v>
      </c>
      <c r="G14" s="96"/>
    </row>
    <row r="15" spans="1:7" ht="39.6" x14ac:dyDescent="0.3">
      <c r="A15" s="249" t="s">
        <v>632</v>
      </c>
      <c r="B15" s="246">
        <v>9</v>
      </c>
      <c r="C15" s="247">
        <v>8</v>
      </c>
      <c r="D15" s="250">
        <v>19.2</v>
      </c>
      <c r="E15" s="247" t="s">
        <v>633</v>
      </c>
      <c r="F15" s="246" t="s">
        <v>629</v>
      </c>
    </row>
    <row r="16" spans="1:7" ht="30" customHeight="1" x14ac:dyDescent="0.3">
      <c r="A16" s="245" t="s">
        <v>634</v>
      </c>
      <c r="B16" s="246"/>
      <c r="C16" s="247"/>
      <c r="D16" s="246" t="s">
        <v>635</v>
      </c>
      <c r="E16" s="247">
        <v>33</v>
      </c>
      <c r="F16" s="246" t="s">
        <v>626</v>
      </c>
    </row>
  </sheetData>
  <mergeCells count="5">
    <mergeCell ref="A1:F1"/>
    <mergeCell ref="A2:F2"/>
    <mergeCell ref="A3:F3"/>
    <mergeCell ref="A4:A5"/>
    <mergeCell ref="B4:E4"/>
  </mergeCells>
  <dataValidations count="2">
    <dataValidation allowBlank="1" showInputMessage="1" showErrorMessage="1" prompt="Proponer y escribir en una frase la estrategia para gestionar la debilidad, la oportunidad, la amenaza o la fortaleza.Usar verbo de acción en infinitivo._x000a_" sqref="G1 A4" xr:uid="{8978FE22-B474-4494-A75F-676B4A9799D4}"/>
    <dataValidation allowBlank="1" showInputMessage="1" showErrorMessage="1" prompt="Escribir&quot; Plan de Acción &quot;si se va a documentar en este Plan de Acción o   escribir en el &quot;Plan o  acciones de  riesgos&quot;   si la debilidad o la amenaza ya están documentadas en riesgos o se van a documentar alli" sqref="J5 F4" xr:uid="{D01C7C6A-3E4C-4F48-9294-CE7CB242968E}"/>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95E1A0-1ACB-4EBA-BA06-053F147BB77E}">
  <sheetPr>
    <tabColor theme="7" tint="0.39997558519241921"/>
  </sheetPr>
  <dimension ref="B1:H41"/>
  <sheetViews>
    <sheetView topLeftCell="B23" zoomScale="112" zoomScaleNormal="112" workbookViewId="0">
      <selection activeCell="E31" sqref="E31:F31"/>
    </sheetView>
  </sheetViews>
  <sheetFormatPr baseColWidth="10" defaultColWidth="11.44140625" defaultRowHeight="14.4" x14ac:dyDescent="0.3"/>
  <cols>
    <col min="1" max="1" width="2.88671875" style="7" customWidth="1"/>
    <col min="2" max="3" width="24.6640625" style="7" customWidth="1"/>
    <col min="4" max="4" width="16" style="7" customWidth="1"/>
    <col min="5" max="5" width="24.6640625" style="7" customWidth="1"/>
    <col min="6" max="6" width="27.6640625" style="7" customWidth="1"/>
    <col min="7" max="8" width="24.6640625" style="7" customWidth="1"/>
    <col min="9" max="16384" width="11.44140625" style="7"/>
  </cols>
  <sheetData>
    <row r="1" spans="2:8" ht="15" thickBot="1" x14ac:dyDescent="0.35"/>
    <row r="2" spans="2:8" ht="18" x14ac:dyDescent="0.3">
      <c r="B2" s="277" t="s">
        <v>59</v>
      </c>
      <c r="C2" s="278"/>
      <c r="D2" s="278"/>
      <c r="E2" s="278"/>
      <c r="F2" s="278"/>
      <c r="G2" s="278"/>
      <c r="H2" s="279"/>
    </row>
    <row r="3" spans="2:8" x14ac:dyDescent="0.3">
      <c r="B3" s="280" t="s">
        <v>60</v>
      </c>
      <c r="C3" s="281"/>
      <c r="D3" s="281"/>
      <c r="E3" s="281"/>
      <c r="F3" s="281"/>
      <c r="G3" s="281"/>
      <c r="H3" s="282"/>
    </row>
    <row r="4" spans="2:8" ht="88.5" customHeight="1" x14ac:dyDescent="0.3">
      <c r="B4" s="283" t="s">
        <v>61</v>
      </c>
      <c r="C4" s="284"/>
      <c r="D4" s="284"/>
      <c r="E4" s="284"/>
      <c r="F4" s="284"/>
      <c r="G4" s="284"/>
      <c r="H4" s="285"/>
    </row>
    <row r="5" spans="2:8" x14ac:dyDescent="0.3">
      <c r="B5" s="8"/>
      <c r="C5" s="9"/>
      <c r="D5" s="9"/>
      <c r="E5" s="9"/>
      <c r="F5" s="9"/>
      <c r="G5" s="9"/>
      <c r="H5" s="10"/>
    </row>
    <row r="6" spans="2:8" ht="16.5" customHeight="1" x14ac:dyDescent="0.3">
      <c r="B6" s="286" t="s">
        <v>62</v>
      </c>
      <c r="C6" s="287"/>
      <c r="D6" s="287"/>
      <c r="E6" s="287"/>
      <c r="F6" s="287"/>
      <c r="G6" s="287"/>
      <c r="H6" s="288"/>
    </row>
    <row r="7" spans="2:8" ht="44.25" customHeight="1" x14ac:dyDescent="0.3">
      <c r="B7" s="286"/>
      <c r="C7" s="287"/>
      <c r="D7" s="287"/>
      <c r="E7" s="287"/>
      <c r="F7" s="287"/>
      <c r="G7" s="287"/>
      <c r="H7" s="288"/>
    </row>
    <row r="8" spans="2:8" ht="15" thickBot="1" x14ac:dyDescent="0.35">
      <c r="B8" s="11"/>
      <c r="C8" s="12"/>
      <c r="D8" s="13"/>
      <c r="E8" s="14"/>
      <c r="F8" s="14"/>
      <c r="G8" s="15"/>
      <c r="H8" s="16"/>
    </row>
    <row r="9" spans="2:8" ht="15" thickTop="1" x14ac:dyDescent="0.3">
      <c r="B9" s="11"/>
      <c r="C9" s="289" t="s">
        <v>63</v>
      </c>
      <c r="D9" s="290"/>
      <c r="E9" s="291" t="s">
        <v>64</v>
      </c>
      <c r="F9" s="292"/>
      <c r="G9" s="12"/>
      <c r="H9" s="16"/>
    </row>
    <row r="10" spans="2:8" ht="35.25" customHeight="1" x14ac:dyDescent="0.3">
      <c r="B10" s="11"/>
      <c r="C10" s="293" t="s">
        <v>65</v>
      </c>
      <c r="D10" s="294"/>
      <c r="E10" s="295" t="s">
        <v>66</v>
      </c>
      <c r="F10" s="296"/>
      <c r="G10" s="12"/>
      <c r="H10" s="16"/>
    </row>
    <row r="11" spans="2:8" ht="17.25" customHeight="1" x14ac:dyDescent="0.3">
      <c r="B11" s="11"/>
      <c r="C11" s="293" t="s">
        <v>67</v>
      </c>
      <c r="D11" s="294"/>
      <c r="E11" s="295" t="s">
        <v>68</v>
      </c>
      <c r="F11" s="296"/>
      <c r="G11" s="12"/>
      <c r="H11" s="16"/>
    </row>
    <row r="12" spans="2:8" ht="19.5" customHeight="1" x14ac:dyDescent="0.3">
      <c r="B12" s="11"/>
      <c r="C12" s="293" t="s">
        <v>69</v>
      </c>
      <c r="D12" s="294"/>
      <c r="E12" s="295" t="s">
        <v>70</v>
      </c>
      <c r="F12" s="296"/>
      <c r="G12" s="12"/>
      <c r="H12" s="16"/>
    </row>
    <row r="13" spans="2:8" ht="27" customHeight="1" x14ac:dyDescent="0.3">
      <c r="B13" s="11"/>
      <c r="C13" s="293" t="s">
        <v>71</v>
      </c>
      <c r="D13" s="294"/>
      <c r="E13" s="295" t="s">
        <v>72</v>
      </c>
      <c r="F13" s="296"/>
      <c r="G13" s="12"/>
      <c r="H13" s="16"/>
    </row>
    <row r="14" spans="2:8" ht="34.5" customHeight="1" x14ac:dyDescent="0.3">
      <c r="B14" s="11"/>
      <c r="C14" s="297" t="s">
        <v>73</v>
      </c>
      <c r="D14" s="298"/>
      <c r="E14" s="299" t="s">
        <v>74</v>
      </c>
      <c r="F14" s="300"/>
      <c r="G14" s="12"/>
      <c r="H14" s="16"/>
    </row>
    <row r="15" spans="2:8" ht="27.75" customHeight="1" x14ac:dyDescent="0.3">
      <c r="B15" s="11"/>
      <c r="C15" s="297" t="s">
        <v>75</v>
      </c>
      <c r="D15" s="298"/>
      <c r="E15" s="299" t="s">
        <v>76</v>
      </c>
      <c r="F15" s="300"/>
      <c r="G15" s="12"/>
      <c r="H15" s="16"/>
    </row>
    <row r="16" spans="2:8" ht="28.5" customHeight="1" x14ac:dyDescent="0.3">
      <c r="B16" s="11"/>
      <c r="C16" s="297" t="s">
        <v>77</v>
      </c>
      <c r="D16" s="298"/>
      <c r="E16" s="299" t="s">
        <v>78</v>
      </c>
      <c r="F16" s="300"/>
      <c r="G16" s="12"/>
      <c r="H16" s="16"/>
    </row>
    <row r="17" spans="2:8" ht="72.75" customHeight="1" x14ac:dyDescent="0.3">
      <c r="B17" s="11"/>
      <c r="C17" s="297" t="s">
        <v>79</v>
      </c>
      <c r="D17" s="298"/>
      <c r="E17" s="299" t="s">
        <v>80</v>
      </c>
      <c r="F17" s="300"/>
      <c r="G17" s="12"/>
      <c r="H17" s="16"/>
    </row>
    <row r="18" spans="2:8" ht="64.5" customHeight="1" x14ac:dyDescent="0.3">
      <c r="B18" s="11"/>
      <c r="C18" s="297" t="s">
        <v>81</v>
      </c>
      <c r="D18" s="298"/>
      <c r="E18" s="299" t="s">
        <v>82</v>
      </c>
      <c r="F18" s="300"/>
      <c r="G18" s="12"/>
      <c r="H18" s="16"/>
    </row>
    <row r="19" spans="2:8" ht="71.25" customHeight="1" x14ac:dyDescent="0.3">
      <c r="B19" s="11"/>
      <c r="C19" s="297" t="s">
        <v>83</v>
      </c>
      <c r="D19" s="298"/>
      <c r="E19" s="299" t="s">
        <v>84</v>
      </c>
      <c r="F19" s="300"/>
      <c r="G19" s="12"/>
      <c r="H19" s="16"/>
    </row>
    <row r="20" spans="2:8" ht="55.5" customHeight="1" x14ac:dyDescent="0.3">
      <c r="B20" s="11"/>
      <c r="C20" s="301" t="s">
        <v>85</v>
      </c>
      <c r="D20" s="302"/>
      <c r="E20" s="299" t="s">
        <v>86</v>
      </c>
      <c r="F20" s="300"/>
      <c r="G20" s="12"/>
      <c r="H20" s="16"/>
    </row>
    <row r="21" spans="2:8" ht="42" customHeight="1" x14ac:dyDescent="0.3">
      <c r="B21" s="11"/>
      <c r="C21" s="301" t="s">
        <v>87</v>
      </c>
      <c r="D21" s="302"/>
      <c r="E21" s="299" t="s">
        <v>88</v>
      </c>
      <c r="F21" s="300"/>
      <c r="G21" s="12"/>
      <c r="H21" s="16"/>
    </row>
    <row r="22" spans="2:8" ht="59.25" customHeight="1" x14ac:dyDescent="0.3">
      <c r="B22" s="11"/>
      <c r="C22" s="301" t="s">
        <v>89</v>
      </c>
      <c r="D22" s="302"/>
      <c r="E22" s="299" t="s">
        <v>90</v>
      </c>
      <c r="F22" s="300"/>
      <c r="G22" s="12"/>
      <c r="H22" s="16"/>
    </row>
    <row r="23" spans="2:8" ht="23.25" customHeight="1" x14ac:dyDescent="0.3">
      <c r="B23" s="11"/>
      <c r="C23" s="301" t="s">
        <v>91</v>
      </c>
      <c r="D23" s="302"/>
      <c r="E23" s="299" t="s">
        <v>92</v>
      </c>
      <c r="F23" s="300"/>
      <c r="G23" s="12"/>
      <c r="H23" s="16"/>
    </row>
    <row r="24" spans="2:8" ht="30.75" customHeight="1" x14ac:dyDescent="0.3">
      <c r="B24" s="11"/>
      <c r="C24" s="301" t="s">
        <v>93</v>
      </c>
      <c r="D24" s="302"/>
      <c r="E24" s="299" t="s">
        <v>94</v>
      </c>
      <c r="F24" s="300"/>
      <c r="G24" s="12"/>
      <c r="H24" s="16"/>
    </row>
    <row r="25" spans="2:8" ht="33" customHeight="1" x14ac:dyDescent="0.3">
      <c r="B25" s="11"/>
      <c r="C25" s="301" t="s">
        <v>95</v>
      </c>
      <c r="D25" s="302"/>
      <c r="E25" s="299" t="s">
        <v>96</v>
      </c>
      <c r="F25" s="300"/>
      <c r="G25" s="12"/>
      <c r="H25" s="16"/>
    </row>
    <row r="26" spans="2:8" ht="30" customHeight="1" x14ac:dyDescent="0.3">
      <c r="B26" s="11"/>
      <c r="C26" s="301" t="s">
        <v>97</v>
      </c>
      <c r="D26" s="302"/>
      <c r="E26" s="299" t="s">
        <v>98</v>
      </c>
      <c r="F26" s="300"/>
      <c r="G26" s="12"/>
      <c r="H26" s="16"/>
    </row>
    <row r="27" spans="2:8" ht="35.25" customHeight="1" x14ac:dyDescent="0.3">
      <c r="B27" s="11"/>
      <c r="C27" s="301" t="s">
        <v>99</v>
      </c>
      <c r="D27" s="302"/>
      <c r="E27" s="299" t="s">
        <v>100</v>
      </c>
      <c r="F27" s="300"/>
      <c r="G27" s="12"/>
      <c r="H27" s="16"/>
    </row>
    <row r="28" spans="2:8" ht="31.5" customHeight="1" x14ac:dyDescent="0.3">
      <c r="B28" s="11"/>
      <c r="C28" s="301" t="s">
        <v>101</v>
      </c>
      <c r="D28" s="302"/>
      <c r="E28" s="299" t="s">
        <v>102</v>
      </c>
      <c r="F28" s="300"/>
      <c r="G28" s="12"/>
      <c r="H28" s="16"/>
    </row>
    <row r="29" spans="2:8" ht="35.25" customHeight="1" x14ac:dyDescent="0.3">
      <c r="B29" s="11"/>
      <c r="C29" s="301" t="s">
        <v>103</v>
      </c>
      <c r="D29" s="302"/>
      <c r="E29" s="299" t="s">
        <v>104</v>
      </c>
      <c r="F29" s="300"/>
      <c r="G29" s="12"/>
      <c r="H29" s="16"/>
    </row>
    <row r="30" spans="2:8" ht="59.25" customHeight="1" x14ac:dyDescent="0.3">
      <c r="B30" s="11"/>
      <c r="C30" s="301" t="s">
        <v>105</v>
      </c>
      <c r="D30" s="302"/>
      <c r="E30" s="299" t="s">
        <v>106</v>
      </c>
      <c r="F30" s="300"/>
      <c r="G30" s="12"/>
      <c r="H30" s="16"/>
    </row>
    <row r="31" spans="2:8" ht="57" customHeight="1" x14ac:dyDescent="0.3">
      <c r="B31" s="11"/>
      <c r="C31" s="301" t="s">
        <v>107</v>
      </c>
      <c r="D31" s="302"/>
      <c r="E31" s="299" t="s">
        <v>108</v>
      </c>
      <c r="F31" s="300"/>
      <c r="G31" s="12"/>
      <c r="H31" s="16"/>
    </row>
    <row r="32" spans="2:8" ht="82.5" customHeight="1" x14ac:dyDescent="0.3">
      <c r="B32" s="11"/>
      <c r="C32" s="301" t="s">
        <v>109</v>
      </c>
      <c r="D32" s="302"/>
      <c r="E32" s="299" t="s">
        <v>110</v>
      </c>
      <c r="F32" s="300"/>
      <c r="G32" s="12"/>
      <c r="H32" s="16"/>
    </row>
    <row r="33" spans="2:8" ht="46.5" customHeight="1" x14ac:dyDescent="0.3">
      <c r="B33" s="11"/>
      <c r="C33" s="301" t="s">
        <v>111</v>
      </c>
      <c r="D33" s="302"/>
      <c r="E33" s="299" t="s">
        <v>112</v>
      </c>
      <c r="F33" s="300"/>
      <c r="G33" s="12"/>
      <c r="H33" s="16"/>
    </row>
    <row r="34" spans="2:8" ht="6.75" customHeight="1" thickBot="1" x14ac:dyDescent="0.35">
      <c r="B34" s="11"/>
      <c r="C34" s="309"/>
      <c r="D34" s="310"/>
      <c r="E34" s="311"/>
      <c r="F34" s="312"/>
      <c r="G34" s="12"/>
      <c r="H34" s="16"/>
    </row>
    <row r="35" spans="2:8" ht="15" thickTop="1" x14ac:dyDescent="0.3">
      <c r="B35" s="11"/>
      <c r="C35" s="17"/>
      <c r="D35" s="17"/>
      <c r="E35" s="18"/>
      <c r="F35" s="18"/>
      <c r="G35" s="12"/>
      <c r="H35" s="16"/>
    </row>
    <row r="36" spans="2:8" ht="21" customHeight="1" x14ac:dyDescent="0.3">
      <c r="B36" s="303" t="s">
        <v>113</v>
      </c>
      <c r="C36" s="304"/>
      <c r="D36" s="304"/>
      <c r="E36" s="304"/>
      <c r="F36" s="304"/>
      <c r="G36" s="304"/>
      <c r="H36" s="305"/>
    </row>
    <row r="37" spans="2:8" ht="20.25" customHeight="1" x14ac:dyDescent="0.3">
      <c r="B37" s="303" t="s">
        <v>114</v>
      </c>
      <c r="C37" s="304"/>
      <c r="D37" s="304"/>
      <c r="E37" s="304"/>
      <c r="F37" s="304"/>
      <c r="G37" s="304"/>
      <c r="H37" s="305"/>
    </row>
    <row r="38" spans="2:8" ht="20.25" customHeight="1" x14ac:dyDescent="0.3">
      <c r="B38" s="303" t="s">
        <v>115</v>
      </c>
      <c r="C38" s="304"/>
      <c r="D38" s="304"/>
      <c r="E38" s="304"/>
      <c r="F38" s="304"/>
      <c r="G38" s="304"/>
      <c r="H38" s="305"/>
    </row>
    <row r="39" spans="2:8" ht="21.75" customHeight="1" x14ac:dyDescent="0.3">
      <c r="B39" s="303" t="s">
        <v>116</v>
      </c>
      <c r="C39" s="304"/>
      <c r="D39" s="304"/>
      <c r="E39" s="304"/>
      <c r="F39" s="304"/>
      <c r="G39" s="304"/>
      <c r="H39" s="305"/>
    </row>
    <row r="40" spans="2:8" ht="22.5" customHeight="1" x14ac:dyDescent="0.3">
      <c r="B40" s="303" t="s">
        <v>117</v>
      </c>
      <c r="C40" s="304"/>
      <c r="D40" s="304"/>
      <c r="E40" s="304"/>
      <c r="F40" s="304"/>
      <c r="G40" s="304"/>
      <c r="H40" s="305"/>
    </row>
    <row r="41" spans="2:8" ht="32.25" customHeight="1" thickBot="1" x14ac:dyDescent="0.35">
      <c r="B41" s="306" t="s">
        <v>118</v>
      </c>
      <c r="C41" s="307"/>
      <c r="D41" s="307"/>
      <c r="E41" s="307"/>
      <c r="F41" s="307"/>
      <c r="G41" s="307"/>
      <c r="H41" s="308"/>
    </row>
  </sheetData>
  <mergeCells count="62">
    <mergeCell ref="B40:H40"/>
    <mergeCell ref="B41:H41"/>
    <mergeCell ref="C34:D34"/>
    <mergeCell ref="E34:F34"/>
    <mergeCell ref="B36:H36"/>
    <mergeCell ref="B37:H37"/>
    <mergeCell ref="B38:H38"/>
    <mergeCell ref="B39:H39"/>
    <mergeCell ref="C31:D31"/>
    <mergeCell ref="E31:F31"/>
    <mergeCell ref="C32:D32"/>
    <mergeCell ref="E32:F32"/>
    <mergeCell ref="C33:D33"/>
    <mergeCell ref="E33:F33"/>
    <mergeCell ref="C28:D28"/>
    <mergeCell ref="E28:F28"/>
    <mergeCell ref="C29:D29"/>
    <mergeCell ref="E29:F29"/>
    <mergeCell ref="C30:D30"/>
    <mergeCell ref="E30:F30"/>
    <mergeCell ref="C25:D25"/>
    <mergeCell ref="E25:F25"/>
    <mergeCell ref="C26:D26"/>
    <mergeCell ref="E26:F26"/>
    <mergeCell ref="C27:D27"/>
    <mergeCell ref="E27:F27"/>
    <mergeCell ref="C22:D22"/>
    <mergeCell ref="E22:F22"/>
    <mergeCell ref="C23:D23"/>
    <mergeCell ref="E23:F23"/>
    <mergeCell ref="C24:D24"/>
    <mergeCell ref="E24:F24"/>
    <mergeCell ref="C19:D19"/>
    <mergeCell ref="E19:F19"/>
    <mergeCell ref="C20:D20"/>
    <mergeCell ref="E20:F20"/>
    <mergeCell ref="C21:D21"/>
    <mergeCell ref="E21:F21"/>
    <mergeCell ref="C16:D16"/>
    <mergeCell ref="E16:F16"/>
    <mergeCell ref="C17:D17"/>
    <mergeCell ref="E17:F17"/>
    <mergeCell ref="C18:D18"/>
    <mergeCell ref="E18:F18"/>
    <mergeCell ref="C13:D13"/>
    <mergeCell ref="E13:F13"/>
    <mergeCell ref="C14:D14"/>
    <mergeCell ref="E14:F14"/>
    <mergeCell ref="C15:D15"/>
    <mergeCell ref="E15:F15"/>
    <mergeCell ref="C10:D10"/>
    <mergeCell ref="E10:F10"/>
    <mergeCell ref="C11:D11"/>
    <mergeCell ref="E11:F11"/>
    <mergeCell ref="C12:D12"/>
    <mergeCell ref="E12:F12"/>
    <mergeCell ref="B2:H2"/>
    <mergeCell ref="B3:H3"/>
    <mergeCell ref="B4:H4"/>
    <mergeCell ref="B6:H7"/>
    <mergeCell ref="C9:D9"/>
    <mergeCell ref="E9:F9"/>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55CF7D-1872-4C37-9907-E47A51458B99}">
  <sheetPr>
    <tabColor theme="4" tint="-0.249977111117893"/>
  </sheetPr>
  <dimension ref="A1:KL60"/>
  <sheetViews>
    <sheetView topLeftCell="A7" zoomScale="70" zoomScaleNormal="70" workbookViewId="0">
      <selection activeCell="B10" sqref="B10:B14"/>
    </sheetView>
  </sheetViews>
  <sheetFormatPr baseColWidth="10" defaultColWidth="11.44140625" defaultRowHeight="14.4" x14ac:dyDescent="0.3"/>
  <cols>
    <col min="1" max="1" width="11.5546875" customWidth="1"/>
    <col min="2" max="2" width="21" style="96" customWidth="1"/>
    <col min="3" max="3" width="19.6640625" customWidth="1"/>
    <col min="4" max="4" width="28.33203125" customWidth="1"/>
    <col min="5" max="5" width="21.5546875" customWidth="1"/>
    <col min="6" max="6" width="30.6640625" customWidth="1"/>
    <col min="7" max="7" width="23.33203125" customWidth="1"/>
    <col min="8" max="8" width="12.109375" customWidth="1"/>
    <col min="9" max="9" width="13.33203125" customWidth="1"/>
    <col min="10" max="10" width="11.5546875"/>
    <col min="11" max="11" width="28.5546875" customWidth="1"/>
    <col min="12" max="12" width="22.88671875" customWidth="1"/>
    <col min="13" max="15" width="11.5546875"/>
    <col min="16" max="16" width="33.44140625" style="209" customWidth="1"/>
    <col min="17" max="17" width="18.33203125" customWidth="1"/>
    <col min="18" max="20" width="11.5546875"/>
    <col min="21" max="21" width="17.33203125" customWidth="1"/>
    <col min="22" max="22" width="14" customWidth="1"/>
    <col min="23" max="23" width="14" bestFit="1" customWidth="1"/>
    <col min="24" max="24" width="38.6640625" hidden="1" customWidth="1"/>
    <col min="25" max="25" width="44.88671875" hidden="1" customWidth="1"/>
    <col min="26" max="26" width="4.88671875" hidden="1" customWidth="1"/>
    <col min="27" max="28" width="11.88671875" customWidth="1"/>
    <col min="29" max="29" width="41.6640625" hidden="1" customWidth="1"/>
    <col min="30" max="30" width="4.88671875" hidden="1" customWidth="1"/>
    <col min="31" max="31" width="13.44140625" customWidth="1"/>
    <col min="32" max="32" width="11.5546875"/>
    <col min="33" max="33" width="13.44140625" customWidth="1"/>
    <col min="34" max="34" width="21.109375" customWidth="1"/>
    <col min="35" max="35" width="32" customWidth="1"/>
    <col min="36" max="36" width="15" customWidth="1"/>
    <col min="37" max="37" width="16.109375" customWidth="1"/>
    <col min="38" max="38" width="17.88671875" bestFit="1" customWidth="1"/>
    <col min="39" max="39" width="12" bestFit="1" customWidth="1"/>
    <col min="40" max="40" width="11.5546875"/>
    <col min="41" max="298" width="11.44140625" style="26"/>
    <col min="299" max="16384" width="11.44140625" style="29"/>
  </cols>
  <sheetData>
    <row r="1" spans="1:298" s="156" customFormat="1" ht="16.5" customHeight="1" x14ac:dyDescent="0.25">
      <c r="A1" s="342"/>
      <c r="B1" s="343"/>
      <c r="C1" s="343"/>
      <c r="D1" s="332" t="s">
        <v>119</v>
      </c>
      <c r="E1" s="332"/>
      <c r="F1" s="332"/>
      <c r="G1" s="332"/>
      <c r="H1" s="332"/>
      <c r="I1" s="332"/>
      <c r="J1" s="332"/>
      <c r="K1" s="332"/>
      <c r="L1" s="332"/>
      <c r="M1" s="332"/>
      <c r="N1" s="332"/>
      <c r="O1" s="332"/>
      <c r="P1" s="332"/>
      <c r="Q1" s="332"/>
      <c r="R1" s="332"/>
      <c r="S1" s="332"/>
      <c r="T1" s="332"/>
      <c r="U1" s="332"/>
      <c r="V1" s="332"/>
      <c r="W1" s="332"/>
      <c r="X1" s="332"/>
      <c r="Y1" s="332"/>
      <c r="Z1" s="332"/>
      <c r="AA1" s="332"/>
      <c r="AB1" s="332"/>
      <c r="AC1" s="332"/>
      <c r="AD1" s="332"/>
      <c r="AE1" s="332"/>
      <c r="AF1" s="332"/>
      <c r="AG1" s="332"/>
      <c r="AH1" s="332"/>
      <c r="AI1" s="332"/>
      <c r="AJ1" s="332"/>
      <c r="AK1" s="332"/>
      <c r="AL1" s="334" t="s">
        <v>120</v>
      </c>
      <c r="AM1" s="334"/>
      <c r="AN1" s="334"/>
      <c r="AO1" s="155"/>
      <c r="AP1" s="155"/>
      <c r="AQ1" s="155"/>
      <c r="AR1" s="155"/>
      <c r="AS1" s="155"/>
      <c r="AT1" s="155"/>
      <c r="AU1" s="155"/>
      <c r="AV1" s="155"/>
      <c r="AW1" s="155"/>
      <c r="AX1" s="155"/>
      <c r="AY1" s="155"/>
      <c r="AZ1" s="155"/>
      <c r="BA1" s="155"/>
      <c r="BB1" s="155"/>
      <c r="BC1" s="155"/>
      <c r="BD1" s="155"/>
      <c r="BE1" s="155"/>
      <c r="BF1" s="155"/>
      <c r="BG1" s="155"/>
      <c r="BH1" s="155"/>
      <c r="BI1" s="155"/>
      <c r="BJ1" s="155"/>
      <c r="BK1" s="155"/>
      <c r="BL1" s="155"/>
      <c r="BM1" s="155"/>
      <c r="BN1" s="155"/>
      <c r="BO1" s="155"/>
      <c r="BP1" s="155"/>
      <c r="BQ1" s="155"/>
      <c r="BR1" s="155"/>
      <c r="BS1" s="155"/>
      <c r="BT1" s="155"/>
      <c r="BU1" s="155"/>
      <c r="BV1" s="155"/>
      <c r="BW1" s="155"/>
      <c r="BX1" s="155"/>
      <c r="BY1" s="155"/>
      <c r="BZ1" s="155"/>
      <c r="CA1" s="155"/>
      <c r="CB1" s="155"/>
      <c r="CC1" s="155"/>
      <c r="CD1" s="155"/>
      <c r="CE1" s="155"/>
      <c r="CF1" s="155"/>
      <c r="CG1" s="155"/>
      <c r="CH1" s="155"/>
      <c r="CI1" s="155"/>
      <c r="CJ1" s="155"/>
      <c r="CK1" s="155"/>
      <c r="CL1" s="155"/>
      <c r="CM1" s="155"/>
      <c r="CN1" s="155"/>
      <c r="CO1" s="155"/>
      <c r="CP1" s="155"/>
      <c r="CQ1" s="155"/>
      <c r="CR1" s="155"/>
      <c r="CS1" s="155"/>
      <c r="CT1" s="155"/>
      <c r="CU1" s="155"/>
      <c r="CV1" s="155"/>
      <c r="CW1" s="155"/>
      <c r="CX1" s="155"/>
      <c r="CY1" s="155"/>
      <c r="CZ1" s="155"/>
      <c r="DA1" s="155"/>
      <c r="DB1" s="155"/>
      <c r="DC1" s="155"/>
      <c r="DD1" s="155"/>
      <c r="DE1" s="155"/>
      <c r="DF1" s="155"/>
      <c r="DG1" s="155"/>
      <c r="DH1" s="155"/>
      <c r="DI1" s="155"/>
      <c r="DJ1" s="155"/>
      <c r="DK1" s="155"/>
      <c r="DL1" s="155"/>
      <c r="DM1" s="155"/>
      <c r="DN1" s="155"/>
      <c r="DO1" s="155"/>
      <c r="DP1" s="155"/>
      <c r="DQ1" s="155"/>
      <c r="DR1" s="155"/>
      <c r="DS1" s="155"/>
      <c r="DT1" s="155"/>
      <c r="DU1" s="155"/>
      <c r="DV1" s="155"/>
      <c r="DW1" s="155"/>
      <c r="DX1" s="155"/>
      <c r="DY1" s="155"/>
      <c r="DZ1" s="155"/>
      <c r="EA1" s="155"/>
      <c r="EB1" s="155"/>
      <c r="EC1" s="155"/>
      <c r="ED1" s="155"/>
      <c r="EE1" s="155"/>
      <c r="EF1" s="155"/>
      <c r="EG1" s="155"/>
      <c r="EH1" s="155"/>
      <c r="EI1" s="155"/>
      <c r="EJ1" s="155"/>
      <c r="EK1" s="155"/>
      <c r="EL1" s="155"/>
      <c r="EM1" s="155"/>
      <c r="EN1" s="155"/>
      <c r="EO1" s="155"/>
      <c r="EP1" s="155"/>
      <c r="EQ1" s="155"/>
      <c r="ER1" s="155"/>
      <c r="ES1" s="155"/>
      <c r="ET1" s="155"/>
      <c r="EU1" s="155"/>
      <c r="EV1" s="155"/>
      <c r="EW1" s="155"/>
      <c r="EX1" s="155"/>
      <c r="EY1" s="155"/>
      <c r="EZ1" s="155"/>
      <c r="FA1" s="155"/>
      <c r="FB1" s="155"/>
      <c r="FC1" s="155"/>
      <c r="FD1" s="155"/>
      <c r="FE1" s="155"/>
      <c r="FF1" s="155"/>
      <c r="FG1" s="155"/>
      <c r="FH1" s="155"/>
      <c r="FI1" s="155"/>
      <c r="FJ1" s="155"/>
      <c r="FK1" s="155"/>
      <c r="FL1" s="155"/>
      <c r="FM1" s="155"/>
      <c r="FN1" s="155"/>
      <c r="FO1" s="155"/>
      <c r="FP1" s="155"/>
      <c r="FQ1" s="155"/>
      <c r="FR1" s="155"/>
      <c r="FS1" s="155"/>
      <c r="FT1" s="155"/>
      <c r="FU1" s="155"/>
      <c r="FV1" s="155"/>
      <c r="FW1" s="155"/>
      <c r="FX1" s="155"/>
      <c r="FY1" s="155"/>
      <c r="FZ1" s="155"/>
      <c r="GA1" s="155"/>
      <c r="GB1" s="155"/>
      <c r="GC1" s="155"/>
      <c r="GD1" s="155"/>
      <c r="GE1" s="155"/>
      <c r="GF1" s="155"/>
      <c r="GG1" s="155"/>
      <c r="GH1" s="155"/>
      <c r="GI1" s="155"/>
      <c r="GJ1" s="155"/>
      <c r="GK1" s="155"/>
      <c r="GL1" s="155"/>
      <c r="GM1" s="155"/>
      <c r="GN1" s="155"/>
      <c r="GO1" s="155"/>
      <c r="GP1" s="155"/>
      <c r="GQ1" s="155"/>
      <c r="GR1" s="155"/>
      <c r="GS1" s="155"/>
      <c r="GT1" s="155"/>
      <c r="GU1" s="155"/>
      <c r="GV1" s="155"/>
      <c r="GW1" s="155"/>
      <c r="GX1" s="155"/>
      <c r="GY1" s="155"/>
      <c r="GZ1" s="155"/>
      <c r="HA1" s="155"/>
      <c r="HB1" s="155"/>
      <c r="HC1" s="155"/>
      <c r="HD1" s="155"/>
      <c r="HE1" s="155"/>
      <c r="HF1" s="155"/>
      <c r="HG1" s="155"/>
      <c r="HH1" s="155"/>
      <c r="HI1" s="155"/>
      <c r="HJ1" s="155"/>
      <c r="HK1" s="155"/>
      <c r="HL1" s="155"/>
      <c r="HM1" s="155"/>
      <c r="HN1" s="155"/>
      <c r="HO1" s="155"/>
      <c r="HP1" s="155"/>
      <c r="HQ1" s="155"/>
      <c r="HR1" s="155"/>
      <c r="HS1" s="155"/>
      <c r="HT1" s="155"/>
      <c r="HU1" s="155"/>
      <c r="HV1" s="155"/>
      <c r="HW1" s="155"/>
      <c r="HX1" s="155"/>
      <c r="HY1" s="155"/>
      <c r="HZ1" s="155"/>
      <c r="IA1" s="155"/>
      <c r="IB1" s="155"/>
      <c r="IC1" s="155"/>
      <c r="ID1" s="155"/>
      <c r="IE1" s="155"/>
      <c r="IF1" s="155"/>
      <c r="IG1" s="155"/>
      <c r="IH1" s="155"/>
      <c r="II1" s="155"/>
      <c r="IJ1" s="155"/>
      <c r="IK1" s="155"/>
      <c r="IL1" s="155"/>
      <c r="IM1" s="155"/>
      <c r="IN1" s="155"/>
      <c r="IO1" s="155"/>
      <c r="IP1" s="155"/>
      <c r="IQ1" s="155"/>
      <c r="IR1" s="155"/>
      <c r="IS1" s="155"/>
      <c r="IT1" s="155"/>
      <c r="IU1" s="155"/>
      <c r="IV1" s="155"/>
      <c r="IW1" s="155"/>
      <c r="IX1" s="155"/>
      <c r="IY1" s="155"/>
      <c r="IZ1" s="155"/>
      <c r="JA1" s="155"/>
      <c r="JB1" s="155"/>
      <c r="JC1" s="155"/>
      <c r="JD1" s="155"/>
      <c r="JE1" s="155"/>
      <c r="JF1" s="155"/>
      <c r="JG1" s="155"/>
      <c r="JH1" s="155"/>
      <c r="JI1" s="155"/>
      <c r="JJ1" s="155"/>
      <c r="JK1" s="155"/>
      <c r="JL1" s="155"/>
      <c r="JM1" s="155"/>
      <c r="JN1" s="155"/>
      <c r="JO1" s="155"/>
      <c r="JP1" s="155"/>
      <c r="JQ1" s="155"/>
      <c r="JR1" s="155"/>
      <c r="JS1" s="155"/>
      <c r="JT1" s="155"/>
      <c r="JU1" s="155"/>
      <c r="JV1" s="155"/>
      <c r="JW1" s="155"/>
      <c r="JX1" s="155"/>
      <c r="JY1" s="155"/>
      <c r="JZ1" s="155"/>
      <c r="KA1" s="155"/>
      <c r="KB1" s="155"/>
      <c r="KC1" s="155"/>
      <c r="KD1" s="155"/>
      <c r="KE1" s="155"/>
      <c r="KF1" s="155"/>
      <c r="KG1" s="155"/>
      <c r="KH1" s="155"/>
      <c r="KI1" s="155"/>
      <c r="KJ1" s="155"/>
      <c r="KK1" s="155"/>
      <c r="KL1" s="155"/>
    </row>
    <row r="2" spans="1:298" s="156" customFormat="1" ht="39.75" customHeight="1" x14ac:dyDescent="0.25">
      <c r="A2" s="344"/>
      <c r="B2" s="345"/>
      <c r="C2" s="345"/>
      <c r="D2" s="333"/>
      <c r="E2" s="333"/>
      <c r="F2" s="333"/>
      <c r="G2" s="333"/>
      <c r="H2" s="333"/>
      <c r="I2" s="333"/>
      <c r="J2" s="333"/>
      <c r="K2" s="333"/>
      <c r="L2" s="333"/>
      <c r="M2" s="333"/>
      <c r="N2" s="333"/>
      <c r="O2" s="333"/>
      <c r="P2" s="333"/>
      <c r="Q2" s="333"/>
      <c r="R2" s="333"/>
      <c r="S2" s="333"/>
      <c r="T2" s="333"/>
      <c r="U2" s="333"/>
      <c r="V2" s="333"/>
      <c r="W2" s="333"/>
      <c r="X2" s="333"/>
      <c r="Y2" s="333"/>
      <c r="Z2" s="333"/>
      <c r="AA2" s="333"/>
      <c r="AB2" s="333"/>
      <c r="AC2" s="333"/>
      <c r="AD2" s="333"/>
      <c r="AE2" s="333"/>
      <c r="AF2" s="333"/>
      <c r="AG2" s="333"/>
      <c r="AH2" s="333"/>
      <c r="AI2" s="333"/>
      <c r="AJ2" s="333"/>
      <c r="AK2" s="333"/>
      <c r="AL2" s="334"/>
      <c r="AM2" s="334"/>
      <c r="AN2" s="334"/>
      <c r="AO2" s="155"/>
      <c r="AP2" s="155"/>
      <c r="AQ2" s="155"/>
      <c r="AR2" s="155"/>
      <c r="AS2" s="155"/>
      <c r="AT2" s="155"/>
      <c r="AU2" s="155"/>
      <c r="AV2" s="155"/>
      <c r="AW2" s="155"/>
      <c r="AX2" s="155"/>
      <c r="AY2" s="155"/>
      <c r="AZ2" s="155"/>
      <c r="BA2" s="155"/>
      <c r="BB2" s="155"/>
      <c r="BC2" s="155"/>
      <c r="BD2" s="155"/>
      <c r="BE2" s="155"/>
      <c r="BF2" s="155"/>
      <c r="BG2" s="155"/>
      <c r="BH2" s="155"/>
      <c r="BI2" s="155"/>
      <c r="BJ2" s="155"/>
      <c r="BK2" s="155"/>
      <c r="BL2" s="155"/>
      <c r="BM2" s="155"/>
      <c r="BN2" s="155"/>
      <c r="BO2" s="155"/>
      <c r="BP2" s="155"/>
      <c r="BQ2" s="155"/>
      <c r="BR2" s="155"/>
      <c r="BS2" s="155"/>
      <c r="BT2" s="155"/>
      <c r="BU2" s="155"/>
      <c r="BV2" s="155"/>
      <c r="BW2" s="155"/>
      <c r="BX2" s="155"/>
      <c r="BY2" s="155"/>
      <c r="BZ2" s="155"/>
      <c r="CA2" s="155"/>
      <c r="CB2" s="155"/>
      <c r="CC2" s="155"/>
      <c r="CD2" s="155"/>
      <c r="CE2" s="155"/>
      <c r="CF2" s="155"/>
      <c r="CG2" s="155"/>
      <c r="CH2" s="155"/>
      <c r="CI2" s="155"/>
      <c r="CJ2" s="155"/>
      <c r="CK2" s="155"/>
      <c r="CL2" s="155"/>
      <c r="CM2" s="155"/>
      <c r="CN2" s="155"/>
      <c r="CO2" s="155"/>
      <c r="CP2" s="155"/>
      <c r="CQ2" s="155"/>
      <c r="CR2" s="155"/>
      <c r="CS2" s="155"/>
      <c r="CT2" s="155"/>
      <c r="CU2" s="155"/>
      <c r="CV2" s="155"/>
      <c r="CW2" s="155"/>
      <c r="CX2" s="155"/>
      <c r="CY2" s="155"/>
      <c r="CZ2" s="155"/>
      <c r="DA2" s="155"/>
      <c r="DB2" s="155"/>
      <c r="DC2" s="155"/>
      <c r="DD2" s="155"/>
      <c r="DE2" s="155"/>
      <c r="DF2" s="155"/>
      <c r="DG2" s="155"/>
      <c r="DH2" s="155"/>
      <c r="DI2" s="155"/>
      <c r="DJ2" s="155"/>
      <c r="DK2" s="155"/>
      <c r="DL2" s="155"/>
      <c r="DM2" s="155"/>
      <c r="DN2" s="155"/>
      <c r="DO2" s="155"/>
      <c r="DP2" s="155"/>
      <c r="DQ2" s="155"/>
      <c r="DR2" s="155"/>
      <c r="DS2" s="155"/>
      <c r="DT2" s="155"/>
      <c r="DU2" s="155"/>
      <c r="DV2" s="155"/>
      <c r="DW2" s="155"/>
      <c r="DX2" s="155"/>
      <c r="DY2" s="155"/>
      <c r="DZ2" s="155"/>
      <c r="EA2" s="155"/>
      <c r="EB2" s="155"/>
      <c r="EC2" s="155"/>
      <c r="ED2" s="155"/>
      <c r="EE2" s="155"/>
      <c r="EF2" s="155"/>
      <c r="EG2" s="155"/>
      <c r="EH2" s="155"/>
      <c r="EI2" s="155"/>
      <c r="EJ2" s="155"/>
      <c r="EK2" s="155"/>
      <c r="EL2" s="155"/>
      <c r="EM2" s="155"/>
      <c r="EN2" s="155"/>
      <c r="EO2" s="155"/>
      <c r="EP2" s="155"/>
      <c r="EQ2" s="155"/>
      <c r="ER2" s="155"/>
      <c r="ES2" s="155"/>
      <c r="ET2" s="155"/>
      <c r="EU2" s="155"/>
      <c r="EV2" s="155"/>
      <c r="EW2" s="155"/>
      <c r="EX2" s="155"/>
      <c r="EY2" s="155"/>
      <c r="EZ2" s="155"/>
      <c r="FA2" s="155"/>
      <c r="FB2" s="155"/>
      <c r="FC2" s="155"/>
      <c r="FD2" s="155"/>
      <c r="FE2" s="155"/>
      <c r="FF2" s="155"/>
      <c r="FG2" s="155"/>
      <c r="FH2" s="155"/>
      <c r="FI2" s="155"/>
      <c r="FJ2" s="155"/>
      <c r="FK2" s="155"/>
      <c r="FL2" s="155"/>
      <c r="FM2" s="155"/>
      <c r="FN2" s="155"/>
      <c r="FO2" s="155"/>
      <c r="FP2" s="155"/>
      <c r="FQ2" s="155"/>
      <c r="FR2" s="155"/>
      <c r="FS2" s="155"/>
      <c r="FT2" s="155"/>
      <c r="FU2" s="155"/>
      <c r="FV2" s="155"/>
      <c r="FW2" s="155"/>
      <c r="FX2" s="155"/>
      <c r="FY2" s="155"/>
      <c r="FZ2" s="155"/>
      <c r="GA2" s="155"/>
      <c r="GB2" s="155"/>
      <c r="GC2" s="155"/>
      <c r="GD2" s="155"/>
      <c r="GE2" s="155"/>
      <c r="GF2" s="155"/>
      <c r="GG2" s="155"/>
      <c r="GH2" s="155"/>
      <c r="GI2" s="155"/>
      <c r="GJ2" s="155"/>
      <c r="GK2" s="155"/>
      <c r="GL2" s="155"/>
      <c r="GM2" s="155"/>
      <c r="GN2" s="155"/>
      <c r="GO2" s="155"/>
      <c r="GP2" s="155"/>
      <c r="GQ2" s="155"/>
      <c r="GR2" s="155"/>
      <c r="GS2" s="155"/>
      <c r="GT2" s="155"/>
      <c r="GU2" s="155"/>
      <c r="GV2" s="155"/>
      <c r="GW2" s="155"/>
      <c r="GX2" s="155"/>
      <c r="GY2" s="155"/>
      <c r="GZ2" s="155"/>
      <c r="HA2" s="155"/>
      <c r="HB2" s="155"/>
      <c r="HC2" s="155"/>
      <c r="HD2" s="155"/>
      <c r="HE2" s="155"/>
      <c r="HF2" s="155"/>
      <c r="HG2" s="155"/>
      <c r="HH2" s="155"/>
      <c r="HI2" s="155"/>
      <c r="HJ2" s="155"/>
      <c r="HK2" s="155"/>
      <c r="HL2" s="155"/>
      <c r="HM2" s="155"/>
      <c r="HN2" s="155"/>
      <c r="HO2" s="155"/>
      <c r="HP2" s="155"/>
      <c r="HQ2" s="155"/>
      <c r="HR2" s="155"/>
      <c r="HS2" s="155"/>
      <c r="HT2" s="155"/>
      <c r="HU2" s="155"/>
      <c r="HV2" s="155"/>
      <c r="HW2" s="155"/>
      <c r="HX2" s="155"/>
      <c r="HY2" s="155"/>
      <c r="HZ2" s="155"/>
      <c r="IA2" s="155"/>
      <c r="IB2" s="155"/>
      <c r="IC2" s="155"/>
      <c r="ID2" s="155"/>
      <c r="IE2" s="155"/>
      <c r="IF2" s="155"/>
      <c r="IG2" s="155"/>
      <c r="IH2" s="155"/>
      <c r="II2" s="155"/>
      <c r="IJ2" s="155"/>
      <c r="IK2" s="155"/>
      <c r="IL2" s="155"/>
      <c r="IM2" s="155"/>
      <c r="IN2" s="155"/>
      <c r="IO2" s="155"/>
      <c r="IP2" s="155"/>
      <c r="IQ2" s="155"/>
      <c r="IR2" s="155"/>
      <c r="IS2" s="155"/>
      <c r="IT2" s="155"/>
      <c r="IU2" s="155"/>
      <c r="IV2" s="155"/>
      <c r="IW2" s="155"/>
      <c r="IX2" s="155"/>
      <c r="IY2" s="155"/>
      <c r="IZ2" s="155"/>
      <c r="JA2" s="155"/>
      <c r="JB2" s="155"/>
      <c r="JC2" s="155"/>
      <c r="JD2" s="155"/>
      <c r="JE2" s="155"/>
      <c r="JF2" s="155"/>
      <c r="JG2" s="155"/>
      <c r="JH2" s="155"/>
      <c r="JI2" s="155"/>
      <c r="JJ2" s="155"/>
      <c r="JK2" s="155"/>
      <c r="JL2" s="155"/>
      <c r="JM2" s="155"/>
      <c r="JN2" s="155"/>
      <c r="JO2" s="155"/>
      <c r="JP2" s="155"/>
      <c r="JQ2" s="155"/>
      <c r="JR2" s="155"/>
      <c r="JS2" s="155"/>
      <c r="JT2" s="155"/>
      <c r="JU2" s="155"/>
      <c r="JV2" s="155"/>
      <c r="JW2" s="155"/>
      <c r="JX2" s="155"/>
      <c r="JY2" s="155"/>
      <c r="JZ2" s="155"/>
      <c r="KA2" s="155"/>
      <c r="KB2" s="155"/>
      <c r="KC2" s="155"/>
      <c r="KD2" s="155"/>
      <c r="KE2" s="155"/>
      <c r="KF2" s="155"/>
      <c r="KG2" s="155"/>
      <c r="KH2" s="155"/>
      <c r="KI2" s="155"/>
      <c r="KJ2" s="155"/>
      <c r="KK2" s="155"/>
      <c r="KL2" s="155"/>
    </row>
    <row r="3" spans="1:298" s="156" customFormat="1" ht="13.8" x14ac:dyDescent="0.25">
      <c r="A3" s="2"/>
      <c r="B3" s="199"/>
      <c r="C3" s="3"/>
      <c r="D3" s="333"/>
      <c r="E3" s="333"/>
      <c r="F3" s="333"/>
      <c r="G3" s="333"/>
      <c r="H3" s="333"/>
      <c r="I3" s="333"/>
      <c r="J3" s="333"/>
      <c r="K3" s="333"/>
      <c r="L3" s="333"/>
      <c r="M3" s="333"/>
      <c r="N3" s="333"/>
      <c r="O3" s="333"/>
      <c r="P3" s="333"/>
      <c r="Q3" s="333"/>
      <c r="R3" s="333"/>
      <c r="S3" s="333"/>
      <c r="T3" s="333"/>
      <c r="U3" s="333"/>
      <c r="V3" s="333"/>
      <c r="W3" s="333"/>
      <c r="X3" s="333"/>
      <c r="Y3" s="333"/>
      <c r="Z3" s="333"/>
      <c r="AA3" s="333"/>
      <c r="AB3" s="333"/>
      <c r="AC3" s="333"/>
      <c r="AD3" s="333"/>
      <c r="AE3" s="333"/>
      <c r="AF3" s="333"/>
      <c r="AG3" s="333"/>
      <c r="AH3" s="333"/>
      <c r="AI3" s="333"/>
      <c r="AJ3" s="333"/>
      <c r="AK3" s="333"/>
      <c r="AL3" s="334"/>
      <c r="AM3" s="334"/>
      <c r="AN3" s="334"/>
      <c r="AO3" s="155"/>
      <c r="AP3" s="155"/>
      <c r="AQ3" s="155"/>
      <c r="AR3" s="155"/>
      <c r="AS3" s="155"/>
      <c r="AT3" s="155"/>
      <c r="AU3" s="155"/>
      <c r="AV3" s="155"/>
      <c r="AW3" s="155"/>
      <c r="AX3" s="155"/>
      <c r="AY3" s="155"/>
      <c r="AZ3" s="155"/>
      <c r="BA3" s="155"/>
      <c r="BB3" s="155"/>
      <c r="BC3" s="155"/>
      <c r="BD3" s="155"/>
      <c r="BE3" s="155"/>
      <c r="BF3" s="155"/>
      <c r="BG3" s="155"/>
      <c r="BH3" s="155"/>
      <c r="BI3" s="155"/>
      <c r="BJ3" s="155"/>
      <c r="BK3" s="155"/>
      <c r="BL3" s="155"/>
      <c r="BM3" s="155"/>
      <c r="BN3" s="155"/>
      <c r="BO3" s="155"/>
      <c r="BP3" s="155"/>
      <c r="BQ3" s="155"/>
      <c r="BR3" s="155"/>
      <c r="BS3" s="155"/>
      <c r="BT3" s="155"/>
      <c r="BU3" s="155"/>
      <c r="BV3" s="155"/>
      <c r="BW3" s="155"/>
      <c r="BX3" s="155"/>
      <c r="BY3" s="155"/>
      <c r="BZ3" s="155"/>
      <c r="CA3" s="155"/>
      <c r="CB3" s="155"/>
      <c r="CC3" s="155"/>
      <c r="CD3" s="155"/>
      <c r="CE3" s="155"/>
      <c r="CF3" s="155"/>
      <c r="CG3" s="155"/>
      <c r="CH3" s="155"/>
      <c r="CI3" s="155"/>
      <c r="CJ3" s="155"/>
      <c r="CK3" s="155"/>
      <c r="CL3" s="155"/>
      <c r="CM3" s="155"/>
      <c r="CN3" s="155"/>
      <c r="CO3" s="155"/>
      <c r="CP3" s="155"/>
      <c r="CQ3" s="155"/>
      <c r="CR3" s="155"/>
      <c r="CS3" s="155"/>
      <c r="CT3" s="155"/>
      <c r="CU3" s="155"/>
      <c r="CV3" s="155"/>
      <c r="CW3" s="155"/>
      <c r="CX3" s="155"/>
      <c r="CY3" s="155"/>
      <c r="CZ3" s="155"/>
      <c r="DA3" s="155"/>
      <c r="DB3" s="155"/>
      <c r="DC3" s="155"/>
      <c r="DD3" s="155"/>
      <c r="DE3" s="155"/>
      <c r="DF3" s="155"/>
      <c r="DG3" s="155"/>
      <c r="DH3" s="155"/>
      <c r="DI3" s="155"/>
      <c r="DJ3" s="155"/>
      <c r="DK3" s="155"/>
      <c r="DL3" s="155"/>
      <c r="DM3" s="155"/>
      <c r="DN3" s="155"/>
      <c r="DO3" s="155"/>
      <c r="DP3" s="155"/>
      <c r="DQ3" s="155"/>
      <c r="DR3" s="155"/>
      <c r="DS3" s="155"/>
      <c r="DT3" s="155"/>
      <c r="DU3" s="155"/>
      <c r="DV3" s="155"/>
      <c r="DW3" s="155"/>
      <c r="DX3" s="155"/>
      <c r="DY3" s="155"/>
      <c r="DZ3" s="155"/>
      <c r="EA3" s="155"/>
      <c r="EB3" s="155"/>
      <c r="EC3" s="155"/>
      <c r="ED3" s="155"/>
      <c r="EE3" s="155"/>
      <c r="EF3" s="155"/>
      <c r="EG3" s="155"/>
      <c r="EH3" s="155"/>
      <c r="EI3" s="155"/>
      <c r="EJ3" s="155"/>
      <c r="EK3" s="155"/>
      <c r="EL3" s="155"/>
      <c r="EM3" s="155"/>
      <c r="EN3" s="155"/>
      <c r="EO3" s="155"/>
      <c r="EP3" s="155"/>
      <c r="EQ3" s="155"/>
      <c r="ER3" s="155"/>
      <c r="ES3" s="155"/>
      <c r="ET3" s="155"/>
      <c r="EU3" s="155"/>
      <c r="EV3" s="155"/>
      <c r="EW3" s="155"/>
      <c r="EX3" s="155"/>
      <c r="EY3" s="155"/>
      <c r="EZ3" s="155"/>
      <c r="FA3" s="155"/>
      <c r="FB3" s="155"/>
      <c r="FC3" s="155"/>
      <c r="FD3" s="155"/>
      <c r="FE3" s="155"/>
      <c r="FF3" s="155"/>
      <c r="FG3" s="155"/>
      <c r="FH3" s="155"/>
      <c r="FI3" s="155"/>
      <c r="FJ3" s="155"/>
      <c r="FK3" s="155"/>
      <c r="FL3" s="155"/>
      <c r="FM3" s="155"/>
      <c r="FN3" s="155"/>
      <c r="FO3" s="155"/>
      <c r="FP3" s="155"/>
      <c r="FQ3" s="155"/>
      <c r="FR3" s="155"/>
      <c r="FS3" s="155"/>
      <c r="FT3" s="155"/>
      <c r="FU3" s="155"/>
      <c r="FV3" s="155"/>
      <c r="FW3" s="155"/>
      <c r="FX3" s="155"/>
      <c r="FY3" s="155"/>
      <c r="FZ3" s="155"/>
      <c r="GA3" s="155"/>
      <c r="GB3" s="155"/>
      <c r="GC3" s="155"/>
      <c r="GD3" s="155"/>
      <c r="GE3" s="155"/>
      <c r="GF3" s="155"/>
      <c r="GG3" s="155"/>
      <c r="GH3" s="155"/>
      <c r="GI3" s="155"/>
      <c r="GJ3" s="155"/>
      <c r="GK3" s="155"/>
      <c r="GL3" s="155"/>
      <c r="GM3" s="155"/>
      <c r="GN3" s="155"/>
      <c r="GO3" s="155"/>
      <c r="GP3" s="155"/>
      <c r="GQ3" s="155"/>
      <c r="GR3" s="155"/>
      <c r="GS3" s="155"/>
      <c r="GT3" s="155"/>
      <c r="GU3" s="155"/>
      <c r="GV3" s="155"/>
      <c r="GW3" s="155"/>
      <c r="GX3" s="155"/>
      <c r="GY3" s="155"/>
      <c r="GZ3" s="155"/>
      <c r="HA3" s="155"/>
      <c r="HB3" s="155"/>
      <c r="HC3" s="155"/>
      <c r="HD3" s="155"/>
      <c r="HE3" s="155"/>
      <c r="HF3" s="155"/>
      <c r="HG3" s="155"/>
      <c r="HH3" s="155"/>
      <c r="HI3" s="155"/>
      <c r="HJ3" s="155"/>
      <c r="HK3" s="155"/>
      <c r="HL3" s="155"/>
      <c r="HM3" s="155"/>
      <c r="HN3" s="155"/>
      <c r="HO3" s="155"/>
      <c r="HP3" s="155"/>
      <c r="HQ3" s="155"/>
      <c r="HR3" s="155"/>
      <c r="HS3" s="155"/>
      <c r="HT3" s="155"/>
      <c r="HU3" s="155"/>
      <c r="HV3" s="155"/>
      <c r="HW3" s="155"/>
      <c r="HX3" s="155"/>
      <c r="HY3" s="155"/>
      <c r="HZ3" s="155"/>
      <c r="IA3" s="155"/>
      <c r="IB3" s="155"/>
      <c r="IC3" s="155"/>
      <c r="ID3" s="155"/>
      <c r="IE3" s="155"/>
      <c r="IF3" s="155"/>
      <c r="IG3" s="155"/>
      <c r="IH3" s="155"/>
      <c r="II3" s="155"/>
      <c r="IJ3" s="155"/>
      <c r="IK3" s="155"/>
      <c r="IL3" s="155"/>
      <c r="IM3" s="155"/>
      <c r="IN3" s="155"/>
      <c r="IO3" s="155"/>
      <c r="IP3" s="155"/>
      <c r="IQ3" s="155"/>
      <c r="IR3" s="155"/>
      <c r="IS3" s="155"/>
      <c r="IT3" s="155"/>
      <c r="IU3" s="155"/>
      <c r="IV3" s="155"/>
      <c r="IW3" s="155"/>
      <c r="IX3" s="155"/>
      <c r="IY3" s="155"/>
      <c r="IZ3" s="155"/>
      <c r="JA3" s="155"/>
      <c r="JB3" s="155"/>
      <c r="JC3" s="155"/>
      <c r="JD3" s="155"/>
      <c r="JE3" s="155"/>
      <c r="JF3" s="155"/>
      <c r="JG3" s="155"/>
      <c r="JH3" s="155"/>
      <c r="JI3" s="155"/>
      <c r="JJ3" s="155"/>
      <c r="JK3" s="155"/>
      <c r="JL3" s="155"/>
      <c r="JM3" s="155"/>
      <c r="JN3" s="155"/>
      <c r="JO3" s="155"/>
      <c r="JP3" s="155"/>
      <c r="JQ3" s="155"/>
      <c r="JR3" s="155"/>
      <c r="JS3" s="155"/>
      <c r="JT3" s="155"/>
      <c r="JU3" s="155"/>
      <c r="JV3" s="155"/>
      <c r="JW3" s="155"/>
      <c r="JX3" s="155"/>
      <c r="JY3" s="155"/>
      <c r="JZ3" s="155"/>
      <c r="KA3" s="155"/>
      <c r="KB3" s="155"/>
      <c r="KC3" s="155"/>
      <c r="KD3" s="155"/>
      <c r="KE3" s="155"/>
      <c r="KF3" s="155"/>
      <c r="KG3" s="155"/>
      <c r="KH3" s="155"/>
      <c r="KI3" s="155"/>
      <c r="KJ3" s="155"/>
      <c r="KK3" s="155"/>
      <c r="KL3" s="155"/>
    </row>
    <row r="4" spans="1:298" s="156" customFormat="1" ht="26.25" customHeight="1" x14ac:dyDescent="0.25">
      <c r="A4" s="335" t="s">
        <v>121</v>
      </c>
      <c r="B4" s="336"/>
      <c r="C4" s="337"/>
      <c r="D4" s="338" t="s">
        <v>122</v>
      </c>
      <c r="E4" s="339"/>
      <c r="F4" s="339"/>
      <c r="G4" s="339"/>
      <c r="H4" s="339"/>
      <c r="I4" s="339"/>
      <c r="J4" s="339"/>
      <c r="K4" s="339"/>
      <c r="L4" s="339"/>
      <c r="M4" s="339"/>
      <c r="N4" s="340"/>
      <c r="O4" s="341"/>
      <c r="P4" s="341"/>
      <c r="Q4" s="341"/>
      <c r="R4" s="1"/>
      <c r="S4" s="1"/>
      <c r="T4" s="1"/>
      <c r="U4" s="1"/>
      <c r="V4" s="1"/>
      <c r="W4" s="1"/>
      <c r="X4" s="1"/>
      <c r="Y4" s="1"/>
      <c r="Z4" s="1"/>
      <c r="AA4" s="1"/>
      <c r="AB4" s="1"/>
      <c r="AC4" s="1"/>
      <c r="AD4" s="1"/>
      <c r="AE4" s="1"/>
      <c r="AF4" s="1"/>
      <c r="AG4" s="1"/>
      <c r="AH4" s="1"/>
      <c r="AI4" s="1"/>
      <c r="AJ4" s="1"/>
      <c r="AK4" s="1"/>
      <c r="AL4" s="1"/>
      <c r="AM4" s="1"/>
      <c r="AN4" s="1"/>
      <c r="AO4" s="155"/>
      <c r="AP4" s="155"/>
      <c r="AQ4" s="155"/>
      <c r="AR4" s="155"/>
      <c r="AS4" s="155"/>
      <c r="AT4" s="155"/>
      <c r="AU4" s="155"/>
      <c r="AV4" s="155"/>
      <c r="AW4" s="155"/>
      <c r="AX4" s="155"/>
      <c r="AY4" s="155"/>
      <c r="AZ4" s="155"/>
      <c r="BA4" s="155"/>
      <c r="BB4" s="155"/>
      <c r="BC4" s="155"/>
      <c r="BD4" s="155"/>
      <c r="BE4" s="155"/>
      <c r="BF4" s="155"/>
      <c r="BG4" s="155"/>
      <c r="BH4" s="155"/>
      <c r="BI4" s="155"/>
      <c r="BJ4" s="155"/>
      <c r="BK4" s="155"/>
      <c r="BL4" s="155"/>
      <c r="BM4" s="155"/>
      <c r="BN4" s="155"/>
      <c r="BO4" s="155"/>
      <c r="BP4" s="155"/>
      <c r="BQ4" s="155"/>
      <c r="BR4" s="155"/>
      <c r="BS4" s="155"/>
      <c r="BT4" s="155"/>
      <c r="BU4" s="155"/>
      <c r="BV4" s="155"/>
      <c r="BW4" s="155"/>
      <c r="BX4" s="155"/>
      <c r="BY4" s="155"/>
      <c r="BZ4" s="155"/>
      <c r="CA4" s="155"/>
      <c r="CB4" s="155"/>
      <c r="CC4" s="155"/>
      <c r="CD4" s="155"/>
      <c r="CE4" s="155"/>
      <c r="CF4" s="155"/>
      <c r="CG4" s="155"/>
      <c r="CH4" s="155"/>
      <c r="CI4" s="155"/>
      <c r="CJ4" s="155"/>
      <c r="CK4" s="155"/>
      <c r="CL4" s="155"/>
      <c r="CM4" s="155"/>
      <c r="CN4" s="155"/>
      <c r="CO4" s="155"/>
      <c r="CP4" s="155"/>
      <c r="CQ4" s="155"/>
      <c r="CR4" s="155"/>
      <c r="CS4" s="155"/>
      <c r="CT4" s="155"/>
      <c r="CU4" s="155"/>
      <c r="CV4" s="155"/>
      <c r="CW4" s="155"/>
      <c r="CX4" s="155"/>
      <c r="CY4" s="155"/>
      <c r="CZ4" s="155"/>
      <c r="DA4" s="155"/>
      <c r="DB4" s="155"/>
      <c r="DC4" s="155"/>
      <c r="DD4" s="155"/>
      <c r="DE4" s="155"/>
      <c r="DF4" s="155"/>
      <c r="DG4" s="155"/>
      <c r="DH4" s="155"/>
      <c r="DI4" s="155"/>
      <c r="DJ4" s="155"/>
      <c r="DK4" s="155"/>
      <c r="DL4" s="155"/>
      <c r="DM4" s="155"/>
      <c r="DN4" s="155"/>
      <c r="DO4" s="155"/>
      <c r="DP4" s="155"/>
      <c r="DQ4" s="155"/>
      <c r="DR4" s="155"/>
      <c r="DS4" s="155"/>
      <c r="DT4" s="155"/>
      <c r="DU4" s="155"/>
      <c r="DV4" s="155"/>
      <c r="DW4" s="155"/>
      <c r="DX4" s="155"/>
      <c r="DY4" s="155"/>
      <c r="DZ4" s="155"/>
      <c r="EA4" s="155"/>
      <c r="EB4" s="155"/>
      <c r="EC4" s="155"/>
      <c r="ED4" s="155"/>
      <c r="EE4" s="155"/>
      <c r="EF4" s="155"/>
      <c r="EG4" s="155"/>
      <c r="EH4" s="155"/>
      <c r="EI4" s="155"/>
      <c r="EJ4" s="155"/>
      <c r="EK4" s="155"/>
      <c r="EL4" s="155"/>
      <c r="EM4" s="155"/>
      <c r="EN4" s="155"/>
      <c r="EO4" s="155"/>
      <c r="EP4" s="155"/>
      <c r="EQ4" s="155"/>
      <c r="ER4" s="155"/>
      <c r="ES4" s="155"/>
      <c r="ET4" s="155"/>
      <c r="EU4" s="155"/>
      <c r="EV4" s="155"/>
      <c r="EW4" s="155"/>
      <c r="EX4" s="155"/>
      <c r="EY4" s="155"/>
      <c r="EZ4" s="155"/>
      <c r="FA4" s="155"/>
      <c r="FB4" s="155"/>
      <c r="FC4" s="155"/>
      <c r="FD4" s="155"/>
      <c r="FE4" s="155"/>
      <c r="FF4" s="155"/>
      <c r="FG4" s="155"/>
      <c r="FH4" s="155"/>
      <c r="FI4" s="155"/>
      <c r="FJ4" s="155"/>
      <c r="FK4" s="155"/>
      <c r="FL4" s="155"/>
      <c r="FM4" s="155"/>
      <c r="FN4" s="155"/>
      <c r="FO4" s="155"/>
      <c r="FP4" s="155"/>
      <c r="FQ4" s="155"/>
      <c r="FR4" s="155"/>
      <c r="FS4" s="155"/>
      <c r="FT4" s="155"/>
      <c r="FU4" s="155"/>
      <c r="FV4" s="155"/>
      <c r="FW4" s="155"/>
      <c r="FX4" s="155"/>
      <c r="FY4" s="155"/>
      <c r="FZ4" s="155"/>
      <c r="GA4" s="155"/>
      <c r="GB4" s="155"/>
      <c r="GC4" s="155"/>
      <c r="GD4" s="155"/>
      <c r="GE4" s="155"/>
      <c r="GF4" s="155"/>
      <c r="GG4" s="155"/>
      <c r="GH4" s="155"/>
      <c r="GI4" s="155"/>
      <c r="GJ4" s="155"/>
      <c r="GK4" s="155"/>
      <c r="GL4" s="155"/>
      <c r="GM4" s="155"/>
      <c r="GN4" s="155"/>
      <c r="GO4" s="155"/>
      <c r="GP4" s="155"/>
      <c r="GQ4" s="155"/>
      <c r="GR4" s="155"/>
      <c r="GS4" s="155"/>
      <c r="GT4" s="155"/>
      <c r="GU4" s="155"/>
      <c r="GV4" s="155"/>
      <c r="GW4" s="155"/>
      <c r="GX4" s="155"/>
      <c r="GY4" s="155"/>
      <c r="GZ4" s="155"/>
      <c r="HA4" s="155"/>
      <c r="HB4" s="155"/>
      <c r="HC4" s="155"/>
      <c r="HD4" s="155"/>
      <c r="HE4" s="155"/>
      <c r="HF4" s="155"/>
      <c r="HG4" s="155"/>
      <c r="HH4" s="155"/>
      <c r="HI4" s="155"/>
      <c r="HJ4" s="155"/>
      <c r="HK4" s="155"/>
      <c r="HL4" s="155"/>
      <c r="HM4" s="155"/>
      <c r="HN4" s="155"/>
      <c r="HO4" s="155"/>
      <c r="HP4" s="155"/>
      <c r="HQ4" s="155"/>
      <c r="HR4" s="155"/>
      <c r="HS4" s="155"/>
      <c r="HT4" s="155"/>
      <c r="HU4" s="155"/>
      <c r="HV4" s="155"/>
      <c r="HW4" s="155"/>
      <c r="HX4" s="155"/>
      <c r="HY4" s="155"/>
      <c r="HZ4" s="155"/>
      <c r="IA4" s="155"/>
      <c r="IB4" s="155"/>
      <c r="IC4" s="155"/>
      <c r="ID4" s="155"/>
      <c r="IE4" s="155"/>
      <c r="IF4" s="155"/>
      <c r="IG4" s="155"/>
      <c r="IH4" s="155"/>
      <c r="II4" s="155"/>
      <c r="IJ4" s="155"/>
      <c r="IK4" s="155"/>
      <c r="IL4" s="155"/>
      <c r="IM4" s="155"/>
      <c r="IN4" s="155"/>
      <c r="IO4" s="155"/>
      <c r="IP4" s="155"/>
      <c r="IQ4" s="155"/>
      <c r="IR4" s="155"/>
      <c r="IS4" s="155"/>
      <c r="IT4" s="155"/>
      <c r="IU4" s="155"/>
      <c r="IV4" s="155"/>
      <c r="IW4" s="155"/>
      <c r="IX4" s="155"/>
      <c r="IY4" s="155"/>
      <c r="IZ4" s="155"/>
      <c r="JA4" s="155"/>
      <c r="JB4" s="155"/>
      <c r="JC4" s="155"/>
      <c r="JD4" s="155"/>
      <c r="JE4" s="155"/>
      <c r="JF4" s="155"/>
      <c r="JG4" s="155"/>
      <c r="JH4" s="155"/>
      <c r="JI4" s="155"/>
      <c r="JJ4" s="155"/>
      <c r="JK4" s="155"/>
      <c r="JL4" s="155"/>
      <c r="JM4" s="155"/>
      <c r="JN4" s="155"/>
      <c r="JO4" s="155"/>
      <c r="JP4" s="155"/>
      <c r="JQ4" s="155"/>
      <c r="JR4" s="155"/>
      <c r="JS4" s="155"/>
      <c r="JT4" s="155"/>
      <c r="JU4" s="155"/>
      <c r="JV4" s="155"/>
      <c r="JW4" s="155"/>
      <c r="JX4" s="155"/>
      <c r="JY4" s="155"/>
      <c r="JZ4" s="155"/>
      <c r="KA4" s="155"/>
      <c r="KB4" s="155"/>
      <c r="KC4" s="155"/>
      <c r="KD4" s="155"/>
      <c r="KE4" s="155"/>
      <c r="KF4" s="155"/>
      <c r="KG4" s="155"/>
      <c r="KH4" s="155"/>
      <c r="KI4" s="155"/>
      <c r="KJ4" s="155"/>
      <c r="KK4" s="155"/>
      <c r="KL4" s="155"/>
    </row>
    <row r="5" spans="1:298" s="156" customFormat="1" ht="30" customHeight="1" x14ac:dyDescent="0.25">
      <c r="A5" s="335" t="s">
        <v>123</v>
      </c>
      <c r="B5" s="336"/>
      <c r="C5" s="337"/>
      <c r="D5" s="338" t="s">
        <v>19</v>
      </c>
      <c r="E5" s="339"/>
      <c r="F5" s="339"/>
      <c r="G5" s="339"/>
      <c r="H5" s="339"/>
      <c r="I5" s="339"/>
      <c r="J5" s="339"/>
      <c r="K5" s="339"/>
      <c r="L5" s="339"/>
      <c r="M5" s="339"/>
      <c r="N5" s="340"/>
      <c r="O5" s="1"/>
      <c r="P5" s="200"/>
      <c r="Q5" s="1"/>
      <c r="R5" s="1"/>
      <c r="S5" s="1"/>
      <c r="T5" s="1"/>
      <c r="U5" s="1"/>
      <c r="V5" s="1"/>
      <c r="W5" s="1"/>
      <c r="X5" s="1"/>
      <c r="Y5" s="1"/>
      <c r="Z5" s="1"/>
      <c r="AA5" s="1"/>
      <c r="AB5" s="1"/>
      <c r="AC5" s="1"/>
      <c r="AD5" s="1"/>
      <c r="AE5" s="1"/>
      <c r="AF5" s="1"/>
      <c r="AG5" s="1"/>
      <c r="AH5" s="1"/>
      <c r="AI5" s="1"/>
      <c r="AJ5" s="1"/>
      <c r="AK5" s="1"/>
      <c r="AL5" s="1"/>
      <c r="AM5" s="1"/>
      <c r="AN5" s="1"/>
      <c r="AO5" s="155"/>
      <c r="AP5" s="155"/>
      <c r="AQ5" s="155"/>
      <c r="AR5" s="155"/>
      <c r="AS5" s="155"/>
      <c r="AT5" s="155"/>
      <c r="AU5" s="155"/>
      <c r="AV5" s="155"/>
      <c r="AW5" s="155"/>
      <c r="AX5" s="155"/>
      <c r="AY5" s="155"/>
      <c r="AZ5" s="155"/>
      <c r="BA5" s="155"/>
      <c r="BB5" s="155"/>
      <c r="BC5" s="155"/>
      <c r="BD5" s="155"/>
      <c r="BE5" s="155"/>
      <c r="BF5" s="155"/>
      <c r="BG5" s="155"/>
      <c r="BH5" s="155"/>
      <c r="BI5" s="155"/>
      <c r="BJ5" s="155"/>
      <c r="BK5" s="155"/>
      <c r="BL5" s="155"/>
      <c r="BM5" s="155"/>
      <c r="BN5" s="155"/>
      <c r="BO5" s="155"/>
      <c r="BP5" s="155"/>
      <c r="BQ5" s="155"/>
      <c r="BR5" s="155"/>
      <c r="BS5" s="155"/>
      <c r="BT5" s="155"/>
      <c r="BU5" s="155"/>
      <c r="BV5" s="155"/>
      <c r="BW5" s="155"/>
      <c r="BX5" s="155"/>
      <c r="BY5" s="155"/>
      <c r="BZ5" s="155"/>
      <c r="CA5" s="155"/>
      <c r="CB5" s="155"/>
      <c r="CC5" s="155"/>
      <c r="CD5" s="155"/>
      <c r="CE5" s="155"/>
      <c r="CF5" s="155"/>
      <c r="CG5" s="155"/>
      <c r="CH5" s="155"/>
      <c r="CI5" s="155"/>
      <c r="CJ5" s="155"/>
      <c r="CK5" s="155"/>
      <c r="CL5" s="155"/>
      <c r="CM5" s="155"/>
      <c r="CN5" s="155"/>
      <c r="CO5" s="155"/>
      <c r="CP5" s="155"/>
      <c r="CQ5" s="155"/>
      <c r="CR5" s="155"/>
      <c r="CS5" s="155"/>
      <c r="CT5" s="155"/>
      <c r="CU5" s="155"/>
      <c r="CV5" s="155"/>
      <c r="CW5" s="155"/>
      <c r="CX5" s="155"/>
      <c r="CY5" s="155"/>
      <c r="CZ5" s="155"/>
      <c r="DA5" s="155"/>
      <c r="DB5" s="155"/>
      <c r="DC5" s="155"/>
      <c r="DD5" s="155"/>
      <c r="DE5" s="155"/>
      <c r="DF5" s="155"/>
      <c r="DG5" s="155"/>
      <c r="DH5" s="155"/>
      <c r="DI5" s="155"/>
      <c r="DJ5" s="155"/>
      <c r="DK5" s="155"/>
      <c r="DL5" s="155"/>
      <c r="DM5" s="155"/>
      <c r="DN5" s="155"/>
      <c r="DO5" s="155"/>
      <c r="DP5" s="155"/>
      <c r="DQ5" s="155"/>
      <c r="DR5" s="155"/>
      <c r="DS5" s="155"/>
      <c r="DT5" s="155"/>
      <c r="DU5" s="155"/>
      <c r="DV5" s="155"/>
      <c r="DW5" s="155"/>
      <c r="DX5" s="155"/>
      <c r="DY5" s="155"/>
      <c r="DZ5" s="155"/>
      <c r="EA5" s="155"/>
      <c r="EB5" s="155"/>
      <c r="EC5" s="155"/>
      <c r="ED5" s="155"/>
      <c r="EE5" s="155"/>
      <c r="EF5" s="155"/>
      <c r="EG5" s="155"/>
      <c r="EH5" s="155"/>
      <c r="EI5" s="155"/>
      <c r="EJ5" s="155"/>
      <c r="EK5" s="155"/>
      <c r="EL5" s="155"/>
      <c r="EM5" s="155"/>
      <c r="EN5" s="155"/>
      <c r="EO5" s="155"/>
      <c r="EP5" s="155"/>
      <c r="EQ5" s="155"/>
      <c r="ER5" s="155"/>
      <c r="ES5" s="155"/>
      <c r="ET5" s="155"/>
      <c r="EU5" s="155"/>
      <c r="EV5" s="155"/>
      <c r="EW5" s="155"/>
      <c r="EX5" s="155"/>
      <c r="EY5" s="155"/>
      <c r="EZ5" s="155"/>
      <c r="FA5" s="155"/>
      <c r="FB5" s="155"/>
      <c r="FC5" s="155"/>
      <c r="FD5" s="155"/>
      <c r="FE5" s="155"/>
      <c r="FF5" s="155"/>
      <c r="FG5" s="155"/>
      <c r="FH5" s="155"/>
      <c r="FI5" s="155"/>
      <c r="FJ5" s="155"/>
      <c r="FK5" s="155"/>
      <c r="FL5" s="155"/>
      <c r="FM5" s="155"/>
      <c r="FN5" s="155"/>
      <c r="FO5" s="155"/>
      <c r="FP5" s="155"/>
      <c r="FQ5" s="155"/>
      <c r="FR5" s="155"/>
      <c r="FS5" s="155"/>
      <c r="FT5" s="155"/>
      <c r="FU5" s="155"/>
      <c r="FV5" s="155"/>
      <c r="FW5" s="155"/>
      <c r="FX5" s="155"/>
      <c r="FY5" s="155"/>
      <c r="FZ5" s="155"/>
      <c r="GA5" s="155"/>
      <c r="GB5" s="155"/>
      <c r="GC5" s="155"/>
      <c r="GD5" s="155"/>
      <c r="GE5" s="155"/>
      <c r="GF5" s="155"/>
      <c r="GG5" s="155"/>
      <c r="GH5" s="155"/>
      <c r="GI5" s="155"/>
      <c r="GJ5" s="155"/>
      <c r="GK5" s="155"/>
      <c r="GL5" s="155"/>
      <c r="GM5" s="155"/>
      <c r="GN5" s="155"/>
      <c r="GO5" s="155"/>
      <c r="GP5" s="155"/>
      <c r="GQ5" s="155"/>
      <c r="GR5" s="155"/>
      <c r="GS5" s="155"/>
      <c r="GT5" s="155"/>
      <c r="GU5" s="155"/>
      <c r="GV5" s="155"/>
      <c r="GW5" s="155"/>
      <c r="GX5" s="155"/>
      <c r="GY5" s="155"/>
      <c r="GZ5" s="155"/>
      <c r="HA5" s="155"/>
      <c r="HB5" s="155"/>
      <c r="HC5" s="155"/>
      <c r="HD5" s="155"/>
      <c r="HE5" s="155"/>
      <c r="HF5" s="155"/>
      <c r="HG5" s="155"/>
      <c r="HH5" s="155"/>
      <c r="HI5" s="155"/>
      <c r="HJ5" s="155"/>
      <c r="HK5" s="155"/>
      <c r="HL5" s="155"/>
      <c r="HM5" s="155"/>
      <c r="HN5" s="155"/>
      <c r="HO5" s="155"/>
      <c r="HP5" s="155"/>
      <c r="HQ5" s="155"/>
      <c r="HR5" s="155"/>
      <c r="HS5" s="155"/>
      <c r="HT5" s="155"/>
      <c r="HU5" s="155"/>
      <c r="HV5" s="155"/>
      <c r="HW5" s="155"/>
      <c r="HX5" s="155"/>
      <c r="HY5" s="155"/>
      <c r="HZ5" s="155"/>
      <c r="IA5" s="155"/>
      <c r="IB5" s="155"/>
      <c r="IC5" s="155"/>
      <c r="ID5" s="155"/>
      <c r="IE5" s="155"/>
      <c r="IF5" s="155"/>
      <c r="IG5" s="155"/>
      <c r="IH5" s="155"/>
      <c r="II5" s="155"/>
      <c r="IJ5" s="155"/>
      <c r="IK5" s="155"/>
      <c r="IL5" s="155"/>
      <c r="IM5" s="155"/>
      <c r="IN5" s="155"/>
      <c r="IO5" s="155"/>
      <c r="IP5" s="155"/>
      <c r="IQ5" s="155"/>
      <c r="IR5" s="155"/>
      <c r="IS5" s="155"/>
      <c r="IT5" s="155"/>
      <c r="IU5" s="155"/>
      <c r="IV5" s="155"/>
      <c r="IW5" s="155"/>
      <c r="IX5" s="155"/>
      <c r="IY5" s="155"/>
      <c r="IZ5" s="155"/>
      <c r="JA5" s="155"/>
      <c r="JB5" s="155"/>
      <c r="JC5" s="155"/>
      <c r="JD5" s="155"/>
      <c r="JE5" s="155"/>
      <c r="JF5" s="155"/>
      <c r="JG5" s="155"/>
      <c r="JH5" s="155"/>
      <c r="JI5" s="155"/>
      <c r="JJ5" s="155"/>
      <c r="JK5" s="155"/>
      <c r="JL5" s="155"/>
      <c r="JM5" s="155"/>
      <c r="JN5" s="155"/>
      <c r="JO5" s="155"/>
      <c r="JP5" s="155"/>
      <c r="JQ5" s="155"/>
      <c r="JR5" s="155"/>
      <c r="JS5" s="155"/>
      <c r="JT5" s="155"/>
      <c r="JU5" s="155"/>
      <c r="JV5" s="155"/>
      <c r="JW5" s="155"/>
      <c r="JX5" s="155"/>
      <c r="JY5" s="155"/>
      <c r="JZ5" s="155"/>
      <c r="KA5" s="155"/>
      <c r="KB5" s="155"/>
      <c r="KC5" s="155"/>
      <c r="KD5" s="155"/>
      <c r="KE5" s="155"/>
      <c r="KF5" s="155"/>
      <c r="KG5" s="155"/>
      <c r="KH5" s="155"/>
      <c r="KI5" s="155"/>
      <c r="KJ5" s="155"/>
      <c r="KK5" s="155"/>
      <c r="KL5" s="155"/>
    </row>
    <row r="6" spans="1:298" s="156" customFormat="1" ht="49.5" customHeight="1" x14ac:dyDescent="0.25">
      <c r="A6" s="335" t="s">
        <v>124</v>
      </c>
      <c r="B6" s="336"/>
      <c r="C6" s="337"/>
      <c r="D6" s="346" t="s">
        <v>125</v>
      </c>
      <c r="E6" s="347"/>
      <c r="F6" s="347"/>
      <c r="G6" s="347"/>
      <c r="H6" s="347"/>
      <c r="I6" s="347"/>
      <c r="J6" s="347"/>
      <c r="K6" s="347"/>
      <c r="L6" s="347"/>
      <c r="M6" s="347"/>
      <c r="N6" s="348"/>
      <c r="O6" s="1"/>
      <c r="P6" s="200"/>
      <c r="Q6" s="1"/>
      <c r="R6" s="1"/>
      <c r="S6" s="1"/>
      <c r="T6" s="1"/>
      <c r="U6" s="1"/>
      <c r="V6" s="1"/>
      <c r="W6" s="1"/>
      <c r="X6" s="1"/>
      <c r="Y6" s="1"/>
      <c r="Z6" s="1"/>
      <c r="AA6" s="1"/>
      <c r="AB6" s="1"/>
      <c r="AC6" s="1"/>
      <c r="AD6" s="1"/>
      <c r="AE6" s="1"/>
      <c r="AF6" s="1"/>
      <c r="AG6" s="1"/>
      <c r="AH6" s="1"/>
      <c r="AI6" s="1"/>
      <c r="AJ6" s="1"/>
      <c r="AK6" s="1"/>
      <c r="AL6" s="1"/>
      <c r="AM6" s="1"/>
      <c r="AN6" s="1"/>
      <c r="AO6" s="155"/>
      <c r="AP6" s="155"/>
      <c r="AQ6" s="155"/>
      <c r="AR6" s="155"/>
      <c r="AS6" s="155"/>
      <c r="AT6" s="155"/>
      <c r="AU6" s="155"/>
      <c r="AV6" s="155"/>
      <c r="AW6" s="155"/>
      <c r="AX6" s="155"/>
      <c r="AY6" s="155"/>
      <c r="AZ6" s="155"/>
      <c r="BA6" s="155"/>
      <c r="BB6" s="155"/>
      <c r="BC6" s="155"/>
      <c r="BD6" s="155"/>
      <c r="BE6" s="155"/>
      <c r="BF6" s="155"/>
      <c r="BG6" s="155"/>
      <c r="BH6" s="155"/>
      <c r="BI6" s="155"/>
      <c r="BJ6" s="155"/>
      <c r="BK6" s="155"/>
      <c r="BL6" s="155"/>
      <c r="BM6" s="155"/>
      <c r="BN6" s="155"/>
      <c r="BO6" s="155"/>
      <c r="BP6" s="155"/>
      <c r="BQ6" s="155"/>
      <c r="BR6" s="155"/>
      <c r="BS6" s="155"/>
      <c r="BT6" s="155"/>
      <c r="BU6" s="155"/>
      <c r="BV6" s="155"/>
      <c r="BW6" s="155"/>
      <c r="BX6" s="155"/>
      <c r="BY6" s="155"/>
      <c r="BZ6" s="155"/>
      <c r="CA6" s="155"/>
      <c r="CB6" s="155"/>
      <c r="CC6" s="155"/>
      <c r="CD6" s="155"/>
      <c r="CE6" s="155"/>
      <c r="CF6" s="155"/>
      <c r="CG6" s="155"/>
      <c r="CH6" s="155"/>
      <c r="CI6" s="155"/>
      <c r="CJ6" s="155"/>
      <c r="CK6" s="155"/>
      <c r="CL6" s="155"/>
      <c r="CM6" s="155"/>
      <c r="CN6" s="155"/>
      <c r="CO6" s="155"/>
      <c r="CP6" s="155"/>
      <c r="CQ6" s="155"/>
      <c r="CR6" s="155"/>
      <c r="CS6" s="155"/>
      <c r="CT6" s="155"/>
      <c r="CU6" s="155"/>
      <c r="CV6" s="155"/>
      <c r="CW6" s="155"/>
      <c r="CX6" s="155"/>
      <c r="CY6" s="155"/>
      <c r="CZ6" s="155"/>
      <c r="DA6" s="155"/>
      <c r="DB6" s="155"/>
      <c r="DC6" s="155"/>
      <c r="DD6" s="155"/>
      <c r="DE6" s="155"/>
      <c r="DF6" s="155"/>
      <c r="DG6" s="155"/>
      <c r="DH6" s="155"/>
      <c r="DI6" s="155"/>
      <c r="DJ6" s="155"/>
      <c r="DK6" s="155"/>
      <c r="DL6" s="155"/>
      <c r="DM6" s="155"/>
      <c r="DN6" s="155"/>
      <c r="DO6" s="155"/>
      <c r="DP6" s="155"/>
      <c r="DQ6" s="155"/>
      <c r="DR6" s="155"/>
      <c r="DS6" s="155"/>
      <c r="DT6" s="155"/>
      <c r="DU6" s="155"/>
      <c r="DV6" s="155"/>
      <c r="DW6" s="155"/>
      <c r="DX6" s="155"/>
      <c r="DY6" s="155"/>
      <c r="DZ6" s="155"/>
      <c r="EA6" s="155"/>
      <c r="EB6" s="155"/>
      <c r="EC6" s="155"/>
      <c r="ED6" s="155"/>
      <c r="EE6" s="155"/>
      <c r="EF6" s="155"/>
      <c r="EG6" s="155"/>
      <c r="EH6" s="155"/>
      <c r="EI6" s="155"/>
      <c r="EJ6" s="155"/>
      <c r="EK6" s="155"/>
      <c r="EL6" s="155"/>
      <c r="EM6" s="155"/>
      <c r="EN6" s="155"/>
      <c r="EO6" s="155"/>
      <c r="EP6" s="155"/>
      <c r="EQ6" s="155"/>
      <c r="ER6" s="155"/>
      <c r="ES6" s="155"/>
      <c r="ET6" s="155"/>
      <c r="EU6" s="155"/>
      <c r="EV6" s="155"/>
      <c r="EW6" s="155"/>
      <c r="EX6" s="155"/>
      <c r="EY6" s="155"/>
      <c r="EZ6" s="155"/>
      <c r="FA6" s="155"/>
      <c r="FB6" s="155"/>
      <c r="FC6" s="155"/>
      <c r="FD6" s="155"/>
      <c r="FE6" s="155"/>
      <c r="FF6" s="155"/>
      <c r="FG6" s="155"/>
      <c r="FH6" s="155"/>
      <c r="FI6" s="155"/>
      <c r="FJ6" s="155"/>
      <c r="FK6" s="155"/>
      <c r="FL6" s="155"/>
      <c r="FM6" s="155"/>
      <c r="FN6" s="155"/>
      <c r="FO6" s="155"/>
      <c r="FP6" s="155"/>
      <c r="FQ6" s="155"/>
      <c r="FR6" s="155"/>
      <c r="FS6" s="155"/>
      <c r="FT6" s="155"/>
      <c r="FU6" s="155"/>
      <c r="FV6" s="155"/>
      <c r="FW6" s="155"/>
      <c r="FX6" s="155"/>
      <c r="FY6" s="155"/>
      <c r="FZ6" s="155"/>
      <c r="GA6" s="155"/>
      <c r="GB6" s="155"/>
      <c r="GC6" s="155"/>
      <c r="GD6" s="155"/>
      <c r="GE6" s="155"/>
      <c r="GF6" s="155"/>
      <c r="GG6" s="155"/>
      <c r="GH6" s="155"/>
      <c r="GI6" s="155"/>
      <c r="GJ6" s="155"/>
      <c r="GK6" s="155"/>
      <c r="GL6" s="155"/>
      <c r="GM6" s="155"/>
      <c r="GN6" s="155"/>
      <c r="GO6" s="155"/>
      <c r="GP6" s="155"/>
      <c r="GQ6" s="155"/>
      <c r="GR6" s="155"/>
      <c r="GS6" s="155"/>
      <c r="GT6" s="155"/>
      <c r="GU6" s="155"/>
      <c r="GV6" s="155"/>
      <c r="GW6" s="155"/>
      <c r="GX6" s="155"/>
      <c r="GY6" s="155"/>
      <c r="GZ6" s="155"/>
      <c r="HA6" s="155"/>
      <c r="HB6" s="155"/>
      <c r="HC6" s="155"/>
      <c r="HD6" s="155"/>
      <c r="HE6" s="155"/>
      <c r="HF6" s="155"/>
      <c r="HG6" s="155"/>
      <c r="HH6" s="155"/>
      <c r="HI6" s="155"/>
      <c r="HJ6" s="155"/>
      <c r="HK6" s="155"/>
      <c r="HL6" s="155"/>
      <c r="HM6" s="155"/>
      <c r="HN6" s="155"/>
      <c r="HO6" s="155"/>
      <c r="HP6" s="155"/>
      <c r="HQ6" s="155"/>
      <c r="HR6" s="155"/>
      <c r="HS6" s="155"/>
      <c r="HT6" s="155"/>
      <c r="HU6" s="155"/>
      <c r="HV6" s="155"/>
      <c r="HW6" s="155"/>
      <c r="HX6" s="155"/>
      <c r="HY6" s="155"/>
      <c r="HZ6" s="155"/>
      <c r="IA6" s="155"/>
      <c r="IB6" s="155"/>
      <c r="IC6" s="155"/>
      <c r="ID6" s="155"/>
      <c r="IE6" s="155"/>
      <c r="IF6" s="155"/>
      <c r="IG6" s="155"/>
      <c r="IH6" s="155"/>
      <c r="II6" s="155"/>
      <c r="IJ6" s="155"/>
      <c r="IK6" s="155"/>
      <c r="IL6" s="155"/>
      <c r="IM6" s="155"/>
      <c r="IN6" s="155"/>
      <c r="IO6" s="155"/>
      <c r="IP6" s="155"/>
      <c r="IQ6" s="155"/>
      <c r="IR6" s="155"/>
      <c r="IS6" s="155"/>
      <c r="IT6" s="155"/>
      <c r="IU6" s="155"/>
      <c r="IV6" s="155"/>
      <c r="IW6" s="155"/>
      <c r="IX6" s="155"/>
      <c r="IY6" s="155"/>
      <c r="IZ6" s="155"/>
      <c r="JA6" s="155"/>
      <c r="JB6" s="155"/>
      <c r="JC6" s="155"/>
      <c r="JD6" s="155"/>
      <c r="JE6" s="155"/>
      <c r="JF6" s="155"/>
      <c r="JG6" s="155"/>
      <c r="JH6" s="155"/>
      <c r="JI6" s="155"/>
      <c r="JJ6" s="155"/>
      <c r="JK6" s="155"/>
      <c r="JL6" s="155"/>
      <c r="JM6" s="155"/>
      <c r="JN6" s="155"/>
      <c r="JO6" s="155"/>
      <c r="JP6" s="155"/>
      <c r="JQ6" s="155"/>
      <c r="JR6" s="155"/>
      <c r="JS6" s="155"/>
      <c r="JT6" s="155"/>
      <c r="JU6" s="155"/>
      <c r="JV6" s="155"/>
      <c r="JW6" s="155"/>
      <c r="JX6" s="155"/>
      <c r="JY6" s="155"/>
      <c r="JZ6" s="155"/>
      <c r="KA6" s="155"/>
      <c r="KB6" s="155"/>
      <c r="KC6" s="155"/>
      <c r="KD6" s="155"/>
      <c r="KE6" s="155"/>
      <c r="KF6" s="155"/>
      <c r="KG6" s="155"/>
      <c r="KH6" s="155"/>
      <c r="KI6" s="155"/>
      <c r="KJ6" s="155"/>
      <c r="KK6" s="155"/>
      <c r="KL6" s="155"/>
    </row>
    <row r="7" spans="1:298" s="156" customFormat="1" ht="13.8" x14ac:dyDescent="0.25">
      <c r="A7" s="329" t="s">
        <v>126</v>
      </c>
      <c r="B7" s="330"/>
      <c r="C7" s="330"/>
      <c r="D7" s="330"/>
      <c r="E7" s="330"/>
      <c r="F7" s="330"/>
      <c r="G7" s="330"/>
      <c r="H7" s="331"/>
      <c r="I7" s="329" t="s">
        <v>127</v>
      </c>
      <c r="J7" s="330"/>
      <c r="K7" s="330"/>
      <c r="L7" s="330"/>
      <c r="M7" s="330"/>
      <c r="N7" s="331"/>
      <c r="O7" s="329" t="s">
        <v>128</v>
      </c>
      <c r="P7" s="330"/>
      <c r="Q7" s="330"/>
      <c r="R7" s="330"/>
      <c r="S7" s="330"/>
      <c r="T7" s="330"/>
      <c r="U7" s="330"/>
      <c r="V7" s="330"/>
      <c r="W7" s="331"/>
      <c r="X7" s="329" t="s">
        <v>129</v>
      </c>
      <c r="Y7" s="330"/>
      <c r="Z7" s="330"/>
      <c r="AA7" s="330"/>
      <c r="AB7" s="330"/>
      <c r="AC7" s="330"/>
      <c r="AD7" s="330"/>
      <c r="AE7" s="330"/>
      <c r="AF7" s="330"/>
      <c r="AG7" s="330"/>
      <c r="AH7" s="331"/>
      <c r="AI7" s="329" t="s">
        <v>130</v>
      </c>
      <c r="AJ7" s="330"/>
      <c r="AK7" s="330"/>
      <c r="AL7" s="330"/>
      <c r="AM7" s="330"/>
      <c r="AN7" s="349"/>
      <c r="AO7" s="155"/>
      <c r="AP7" s="155"/>
      <c r="AQ7" s="155"/>
      <c r="AR7" s="155"/>
      <c r="AS7" s="155"/>
      <c r="AT7" s="155"/>
      <c r="AU7" s="155"/>
      <c r="AV7" s="155"/>
      <c r="AW7" s="155"/>
      <c r="AX7" s="155"/>
      <c r="AY7" s="155"/>
      <c r="AZ7" s="155"/>
      <c r="BA7" s="155"/>
      <c r="BB7" s="155"/>
      <c r="BC7" s="155"/>
      <c r="BD7" s="155"/>
      <c r="BE7" s="155"/>
      <c r="BF7" s="155"/>
      <c r="BG7" s="155"/>
      <c r="BH7" s="155"/>
      <c r="BI7" s="155"/>
      <c r="BJ7" s="155"/>
      <c r="BK7" s="155"/>
      <c r="BL7" s="155"/>
      <c r="BM7" s="155"/>
      <c r="BN7" s="155"/>
      <c r="BO7" s="155"/>
      <c r="BP7" s="155"/>
      <c r="BQ7" s="155"/>
      <c r="BR7" s="155"/>
      <c r="BS7" s="155"/>
      <c r="BT7" s="155"/>
      <c r="BU7" s="155"/>
      <c r="BV7" s="155"/>
      <c r="BW7" s="155"/>
      <c r="BX7" s="155"/>
      <c r="BY7" s="155"/>
      <c r="BZ7" s="155"/>
      <c r="CA7" s="155"/>
      <c r="CB7" s="155"/>
      <c r="CC7" s="155"/>
      <c r="CD7" s="155"/>
      <c r="CE7" s="155"/>
      <c r="CF7" s="155"/>
      <c r="CG7" s="155"/>
      <c r="CH7" s="155"/>
      <c r="CI7" s="155"/>
      <c r="CJ7" s="155"/>
      <c r="CK7" s="155"/>
      <c r="CL7" s="155"/>
      <c r="CM7" s="155"/>
      <c r="CN7" s="155"/>
      <c r="CO7" s="155"/>
      <c r="CP7" s="155"/>
      <c r="CQ7" s="155"/>
      <c r="CR7" s="155"/>
      <c r="CS7" s="155"/>
      <c r="CT7" s="155"/>
      <c r="CU7" s="155"/>
      <c r="CV7" s="155"/>
      <c r="CW7" s="155"/>
      <c r="CX7" s="155"/>
      <c r="CY7" s="155"/>
      <c r="CZ7" s="155"/>
      <c r="DA7" s="155"/>
      <c r="DB7" s="155"/>
      <c r="DC7" s="155"/>
      <c r="DD7" s="155"/>
      <c r="DE7" s="155"/>
      <c r="DF7" s="155"/>
      <c r="DG7" s="155"/>
      <c r="DH7" s="155"/>
      <c r="DI7" s="155"/>
      <c r="DJ7" s="155"/>
      <c r="DK7" s="155"/>
      <c r="DL7" s="155"/>
      <c r="DM7" s="155"/>
      <c r="DN7" s="155"/>
      <c r="DO7" s="155"/>
      <c r="DP7" s="155"/>
      <c r="DQ7" s="155"/>
      <c r="DR7" s="155"/>
      <c r="DS7" s="155"/>
      <c r="DT7" s="155"/>
      <c r="DU7" s="155"/>
      <c r="DV7" s="155"/>
      <c r="DW7" s="155"/>
      <c r="DX7" s="155"/>
      <c r="DY7" s="155"/>
      <c r="DZ7" s="155"/>
      <c r="EA7" s="155"/>
      <c r="EB7" s="155"/>
      <c r="EC7" s="155"/>
      <c r="ED7" s="155"/>
      <c r="EE7" s="155"/>
      <c r="EF7" s="155"/>
      <c r="EG7" s="155"/>
      <c r="EH7" s="155"/>
      <c r="EI7" s="155"/>
      <c r="EJ7" s="155"/>
      <c r="EK7" s="155"/>
      <c r="EL7" s="155"/>
      <c r="EM7" s="155"/>
      <c r="EN7" s="155"/>
      <c r="EO7" s="155"/>
      <c r="EP7" s="155"/>
      <c r="EQ7" s="155"/>
      <c r="ER7" s="155"/>
      <c r="ES7" s="155"/>
      <c r="ET7" s="155"/>
      <c r="EU7" s="155"/>
      <c r="EV7" s="155"/>
      <c r="EW7" s="155"/>
      <c r="EX7" s="155"/>
      <c r="EY7" s="155"/>
      <c r="EZ7" s="155"/>
      <c r="FA7" s="155"/>
      <c r="FB7" s="155"/>
      <c r="FC7" s="155"/>
      <c r="FD7" s="155"/>
      <c r="FE7" s="155"/>
      <c r="FF7" s="155"/>
      <c r="FG7" s="155"/>
      <c r="FH7" s="155"/>
      <c r="FI7" s="155"/>
      <c r="FJ7" s="155"/>
      <c r="FK7" s="155"/>
      <c r="FL7" s="155"/>
      <c r="FM7" s="155"/>
      <c r="FN7" s="155"/>
      <c r="FO7" s="155"/>
      <c r="FP7" s="155"/>
      <c r="FQ7" s="155"/>
      <c r="FR7" s="155"/>
      <c r="FS7" s="155"/>
      <c r="FT7" s="155"/>
      <c r="FU7" s="155"/>
      <c r="FV7" s="155"/>
      <c r="FW7" s="155"/>
      <c r="FX7" s="155"/>
      <c r="FY7" s="155"/>
      <c r="FZ7" s="155"/>
      <c r="GA7" s="155"/>
      <c r="GB7" s="155"/>
      <c r="GC7" s="155"/>
      <c r="GD7" s="155"/>
      <c r="GE7" s="155"/>
      <c r="GF7" s="155"/>
      <c r="GG7" s="155"/>
      <c r="GH7" s="155"/>
      <c r="GI7" s="155"/>
      <c r="GJ7" s="155"/>
      <c r="GK7" s="155"/>
      <c r="GL7" s="155"/>
      <c r="GM7" s="155"/>
      <c r="GN7" s="155"/>
      <c r="GO7" s="155"/>
      <c r="GP7" s="155"/>
      <c r="GQ7" s="155"/>
      <c r="GR7" s="155"/>
      <c r="GS7" s="155"/>
      <c r="GT7" s="155"/>
      <c r="GU7" s="155"/>
      <c r="GV7" s="155"/>
      <c r="GW7" s="155"/>
      <c r="GX7" s="155"/>
      <c r="GY7" s="155"/>
      <c r="GZ7" s="155"/>
      <c r="HA7" s="155"/>
      <c r="HB7" s="155"/>
      <c r="HC7" s="155"/>
      <c r="HD7" s="155"/>
      <c r="HE7" s="155"/>
      <c r="HF7" s="155"/>
      <c r="HG7" s="155"/>
      <c r="HH7" s="155"/>
      <c r="HI7" s="155"/>
      <c r="HJ7" s="155"/>
      <c r="HK7" s="155"/>
      <c r="HL7" s="155"/>
      <c r="HM7" s="155"/>
      <c r="HN7" s="155"/>
      <c r="HO7" s="155"/>
      <c r="HP7" s="155"/>
      <c r="HQ7" s="155"/>
      <c r="HR7" s="155"/>
      <c r="HS7" s="155"/>
      <c r="HT7" s="155"/>
      <c r="HU7" s="155"/>
      <c r="HV7" s="155"/>
      <c r="HW7" s="155"/>
      <c r="HX7" s="155"/>
      <c r="HY7" s="155"/>
      <c r="HZ7" s="155"/>
      <c r="IA7" s="155"/>
      <c r="IB7" s="155"/>
      <c r="IC7" s="155"/>
      <c r="ID7" s="155"/>
      <c r="IE7" s="155"/>
      <c r="IF7" s="155"/>
      <c r="IG7" s="155"/>
      <c r="IH7" s="155"/>
      <c r="II7" s="155"/>
      <c r="IJ7" s="155"/>
      <c r="IK7" s="155"/>
      <c r="IL7" s="155"/>
      <c r="IM7" s="155"/>
      <c r="IN7" s="155"/>
      <c r="IO7" s="155"/>
      <c r="IP7" s="155"/>
      <c r="IQ7" s="155"/>
      <c r="IR7" s="155"/>
      <c r="IS7" s="155"/>
      <c r="IT7" s="155"/>
      <c r="IU7" s="155"/>
      <c r="IV7" s="155"/>
      <c r="IW7" s="155"/>
      <c r="IX7" s="155"/>
      <c r="IY7" s="155"/>
      <c r="IZ7" s="155"/>
      <c r="JA7" s="155"/>
      <c r="JB7" s="155"/>
      <c r="JC7" s="155"/>
      <c r="JD7" s="155"/>
      <c r="JE7" s="155"/>
      <c r="JF7" s="155"/>
      <c r="JG7" s="155"/>
      <c r="JH7" s="155"/>
      <c r="JI7" s="155"/>
      <c r="JJ7" s="155"/>
      <c r="JK7" s="155"/>
      <c r="JL7" s="155"/>
      <c r="JM7" s="155"/>
      <c r="JN7" s="155"/>
      <c r="JO7" s="155"/>
      <c r="JP7" s="155"/>
      <c r="JQ7" s="155"/>
      <c r="JR7" s="155"/>
      <c r="JS7" s="155"/>
      <c r="JT7" s="155"/>
      <c r="JU7" s="155"/>
      <c r="JV7" s="155"/>
      <c r="JW7" s="155"/>
      <c r="JX7" s="155"/>
      <c r="JY7" s="155"/>
      <c r="JZ7" s="155"/>
      <c r="KA7" s="155"/>
      <c r="KB7" s="155"/>
      <c r="KC7" s="155"/>
      <c r="KD7" s="155"/>
      <c r="KE7" s="155"/>
      <c r="KF7" s="155"/>
      <c r="KG7" s="155"/>
      <c r="KH7" s="155"/>
      <c r="KI7" s="155"/>
      <c r="KJ7" s="155"/>
      <c r="KK7" s="155"/>
      <c r="KL7" s="155"/>
    </row>
    <row r="8" spans="1:298" s="156" customFormat="1" ht="16.5" customHeight="1" x14ac:dyDescent="0.25">
      <c r="A8" s="353" t="s">
        <v>131</v>
      </c>
      <c r="B8" s="353" t="s">
        <v>132</v>
      </c>
      <c r="C8" s="355" t="s">
        <v>73</v>
      </c>
      <c r="D8" s="357" t="s">
        <v>75</v>
      </c>
      <c r="E8" s="357" t="s">
        <v>77</v>
      </c>
      <c r="F8" s="358" t="s">
        <v>79</v>
      </c>
      <c r="G8" s="350" t="s">
        <v>81</v>
      </c>
      <c r="H8" s="357" t="s">
        <v>133</v>
      </c>
      <c r="I8" s="351" t="s">
        <v>134</v>
      </c>
      <c r="J8" s="352" t="s">
        <v>135</v>
      </c>
      <c r="K8" s="350" t="s">
        <v>136</v>
      </c>
      <c r="L8" s="350" t="s">
        <v>137</v>
      </c>
      <c r="M8" s="352" t="s">
        <v>135</v>
      </c>
      <c r="N8" s="357" t="s">
        <v>87</v>
      </c>
      <c r="O8" s="360" t="s">
        <v>138</v>
      </c>
      <c r="P8" s="359" t="s">
        <v>89</v>
      </c>
      <c r="Q8" s="350" t="s">
        <v>91</v>
      </c>
      <c r="R8" s="359" t="s">
        <v>139</v>
      </c>
      <c r="S8" s="359"/>
      <c r="T8" s="359"/>
      <c r="U8" s="359"/>
      <c r="V8" s="359"/>
      <c r="W8" s="359"/>
      <c r="X8" s="365" t="s">
        <v>140</v>
      </c>
      <c r="Y8" s="360" t="s">
        <v>141</v>
      </c>
      <c r="Z8" s="360" t="s">
        <v>135</v>
      </c>
      <c r="AA8" s="148"/>
      <c r="AB8" s="148"/>
      <c r="AC8" s="360" t="s">
        <v>142</v>
      </c>
      <c r="AD8" s="360" t="s">
        <v>135</v>
      </c>
      <c r="AE8" s="148"/>
      <c r="AF8" s="148"/>
      <c r="AG8" s="365" t="s">
        <v>143</v>
      </c>
      <c r="AH8" s="360" t="s">
        <v>107</v>
      </c>
      <c r="AI8" s="359" t="s">
        <v>130</v>
      </c>
      <c r="AJ8" s="359" t="s">
        <v>144</v>
      </c>
      <c r="AK8" s="359" t="s">
        <v>145</v>
      </c>
      <c r="AL8" s="359" t="s">
        <v>146</v>
      </c>
      <c r="AM8" s="363" t="s">
        <v>147</v>
      </c>
      <c r="AN8" s="363" t="s">
        <v>111</v>
      </c>
      <c r="AO8" s="155"/>
      <c r="AP8" s="155"/>
      <c r="AQ8" s="155"/>
      <c r="AR8" s="155"/>
      <c r="AS8" s="155"/>
      <c r="AT8" s="155"/>
      <c r="AU8" s="155"/>
      <c r="AV8" s="155"/>
      <c r="AW8" s="155"/>
      <c r="AX8" s="155"/>
      <c r="AY8" s="155"/>
      <c r="AZ8" s="155"/>
      <c r="BA8" s="155"/>
      <c r="BB8" s="155"/>
      <c r="BC8" s="155"/>
      <c r="BD8" s="155"/>
      <c r="BE8" s="155"/>
      <c r="BF8" s="155"/>
      <c r="BG8" s="155"/>
      <c r="BH8" s="155"/>
      <c r="BI8" s="155"/>
      <c r="BJ8" s="155"/>
      <c r="BK8" s="155"/>
      <c r="BL8" s="155"/>
      <c r="BM8" s="155"/>
      <c r="BN8" s="155"/>
      <c r="BO8" s="155"/>
      <c r="BP8" s="155"/>
      <c r="BQ8" s="155"/>
      <c r="BR8" s="155"/>
      <c r="BS8" s="155"/>
      <c r="BT8" s="155"/>
      <c r="BU8" s="155"/>
      <c r="BV8" s="155"/>
      <c r="BW8" s="155"/>
      <c r="BX8" s="155"/>
      <c r="BY8" s="155"/>
      <c r="BZ8" s="155"/>
      <c r="CA8" s="155"/>
      <c r="CB8" s="155"/>
      <c r="CC8" s="155"/>
      <c r="CD8" s="155"/>
      <c r="CE8" s="155"/>
      <c r="CF8" s="155"/>
      <c r="CG8" s="155"/>
      <c r="CH8" s="155"/>
      <c r="CI8" s="155"/>
      <c r="CJ8" s="155"/>
      <c r="CK8" s="155"/>
      <c r="CL8" s="155"/>
      <c r="CM8" s="155"/>
      <c r="CN8" s="155"/>
      <c r="CO8" s="155"/>
      <c r="CP8" s="155"/>
      <c r="CQ8" s="155"/>
      <c r="CR8" s="155"/>
      <c r="CS8" s="155"/>
      <c r="CT8" s="155"/>
      <c r="CU8" s="155"/>
      <c r="CV8" s="155"/>
      <c r="CW8" s="155"/>
      <c r="CX8" s="155"/>
      <c r="CY8" s="155"/>
      <c r="CZ8" s="155"/>
      <c r="DA8" s="155"/>
      <c r="DB8" s="155"/>
      <c r="DC8" s="155"/>
      <c r="DD8" s="155"/>
      <c r="DE8" s="155"/>
      <c r="DF8" s="155"/>
      <c r="DG8" s="155"/>
      <c r="DH8" s="155"/>
      <c r="DI8" s="155"/>
      <c r="DJ8" s="155"/>
      <c r="DK8" s="155"/>
      <c r="DL8" s="155"/>
      <c r="DM8" s="155"/>
      <c r="DN8" s="155"/>
      <c r="DO8" s="155"/>
      <c r="DP8" s="155"/>
      <c r="DQ8" s="155"/>
      <c r="DR8" s="155"/>
      <c r="DS8" s="155"/>
      <c r="DT8" s="155"/>
      <c r="DU8" s="155"/>
      <c r="DV8" s="155"/>
      <c r="DW8" s="155"/>
      <c r="DX8" s="155"/>
      <c r="DY8" s="155"/>
      <c r="DZ8" s="155"/>
      <c r="EA8" s="155"/>
      <c r="EB8" s="155"/>
      <c r="EC8" s="155"/>
      <c r="ED8" s="155"/>
      <c r="EE8" s="155"/>
      <c r="EF8" s="155"/>
      <c r="EG8" s="155"/>
      <c r="EH8" s="155"/>
      <c r="EI8" s="155"/>
      <c r="EJ8" s="155"/>
      <c r="EK8" s="155"/>
      <c r="EL8" s="155"/>
      <c r="EM8" s="155"/>
      <c r="EN8" s="155"/>
      <c r="EO8" s="155"/>
      <c r="EP8" s="155"/>
      <c r="EQ8" s="155"/>
      <c r="ER8" s="155"/>
      <c r="ES8" s="155"/>
      <c r="ET8" s="155"/>
      <c r="EU8" s="155"/>
      <c r="EV8" s="155"/>
      <c r="EW8" s="155"/>
      <c r="EX8" s="155"/>
      <c r="EY8" s="155"/>
      <c r="EZ8" s="155"/>
      <c r="FA8" s="155"/>
      <c r="FB8" s="155"/>
      <c r="FC8" s="155"/>
      <c r="FD8" s="155"/>
      <c r="FE8" s="155"/>
      <c r="FF8" s="155"/>
      <c r="FG8" s="155"/>
      <c r="FH8" s="155"/>
      <c r="FI8" s="155"/>
      <c r="FJ8" s="155"/>
      <c r="FK8" s="155"/>
      <c r="FL8" s="155"/>
      <c r="FM8" s="155"/>
      <c r="FN8" s="155"/>
      <c r="FO8" s="155"/>
      <c r="FP8" s="155"/>
      <c r="FQ8" s="155"/>
      <c r="FR8" s="155"/>
      <c r="FS8" s="155"/>
      <c r="FT8" s="155"/>
      <c r="FU8" s="155"/>
      <c r="FV8" s="155"/>
      <c r="FW8" s="155"/>
      <c r="FX8" s="155"/>
      <c r="FY8" s="155"/>
      <c r="FZ8" s="155"/>
      <c r="GA8" s="155"/>
      <c r="GB8" s="155"/>
      <c r="GC8" s="155"/>
      <c r="GD8" s="155"/>
      <c r="GE8" s="155"/>
      <c r="GF8" s="155"/>
      <c r="GG8" s="155"/>
      <c r="GH8" s="155"/>
      <c r="GI8" s="155"/>
      <c r="GJ8" s="155"/>
      <c r="GK8" s="155"/>
      <c r="GL8" s="155"/>
      <c r="GM8" s="155"/>
      <c r="GN8" s="155"/>
      <c r="GO8" s="155"/>
      <c r="GP8" s="155"/>
      <c r="GQ8" s="155"/>
      <c r="GR8" s="155"/>
      <c r="GS8" s="155"/>
      <c r="GT8" s="155"/>
      <c r="GU8" s="155"/>
      <c r="GV8" s="155"/>
      <c r="GW8" s="155"/>
      <c r="GX8" s="155"/>
      <c r="GY8" s="155"/>
      <c r="GZ8" s="155"/>
      <c r="HA8" s="155"/>
      <c r="HB8" s="155"/>
      <c r="HC8" s="155"/>
      <c r="HD8" s="155"/>
      <c r="HE8" s="155"/>
      <c r="HF8" s="155"/>
      <c r="HG8" s="155"/>
      <c r="HH8" s="155"/>
      <c r="HI8" s="155"/>
      <c r="HJ8" s="155"/>
      <c r="HK8" s="155"/>
      <c r="HL8" s="155"/>
      <c r="HM8" s="155"/>
      <c r="HN8" s="155"/>
      <c r="HO8" s="155"/>
      <c r="HP8" s="155"/>
      <c r="HQ8" s="155"/>
      <c r="HR8" s="155"/>
      <c r="HS8" s="155"/>
      <c r="HT8" s="155"/>
      <c r="HU8" s="155"/>
      <c r="HV8" s="155"/>
      <c r="HW8" s="155"/>
      <c r="HX8" s="155"/>
      <c r="HY8" s="155"/>
      <c r="HZ8" s="155"/>
      <c r="IA8" s="155"/>
      <c r="IB8" s="155"/>
      <c r="IC8" s="155"/>
      <c r="ID8" s="155"/>
      <c r="IE8" s="155"/>
      <c r="IF8" s="155"/>
      <c r="IG8" s="155"/>
      <c r="IH8" s="155"/>
      <c r="II8" s="155"/>
      <c r="IJ8" s="155"/>
      <c r="IK8" s="155"/>
      <c r="IL8" s="155"/>
      <c r="IM8" s="155"/>
      <c r="IN8" s="155"/>
      <c r="IO8" s="155"/>
      <c r="IP8" s="155"/>
      <c r="IQ8" s="155"/>
      <c r="IR8" s="155"/>
      <c r="IS8" s="155"/>
      <c r="IT8" s="155"/>
      <c r="IU8" s="155"/>
      <c r="IV8" s="155"/>
      <c r="IW8" s="155"/>
      <c r="IX8" s="155"/>
      <c r="IY8" s="155"/>
      <c r="IZ8" s="155"/>
      <c r="JA8" s="155"/>
      <c r="JB8" s="155"/>
      <c r="JC8" s="155"/>
      <c r="JD8" s="155"/>
      <c r="JE8" s="155"/>
      <c r="JF8" s="155"/>
      <c r="JG8" s="155"/>
      <c r="JH8" s="155"/>
      <c r="JI8" s="155"/>
      <c r="JJ8" s="155"/>
      <c r="JK8" s="155"/>
      <c r="JL8" s="155"/>
      <c r="JM8" s="155"/>
      <c r="JN8" s="155"/>
      <c r="JO8" s="155"/>
      <c r="JP8" s="155"/>
      <c r="JQ8" s="155"/>
      <c r="JR8" s="155"/>
      <c r="JS8" s="155"/>
      <c r="JT8" s="155"/>
      <c r="JU8" s="155"/>
      <c r="JV8" s="155"/>
      <c r="JW8" s="155"/>
      <c r="JX8" s="155"/>
      <c r="JY8" s="155"/>
      <c r="JZ8" s="155"/>
      <c r="KA8" s="155"/>
      <c r="KB8" s="155"/>
      <c r="KC8" s="155"/>
      <c r="KD8" s="155"/>
      <c r="KE8" s="155"/>
      <c r="KF8" s="155"/>
      <c r="KG8" s="155"/>
      <c r="KH8" s="155"/>
      <c r="KI8" s="155"/>
      <c r="KJ8" s="155"/>
      <c r="KK8" s="155"/>
      <c r="KL8" s="155"/>
    </row>
    <row r="9" spans="1:298" s="158" customFormat="1" ht="94.5" customHeight="1" x14ac:dyDescent="0.3">
      <c r="A9" s="354"/>
      <c r="B9" s="362"/>
      <c r="C9" s="356"/>
      <c r="D9" s="350"/>
      <c r="E9" s="350"/>
      <c r="F9" s="356"/>
      <c r="G9" s="351"/>
      <c r="H9" s="350"/>
      <c r="I9" s="351"/>
      <c r="J9" s="352"/>
      <c r="K9" s="351"/>
      <c r="L9" s="351"/>
      <c r="M9" s="352"/>
      <c r="N9" s="350"/>
      <c r="O9" s="361"/>
      <c r="P9" s="350"/>
      <c r="Q9" s="351"/>
      <c r="R9" s="140" t="s">
        <v>148</v>
      </c>
      <c r="S9" s="140" t="s">
        <v>149</v>
      </c>
      <c r="T9" s="140" t="s">
        <v>150</v>
      </c>
      <c r="U9" s="140" t="s">
        <v>151</v>
      </c>
      <c r="V9" s="140" t="s">
        <v>152</v>
      </c>
      <c r="W9" s="140" t="s">
        <v>153</v>
      </c>
      <c r="X9" s="360"/>
      <c r="Y9" s="366"/>
      <c r="Z9" s="366"/>
      <c r="AA9" s="151" t="s">
        <v>154</v>
      </c>
      <c r="AB9" s="151" t="s">
        <v>135</v>
      </c>
      <c r="AC9" s="366"/>
      <c r="AD9" s="366"/>
      <c r="AE9" s="149" t="s">
        <v>142</v>
      </c>
      <c r="AF9" s="149" t="s">
        <v>135</v>
      </c>
      <c r="AG9" s="360"/>
      <c r="AH9" s="361"/>
      <c r="AI9" s="350"/>
      <c r="AJ9" s="350"/>
      <c r="AK9" s="350"/>
      <c r="AL9" s="350"/>
      <c r="AM9" s="364"/>
      <c r="AN9" s="364"/>
      <c r="AO9" s="157"/>
      <c r="AP9" s="157"/>
      <c r="AQ9" s="157"/>
      <c r="AR9" s="157"/>
      <c r="AS9" s="157"/>
      <c r="AT9" s="157"/>
      <c r="AU9" s="157"/>
      <c r="AV9" s="157"/>
      <c r="AW9" s="157"/>
      <c r="AX9" s="157"/>
      <c r="AY9" s="157"/>
      <c r="AZ9" s="157"/>
      <c r="BA9" s="157"/>
      <c r="BB9" s="157"/>
      <c r="BC9" s="157"/>
      <c r="BD9" s="157"/>
      <c r="BE9" s="157"/>
      <c r="BF9" s="157"/>
      <c r="BG9" s="157"/>
      <c r="BH9" s="157"/>
      <c r="BI9" s="157"/>
      <c r="BJ9" s="157"/>
      <c r="BK9" s="157"/>
      <c r="BL9" s="157"/>
      <c r="BM9" s="157"/>
      <c r="BN9" s="157"/>
      <c r="BO9" s="157"/>
      <c r="BP9" s="157"/>
      <c r="BQ9" s="157"/>
      <c r="BR9" s="157"/>
      <c r="BS9" s="157"/>
      <c r="BT9" s="157"/>
      <c r="BU9" s="157"/>
      <c r="BV9" s="157"/>
      <c r="BW9" s="157"/>
      <c r="BX9" s="157"/>
      <c r="BY9" s="157"/>
      <c r="BZ9" s="157"/>
      <c r="CA9" s="157"/>
      <c r="CB9" s="157"/>
      <c r="CC9" s="157"/>
      <c r="CD9" s="157"/>
      <c r="CE9" s="157"/>
      <c r="CF9" s="157"/>
      <c r="CG9" s="157"/>
      <c r="CH9" s="157"/>
      <c r="CI9" s="157"/>
      <c r="CJ9" s="157"/>
      <c r="CK9" s="157"/>
      <c r="CL9" s="157"/>
      <c r="CM9" s="157"/>
      <c r="CN9" s="157"/>
      <c r="CO9" s="157"/>
      <c r="CP9" s="157"/>
      <c r="CQ9" s="157"/>
      <c r="CR9" s="157"/>
      <c r="CS9" s="157"/>
      <c r="CT9" s="157"/>
      <c r="CU9" s="157"/>
      <c r="CV9" s="157"/>
      <c r="CW9" s="157"/>
      <c r="CX9" s="157"/>
      <c r="CY9" s="157"/>
      <c r="CZ9" s="157"/>
      <c r="DA9" s="157"/>
      <c r="DB9" s="157"/>
      <c r="DC9" s="157"/>
      <c r="DD9" s="157"/>
      <c r="DE9" s="157"/>
      <c r="DF9" s="157"/>
      <c r="DG9" s="157"/>
      <c r="DH9" s="157"/>
      <c r="DI9" s="157"/>
      <c r="DJ9" s="157"/>
      <c r="DK9" s="157"/>
      <c r="DL9" s="157"/>
      <c r="DM9" s="157"/>
      <c r="DN9" s="157"/>
      <c r="DO9" s="157"/>
      <c r="DP9" s="157"/>
      <c r="DQ9" s="157"/>
      <c r="DR9" s="157"/>
      <c r="DS9" s="157"/>
      <c r="DT9" s="157"/>
      <c r="DU9" s="157"/>
      <c r="DV9" s="157"/>
      <c r="DW9" s="157"/>
      <c r="DX9" s="157"/>
      <c r="DY9" s="157"/>
      <c r="DZ9" s="157"/>
      <c r="EA9" s="157"/>
      <c r="EB9" s="157"/>
      <c r="EC9" s="157"/>
      <c r="ED9" s="157"/>
      <c r="EE9" s="157"/>
      <c r="EF9" s="157"/>
      <c r="EG9" s="157"/>
      <c r="EH9" s="157"/>
      <c r="EI9" s="157"/>
      <c r="EJ9" s="157"/>
      <c r="EK9" s="157"/>
      <c r="EL9" s="157"/>
      <c r="EM9" s="157"/>
      <c r="EN9" s="157"/>
      <c r="EO9" s="157"/>
      <c r="EP9" s="157"/>
      <c r="EQ9" s="157"/>
      <c r="ER9" s="157"/>
      <c r="ES9" s="157"/>
      <c r="ET9" s="157"/>
      <c r="EU9" s="157"/>
      <c r="EV9" s="157"/>
      <c r="EW9" s="157"/>
      <c r="EX9" s="157"/>
      <c r="EY9" s="157"/>
      <c r="EZ9" s="157"/>
      <c r="FA9" s="157"/>
      <c r="FB9" s="157"/>
      <c r="FC9" s="157"/>
      <c r="FD9" s="157"/>
      <c r="FE9" s="157"/>
      <c r="FF9" s="157"/>
      <c r="FG9" s="157"/>
      <c r="FH9" s="157"/>
      <c r="FI9" s="157"/>
      <c r="FJ9" s="157"/>
      <c r="FK9" s="157"/>
      <c r="FL9" s="157"/>
      <c r="FM9" s="157"/>
      <c r="FN9" s="157"/>
      <c r="FO9" s="157"/>
      <c r="FP9" s="157"/>
      <c r="FQ9" s="157"/>
      <c r="FR9" s="157"/>
      <c r="FS9" s="157"/>
      <c r="FT9" s="157"/>
      <c r="FU9" s="157"/>
      <c r="FV9" s="157"/>
      <c r="FW9" s="157"/>
      <c r="FX9" s="157"/>
      <c r="FY9" s="157"/>
      <c r="FZ9" s="157"/>
      <c r="GA9" s="157"/>
      <c r="GB9" s="157"/>
      <c r="GC9" s="157"/>
      <c r="GD9" s="157"/>
      <c r="GE9" s="157"/>
      <c r="GF9" s="157"/>
      <c r="GG9" s="157"/>
      <c r="GH9" s="157"/>
      <c r="GI9" s="157"/>
      <c r="GJ9" s="157"/>
      <c r="GK9" s="157"/>
      <c r="GL9" s="157"/>
      <c r="GM9" s="157"/>
      <c r="GN9" s="157"/>
      <c r="GO9" s="157"/>
      <c r="GP9" s="157"/>
      <c r="GQ9" s="157"/>
      <c r="GR9" s="157"/>
      <c r="GS9" s="157"/>
      <c r="GT9" s="157"/>
      <c r="GU9" s="157"/>
      <c r="GV9" s="157"/>
      <c r="GW9" s="157"/>
      <c r="GX9" s="157"/>
      <c r="GY9" s="157"/>
      <c r="GZ9" s="157"/>
      <c r="HA9" s="157"/>
      <c r="HB9" s="157"/>
      <c r="HC9" s="157"/>
      <c r="HD9" s="157"/>
      <c r="HE9" s="157"/>
      <c r="HF9" s="157"/>
      <c r="HG9" s="157"/>
      <c r="HH9" s="157"/>
      <c r="HI9" s="157"/>
      <c r="HJ9" s="157"/>
      <c r="HK9" s="157"/>
      <c r="HL9" s="157"/>
      <c r="HM9" s="157"/>
      <c r="HN9" s="157"/>
      <c r="HO9" s="157"/>
      <c r="HP9" s="157"/>
      <c r="HQ9" s="157"/>
      <c r="HR9" s="157"/>
      <c r="HS9" s="157"/>
      <c r="HT9" s="157"/>
      <c r="HU9" s="157"/>
      <c r="HV9" s="157"/>
      <c r="HW9" s="157"/>
      <c r="HX9" s="157"/>
      <c r="HY9" s="157"/>
      <c r="HZ9" s="157"/>
      <c r="IA9" s="157"/>
      <c r="IB9" s="157"/>
      <c r="IC9" s="157"/>
      <c r="ID9" s="157"/>
      <c r="IE9" s="157"/>
      <c r="IF9" s="157"/>
      <c r="IG9" s="157"/>
      <c r="IH9" s="157"/>
      <c r="II9" s="157"/>
      <c r="IJ9" s="157"/>
      <c r="IK9" s="157"/>
      <c r="IL9" s="157"/>
      <c r="IM9" s="157"/>
      <c r="IN9" s="157"/>
      <c r="IO9" s="157"/>
      <c r="IP9" s="157"/>
      <c r="IQ9" s="157"/>
      <c r="IR9" s="157"/>
      <c r="IS9" s="157"/>
      <c r="IT9" s="157"/>
      <c r="IU9" s="157"/>
      <c r="IV9" s="157"/>
      <c r="IW9" s="157"/>
      <c r="IX9" s="157"/>
      <c r="IY9" s="157"/>
      <c r="IZ9" s="157"/>
      <c r="JA9" s="157"/>
      <c r="JB9" s="157"/>
      <c r="JC9" s="157"/>
      <c r="JD9" s="157"/>
      <c r="JE9" s="157"/>
      <c r="JF9" s="157"/>
      <c r="JG9" s="157"/>
      <c r="JH9" s="157"/>
      <c r="JI9" s="157"/>
      <c r="JJ9" s="157"/>
      <c r="JK9" s="157"/>
      <c r="JL9" s="157"/>
      <c r="JM9" s="157"/>
      <c r="JN9" s="157"/>
      <c r="JO9" s="157"/>
      <c r="JP9" s="157"/>
      <c r="JQ9" s="157"/>
      <c r="JR9" s="157"/>
      <c r="JS9" s="157"/>
      <c r="JT9" s="157"/>
      <c r="JU9" s="157"/>
      <c r="JV9" s="157"/>
      <c r="JW9" s="157"/>
      <c r="JX9" s="157"/>
      <c r="JY9" s="157"/>
      <c r="JZ9" s="157"/>
      <c r="KA9" s="157"/>
      <c r="KB9" s="157"/>
      <c r="KC9" s="157"/>
      <c r="KD9" s="157"/>
      <c r="KE9" s="157"/>
      <c r="KF9" s="157"/>
      <c r="KG9" s="157"/>
      <c r="KH9" s="157"/>
      <c r="KI9" s="157"/>
      <c r="KJ9" s="157"/>
      <c r="KK9" s="157"/>
      <c r="KL9" s="157"/>
    </row>
    <row r="10" spans="1:298" ht="61.2" customHeight="1" x14ac:dyDescent="0.3">
      <c r="A10" s="313">
        <v>1</v>
      </c>
      <c r="B10" s="321" t="s">
        <v>155</v>
      </c>
      <c r="C10" s="313" t="s">
        <v>156</v>
      </c>
      <c r="D10" s="367" t="s">
        <v>157</v>
      </c>
      <c r="E10" s="313" t="s">
        <v>158</v>
      </c>
      <c r="F10" s="368" t="s">
        <v>636</v>
      </c>
      <c r="G10" s="313" t="s">
        <v>159</v>
      </c>
      <c r="H10" s="313">
        <v>5000</v>
      </c>
      <c r="I10" s="327" t="str">
        <f>IF(H10&lt;=2,'Tabla probabilidad'!$B$5,IF(H10&lt;=24,'Tabla probabilidad'!$B$6,IF(H10&lt;=500,'Tabla probabilidad'!$B$7,IF(H10&lt;=5000,'Tabla probabilidad'!$B$8,IF(H10&gt;5000,'Tabla probabilidad'!$B$9)))))</f>
        <v>Alta</v>
      </c>
      <c r="J10" s="328">
        <f>IF(H10&lt;=2,'Tabla probabilidad'!$D$5,IF(H10&lt;=24,'Tabla probabilidad'!$D$6,IF(H10&lt;=500,'Tabla probabilidad'!$D$7,IF(H10&lt;=5000,'Tabla probabilidad'!$D$8,IF(H10&gt;5000,'Tabla probabilidad'!$D$9)))))</f>
        <v>0.8</v>
      </c>
      <c r="K10" s="313" t="s">
        <v>160</v>
      </c>
      <c r="L10" s="313" t="str">
        <f>IF(K10="El riesgo afecta la imagen de alguna área de la organización","Leve",IF(K10="El riesgo afecta la imagen de la entidad internamente, de conocimiento general, nivel interno, alta dirección, contratista y/o de provedores","Menor",IF(K10="El riesgo afecta la imagen de la entidad con algunos usuarios de relevancia frente al logro de los objetivos","Moderado",IF(K10="El riesgo afecta la imagen de de la entidad con efecto publicitario sostenido a nivel del sector justicia","Mayor",IF(K10="El riesgo afecta la imagen de la entidad a nivel nacional, con efecto publicitarios sostenible a nivel país","Catastrófico",IF(K10="Impacto que afecte la ejecución presupuestal en un valor ≥0,5%.","Leve",IF(K10="Impacto que afecte la ejecución presupuestal en un valor ≥1%.","Menor",IF(K10="Impacto que afecte la ejecución presupuestal en un valor ≥5%.","Moderado",IF(K10="Impacto que afecte la ejecución presupuestal en un valor ≥20%.","Mayor",IF(K10="Impacto que afecte la ejecución presupuestal en un valor ≥50%.","Catastrófico",IF(K10="Incumplimiento máximo del 5% de la meta planeada","Leve",IF(K10="Incumplimiento máximo del 15% de la meta planeada","Menor",IF(K10="Incumplimiento máximo del 20% de la meta planeada","Moderado",IF(K10="Incumplimiento máximo del 50% de la meta planeada","Mayor",IF(K10="Incumplimiento máximo del 80% de la meta planeada","Catastrófico",IF(K10="Cualquier afectación a la violacion de los derechos de los ciudadanos se considera con consecuencias altas","Mayor",IF(K10="Cualquier afectación a la violacion de los derechos de los ciudadanos se considera con consecuencias desastrosas","Catastrófico",IF(K10="Afecta la Prestación del Servicio de Administración de Justicia en 5%","Leve",IF(K10="Afecta la Prestación del Servicio de Administración de Justicia en 10%","Menor",IF(K10="Afecta la Prestación del Servicio de Administración de Justicia en 15%","Moderado",IF(K10="Afecta la Prestación del Servicio de Administración de Justicia en 20%","Mayor",IF(K10="Afecta la Prestación del Servicio de Administración de Justicia en más del 50%","Catastrófico",IF(K10="Cualquier acto indebido de los servidores judiciales genera altas consecuencias para la entidad","Mayor",IF(K10="Cualquier acto indebido de los servidores judiciales genera consecuencias desastrosas para la entidad","Catastrófico",IF(K10="Si el hecho llegara a presentarse, tendría consecuencias o efectos mínimos sobre la entidad","Leve",IF(K10="Si el hecho llegara a presentarse, tendría bajo impacto o efecto sobre la entidad","Menor",IF(K10="Si el hecho llegara a presentarse, tendría medianas consecuencias o efectos sobre la entidad","Moderado",IF(K10="Si el hecho llegara a presentarse, tendría altas consecuencias o efectos sobre la entidad","Mayor",IF(K10="Si el hecho llegara a presentarse, tendría desastrosas consecuencias o efectos sobre la entidad","Catastrófico")))))))))))))))))))))))))))))</f>
        <v>Moderado</v>
      </c>
      <c r="M10" s="313" t="str">
        <f>IF(K10="El riesgo afecta la imagen de alguna área de la organización","20%",IF(K10="El riesgo afecta la imagen de la entidad internamente, de conocimiento general, nivel interno, alta dirección, contratista y/o de provedores","40%",IF(K10="El riesgo afecta la imagen de la entidad con algunos usuarios de relevancia frente al logro de los objetivos","60%",IF(K10="El riesgo afecta la imagen de de la entidad con efecto publicitario sostenido a nivel del sector justicia","80%",IF(K10="El riesgo afecta la imagen de la entidad a nivel nacional, con efecto publicitarios sostenible a nivel país","100%",IF(K10="Impacto que afecte la ejecución presupuestal en un valor ≥0,5%.","20%",IF(K10="Impacto que afecte la ejecución presupuestal en un valor ≥1%.","40%",IF(K10="Impacto que afecte la ejecución presupuestal en un valor ≥5%.","60%",IF(K10="Impacto que afecte la ejecución presupuestal en un valor ≥20%.","80%",IF(K10="Impacto que afecte la ejecución presupuestal en un valor ≥50%.","100%",IF(K10="Incumplimiento máximo del 5% de la meta planeada","20%",IF(K10="Incumplimiento máximo del 15% de la meta planeada","40%",IF(K10="Incumplimiento máximo del 20% de la meta planeada","60%",IF(K10="Incumplimiento máximo del 50% de la meta planeada","80%",IF(K10="Incumplimiento máximo del 80% de la meta planeada","100%",IF(K10="Cualquier afectación a la violacion de los derechos de los ciudadanos se considera con consecuencias altas","80%",IF(K10="Cualquier afectación a la violacion de los derechos de los ciudadanos se considera con consecuencias desastrosas","100%",IF(K10="Afecta la Prestación del Servicio de Administración de Justicia en 5%","20%",IF(K10="Afecta la Prestación del Servicio de Administración de Justicia en 10%","40%",IF(K10="Afecta la Prestación del Servicio de Administración de Justicia en 15%","60%",IF(K10="Afecta la Prestación del Servicio de Administración de Justicia en 20%","80%",IF(K10="Afecta la Prestación del Servicio de Administración de Justicia en más del 50%","100%",IF(K10="Cualquier acto indebido de los servidores judiciales genera altas consecuencias para la entidad","80%",IF(K10="Cualquier acto indebido de los servidores judiciales genera consecuencias desastrosas para la entidad","100%",IF(K10="Si el hecho llegara a presentarse, tendría consecuencias o efectos mínimos sobre la entidad","20%",IF(K10="Si el hecho llegara a presentarse, tendría bajo impacto o efecto sobre la entidad","40%",IF(K10="Si el hecho llegara a presentarse, tendría medianas consecuencias o efectos sobre la entidad","60%",IF(K10="Si el hecho llegara a presentarse, tendría altas consecuencias o efectos sobre la entidad","80%",IF(K10="Si el hecho llegara a presentarse, tendría desastrosas consecuencias o efectos sobre la entidad","100%")))))))))))))))))))))))))))))</f>
        <v>60%</v>
      </c>
      <c r="N10" s="313" t="str">
        <f>VLOOKUP((I10&amp;L10),Hoja1!$B$4:$C$28,2,0)</f>
        <v xml:space="preserve">Alto </v>
      </c>
      <c r="O10" s="141">
        <v>1</v>
      </c>
      <c r="P10" s="145" t="s">
        <v>161</v>
      </c>
      <c r="Q10" s="141" t="str">
        <f t="shared" ref="Q10:Q54" si="0">IF(R10="Preventivo","Probabilidad",IF(R10="Detectivo","Probabilidad", IF(R10="Correctivo","Impacto")))</f>
        <v>Probabilidad</v>
      </c>
      <c r="R10" s="141" t="s">
        <v>162</v>
      </c>
      <c r="S10" s="141" t="s">
        <v>163</v>
      </c>
      <c r="T10" s="142">
        <f>VLOOKUP(R10&amp;S10,Hoja1!$Q$4:$R$9,2,0)</f>
        <v>0.45</v>
      </c>
      <c r="U10" s="141" t="s">
        <v>164</v>
      </c>
      <c r="V10" s="141" t="s">
        <v>165</v>
      </c>
      <c r="W10" s="141" t="s">
        <v>166</v>
      </c>
      <c r="X10" s="142">
        <f>IF(Q10="Probabilidad",($J$10*T10),IF(Q10="Impacto"," "))</f>
        <v>0.36000000000000004</v>
      </c>
      <c r="Y10" s="142" t="str">
        <f>IF(Z10&lt;=20%,'Tabla probabilidad'!$B$5,IF(Z10&lt;=40%,'Tabla probabilidad'!$B$6,IF(Z10&lt;=60%,'Tabla probabilidad'!$B$7,IF(Z10&lt;=80%,'Tabla probabilidad'!$B$8,IF(Z10&lt;=100%,'Tabla probabilidad'!$B$9)))))</f>
        <v>Media</v>
      </c>
      <c r="Z10" s="142">
        <f>IF(R10="Preventivo",($J$10-($J$10*T10)),IF(R10="Detectivo",($J$10-($J$10*T10)),IF(R10="Correctivo",($J$10))))</f>
        <v>0.44</v>
      </c>
      <c r="AA10" s="315" t="str">
        <f>IF(AB10&lt;=20%,'Tabla probabilidad'!$B$5,IF(AB10&lt;=40%,'Tabla probabilidad'!$B$6,IF(AB10&lt;=60%,'Tabla probabilidad'!$B$7,IF(AB10&lt;=80%,'Tabla probabilidad'!$B$8,IF(AB10&lt;=100%,'Tabla probabilidad'!$B$9)))))</f>
        <v>Media</v>
      </c>
      <c r="AB10" s="315">
        <f>AVERAGE(Z10:Z14)</f>
        <v>0.44</v>
      </c>
      <c r="AC10" s="142" t="str">
        <f t="shared" ref="AC10:AC54" si="1">IF(AD10&lt;=20%,"Leve",IF(AD10&lt;=40%,"Menor",IF(AD10&lt;=60%,"Moderado",IF(AD10&lt;=80%,"Mayor",IF(AD10&lt;=100%,"Catastrófico")))))</f>
        <v>Moderado</v>
      </c>
      <c r="AD10" s="142">
        <f>IF(Q10="Probabilidad",(($M$10-0)),IF(Q10="Impacto",($M$10-($M$10*T10))))</f>
        <v>0.6</v>
      </c>
      <c r="AE10" s="315" t="str">
        <f>IF(AF10&lt;=20%,"Leve",IF(AF10&lt;=40%,"Menor",IF(AF10&lt;=60%,"Moderado",IF(AF10&lt;=80%,"Mayor",IF(AF10&lt;=100%,"Catastrófico")))))</f>
        <v>Moderado</v>
      </c>
      <c r="AF10" s="315">
        <f>AVERAGE(AD10:AD14)</f>
        <v>0.6</v>
      </c>
      <c r="AG10" s="318" t="str">
        <f>VLOOKUP(AA10&amp;AE10,Hoja1!$B$4:$C$28,2,0)</f>
        <v>Moderado</v>
      </c>
      <c r="AH10" s="313" t="s">
        <v>167</v>
      </c>
      <c r="AI10" s="369"/>
      <c r="AJ10" s="313"/>
      <c r="AK10" s="313"/>
      <c r="AL10" s="313"/>
      <c r="AM10" s="313"/>
      <c r="AN10" s="313"/>
    </row>
    <row r="11" spans="1:298" ht="92.25" customHeight="1" x14ac:dyDescent="0.3">
      <c r="A11" s="313"/>
      <c r="B11" s="322"/>
      <c r="C11" s="313"/>
      <c r="D11" s="367"/>
      <c r="E11" s="313"/>
      <c r="F11" s="368"/>
      <c r="G11" s="313"/>
      <c r="H11" s="313"/>
      <c r="I11" s="327"/>
      <c r="J11" s="328"/>
      <c r="K11" s="313"/>
      <c r="L11" s="314"/>
      <c r="M11" s="314"/>
      <c r="N11" s="313"/>
      <c r="O11" s="141">
        <v>2</v>
      </c>
      <c r="P11" s="145" t="s">
        <v>168</v>
      </c>
      <c r="Q11" s="141" t="str">
        <f t="shared" si="0"/>
        <v>Probabilidad</v>
      </c>
      <c r="R11" s="141" t="s">
        <v>162</v>
      </c>
      <c r="S11" s="141" t="s">
        <v>163</v>
      </c>
      <c r="T11" s="142">
        <f>VLOOKUP(R11&amp;S11,Hoja1!$Q$4:$R$9,2,0)</f>
        <v>0.45</v>
      </c>
      <c r="U11" s="141" t="s">
        <v>164</v>
      </c>
      <c r="V11" s="141" t="s">
        <v>165</v>
      </c>
      <c r="W11" s="141" t="s">
        <v>166</v>
      </c>
      <c r="X11" s="142">
        <f>IF(Q11="Probabilidad",($J$10*T11),IF(Q11="Impacto"," "))</f>
        <v>0.36000000000000004</v>
      </c>
      <c r="Y11" s="142" t="str">
        <f>IF(Z11&lt;=20%,'Tabla probabilidad'!$B$5,IF(Z11&lt;=40%,'Tabla probabilidad'!$B$6,IF(Z11&lt;=60%,'Tabla probabilidad'!$B$7,IF(Z11&lt;=80%,'Tabla probabilidad'!$B$8,IF(Z11&lt;=100%,'Tabla probabilidad'!$B$9)))))</f>
        <v>Media</v>
      </c>
      <c r="Z11" s="142">
        <f t="shared" ref="Z11:Z14" si="2">IF(R11="Preventivo",($J$10-($J$10*T11)),IF(R11="Detectivo",($J$10-($J$10*T11)),IF(R11="Correctivo",($J$10))))</f>
        <v>0.44</v>
      </c>
      <c r="AA11" s="316"/>
      <c r="AB11" s="316"/>
      <c r="AC11" s="142" t="str">
        <f t="shared" si="1"/>
        <v>Moderado</v>
      </c>
      <c r="AD11" s="142">
        <f>IF(Q11="Probabilidad",(($M$10-0)),IF(Q11="Impacto",($M$10-($M$10*T11))))</f>
        <v>0.6</v>
      </c>
      <c r="AE11" s="316"/>
      <c r="AF11" s="316"/>
      <c r="AG11" s="319"/>
      <c r="AH11" s="313"/>
      <c r="AI11" s="369"/>
      <c r="AJ11" s="313"/>
      <c r="AK11" s="313"/>
      <c r="AL11" s="313"/>
      <c r="AM11" s="313"/>
      <c r="AN11" s="313"/>
    </row>
    <row r="12" spans="1:298" ht="49.95" customHeight="1" x14ac:dyDescent="0.3">
      <c r="A12" s="313"/>
      <c r="B12" s="322"/>
      <c r="C12" s="313"/>
      <c r="D12" s="367"/>
      <c r="E12" s="313"/>
      <c r="F12" s="368"/>
      <c r="G12" s="313"/>
      <c r="H12" s="313"/>
      <c r="I12" s="327"/>
      <c r="J12" s="328"/>
      <c r="K12" s="313"/>
      <c r="L12" s="314"/>
      <c r="M12" s="314"/>
      <c r="N12" s="313"/>
      <c r="O12" s="141">
        <v>3</v>
      </c>
      <c r="P12" s="145" t="s">
        <v>169</v>
      </c>
      <c r="Q12" s="141" t="str">
        <f t="shared" si="0"/>
        <v>Probabilidad</v>
      </c>
      <c r="R12" s="141" t="s">
        <v>162</v>
      </c>
      <c r="S12" s="141" t="s">
        <v>163</v>
      </c>
      <c r="T12" s="142">
        <f>VLOOKUP(R12&amp;S12,Hoja1!$Q$4:$R$9,2,0)</f>
        <v>0.45</v>
      </c>
      <c r="U12" s="141" t="s">
        <v>164</v>
      </c>
      <c r="V12" s="141" t="s">
        <v>170</v>
      </c>
      <c r="W12" s="141" t="s">
        <v>166</v>
      </c>
      <c r="X12" s="142">
        <f t="shared" ref="X12:X14" si="3">IF(Q12="Probabilidad",($J$10*T12),IF(Q12="Impacto"," "))</f>
        <v>0.36000000000000004</v>
      </c>
      <c r="Y12" s="142" t="str">
        <f>IF(Z12&lt;=20%,'Tabla probabilidad'!$B$5,IF(Z12&lt;=40%,'Tabla probabilidad'!$B$6,IF(Z12&lt;=60%,'Tabla probabilidad'!$B$7,IF(Z12&lt;=80%,'Tabla probabilidad'!$B$8,IF(Z12&lt;=100%,'Tabla probabilidad'!$B$9)))))</f>
        <v>Media</v>
      </c>
      <c r="Z12" s="142">
        <f t="shared" si="2"/>
        <v>0.44</v>
      </c>
      <c r="AA12" s="316"/>
      <c r="AB12" s="316"/>
      <c r="AC12" s="142" t="str">
        <f t="shared" si="1"/>
        <v>Moderado</v>
      </c>
      <c r="AD12" s="142">
        <f>IF(Q12="Probabilidad",(($M$10-0)),IF(Q12="Impacto",($M$10-($M$10*T12))))</f>
        <v>0.6</v>
      </c>
      <c r="AE12" s="316"/>
      <c r="AF12" s="316"/>
      <c r="AG12" s="319"/>
      <c r="AH12" s="313"/>
      <c r="AI12" s="369"/>
      <c r="AJ12" s="313"/>
      <c r="AK12" s="313"/>
      <c r="AL12" s="313"/>
      <c r="AM12" s="313"/>
      <c r="AN12" s="313"/>
    </row>
    <row r="13" spans="1:298" ht="21.6" customHeight="1" x14ac:dyDescent="0.3">
      <c r="A13" s="313"/>
      <c r="B13" s="322"/>
      <c r="C13" s="313"/>
      <c r="D13" s="367"/>
      <c r="E13" s="313"/>
      <c r="F13" s="368"/>
      <c r="G13" s="313"/>
      <c r="H13" s="313"/>
      <c r="I13" s="327"/>
      <c r="J13" s="328"/>
      <c r="K13" s="313"/>
      <c r="L13" s="314"/>
      <c r="M13" s="314"/>
      <c r="N13" s="313"/>
      <c r="O13" s="141"/>
      <c r="P13" s="145"/>
      <c r="Q13" s="141" t="b">
        <f t="shared" si="0"/>
        <v>0</v>
      </c>
      <c r="R13" s="141"/>
      <c r="S13" s="141"/>
      <c r="T13" s="142" t="e">
        <f>VLOOKUP(R13&amp;S13,Hoja1!$Q$4:$R$9,2,0)</f>
        <v>#N/A</v>
      </c>
      <c r="U13" s="141"/>
      <c r="V13" s="141"/>
      <c r="W13" s="141"/>
      <c r="X13" s="142" t="b">
        <f t="shared" si="3"/>
        <v>0</v>
      </c>
      <c r="Y13" s="142" t="b">
        <f>IF(Z13&lt;=20%,'Tabla probabilidad'!$B$5,IF(Z13&lt;=40%,'Tabla probabilidad'!$B$6,IF(Z13&lt;=60%,'Tabla probabilidad'!$B$7,IF(Z13&lt;=80%,'Tabla probabilidad'!$B$8,IF(Z13&lt;=100%,'Tabla probabilidad'!$B$9)))))</f>
        <v>0</v>
      </c>
      <c r="Z13" s="142" t="b">
        <f t="shared" si="2"/>
        <v>0</v>
      </c>
      <c r="AA13" s="316"/>
      <c r="AB13" s="316"/>
      <c r="AC13" s="142" t="b">
        <f t="shared" si="1"/>
        <v>0</v>
      </c>
      <c r="AD13" s="142" t="b">
        <f>IF(Q13="Probabilidad",(($M$10-0)),IF(Q13="Impacto",($M$10-($M$10*T13))))</f>
        <v>0</v>
      </c>
      <c r="AE13" s="316"/>
      <c r="AF13" s="316"/>
      <c r="AG13" s="319"/>
      <c r="AH13" s="313"/>
      <c r="AI13" s="369"/>
      <c r="AJ13" s="313"/>
      <c r="AK13" s="313"/>
      <c r="AL13" s="313"/>
      <c r="AM13" s="313"/>
      <c r="AN13" s="313"/>
    </row>
    <row r="14" spans="1:298" ht="46.8" customHeight="1" x14ac:dyDescent="0.3">
      <c r="A14" s="313"/>
      <c r="B14" s="323"/>
      <c r="C14" s="313"/>
      <c r="D14" s="367"/>
      <c r="E14" s="313"/>
      <c r="F14" s="368"/>
      <c r="G14" s="313"/>
      <c r="H14" s="313"/>
      <c r="I14" s="327"/>
      <c r="J14" s="328"/>
      <c r="K14" s="313"/>
      <c r="L14" s="314"/>
      <c r="M14" s="314"/>
      <c r="N14" s="313"/>
      <c r="O14" s="141"/>
      <c r="P14" s="159"/>
      <c r="Q14" s="141" t="b">
        <f t="shared" si="0"/>
        <v>0</v>
      </c>
      <c r="R14" s="141"/>
      <c r="S14" s="141"/>
      <c r="T14" s="142" t="e">
        <f>VLOOKUP(R14&amp;S14,Hoja1!$Q$4:$R$9,2,0)</f>
        <v>#N/A</v>
      </c>
      <c r="U14" s="141"/>
      <c r="V14" s="141"/>
      <c r="W14" s="141"/>
      <c r="X14" s="142" t="b">
        <f t="shared" si="3"/>
        <v>0</v>
      </c>
      <c r="Y14" s="142" t="b">
        <f>IF(Z14&lt;=20%,'Tabla probabilidad'!$B$5,IF(Z14&lt;=40%,'Tabla probabilidad'!$B$6,IF(Z14&lt;=60%,'Tabla probabilidad'!$B$7,IF(Z14&lt;=80%,'Tabla probabilidad'!$B$8,IF(Z14&lt;=100%,'Tabla probabilidad'!$B$9)))))</f>
        <v>0</v>
      </c>
      <c r="Z14" s="142" t="b">
        <f t="shared" si="2"/>
        <v>0</v>
      </c>
      <c r="AA14" s="317"/>
      <c r="AB14" s="317"/>
      <c r="AC14" s="142" t="b">
        <f t="shared" si="1"/>
        <v>0</v>
      </c>
      <c r="AD14" s="142" t="b">
        <f>IF(Q14="Probabilidad",(($M$10-0)),IF(Q14="Impacto",($M$10-($M$10*T14))))</f>
        <v>0</v>
      </c>
      <c r="AE14" s="317"/>
      <c r="AF14" s="317"/>
      <c r="AG14" s="320"/>
      <c r="AH14" s="313"/>
      <c r="AI14" s="369"/>
      <c r="AJ14" s="313"/>
      <c r="AK14" s="313"/>
      <c r="AL14" s="313"/>
      <c r="AM14" s="313"/>
      <c r="AN14" s="313"/>
    </row>
    <row r="15" spans="1:298" ht="75.75" customHeight="1" x14ac:dyDescent="0.3">
      <c r="A15" s="313">
        <v>2</v>
      </c>
      <c r="B15" s="321" t="s">
        <v>171</v>
      </c>
      <c r="C15" s="313" t="s">
        <v>156</v>
      </c>
      <c r="D15" s="324" t="s">
        <v>172</v>
      </c>
      <c r="E15" s="318" t="s">
        <v>173</v>
      </c>
      <c r="F15" s="318" t="s">
        <v>638</v>
      </c>
      <c r="G15" s="313" t="s">
        <v>159</v>
      </c>
      <c r="H15" s="318">
        <v>4400</v>
      </c>
      <c r="I15" s="327" t="str">
        <f>IF(H15&lt;=2,'Tabla probabilidad'!$B$5,IF(H15&lt;=24,'Tabla probabilidad'!$B$6,IF(H15&lt;=500,'Tabla probabilidad'!$B$7,IF(H15&lt;=5000,'Tabla probabilidad'!$B$8,IF(H15&gt;5000,'Tabla probabilidad'!$B$9)))))</f>
        <v>Alta</v>
      </c>
      <c r="J15" s="328">
        <f>IF(H15&lt;=2,'Tabla probabilidad'!$D$5,IF(H15&lt;=24,'Tabla probabilidad'!$D$6,IF(H15&lt;=500,'Tabla probabilidad'!$D$7,IF(H15&lt;=5000,'Tabla probabilidad'!$D$8,IF(H15&gt;5000,'Tabla probabilidad'!$D$9)))))</f>
        <v>0.8</v>
      </c>
      <c r="K15" s="313" t="s">
        <v>160</v>
      </c>
      <c r="L15" s="313" t="str">
        <f>IF(K15="El riesgo afecta la imagen de alguna área de la organización","Leve",IF(K15="El riesgo afecta la imagen de la entidad internamente, de conocimiento general, nivel interno, alta dirección, contratista y/o de provedores","Menor",IF(K15="El riesgo afecta la imagen de la entidad con algunos usuarios de relevancia frente al logro de los objetivos","Moderado",IF(K15="El riesgo afecta la imagen de de la entidad con efecto publicitario sostenido a nivel del sector justicia","Mayor",IF(K15="El riesgo afecta la imagen de la entidad a nivel nacional, con efecto publicitarios sostenible a nivel país","Catastrófico",IF(K15="Impacto que afecte la ejecución presupuestal en un valor ≥0,5%.","Leve",IF(K15="Impacto que afecte la ejecución presupuestal en un valor ≥1%.","Menor",IF(K15="Impacto que afecte la ejecución presupuestal en un valor ≥5%.","Moderado",IF(K15="Impacto que afecte la ejecución presupuestal en un valor ≥20%.","Mayor",IF(K15="Impacto que afecte la ejecución presupuestal en un valor ≥50%.","Catastrófico",IF(K15="Incumplimiento máximo del 5% de la meta planeada","Leve",IF(K15="Incumplimiento máximo del 15% de la meta planeada","Menor",IF(K15="Incumplimiento máximo del 20% de la meta planeada","Moderado",IF(K15="Incumplimiento máximo del 50% de la meta planeada","Mayor",IF(K15="Incumplimiento máximo del 80% de la meta planeada","Catastrófico",IF(K15="Cualquier afectación a la violacion de los derechos de los ciudadanos se considera con consecuencias altas","Mayor",IF(K15="Cualquier afectación a la violacion de los derechos de los ciudadanos se considera con consecuencias desastrosas","Catastrófico",IF(K15="Afecta la Prestación del Servicio de Administración de Justicia en 5%","Leve",IF(K15="Afecta la Prestación del Servicio de Administración de Justicia en 10%","Menor",IF(K15="Afecta la Prestación del Servicio de Administración de Justicia en 15%","Moderado",IF(K15="Afecta la Prestación del Servicio de Administración de Justicia en 20%","Mayor",IF(K15="Afecta la Prestación del Servicio de Administración de Justicia en más del 50%","Catastrófico",IF(K15="Cualquier acto indebido de los servidores judiciales genera altas consecuencias para la entidad","Mayor",IF(K15="Cualquier acto indebido de los servidores judiciales genera consecuencias desastrosas para la entidad","Catastrófico",IF(K15="Si el hecho llegara a presentarse, tendría consecuencias o efectos mínimos sobre la entidad","Leve",IF(K15="Si el hecho llegara a presentarse, tendría bajo impacto o efecto sobre la entidad","Menor",IF(K15="Si el hecho llegara a presentarse, tendría medianas consecuencias o efectos sobre la entidad","Moderado",IF(K15="Si el hecho llegara a presentarse, tendría altas consecuencias o efectos sobre la entidad","Mayor",IF(K15="Si el hecho llegara a presentarse, tendría desastrosas consecuencias o efectos sobre la entidad","Catastrófico")))))))))))))))))))))))))))))</f>
        <v>Moderado</v>
      </c>
      <c r="M15" s="313" t="str">
        <f>IF(K15="El riesgo afecta la imagen de alguna área de la organización","20%",IF(K15="El riesgo afecta la imagen de la entidad internamente, de conocimiento general, nivel interno, alta dirección, contratista y/o de provedores","40%",IF(K15="El riesgo afecta la imagen de la entidad con algunos usuarios de relevancia frente al logro de los objetivos","60%",IF(K15="El riesgo afecta la imagen de de la entidad con efecto publicitario sostenido a nivel del sector justicia","80%",IF(K15="El riesgo afecta la imagen de la entidad a nivel nacional, con efecto publicitarios sostenible a nivel país","100%",IF(K15="Impacto que afecte la ejecución presupuestal en un valor ≥0,5%.","20%",IF(K15="Impacto que afecte la ejecución presupuestal en un valor ≥1%.","40%",IF(K15="Impacto que afecte la ejecución presupuestal en un valor ≥5%.","60%",IF(K15="Impacto que afecte la ejecución presupuestal en un valor ≥20%.","80%",IF(K15="Impacto que afecte la ejecución presupuestal en un valor ≥50%.","100%",IF(K15="Incumplimiento máximo del 5% de la meta planeada","20%",IF(K15="Incumplimiento máximo del 15% de la meta planeada","40%",IF(K15="Incumplimiento máximo del 20% de la meta planeada","60%",IF(K15="Incumplimiento máximo del 50% de la meta planeada","80%",IF(K15="Incumplimiento máximo del 80% de la meta planeada","100%",IF(K15="Cualquier afectación a la violacion de los derechos de los ciudadanos se considera con consecuencias altas","80%",IF(K15="Cualquier afectación a la violacion de los derechos de los ciudadanos se considera con consecuencias desastrosas","100%",IF(K15="Afecta la Prestación del Servicio de Administración de Justicia en 5%","20%",IF(K15="Afecta la Prestación del Servicio de Administración de Justicia en 10%","40%",IF(K15="Afecta la Prestación del Servicio de Administración de Justicia en 15%","60%",IF(K15="Afecta la Prestación del Servicio de Administración de Justicia en 20%","80%",IF(K15="Afecta la Prestación del Servicio de Administración de Justicia en más del 50%","100%",IF(K15="Cualquier acto indebido de los servidores judiciales genera altas consecuencias para la entidad","80%",IF(K15="Cualquier acto indebido de los servidores judiciales genera consecuencias desastrosas para la entidad","100%",IF(K15="Si el hecho llegara a presentarse, tendría consecuencias o efectos mínimos sobre la entidad","20%",IF(K15="Si el hecho llegara a presentarse, tendría bajo impacto o efecto sobre la entidad","40%",IF(K15="Si el hecho llegara a presentarse, tendría medianas consecuencias o efectos sobre la entidad","60%",IF(K15="Si el hecho llegara a presentarse, tendría altas consecuencias o efectos sobre la entidad","80%",IF(K15="Si el hecho llegara a presentarse, tendría desastrosas consecuencias o efectos sobre la entidad","100%")))))))))))))))))))))))))))))</f>
        <v>60%</v>
      </c>
      <c r="N15" s="313" t="str">
        <f>VLOOKUP((I15&amp;L15),Hoja1!$B$4:$C$28,2,0)</f>
        <v xml:space="preserve">Alto </v>
      </c>
      <c r="O15" s="141">
        <v>1</v>
      </c>
      <c r="P15" s="145" t="s">
        <v>174</v>
      </c>
      <c r="Q15" s="141" t="str">
        <f t="shared" si="0"/>
        <v>Probabilidad</v>
      </c>
      <c r="R15" s="141" t="s">
        <v>175</v>
      </c>
      <c r="S15" s="141" t="s">
        <v>163</v>
      </c>
      <c r="T15" s="142">
        <f>VLOOKUP(R15&amp;S15,Hoja1!$Q$4:$R$9,2,0)</f>
        <v>0.35</v>
      </c>
      <c r="U15" s="141" t="s">
        <v>164</v>
      </c>
      <c r="V15" s="141" t="s">
        <v>165</v>
      </c>
      <c r="W15" s="141" t="s">
        <v>166</v>
      </c>
      <c r="X15" s="142">
        <f>IF(Q15="Probabilidad",($J$15*T15),IF(Q15="Impacto"," "))</f>
        <v>0.27999999999999997</v>
      </c>
      <c r="Y15" s="142" t="str">
        <f>IF(Z15&lt;=20%,'Tabla probabilidad'!$B$5,IF(Z15&lt;=40%,'Tabla probabilidad'!$B$6,IF(Z15&lt;=60%,'Tabla probabilidad'!$B$7,IF(Z15&lt;=80%,'Tabla probabilidad'!$B$8,IF(Z15&lt;=100%,'Tabla probabilidad'!$B$9)))))</f>
        <v>Media</v>
      </c>
      <c r="Z15" s="142">
        <f>IF(R15="Preventivo",($J$15-($J$15*T15)),IF(R15="Detectivo",($J$15-($J$15*T15)),IF(R15="Correctivo",($J$15))))</f>
        <v>0.52</v>
      </c>
      <c r="AA15" s="315" t="str">
        <f>IF(AB15&lt;=20%,'Tabla probabilidad'!$B$5,IF(AB15&lt;=40%,'Tabla probabilidad'!$B$6,IF(AB15&lt;=60%,'Tabla probabilidad'!$B$7,IF(AB15&lt;=80%,'Tabla probabilidad'!$B$8,IF(AB15&lt;=100%,'Tabla probabilidad'!$B$9)))))</f>
        <v>Media</v>
      </c>
      <c r="AB15" s="315">
        <f>AVERAGE(Z15:Z19)</f>
        <v>0.52</v>
      </c>
      <c r="AC15" s="142" t="str">
        <f t="shared" si="1"/>
        <v>Moderado</v>
      </c>
      <c r="AD15" s="142">
        <f>IF(Q15="Probabilidad",(($M$15-0)),IF(Q15="Impacto",($M$15-($M$15*T15))))</f>
        <v>0.6</v>
      </c>
      <c r="AE15" s="315" t="str">
        <f>IF(AF15&lt;=20%,"Leve",IF(AF15&lt;=40%,"Menor",IF(AF15&lt;=60%,"Moderado",IF(AF15&lt;=80%,"Mayor",IF(AF15&lt;=100%,"Catastrófico")))))</f>
        <v>Moderado</v>
      </c>
      <c r="AF15" s="315">
        <f>AVERAGE(AD15:AD19)</f>
        <v>0.6</v>
      </c>
      <c r="AG15" s="318" t="str">
        <f>VLOOKUP(AA15&amp;AE15,Hoja1!$B$4:$C$28,2,0)</f>
        <v>Moderado</v>
      </c>
      <c r="AH15" s="313" t="s">
        <v>167</v>
      </c>
      <c r="AI15" s="313"/>
      <c r="AJ15" s="313"/>
      <c r="AK15" s="313"/>
      <c r="AL15" s="313"/>
      <c r="AM15" s="313"/>
      <c r="AN15" s="313"/>
    </row>
    <row r="16" spans="1:298" ht="47.25" customHeight="1" x14ac:dyDescent="0.3">
      <c r="A16" s="313"/>
      <c r="B16" s="322"/>
      <c r="C16" s="313"/>
      <c r="D16" s="325"/>
      <c r="E16" s="319"/>
      <c r="F16" s="319"/>
      <c r="G16" s="313"/>
      <c r="H16" s="319"/>
      <c r="I16" s="327"/>
      <c r="J16" s="328"/>
      <c r="K16" s="313"/>
      <c r="L16" s="314"/>
      <c r="M16" s="314"/>
      <c r="N16" s="313"/>
      <c r="O16" s="141"/>
      <c r="P16" s="145"/>
      <c r="Q16" s="141" t="b">
        <f t="shared" si="0"/>
        <v>0</v>
      </c>
      <c r="R16" s="141"/>
      <c r="S16" s="141"/>
      <c r="T16" s="142" t="e">
        <f>VLOOKUP(R16&amp;S16,Hoja1!$Q$4:$R$9,2,0)</f>
        <v>#N/A</v>
      </c>
      <c r="U16" s="141"/>
      <c r="V16" s="141"/>
      <c r="W16" s="141"/>
      <c r="X16" s="142" t="b">
        <f>IF(Q16="Probabilidad",($J$15*T16),IF(Q16="Impacto"," "))</f>
        <v>0</v>
      </c>
      <c r="Y16" s="142" t="b">
        <f>IF(Z16&lt;=20%,'Tabla probabilidad'!$B$5,IF(Z16&lt;=40%,'Tabla probabilidad'!$B$6,IF(Z16&lt;=60%,'Tabla probabilidad'!$B$7,IF(Z16&lt;=80%,'Tabla probabilidad'!$B$8,IF(Z16&lt;=100%,'Tabla probabilidad'!$B$9)))))</f>
        <v>0</v>
      </c>
      <c r="Z16" s="142" t="b">
        <f t="shared" ref="Z16:Z19" si="4">IF(R16="Preventivo",($J$15-($J$15*T16)),IF(R16="Detectivo",($J$15-($J$15*T16)),IF(R16="Correctivo",($J$15))))</f>
        <v>0</v>
      </c>
      <c r="AA16" s="316"/>
      <c r="AB16" s="316"/>
      <c r="AC16" s="142" t="b">
        <f t="shared" si="1"/>
        <v>0</v>
      </c>
      <c r="AD16" s="142" t="b">
        <f t="shared" ref="AD16:AD19" si="5">IF(Q16="Probabilidad",(($M$15-0)),IF(Q16="Impacto",($M$15-($M$15*T16))))</f>
        <v>0</v>
      </c>
      <c r="AE16" s="316"/>
      <c r="AF16" s="316"/>
      <c r="AG16" s="319"/>
      <c r="AH16" s="313"/>
      <c r="AI16" s="313"/>
      <c r="AJ16" s="313"/>
      <c r="AK16" s="313"/>
      <c r="AL16" s="313"/>
      <c r="AM16" s="313"/>
      <c r="AN16" s="313"/>
    </row>
    <row r="17" spans="1:40" ht="62.25" customHeight="1" x14ac:dyDescent="0.3">
      <c r="A17" s="313"/>
      <c r="B17" s="322"/>
      <c r="C17" s="313"/>
      <c r="D17" s="325"/>
      <c r="E17" s="319"/>
      <c r="F17" s="319"/>
      <c r="G17" s="313"/>
      <c r="H17" s="319"/>
      <c r="I17" s="327"/>
      <c r="J17" s="328"/>
      <c r="K17" s="313"/>
      <c r="L17" s="314"/>
      <c r="M17" s="314"/>
      <c r="N17" s="313"/>
      <c r="O17" s="141"/>
      <c r="P17" s="145"/>
      <c r="Q17" s="141" t="b">
        <f t="shared" si="0"/>
        <v>0</v>
      </c>
      <c r="R17" s="141"/>
      <c r="S17" s="141"/>
      <c r="T17" s="142" t="e">
        <f>VLOOKUP(R17&amp;S17,Hoja1!$Q$4:$R$9,2,0)</f>
        <v>#N/A</v>
      </c>
      <c r="U17" s="141"/>
      <c r="V17" s="141"/>
      <c r="W17" s="141"/>
      <c r="X17" s="142" t="b">
        <f t="shared" ref="X17:X19" si="6">IF(Q17="Probabilidad",($J$15*T17),IF(Q17="Impacto"," "))</f>
        <v>0</v>
      </c>
      <c r="Y17" s="142" t="b">
        <f>IF(Z17&lt;=20%,'Tabla probabilidad'!$B$5,IF(Z17&lt;=40%,'Tabla probabilidad'!$B$6,IF(Z17&lt;=60%,'Tabla probabilidad'!$B$7,IF(Z17&lt;=80%,'Tabla probabilidad'!$B$8,IF(Z17&lt;=100%,'Tabla probabilidad'!$B$9)))))</f>
        <v>0</v>
      </c>
      <c r="Z17" s="142" t="b">
        <f t="shared" si="4"/>
        <v>0</v>
      </c>
      <c r="AA17" s="316"/>
      <c r="AB17" s="316"/>
      <c r="AC17" s="142" t="b">
        <f t="shared" si="1"/>
        <v>0</v>
      </c>
      <c r="AD17" s="142" t="b">
        <f t="shared" si="5"/>
        <v>0</v>
      </c>
      <c r="AE17" s="316"/>
      <c r="AF17" s="316"/>
      <c r="AG17" s="319"/>
      <c r="AH17" s="313"/>
      <c r="AI17" s="313"/>
      <c r="AJ17" s="313"/>
      <c r="AK17" s="313"/>
      <c r="AL17" s="313"/>
      <c r="AM17" s="313"/>
      <c r="AN17" s="313"/>
    </row>
    <row r="18" spans="1:40" ht="19.2" customHeight="1" x14ac:dyDescent="0.3">
      <c r="A18" s="313"/>
      <c r="B18" s="322"/>
      <c r="C18" s="313"/>
      <c r="D18" s="325"/>
      <c r="E18" s="319"/>
      <c r="F18" s="319"/>
      <c r="G18" s="313"/>
      <c r="H18" s="319"/>
      <c r="I18" s="327"/>
      <c r="J18" s="328"/>
      <c r="K18" s="313"/>
      <c r="L18" s="314"/>
      <c r="M18" s="314"/>
      <c r="N18" s="313"/>
      <c r="O18" s="141"/>
      <c r="P18" s="145"/>
      <c r="Q18" s="141" t="b">
        <f t="shared" si="0"/>
        <v>0</v>
      </c>
      <c r="R18" s="141"/>
      <c r="S18" s="141"/>
      <c r="T18" s="142" t="e">
        <f>VLOOKUP(R18&amp;S18,Hoja1!$Q$4:$R$9,2,0)</f>
        <v>#N/A</v>
      </c>
      <c r="U18" s="141"/>
      <c r="V18" s="141"/>
      <c r="W18" s="141"/>
      <c r="X18" s="142" t="b">
        <f t="shared" si="6"/>
        <v>0</v>
      </c>
      <c r="Y18" s="142" t="b">
        <f>IF(Z18&lt;=20%,'Tabla probabilidad'!$B$5,IF(Z18&lt;=40%,'Tabla probabilidad'!$B$6,IF(Z18&lt;=60%,'Tabla probabilidad'!$B$7,IF(Z18&lt;=80%,'Tabla probabilidad'!$B$8,IF(Z18&lt;=100%,'Tabla probabilidad'!$B$9)))))</f>
        <v>0</v>
      </c>
      <c r="Z18" s="142" t="b">
        <f t="shared" si="4"/>
        <v>0</v>
      </c>
      <c r="AA18" s="316"/>
      <c r="AB18" s="316"/>
      <c r="AC18" s="142" t="b">
        <f t="shared" si="1"/>
        <v>0</v>
      </c>
      <c r="AD18" s="142" t="b">
        <f t="shared" si="5"/>
        <v>0</v>
      </c>
      <c r="AE18" s="316"/>
      <c r="AF18" s="316"/>
      <c r="AG18" s="319"/>
      <c r="AH18" s="313"/>
      <c r="AI18" s="313"/>
      <c r="AJ18" s="313"/>
      <c r="AK18" s="313"/>
      <c r="AL18" s="313"/>
      <c r="AM18" s="313"/>
      <c r="AN18" s="313"/>
    </row>
    <row r="19" spans="1:40" ht="18.600000000000001" customHeight="1" x14ac:dyDescent="0.3">
      <c r="A19" s="313"/>
      <c r="B19" s="323"/>
      <c r="C19" s="313"/>
      <c r="D19" s="326"/>
      <c r="E19" s="320"/>
      <c r="F19" s="320"/>
      <c r="G19" s="313"/>
      <c r="H19" s="320"/>
      <c r="I19" s="327"/>
      <c r="J19" s="328"/>
      <c r="K19" s="313"/>
      <c r="L19" s="314"/>
      <c r="M19" s="314"/>
      <c r="N19" s="313"/>
      <c r="O19" s="141"/>
      <c r="P19" s="159"/>
      <c r="Q19" s="141" t="b">
        <f t="shared" si="0"/>
        <v>0</v>
      </c>
      <c r="R19" s="141"/>
      <c r="S19" s="141"/>
      <c r="T19" s="142" t="e">
        <f>VLOOKUP(R19&amp;S19,Hoja1!$Q$4:$R$9,2,0)</f>
        <v>#N/A</v>
      </c>
      <c r="U19" s="141"/>
      <c r="V19" s="141"/>
      <c r="W19" s="141"/>
      <c r="X19" s="142" t="b">
        <f t="shared" si="6"/>
        <v>0</v>
      </c>
      <c r="Y19" s="142" t="b">
        <f>IF(Z19&lt;=20%,'Tabla probabilidad'!$B$5,IF(Z19&lt;=40%,'Tabla probabilidad'!$B$6,IF(Z19&lt;=60%,'Tabla probabilidad'!$B$7,IF(Z19&lt;=80%,'Tabla probabilidad'!$B$8,IF(Z19&lt;=100%,'Tabla probabilidad'!$B$9)))))</f>
        <v>0</v>
      </c>
      <c r="Z19" s="142" t="b">
        <f t="shared" si="4"/>
        <v>0</v>
      </c>
      <c r="AA19" s="317"/>
      <c r="AB19" s="317"/>
      <c r="AC19" s="142" t="b">
        <f t="shared" si="1"/>
        <v>0</v>
      </c>
      <c r="AD19" s="142" t="b">
        <f t="shared" si="5"/>
        <v>0</v>
      </c>
      <c r="AE19" s="317"/>
      <c r="AF19" s="317"/>
      <c r="AG19" s="320"/>
      <c r="AH19" s="313"/>
      <c r="AI19" s="313"/>
      <c r="AJ19" s="313"/>
      <c r="AK19" s="313"/>
      <c r="AL19" s="313"/>
      <c r="AM19" s="313"/>
      <c r="AN19" s="313"/>
    </row>
    <row r="20" spans="1:40" ht="54.75" customHeight="1" x14ac:dyDescent="0.3">
      <c r="A20" s="313">
        <v>3</v>
      </c>
      <c r="B20" s="321" t="s">
        <v>176</v>
      </c>
      <c r="C20" s="313" t="s">
        <v>156</v>
      </c>
      <c r="D20" s="324" t="s">
        <v>177</v>
      </c>
      <c r="E20" s="313" t="s">
        <v>178</v>
      </c>
      <c r="F20" s="313" t="s">
        <v>637</v>
      </c>
      <c r="G20" s="313" t="s">
        <v>159</v>
      </c>
      <c r="H20" s="313">
        <v>5000</v>
      </c>
      <c r="I20" s="327" t="str">
        <f>IF(H20&lt;=2,'Tabla probabilidad'!$B$5,IF(H20&lt;=24,'Tabla probabilidad'!$B$6,IF(H20&lt;=500,'Tabla probabilidad'!$B$7,IF(H20&lt;=5000,'Tabla probabilidad'!$B$8,IF(H20&gt;5000,'Tabla probabilidad'!$B$9)))))</f>
        <v>Alta</v>
      </c>
      <c r="J20" s="328">
        <f>IF(H20&lt;=2,'Tabla probabilidad'!$D$5,IF(H20&lt;=24,'Tabla probabilidad'!$D$6,IF(H20&lt;=500,'Tabla probabilidad'!$D$7,IF(H20&lt;=5000,'Tabla probabilidad'!$D$8,IF(H20&gt;5000,'Tabla probabilidad'!$D$9)))))</f>
        <v>0.8</v>
      </c>
      <c r="K20" s="313" t="s">
        <v>179</v>
      </c>
      <c r="L20" s="313" t="str">
        <f>IF(K20="El riesgo afecta la imagen de alguna área de la organización","Leve",IF(K20="El riesgo afecta la imagen de la entidad internamente, de conocimiento general, nivel interno, alta dirección, contratista y/o de provedores","Menor",IF(K20="El riesgo afecta la imagen de la entidad con algunos usuarios de relevancia frente al logro de los objetivos","Moderado",IF(K20="El riesgo afecta la imagen de de la entidad con efecto publicitario sostenido a nivel del sector justicia","Mayor",IF(K20="El riesgo afecta la imagen de la entidad a nivel nacional, con efecto publicitarios sostenible a nivel país","Catastrófico",IF(K20="Impacto que afecte la ejecución presupuestal en un valor ≥0,5%.","Leve",IF(K20="Impacto que afecte la ejecución presupuestal en un valor ≥1%.","Menor",IF(K20="Impacto que afecte la ejecución presupuestal en un valor ≥5%.","Moderado",IF(K20="Impacto que afecte la ejecución presupuestal en un valor ≥20%.","Mayor",IF(K20="Impacto que afecte la ejecución presupuestal en un valor ≥50%.","Catastrófico",IF(K20="Incumplimiento máximo del 5% de la meta planeada","Leve",IF(K20="Incumplimiento máximo del 15% de la meta planeada","Menor",IF(K20="Incumplimiento máximo del 20% de la meta planeada","Moderado",IF(K20="Incumplimiento máximo del 50% de la meta planeada","Mayor",IF(K20="Incumplimiento máximo del 80% de la meta planeada","Catastrófico",IF(K20="Cualquier afectación a la violacion de los derechos de los ciudadanos se considera con consecuencias altas","Mayor",IF(K20="Cualquier afectación a la violacion de los derechos de los ciudadanos se considera con consecuencias desastrosas","Catastrófico",IF(K20="Afecta la Prestación del Servicio de Administración de Justicia en 5%","Leve",IF(K20="Afecta la Prestación del Servicio de Administración de Justicia en 10%","Menor",IF(K20="Afecta la Prestación del Servicio de Administración de Justicia en 15%","Moderado",IF(K20="Afecta la Prestación del Servicio de Administración de Justicia en 20%","Mayor",IF(K20="Afecta la Prestación del Servicio de Administración de Justicia en más del 50%","Catastrófico",IF(K20="Cualquier acto indebido de los servidores judiciales genera altas consecuencias para la entidad","Mayor",IF(K20="Cualquier acto indebido de los servidores judiciales genera consecuencias desastrosas para la entidad","Catastrófico",IF(K20="Si el hecho llegara a presentarse, tendría consecuencias o efectos mínimos sobre la entidad","Leve",IF(K20="Si el hecho llegara a presentarse, tendría bajo impacto o efecto sobre la entidad","Menor",IF(K20="Si el hecho llegara a presentarse, tendría medianas consecuencias o efectos sobre la entidad","Moderado",IF(K20="Si el hecho llegara a presentarse, tendría altas consecuencias o efectos sobre la entidad","Mayor",IF(K20="Si el hecho llegara a presentarse, tendría desastrosas consecuencias o efectos sobre la entidad","Catastrófico")))))))))))))))))))))))))))))</f>
        <v>Mayor</v>
      </c>
      <c r="M20" s="313" t="str">
        <f>IF(K20="El riesgo afecta la imagen de alguna área de la organización","20%",IF(K20="El riesgo afecta la imagen de la entidad internamente, de conocimiento general, nivel interno, alta dirección, contratista y/o de provedores","40%",IF(K20="El riesgo afecta la imagen de la entidad con algunos usuarios de relevancia frente al logro de los objetivos","60%",IF(K20="El riesgo afecta la imagen de de la entidad con efecto publicitario sostenido a nivel del sector justicia","80%",IF(K20="El riesgo afecta la imagen de la entidad a nivel nacional, con efecto publicitarios sostenible a nivel país","100%",IF(K20="Impacto que afecte la ejecución presupuestal en un valor ≥0,5%.","20%",IF(K20="Impacto que afecte la ejecución presupuestal en un valor ≥1%.","40%",IF(K20="Impacto que afecte la ejecución presupuestal en un valor ≥5%.","60%",IF(K20="Impacto que afecte la ejecución presupuestal en un valor ≥20%.","80%",IF(K20="Impacto que afecte la ejecución presupuestal en un valor ≥50%.","100%",IF(K20="Incumplimiento máximo del 5% de la meta planeada","20%",IF(K20="Incumplimiento máximo del 15% de la meta planeada","40%",IF(K20="Incumplimiento máximo del 20% de la meta planeada","60%",IF(K20="Incumplimiento máximo del 50% de la meta planeada","80%",IF(K20="Incumplimiento máximo del 80% de la meta planeada","100%",IF(K20="Cualquier afectación a la violacion de los derechos de los ciudadanos se considera con consecuencias altas","80%",IF(K20="Cualquier afectación a la violacion de los derechos de los ciudadanos se considera con consecuencias desastrosas","100%",IF(K20="Afecta la Prestación del Servicio de Administración de Justicia en 5%","20%",IF(K20="Afecta la Prestación del Servicio de Administración de Justicia en 10%","40%",IF(K20="Afecta la Prestación del Servicio de Administración de Justicia en 15%","60%",IF(K20="Afecta la Prestación del Servicio de Administración de Justicia en 20%","80%",IF(K20="Afecta la Prestación del Servicio de Administración de Justicia en más del 50%","100%",IF(K20="Cualquier acto indebido de los servidores judiciales genera altas consecuencias para la entidad","80%",IF(K20="Cualquier acto indebido de los servidores judiciales genera consecuencias desastrosas para la entidad","100%",IF(K20="Si el hecho llegara a presentarse, tendría consecuencias o efectos mínimos sobre la entidad","20%",IF(K20="Si el hecho llegara a presentarse, tendría bajo impacto o efecto sobre la entidad","40%",IF(K20="Si el hecho llegara a presentarse, tendría medianas consecuencias o efectos sobre la entidad","60%",IF(K20="Si el hecho llegara a presentarse, tendría altas consecuencias o efectos sobre la entidad","80%",IF(K20="Si el hecho llegara a presentarse, tendría desastrosas consecuencias o efectos sobre la entidad","100%")))))))))))))))))))))))))))))</f>
        <v>80%</v>
      </c>
      <c r="N20" s="313" t="str">
        <f>VLOOKUP((I20&amp;L20),Hoja1!$B$4:$C$28,2,0)</f>
        <v xml:space="preserve">Alto </v>
      </c>
      <c r="O20" s="141">
        <v>1</v>
      </c>
      <c r="P20" s="145" t="s">
        <v>180</v>
      </c>
      <c r="Q20" s="141" t="str">
        <f t="shared" si="0"/>
        <v>Probabilidad</v>
      </c>
      <c r="R20" s="141" t="s">
        <v>162</v>
      </c>
      <c r="S20" s="141" t="s">
        <v>163</v>
      </c>
      <c r="T20" s="142">
        <f>VLOOKUP(R20&amp;S20,Hoja1!$Q$4:$R$9,2,0)</f>
        <v>0.45</v>
      </c>
      <c r="U20" s="141" t="s">
        <v>164</v>
      </c>
      <c r="V20" s="141" t="s">
        <v>165</v>
      </c>
      <c r="W20" s="141" t="s">
        <v>166</v>
      </c>
      <c r="X20" s="142">
        <f>IF(Q20="Probabilidad",($J$20*T20),IF(Q20="Impacto"," "))</f>
        <v>0.36000000000000004</v>
      </c>
      <c r="Y20" s="142" t="str">
        <f>IF(Z20&lt;=20%,'Tabla probabilidad'!$B$5,IF(Z20&lt;=40%,'Tabla probabilidad'!$B$6,IF(Z20&lt;=60%,'Tabla probabilidad'!$B$7,IF(Z20&lt;=80%,'Tabla probabilidad'!$B$8,IF(Z20&lt;=100%,'Tabla probabilidad'!$B$9)))))</f>
        <v>Media</v>
      </c>
      <c r="Z20" s="142">
        <f>IF(R20="Preventivo",($J$20-($J$20*T20)),IF(R20="Detectivo",($J$20-($J$20*T20)),IF(R20="Correctivo",($J$20))))</f>
        <v>0.44</v>
      </c>
      <c r="AA20" s="315" t="str">
        <f>IF(AB20&lt;=20%,'Tabla probabilidad'!$B$5,IF(AB20&lt;=40%,'Tabla probabilidad'!$B$6,IF(AB20&lt;=60%,'Tabla probabilidad'!$B$7,IF(AB20&lt;=80%,'Tabla probabilidad'!$B$8,IF(AB20&lt;=100%,'Tabla probabilidad'!$B$9)))))</f>
        <v>Media</v>
      </c>
      <c r="AB20" s="315">
        <f>AVERAGE(Z20:Z24)</f>
        <v>0.58666666666666667</v>
      </c>
      <c r="AC20" s="142" t="str">
        <f t="shared" si="1"/>
        <v>Mayor</v>
      </c>
      <c r="AD20" s="142">
        <f>IF(Q20="Probabilidad",(($M$20-0)),IF(Q20="Impacto",($M$20-($M$20*T20))))</f>
        <v>0.8</v>
      </c>
      <c r="AE20" s="315" t="str">
        <f>IF(AF20&lt;=20%,"Leve",IF(AF20&lt;=40%,"Menor",IF(AF20&lt;=60%,"Moderado",IF(AF20&lt;=80%,"Mayor",IF(AF20&lt;=100%,"Catastrófico")))))</f>
        <v>Mayor</v>
      </c>
      <c r="AF20" s="315">
        <f>AVERAGE(AD20:AD24)</f>
        <v>0.72000000000000008</v>
      </c>
      <c r="AG20" s="318" t="str">
        <f>VLOOKUP(AA20&amp;AE20,Hoja1!$B$4:$C$28,2,0)</f>
        <v xml:space="preserve">Alto </v>
      </c>
      <c r="AH20" s="313" t="s">
        <v>167</v>
      </c>
      <c r="AI20" s="313"/>
      <c r="AJ20" s="313"/>
      <c r="AK20" s="313"/>
      <c r="AL20" s="313"/>
      <c r="AM20" s="313"/>
      <c r="AN20" s="313"/>
    </row>
    <row r="21" spans="1:40" ht="60.75" customHeight="1" x14ac:dyDescent="0.3">
      <c r="A21" s="313"/>
      <c r="B21" s="322"/>
      <c r="C21" s="313"/>
      <c r="D21" s="325"/>
      <c r="E21" s="313"/>
      <c r="F21" s="313"/>
      <c r="G21" s="313"/>
      <c r="H21" s="313"/>
      <c r="I21" s="327"/>
      <c r="J21" s="328"/>
      <c r="K21" s="313"/>
      <c r="L21" s="314"/>
      <c r="M21" s="314"/>
      <c r="N21" s="313"/>
      <c r="O21" s="141">
        <v>2</v>
      </c>
      <c r="P21" s="201" t="s">
        <v>181</v>
      </c>
      <c r="Q21" s="141" t="str">
        <f t="shared" si="0"/>
        <v>Probabilidad</v>
      </c>
      <c r="R21" s="141" t="s">
        <v>175</v>
      </c>
      <c r="S21" s="141" t="s">
        <v>163</v>
      </c>
      <c r="T21" s="142">
        <f>VLOOKUP(R21&amp;S21,Hoja1!$Q$4:$R$9,2,0)</f>
        <v>0.35</v>
      </c>
      <c r="U21" s="141" t="s">
        <v>164</v>
      </c>
      <c r="V21" s="141" t="s">
        <v>165</v>
      </c>
      <c r="W21" s="141" t="s">
        <v>166</v>
      </c>
      <c r="X21" s="142">
        <f t="shared" ref="X21:X24" si="7">IF(Q21="Probabilidad",($J$20*T21),IF(Q21="Impacto"," "))</f>
        <v>0.27999999999999997</v>
      </c>
      <c r="Y21" s="142" t="str">
        <f>IF(Z21&lt;=20%,'Tabla probabilidad'!$B$5,IF(Z21&lt;=40%,'Tabla probabilidad'!$B$6,IF(Z21&lt;=60%,'Tabla probabilidad'!$B$7,IF(Z21&lt;=80%,'Tabla probabilidad'!$B$8,IF(Z21&lt;=100%,'Tabla probabilidad'!$B$9)))))</f>
        <v>Media</v>
      </c>
      <c r="Z21" s="142">
        <f t="shared" ref="Z21:Z24" si="8">IF(R21="Preventivo",($J$20-($J$20*T21)),IF(R21="Detectivo",($J$20-($J$20*T21)),IF(R21="Correctivo",($J$20))))</f>
        <v>0.52</v>
      </c>
      <c r="AA21" s="316"/>
      <c r="AB21" s="316"/>
      <c r="AC21" s="142" t="str">
        <f t="shared" si="1"/>
        <v>Mayor</v>
      </c>
      <c r="AD21" s="142">
        <f t="shared" ref="AD21:AD24" si="9">IF(Q21="Probabilidad",(($M$20-0)),IF(Q21="Impacto",($M$20-($M$20*T21))))</f>
        <v>0.8</v>
      </c>
      <c r="AE21" s="316"/>
      <c r="AF21" s="316"/>
      <c r="AG21" s="319"/>
      <c r="AH21" s="313"/>
      <c r="AI21" s="313"/>
      <c r="AJ21" s="313"/>
      <c r="AK21" s="313"/>
      <c r="AL21" s="313"/>
      <c r="AM21" s="313"/>
      <c r="AN21" s="313"/>
    </row>
    <row r="22" spans="1:40" ht="34.950000000000003" customHeight="1" x14ac:dyDescent="0.3">
      <c r="A22" s="313"/>
      <c r="B22" s="322"/>
      <c r="C22" s="313"/>
      <c r="D22" s="325"/>
      <c r="E22" s="313"/>
      <c r="F22" s="313"/>
      <c r="G22" s="313"/>
      <c r="H22" s="313"/>
      <c r="I22" s="327"/>
      <c r="J22" s="328"/>
      <c r="K22" s="313"/>
      <c r="L22" s="314"/>
      <c r="M22" s="314"/>
      <c r="N22" s="313"/>
      <c r="O22" s="141">
        <v>3</v>
      </c>
      <c r="P22" s="201" t="s">
        <v>182</v>
      </c>
      <c r="Q22" s="141" t="str">
        <f t="shared" si="0"/>
        <v>Impacto</v>
      </c>
      <c r="R22" s="141" t="s">
        <v>183</v>
      </c>
      <c r="S22" s="141" t="s">
        <v>163</v>
      </c>
      <c r="T22" s="142">
        <f>VLOOKUP(R22&amp;S22,Hoja1!$Q$4:$R$9,2,0)</f>
        <v>0.3</v>
      </c>
      <c r="U22" s="141" t="s">
        <v>164</v>
      </c>
      <c r="V22" s="141" t="s">
        <v>165</v>
      </c>
      <c r="W22" s="141" t="s">
        <v>166</v>
      </c>
      <c r="X22" s="142" t="str">
        <f t="shared" si="7"/>
        <v xml:space="preserve"> </v>
      </c>
      <c r="Y22" s="142" t="str">
        <f>IF(Z22&lt;=20%,'Tabla probabilidad'!$B$5,IF(Z22&lt;=40%,'Tabla probabilidad'!$B$6,IF(Z22&lt;=60%,'Tabla probabilidad'!$B$7,IF(Z22&lt;=80%,'Tabla probabilidad'!$B$8,IF(Z22&lt;=100%,'Tabla probabilidad'!$B$9)))))</f>
        <v>Alta</v>
      </c>
      <c r="Z22" s="142">
        <f t="shared" si="8"/>
        <v>0.8</v>
      </c>
      <c r="AA22" s="316"/>
      <c r="AB22" s="316"/>
      <c r="AC22" s="142" t="str">
        <f t="shared" si="1"/>
        <v>Moderado</v>
      </c>
      <c r="AD22" s="142">
        <f t="shared" si="9"/>
        <v>0.56000000000000005</v>
      </c>
      <c r="AE22" s="316"/>
      <c r="AF22" s="316"/>
      <c r="AG22" s="319"/>
      <c r="AH22" s="313"/>
      <c r="AI22" s="313"/>
      <c r="AJ22" s="313"/>
      <c r="AK22" s="313"/>
      <c r="AL22" s="313"/>
      <c r="AM22" s="313"/>
      <c r="AN22" s="313"/>
    </row>
    <row r="23" spans="1:40" ht="14.4" customHeight="1" x14ac:dyDescent="0.3">
      <c r="A23" s="313"/>
      <c r="B23" s="322"/>
      <c r="C23" s="313"/>
      <c r="D23" s="325"/>
      <c r="E23" s="313"/>
      <c r="F23" s="313"/>
      <c r="G23" s="313"/>
      <c r="H23" s="313"/>
      <c r="I23" s="327"/>
      <c r="J23" s="328"/>
      <c r="K23" s="313"/>
      <c r="L23" s="314"/>
      <c r="M23" s="314"/>
      <c r="N23" s="313"/>
      <c r="O23" s="141"/>
      <c r="P23" s="201"/>
      <c r="Q23" s="141" t="b">
        <f t="shared" si="0"/>
        <v>0</v>
      </c>
      <c r="R23" s="141"/>
      <c r="S23" s="141"/>
      <c r="T23" s="142" t="e">
        <f>VLOOKUP(R23&amp;S23,Hoja1!$Q$4:$R$9,2,0)</f>
        <v>#N/A</v>
      </c>
      <c r="U23" s="141"/>
      <c r="V23" s="141"/>
      <c r="W23" s="141"/>
      <c r="X23" s="142" t="b">
        <f t="shared" si="7"/>
        <v>0</v>
      </c>
      <c r="Y23" s="142" t="b">
        <f>IF(Z23&lt;=20%,'Tabla probabilidad'!$B$5,IF(Z23&lt;=40%,'Tabla probabilidad'!$B$6,IF(Z23&lt;=60%,'Tabla probabilidad'!$B$7,IF(Z23&lt;=80%,'Tabla probabilidad'!$B$8,IF(Z23&lt;=100%,'Tabla probabilidad'!$B$9)))))</f>
        <v>0</v>
      </c>
      <c r="Z23" s="142" t="b">
        <f t="shared" si="8"/>
        <v>0</v>
      </c>
      <c r="AA23" s="316"/>
      <c r="AB23" s="316"/>
      <c r="AC23" s="142" t="b">
        <f t="shared" si="1"/>
        <v>0</v>
      </c>
      <c r="AD23" s="142" t="b">
        <f t="shared" si="9"/>
        <v>0</v>
      </c>
      <c r="AE23" s="316"/>
      <c r="AF23" s="316"/>
      <c r="AG23" s="319"/>
      <c r="AH23" s="313"/>
      <c r="AI23" s="313"/>
      <c r="AJ23" s="313"/>
      <c r="AK23" s="313"/>
      <c r="AL23" s="313"/>
      <c r="AM23" s="313"/>
      <c r="AN23" s="313"/>
    </row>
    <row r="24" spans="1:40" ht="52.95" customHeight="1" x14ac:dyDescent="0.3">
      <c r="A24" s="313"/>
      <c r="B24" s="323"/>
      <c r="C24" s="313"/>
      <c r="D24" s="326"/>
      <c r="E24" s="313"/>
      <c r="F24" s="313"/>
      <c r="G24" s="313"/>
      <c r="H24" s="313"/>
      <c r="I24" s="327"/>
      <c r="J24" s="328"/>
      <c r="K24" s="313"/>
      <c r="L24" s="314"/>
      <c r="M24" s="314"/>
      <c r="N24" s="313"/>
      <c r="O24" s="141"/>
      <c r="P24" s="202"/>
      <c r="Q24" s="141" t="b">
        <f t="shared" si="0"/>
        <v>0</v>
      </c>
      <c r="R24" s="141"/>
      <c r="S24" s="141"/>
      <c r="T24" s="142" t="e">
        <f>VLOOKUP(R24&amp;S24,Hoja1!$Q$4:$R$9,2,0)</f>
        <v>#N/A</v>
      </c>
      <c r="U24" s="141"/>
      <c r="V24" s="141"/>
      <c r="W24" s="141"/>
      <c r="X24" s="142" t="b">
        <f t="shared" si="7"/>
        <v>0</v>
      </c>
      <c r="Y24" s="142" t="b">
        <f>IF(Z24&lt;=20%,'Tabla probabilidad'!$B$5,IF(Z24&lt;=40%,'Tabla probabilidad'!$B$6,IF(Z24&lt;=60%,'Tabla probabilidad'!$B$7,IF(Z24&lt;=80%,'Tabla probabilidad'!$B$8,IF(Z24&lt;=100%,'Tabla probabilidad'!$B$9)))))</f>
        <v>0</v>
      </c>
      <c r="Z24" s="142" t="b">
        <f t="shared" si="8"/>
        <v>0</v>
      </c>
      <c r="AA24" s="317"/>
      <c r="AB24" s="317"/>
      <c r="AC24" s="142" t="b">
        <f t="shared" si="1"/>
        <v>0</v>
      </c>
      <c r="AD24" s="142" t="b">
        <f t="shared" si="9"/>
        <v>0</v>
      </c>
      <c r="AE24" s="317"/>
      <c r="AF24" s="317"/>
      <c r="AG24" s="320"/>
      <c r="AH24" s="313"/>
      <c r="AI24" s="313"/>
      <c r="AJ24" s="313"/>
      <c r="AK24" s="313"/>
      <c r="AL24" s="313"/>
      <c r="AM24" s="313"/>
      <c r="AN24" s="313"/>
    </row>
    <row r="25" spans="1:40" ht="70.95" customHeight="1" x14ac:dyDescent="0.3">
      <c r="A25" s="318">
        <v>4</v>
      </c>
      <c r="B25" s="321" t="s">
        <v>184</v>
      </c>
      <c r="C25" s="313" t="s">
        <v>185</v>
      </c>
      <c r="D25" s="367" t="s">
        <v>186</v>
      </c>
      <c r="E25" s="318" t="s">
        <v>187</v>
      </c>
      <c r="F25" s="318" t="s">
        <v>188</v>
      </c>
      <c r="G25" s="313" t="s">
        <v>159</v>
      </c>
      <c r="H25" s="313">
        <v>5</v>
      </c>
      <c r="I25" s="327" t="str">
        <f>IF(H25&lt;=2,'Tabla probabilidad'!$B$5,IF(H25&lt;=24,'Tabla probabilidad'!$B$6,IF(H25&lt;=500,'Tabla probabilidad'!$B$7,IF(H25&lt;=5000,'Tabla probabilidad'!$B$8,IF(H25&gt;5000,'Tabla probabilidad'!$B$9)))))</f>
        <v>Baja</v>
      </c>
      <c r="J25" s="328">
        <f>IF(H25&lt;=2,'Tabla probabilidad'!$D$5,IF(H25&lt;=24,'Tabla probabilidad'!$D$6,IF(H25&lt;=500,'Tabla probabilidad'!$D$7,IF(H25&lt;=5000,'Tabla probabilidad'!$D$8,IF(H25&gt;5000,'Tabla probabilidad'!$D$9)))))</f>
        <v>0.4</v>
      </c>
      <c r="K25" s="313" t="s">
        <v>189</v>
      </c>
      <c r="L25" s="313" t="str">
        <f>IF(K25="El riesgo afecta la imagen de alguna área de la organización","Leve",IF(K25="El riesgo afecta la imagen de la entidad internamente, de conocimiento general, nivel interno, alta dirección, contratista y/o de provedores","Menor",IF(K25="El riesgo afecta la imagen de la entidad con algunos usuarios de relevancia frente al logro de los objetivos","Moderado",IF(K25="El riesgo afecta la imagen de de la entidad con efecto publicitario sostenido a nivel del sector justicia","Mayor",IF(K25="El riesgo afecta la imagen de la entidad a nivel nacional, con efecto publicitarios sostenible a nivel país","Catastrófico",IF(K25="Impacto que afecte la ejecución presupuestal en un valor ≥0,5%.","Leve",IF(K25="Impacto que afecte la ejecución presupuestal en un valor ≥1%.","Menor",IF(K25="Impacto que afecte la ejecución presupuestal en un valor ≥5%.","Moderado",IF(K25="Impacto que afecte la ejecución presupuestal en un valor ≥20%.","Mayor",IF(K25="Impacto que afecte la ejecución presupuestal en un valor ≥50%.","Catastrófico",IF(K25="Incumplimiento máximo del 5% de la meta planeada","Leve",IF(K25="Incumplimiento máximo del 15% de la meta planeada","Menor",IF(K25="Incumplimiento máximo del 20% de la meta planeada","Moderado",IF(K25="Incumplimiento máximo del 50% de la meta planeada","Mayor",IF(K25="Incumplimiento máximo del 80% de la meta planeada","Catastrófico",IF(K25="Cualquier afectación a la violacion de los derechos de los ciudadanos se considera con consecuencias altas","Mayor",IF(K25="Cualquier afectación a la violacion de los derechos de los ciudadanos se considera con consecuencias desastrosas","Catastrófico",IF(K25="Afecta la Prestación del Servicio de Administración de Justicia en 5%","Leve",IF(K25="Afecta la Prestación del Servicio de Administración de Justicia en 10%","Menor",IF(K25="Afecta la Prestación del Servicio de Administración de Justicia en 15%","Moderado",IF(K25="Afecta la Prestación del Servicio de Administración de Justicia en 20%","Mayor",IF(K25="Afecta la Prestación del Servicio de Administración de Justicia en más del 50%","Catastrófico",IF(K25="Cualquier acto indebido de los servidores judiciales genera altas consecuencias para la entidad","Mayor",IF(K25="Cualquier acto indebido de los servidores judiciales genera consecuencias desastrosas para la entidad","Catastrófico",IF(K25="Si el hecho llegara a presentarse, tendría consecuencias o efectos mínimos sobre la entidad","Leve",IF(K25="Si el hecho llegara a presentarse, tendría bajo impacto o efecto sobre la entidad","Menor",IF(K25="Si el hecho llegara a presentarse, tendría medianas consecuencias o efectos sobre la entidad","Moderado",IF(K25="Si el hecho llegara a presentarse, tendría altas consecuencias o efectos sobre la entidad","Mayor",IF(K25="Si el hecho llegara a presentarse, tendría desastrosas consecuencias o efectos sobre la entidad","Catastrófico")))))))))))))))))))))))))))))</f>
        <v>Moderado</v>
      </c>
      <c r="M25" s="313" t="str">
        <f>IF(K25="El riesgo afecta la imagen de alguna área de la organización","20%",IF(K25="El riesgo afecta la imagen de la entidad internamente, de conocimiento general, nivel interno, alta dirección, contratista y/o de provedores","40%",IF(K25="El riesgo afecta la imagen de la entidad con algunos usuarios de relevancia frente al logro de los objetivos","60%",IF(K25="El riesgo afecta la imagen de de la entidad con efecto publicitario sostenido a nivel del sector justicia","80%",IF(K25="El riesgo afecta la imagen de la entidad a nivel nacional, con efecto publicitarios sostenible a nivel país","100%",IF(K25="Impacto que afecte la ejecución presupuestal en un valor ≥0,5%.","20%",IF(K25="Impacto que afecte la ejecución presupuestal en un valor ≥1%.","40%",IF(K25="Impacto que afecte la ejecución presupuestal en un valor ≥5%.","60%",IF(K25="Impacto que afecte la ejecución presupuestal en un valor ≥20%.","80%",IF(K25="Impacto que afecte la ejecución presupuestal en un valor ≥50%.","100%",IF(K25="Incumplimiento máximo del 5% de la meta planeada","20%",IF(K25="Incumplimiento máximo del 15% de la meta planeada","40%",IF(K25="Incumplimiento máximo del 20% de la meta planeada","60%",IF(K25="Incumplimiento máximo del 50% de la meta planeada","80%",IF(K25="Incumplimiento máximo del 80% de la meta planeada","100%",IF(K25="Cualquier afectación a la violacion de los derechos de los ciudadanos se considera con consecuencias altas","80%",IF(K25="Cualquier afectación a la violacion de los derechos de los ciudadanos se considera con consecuencias desastrosas","100%",IF(K25="Afecta la Prestación del Servicio de Administración de Justicia en 5%","20%",IF(K25="Afecta la Prestación del Servicio de Administración de Justicia en 10%","40%",IF(K25="Afecta la Prestación del Servicio de Administración de Justicia en 15%","60%",IF(K25="Afecta la Prestación del Servicio de Administración de Justicia en 20%","80%",IF(K25="Afecta la Prestación del Servicio de Administración de Justicia en más del 50%","100%",IF(K25="Cualquier acto indebido de los servidores judiciales genera altas consecuencias para la entidad","80%",IF(K25="Cualquier acto indebido de los servidores judiciales genera consecuencias desastrosas para la entidad","100%",IF(K25="Si el hecho llegara a presentarse, tendría consecuencias o efectos mínimos sobre la entidad","20%",IF(K25="Si el hecho llegara a presentarse, tendría bajo impacto o efecto sobre la entidad","40%",IF(K25="Si el hecho llegara a presentarse, tendría medianas consecuencias o efectos sobre la entidad","60%",IF(K25="Si el hecho llegara a presentarse, tendría altas consecuencias o efectos sobre la entidad","80%",IF(K25="Si el hecho llegara a presentarse, tendría desastrosas consecuencias o efectos sobre la entidad","100%")))))))))))))))))))))))))))))</f>
        <v>60%</v>
      </c>
      <c r="N25" s="313" t="str">
        <f>VLOOKUP((I25&amp;L25),Hoja1!$B$4:$C$28,2,0)</f>
        <v>Moderado</v>
      </c>
      <c r="O25" s="141">
        <v>1</v>
      </c>
      <c r="P25" s="145" t="s">
        <v>190</v>
      </c>
      <c r="Q25" s="141" t="str">
        <f t="shared" si="0"/>
        <v>Probabilidad</v>
      </c>
      <c r="R25" s="141" t="s">
        <v>162</v>
      </c>
      <c r="S25" s="141" t="s">
        <v>163</v>
      </c>
      <c r="T25" s="142">
        <f>VLOOKUP(R25&amp;S25,Hoja1!$Q$4:$R$9,2,0)</f>
        <v>0.45</v>
      </c>
      <c r="U25" s="141" t="s">
        <v>164</v>
      </c>
      <c r="V25" s="141" t="s">
        <v>165</v>
      </c>
      <c r="W25" s="141" t="s">
        <v>166</v>
      </c>
      <c r="X25" s="142">
        <f>IF(Q25="Probabilidad",($J$25*T25),IF(Q25="Impacto"," "))</f>
        <v>0.18000000000000002</v>
      </c>
      <c r="Y25" s="142" t="str">
        <f>IF(Z25&lt;=20%,'Tabla probabilidad'!$B$5,IF(Z25&lt;=40%,'Tabla probabilidad'!$B$6,IF(Z25&lt;=60%,'Tabla probabilidad'!$B$7,IF(Z25&lt;=80%,'Tabla probabilidad'!$B$8,IF(Z25&lt;=100%,'Tabla probabilidad'!$B$9)))))</f>
        <v>Baja</v>
      </c>
      <c r="Z25" s="142">
        <f>IF(R25="Preventivo",($J$25-($J$25*T25)),IF(R25="Detectivo",($J$25-($J$25*T25)),IF(R25="Correctivo",($J$25))))</f>
        <v>0.22</v>
      </c>
      <c r="AA25" s="315" t="str">
        <f>IF(AB25&lt;=20%,'Tabla probabilidad'!$B$5,IF(AB25&lt;=40%,'Tabla probabilidad'!$B$6,IF(AB25&lt;=60%,'Tabla probabilidad'!$B$7,IF(AB25&lt;=80%,'Tabla probabilidad'!$B$8,IF(AB25&lt;=100%,'Tabla probabilidad'!$B$9)))))</f>
        <v>Baja</v>
      </c>
      <c r="AB25" s="315">
        <f>AVERAGE(Z25:Z29)</f>
        <v>0.22</v>
      </c>
      <c r="AC25" s="142" t="str">
        <f t="shared" si="1"/>
        <v>Moderado</v>
      </c>
      <c r="AD25" s="142">
        <f>IF(Q25="Probabilidad",(($M$25-0)),IF(Q25="Impacto",($M$25-($M$25*T25))))</f>
        <v>0.6</v>
      </c>
      <c r="AE25" s="315" t="str">
        <f>IF(AF25&lt;=20%,"Leve",IF(AF25&lt;=40%,"Menor",IF(AF25&lt;=60%,"Moderado",IF(AF25&lt;=80%,"Mayor",IF(AF25&lt;=100%,"Catastrófico")))))</f>
        <v>Moderado</v>
      </c>
      <c r="AF25" s="315">
        <f>AVERAGE(AD25:AD29)</f>
        <v>0.6</v>
      </c>
      <c r="AG25" s="318" t="str">
        <f>VLOOKUP(AA25&amp;AE25,Hoja1!$B$4:$C$28,2,0)</f>
        <v>Moderado</v>
      </c>
      <c r="AH25" s="313" t="s">
        <v>167</v>
      </c>
      <c r="AI25" s="313"/>
      <c r="AJ25" s="313"/>
      <c r="AK25" s="313"/>
      <c r="AL25" s="313"/>
      <c r="AM25" s="313"/>
      <c r="AN25" s="313"/>
    </row>
    <row r="26" spans="1:40" ht="64.2" customHeight="1" x14ac:dyDescent="0.3">
      <c r="A26" s="319"/>
      <c r="B26" s="322"/>
      <c r="C26" s="313"/>
      <c r="D26" s="367"/>
      <c r="E26" s="319"/>
      <c r="F26" s="319"/>
      <c r="G26" s="313"/>
      <c r="H26" s="313"/>
      <c r="I26" s="327"/>
      <c r="J26" s="328"/>
      <c r="K26" s="313"/>
      <c r="L26" s="314"/>
      <c r="M26" s="314"/>
      <c r="N26" s="313"/>
      <c r="O26" s="141">
        <v>2</v>
      </c>
      <c r="P26" s="212" t="s">
        <v>191</v>
      </c>
      <c r="Q26" s="141" t="str">
        <f t="shared" si="0"/>
        <v>Probabilidad</v>
      </c>
      <c r="R26" s="141" t="s">
        <v>162</v>
      </c>
      <c r="S26" s="141" t="s">
        <v>163</v>
      </c>
      <c r="T26" s="142">
        <f>VLOOKUP(R26&amp;S26,Hoja1!$Q$4:$R$9,2,0)</f>
        <v>0.45</v>
      </c>
      <c r="U26" s="141" t="s">
        <v>164</v>
      </c>
      <c r="V26" s="141" t="s">
        <v>170</v>
      </c>
      <c r="W26" s="141" t="s">
        <v>166</v>
      </c>
      <c r="X26" s="142">
        <f t="shared" ref="X26:X29" si="10">IF(Q26="Probabilidad",($J$25*T26),IF(Q26="Impacto"," "))</f>
        <v>0.18000000000000002</v>
      </c>
      <c r="Y26" s="142" t="str">
        <f>IF(Z26&lt;=20%,'Tabla probabilidad'!$B$5,IF(Z26&lt;=40%,'Tabla probabilidad'!$B$6,IF(Z26&lt;=60%,'Tabla probabilidad'!$B$7,IF(Z26&lt;=80%,'Tabla probabilidad'!$B$8,IF(Z26&lt;=100%,'Tabla probabilidad'!$B$9)))))</f>
        <v>Baja</v>
      </c>
      <c r="Z26" s="142">
        <f t="shared" ref="Z26:Z29" si="11">IF(R26="Preventivo",($J$25-($J$25*T26)),IF(R26="Detectivo",($J$25-($J$25*T26)),IF(R26="Correctivo",($J$25))))</f>
        <v>0.22</v>
      </c>
      <c r="AA26" s="316"/>
      <c r="AB26" s="316"/>
      <c r="AC26" s="142" t="str">
        <f t="shared" si="1"/>
        <v>Moderado</v>
      </c>
      <c r="AD26" s="142">
        <f t="shared" ref="AD26:AD29" si="12">IF(Q26="Probabilidad",(($M$25-0)),IF(Q26="Impacto",($M$25-($M$25*T26))))</f>
        <v>0.6</v>
      </c>
      <c r="AE26" s="316"/>
      <c r="AF26" s="316"/>
      <c r="AG26" s="319"/>
      <c r="AH26" s="313"/>
      <c r="AI26" s="313"/>
      <c r="AJ26" s="313"/>
      <c r="AK26" s="313"/>
      <c r="AL26" s="313"/>
      <c r="AM26" s="313"/>
      <c r="AN26" s="313"/>
    </row>
    <row r="27" spans="1:40" ht="66.599999999999994" customHeight="1" x14ac:dyDescent="0.3">
      <c r="A27" s="319"/>
      <c r="B27" s="322"/>
      <c r="C27" s="313"/>
      <c r="D27" s="367"/>
      <c r="E27" s="319"/>
      <c r="F27" s="319"/>
      <c r="G27" s="313"/>
      <c r="H27" s="313"/>
      <c r="I27" s="327"/>
      <c r="J27" s="328"/>
      <c r="K27" s="313"/>
      <c r="L27" s="314"/>
      <c r="M27" s="314"/>
      <c r="N27" s="313"/>
      <c r="O27" s="141">
        <v>3</v>
      </c>
      <c r="P27" s="212" t="s">
        <v>192</v>
      </c>
      <c r="Q27" s="141" t="str">
        <f t="shared" si="0"/>
        <v>Probabilidad</v>
      </c>
      <c r="R27" s="141" t="s">
        <v>162</v>
      </c>
      <c r="S27" s="141" t="s">
        <v>163</v>
      </c>
      <c r="T27" s="142">
        <f>VLOOKUP(R27&amp;S27,Hoja1!$Q$4:$R$9,2,0)</f>
        <v>0.45</v>
      </c>
      <c r="U27" s="141" t="s">
        <v>164</v>
      </c>
      <c r="V27" s="141" t="s">
        <v>165</v>
      </c>
      <c r="W27" s="141" t="s">
        <v>166</v>
      </c>
      <c r="X27" s="142">
        <f t="shared" si="10"/>
        <v>0.18000000000000002</v>
      </c>
      <c r="Y27" s="142" t="str">
        <f>IF(Z27&lt;=20%,'Tabla probabilidad'!$B$5,IF(Z27&lt;=40%,'Tabla probabilidad'!$B$6,IF(Z27&lt;=60%,'Tabla probabilidad'!$B$7,IF(Z27&lt;=80%,'Tabla probabilidad'!$B$8,IF(Z27&lt;=100%,'Tabla probabilidad'!$B$9)))))</f>
        <v>Baja</v>
      </c>
      <c r="Z27" s="142">
        <f t="shared" si="11"/>
        <v>0.22</v>
      </c>
      <c r="AA27" s="316"/>
      <c r="AB27" s="316"/>
      <c r="AC27" s="142" t="str">
        <f t="shared" si="1"/>
        <v>Moderado</v>
      </c>
      <c r="AD27" s="142">
        <f t="shared" si="12"/>
        <v>0.6</v>
      </c>
      <c r="AE27" s="316"/>
      <c r="AF27" s="316"/>
      <c r="AG27" s="319"/>
      <c r="AH27" s="313"/>
      <c r="AI27" s="313"/>
      <c r="AJ27" s="313"/>
      <c r="AK27" s="313"/>
      <c r="AL27" s="313"/>
      <c r="AM27" s="313"/>
      <c r="AN27" s="313"/>
    </row>
    <row r="28" spans="1:40" ht="76.2" customHeight="1" x14ac:dyDescent="0.3">
      <c r="A28" s="319"/>
      <c r="B28" s="322"/>
      <c r="C28" s="313"/>
      <c r="D28" s="367"/>
      <c r="E28" s="319"/>
      <c r="F28" s="319"/>
      <c r="G28" s="313"/>
      <c r="H28" s="313"/>
      <c r="I28" s="327"/>
      <c r="J28" s="328"/>
      <c r="K28" s="313"/>
      <c r="L28" s="314"/>
      <c r="M28" s="314"/>
      <c r="N28" s="313"/>
      <c r="O28" s="141">
        <v>4</v>
      </c>
      <c r="P28" s="212" t="s">
        <v>193</v>
      </c>
      <c r="Q28" s="141" t="str">
        <f t="shared" si="0"/>
        <v>Probabilidad</v>
      </c>
      <c r="R28" s="141" t="s">
        <v>162</v>
      </c>
      <c r="S28" s="141" t="s">
        <v>163</v>
      </c>
      <c r="T28" s="142">
        <f>VLOOKUP(R28&amp;S28,Hoja1!$Q$4:$R$9,2,0)</f>
        <v>0.45</v>
      </c>
      <c r="U28" s="141" t="s">
        <v>164</v>
      </c>
      <c r="V28" s="141" t="s">
        <v>170</v>
      </c>
      <c r="W28" s="141" t="s">
        <v>166</v>
      </c>
      <c r="X28" s="142">
        <f t="shared" si="10"/>
        <v>0.18000000000000002</v>
      </c>
      <c r="Y28" s="142" t="str">
        <f>IF(Z28&lt;=20%,'Tabla probabilidad'!$B$5,IF(Z28&lt;=40%,'Tabla probabilidad'!$B$6,IF(Z28&lt;=60%,'Tabla probabilidad'!$B$7,IF(Z28&lt;=80%,'Tabla probabilidad'!$B$8,IF(Z28&lt;=100%,'Tabla probabilidad'!$B$9)))))</f>
        <v>Baja</v>
      </c>
      <c r="Z28" s="142">
        <f t="shared" si="11"/>
        <v>0.22</v>
      </c>
      <c r="AA28" s="316"/>
      <c r="AB28" s="316"/>
      <c r="AC28" s="142" t="str">
        <f t="shared" si="1"/>
        <v>Moderado</v>
      </c>
      <c r="AD28" s="142">
        <f t="shared" si="12"/>
        <v>0.6</v>
      </c>
      <c r="AE28" s="316"/>
      <c r="AF28" s="316"/>
      <c r="AG28" s="319"/>
      <c r="AH28" s="313"/>
      <c r="AI28" s="313"/>
      <c r="AJ28" s="313"/>
      <c r="AK28" s="313"/>
      <c r="AL28" s="313"/>
      <c r="AM28" s="313"/>
      <c r="AN28" s="313"/>
    </row>
    <row r="29" spans="1:40" ht="31.2" customHeight="1" x14ac:dyDescent="0.3">
      <c r="A29" s="320"/>
      <c r="B29" s="323"/>
      <c r="C29" s="313"/>
      <c r="D29" s="367"/>
      <c r="E29" s="320"/>
      <c r="F29" s="320"/>
      <c r="G29" s="313"/>
      <c r="H29" s="313"/>
      <c r="I29" s="327"/>
      <c r="J29" s="328"/>
      <c r="K29" s="313"/>
      <c r="L29" s="314"/>
      <c r="M29" s="314"/>
      <c r="N29" s="313"/>
      <c r="O29" s="141"/>
      <c r="P29" s="213"/>
      <c r="Q29" s="141" t="b">
        <f t="shared" si="0"/>
        <v>0</v>
      </c>
      <c r="R29" s="141"/>
      <c r="S29" s="141"/>
      <c r="T29" s="142" t="e">
        <f>VLOOKUP(R29&amp;S29,Hoja1!$Q$4:$R$9,2,0)</f>
        <v>#N/A</v>
      </c>
      <c r="U29" s="141"/>
      <c r="V29" s="141"/>
      <c r="W29" s="141"/>
      <c r="X29" s="142" t="b">
        <f t="shared" si="10"/>
        <v>0</v>
      </c>
      <c r="Y29" s="142" t="b">
        <f>IF(Z29&lt;=20%,'Tabla probabilidad'!$B$5,IF(Z29&lt;=40%,'Tabla probabilidad'!$B$6,IF(Z29&lt;=60%,'Tabla probabilidad'!$B$7,IF(Z29&lt;=80%,'Tabla probabilidad'!$B$8,IF(Z29&lt;=100%,'Tabla probabilidad'!$B$9)))))</f>
        <v>0</v>
      </c>
      <c r="Z29" s="142" t="b">
        <f t="shared" si="11"/>
        <v>0</v>
      </c>
      <c r="AA29" s="317"/>
      <c r="AB29" s="317"/>
      <c r="AC29" s="142" t="b">
        <f t="shared" si="1"/>
        <v>0</v>
      </c>
      <c r="AD29" s="142" t="b">
        <f t="shared" si="12"/>
        <v>0</v>
      </c>
      <c r="AE29" s="317"/>
      <c r="AF29" s="317"/>
      <c r="AG29" s="320"/>
      <c r="AH29" s="313"/>
      <c r="AI29" s="313"/>
      <c r="AJ29" s="313"/>
      <c r="AK29" s="313"/>
      <c r="AL29" s="313"/>
      <c r="AM29" s="313"/>
      <c r="AN29" s="313"/>
    </row>
    <row r="30" spans="1:40" ht="56.4" customHeight="1" x14ac:dyDescent="0.3">
      <c r="A30" s="318">
        <v>5</v>
      </c>
      <c r="B30" s="321" t="s">
        <v>194</v>
      </c>
      <c r="C30" s="313" t="s">
        <v>156</v>
      </c>
      <c r="D30" s="367" t="s">
        <v>195</v>
      </c>
      <c r="E30" s="318" t="s">
        <v>196</v>
      </c>
      <c r="F30" s="318" t="s">
        <v>197</v>
      </c>
      <c r="G30" s="313" t="s">
        <v>198</v>
      </c>
      <c r="H30" s="313">
        <v>6000</v>
      </c>
      <c r="I30" s="327" t="str">
        <f>IF(H30&lt;=2,'Tabla probabilidad'!$B$5,IF(H30&lt;=24,'Tabla probabilidad'!$B$6,IF(H30&lt;=500,'Tabla probabilidad'!$B$7,IF(H30&lt;=5000,'Tabla probabilidad'!$B$8,IF(H30&gt;5000,'Tabla probabilidad'!$B$9)))))</f>
        <v>Muy Alta</v>
      </c>
      <c r="J30" s="328">
        <f>IF(H30&lt;=2,'Tabla probabilidad'!$D$5,IF(H30&lt;=24,'Tabla probabilidad'!$D$6,IF(H30&lt;=500,'Tabla probabilidad'!$D$7,IF(H30&lt;=5000,'Tabla probabilidad'!$D$8,IF(H30&gt;5000,'Tabla probabilidad'!$D$9)))))</f>
        <v>1</v>
      </c>
      <c r="K30" s="313" t="s">
        <v>179</v>
      </c>
      <c r="L30" s="313" t="str">
        <f>IF(K30="El riesgo afecta la imagen de alguna área de la organización","Leve",IF(K30="El riesgo afecta la imagen de la entidad internamente, de conocimiento general, nivel interno, alta dirección, contratista y/o de provedores","Menor",IF(K30="El riesgo afecta la imagen de la entidad con algunos usuarios de relevancia frente al logro de los objetivos","Moderado",IF(K30="El riesgo afecta la imagen de de la entidad con efecto publicitario sostenido a nivel del sector justicia","Mayor",IF(K30="El riesgo afecta la imagen de la entidad a nivel nacional, con efecto publicitarios sostenible a nivel país","Catastrófico",IF(K30="Impacto que afecte la ejecución presupuestal en un valor ≥0,5%.","Leve",IF(K30="Impacto que afecte la ejecución presupuestal en un valor ≥1%.","Menor",IF(K30="Impacto que afecte la ejecución presupuestal en un valor ≥5%.","Moderado",IF(K30="Impacto que afecte la ejecución presupuestal en un valor ≥20%.","Mayor",IF(K30="Impacto que afecte la ejecución presupuestal en un valor ≥50%.","Catastrófico",IF(K30="Incumplimiento máximo del 5% de la meta planeada","Leve",IF(K30="Incumplimiento máximo del 15% de la meta planeada","Menor",IF(K30="Incumplimiento máximo del 20% de la meta planeada","Moderado",IF(K30="Incumplimiento máximo del 50% de la meta planeada","Mayor",IF(K30="Incumplimiento máximo del 80% de la meta planeada","Catastrófico",IF(K30="Cualquier afectación a la violacion de los derechos de los ciudadanos se considera con consecuencias altas","Mayor",IF(K30="Cualquier afectación a la violacion de los derechos de los ciudadanos se considera con consecuencias desastrosas","Catastrófico",IF(K30="Afecta la Prestación del Servicio de Administración de Justicia en 5%","Leve",IF(K30="Afecta la Prestación del Servicio de Administración de Justicia en 10%","Menor",IF(K30="Afecta la Prestación del Servicio de Administración de Justicia en 15%","Moderado",IF(K30="Afecta la Prestación del Servicio de Administración de Justicia en 20%","Mayor",IF(K30="Afecta la Prestación del Servicio de Administración de Justicia en más del 50%","Catastrófico",IF(K30="Cualquier acto indebido de los servidores judiciales genera altas consecuencias para la entidad","Mayor",IF(K30="Cualquier acto indebido de los servidores judiciales genera consecuencias desastrosas para la entidad","Catastrófico",IF(K30="Si el hecho llegara a presentarse, tendría consecuencias o efectos mínimos sobre la entidad","Leve",IF(K30="Si el hecho llegara a presentarse, tendría bajo impacto o efecto sobre la entidad","Menor",IF(K30="Si el hecho llegara a presentarse, tendría medianas consecuencias o efectos sobre la entidad","Moderado",IF(K30="Si el hecho llegara a presentarse, tendría altas consecuencias o efectos sobre la entidad","Mayor",IF(K30="Si el hecho llegara a presentarse, tendría desastrosas consecuencias o efectos sobre la entidad","Catastrófico")))))))))))))))))))))))))))))</f>
        <v>Mayor</v>
      </c>
      <c r="M30" s="313" t="str">
        <f>IF(K30="El riesgo afecta la imagen de alguna área de la organización","20%",IF(K30="El riesgo afecta la imagen de la entidad internamente, de conocimiento general, nivel interno, alta dirección, contratista y/o de provedores","40%",IF(K30="El riesgo afecta la imagen de la entidad con algunos usuarios de relevancia frente al logro de los objetivos","60%",IF(K30="El riesgo afecta la imagen de de la entidad con efecto publicitario sostenido a nivel del sector justicia","80%",IF(K30="El riesgo afecta la imagen de la entidad a nivel nacional, con efecto publicitarios sostenible a nivel país","100%",IF(K30="Impacto que afecte la ejecución presupuestal en un valor ≥0,5%.","20%",IF(K30="Impacto que afecte la ejecución presupuestal en un valor ≥1%.","40%",IF(K30="Impacto que afecte la ejecución presupuestal en un valor ≥5%.","60%",IF(K30="Impacto que afecte la ejecución presupuestal en un valor ≥20%.","80%",IF(K30="Impacto que afecte la ejecución presupuestal en un valor ≥50%.","100%",IF(K30="Incumplimiento máximo del 5% de la meta planeada","20%",IF(K30="Incumplimiento máximo del 15% de la meta planeada","40%",IF(K30="Incumplimiento máximo del 20% de la meta planeada","60%",IF(K30="Incumplimiento máximo del 50% de la meta planeada","80%",IF(K30="Incumplimiento máximo del 80% de la meta planeada","100%",IF(K30="Cualquier afectación a la violacion de los derechos de los ciudadanos se considera con consecuencias altas","80%",IF(K30="Cualquier afectación a la violacion de los derechos de los ciudadanos se considera con consecuencias desastrosas","100%",IF(K30="Afecta la Prestación del Servicio de Administración de Justicia en 5%","20%",IF(K30="Afecta la Prestación del Servicio de Administración de Justicia en 10%","40%",IF(K30="Afecta la Prestación del Servicio de Administración de Justicia en 15%","60%",IF(K30="Afecta la Prestación del Servicio de Administración de Justicia en 20%","80%",IF(K30="Afecta la Prestación del Servicio de Administración de Justicia en más del 50%","100%",IF(K30="Cualquier acto indebido de los servidores judiciales genera altas consecuencias para la entidad","80%",IF(K30="Cualquier acto indebido de los servidores judiciales genera consecuencias desastrosas para la entidad","100%",IF(K30="Si el hecho llegara a presentarse, tendría consecuencias o efectos mínimos sobre la entidad","20%",IF(K30="Si el hecho llegara a presentarse, tendría bajo impacto o efecto sobre la entidad","40%",IF(K30="Si el hecho llegara a presentarse, tendría medianas consecuencias o efectos sobre la entidad","60%",IF(K30="Si el hecho llegara a presentarse, tendría altas consecuencias o efectos sobre la entidad","80%",IF(K30="Si el hecho llegara a presentarse, tendría desastrosas consecuencias o efectos sobre la entidad","100%")))))))))))))))))))))))))))))</f>
        <v>80%</v>
      </c>
      <c r="N30" s="313" t="str">
        <f>VLOOKUP((I30&amp;L30),Hoja1!$B$4:$C$28,2,0)</f>
        <v xml:space="preserve">Alto </v>
      </c>
      <c r="O30" s="141">
        <v>1</v>
      </c>
      <c r="P30" s="201" t="s">
        <v>199</v>
      </c>
      <c r="Q30" s="141" t="str">
        <f t="shared" ref="Q30:Q34" si="13">IF(R30="Preventivo","Probabilidad",IF(R30="Detectivo","Probabilidad", IF(R30="Correctivo","Impacto")))</f>
        <v>Probabilidad</v>
      </c>
      <c r="R30" s="141" t="s">
        <v>162</v>
      </c>
      <c r="S30" s="141" t="s">
        <v>163</v>
      </c>
      <c r="T30" s="142">
        <f>VLOOKUP(R30&amp;S30,Hoja1!$Q$4:$R$9,2,0)</f>
        <v>0.45</v>
      </c>
      <c r="U30" s="141" t="s">
        <v>164</v>
      </c>
      <c r="V30" s="141" t="s">
        <v>165</v>
      </c>
      <c r="W30" s="141" t="s">
        <v>166</v>
      </c>
      <c r="X30" s="142">
        <f>IF(Q30="Probabilidad",($J$30*T30),IF(Q30="Impacto"," "))</f>
        <v>0.45</v>
      </c>
      <c r="Y30" s="142" t="str">
        <f>IF(Z30&lt;=20%,'Tabla probabilidad'!$B$5,IF(Z30&lt;=40%,'Tabla probabilidad'!$B$6,IF(Z30&lt;=60%,'Tabla probabilidad'!$B$7,IF(Z30&lt;=80%,'Tabla probabilidad'!$B$8,IF(Z30&lt;=100%,'Tabla probabilidad'!$B$9)))))</f>
        <v>Media</v>
      </c>
      <c r="Z30" s="142">
        <f>IF(R30="Preventivo",($J$30-($J$30*T30)),IF(R30="Detectivo",($J$30-($J$30*T30)),IF(R30="Correctivo",($J$30))))</f>
        <v>0.55000000000000004</v>
      </c>
      <c r="AA30" s="315" t="str">
        <f>IF(AB30&lt;=20%,'Tabla probabilidad'!$B$5,IF(AB30&lt;=40%,'Tabla probabilidad'!$B$6,IF(AB30&lt;=60%,'Tabla probabilidad'!$B$7,IF(AB30&lt;=80%,'Tabla probabilidad'!$B$8,IF(AB30&lt;=100%,'Tabla probabilidad'!$B$9)))))</f>
        <v>Media</v>
      </c>
      <c r="AB30" s="315">
        <f>AVERAGE(Z30:Z34)</f>
        <v>0.55000000000000004</v>
      </c>
      <c r="AC30" s="142" t="str">
        <f t="shared" ref="AC30:AC34" si="14">IF(AD30&lt;=20%,"Leve",IF(AD30&lt;=40%,"Menor",IF(AD30&lt;=60%,"Moderado",IF(AD30&lt;=80%,"Mayor",IF(AD30&lt;=100%,"Catastrófico")))))</f>
        <v>Mayor</v>
      </c>
      <c r="AD30" s="142">
        <f>IF(Q30="Probabilidad",(($M$30-0)),IF(Q30="Impacto",($M$30-($M$30*T30))))</f>
        <v>0.8</v>
      </c>
      <c r="AE30" s="315" t="str">
        <f>IF(AF30&lt;=20%,"Leve",IF(AF30&lt;=40%,"Menor",IF(AF30&lt;=60%,"Moderado",IF(AF30&lt;=80%,"Mayor",IF(AF30&lt;=100%,"Catastrófico")))))</f>
        <v>Mayor</v>
      </c>
      <c r="AF30" s="315">
        <f>AVERAGE(AD30:AD34)</f>
        <v>0.8</v>
      </c>
      <c r="AG30" s="318" t="str">
        <f>VLOOKUP(AA30&amp;AE30,Hoja1!$B$4:$C$28,2,0)</f>
        <v xml:space="preserve">Alto </v>
      </c>
      <c r="AH30" s="313" t="s">
        <v>167</v>
      </c>
      <c r="AI30" s="313"/>
      <c r="AJ30" s="313"/>
      <c r="AK30" s="313"/>
      <c r="AL30" s="313"/>
      <c r="AM30" s="313"/>
      <c r="AN30" s="313"/>
    </row>
    <row r="31" spans="1:40" ht="58.2" customHeight="1" x14ac:dyDescent="0.3">
      <c r="A31" s="319"/>
      <c r="B31" s="322"/>
      <c r="C31" s="313"/>
      <c r="D31" s="367"/>
      <c r="E31" s="319"/>
      <c r="F31" s="319"/>
      <c r="G31" s="313"/>
      <c r="H31" s="313"/>
      <c r="I31" s="327"/>
      <c r="J31" s="328"/>
      <c r="K31" s="313"/>
      <c r="L31" s="314"/>
      <c r="M31" s="314"/>
      <c r="N31" s="313"/>
      <c r="O31" s="141">
        <v>2</v>
      </c>
      <c r="P31" s="203" t="s">
        <v>200</v>
      </c>
      <c r="Q31" s="141" t="str">
        <f t="shared" si="13"/>
        <v>Probabilidad</v>
      </c>
      <c r="R31" s="141" t="s">
        <v>162</v>
      </c>
      <c r="S31" s="141" t="s">
        <v>163</v>
      </c>
      <c r="T31" s="142">
        <f>VLOOKUP(R31&amp;S31,Hoja1!$Q$4:$R$9,2,0)</f>
        <v>0.45</v>
      </c>
      <c r="U31" s="141" t="s">
        <v>164</v>
      </c>
      <c r="V31" s="141" t="s">
        <v>165</v>
      </c>
      <c r="W31" s="141" t="s">
        <v>166</v>
      </c>
      <c r="X31" s="142">
        <f t="shared" ref="X31:X34" si="15">IF(Q31="Probabilidad",($J$30*T31),IF(Q31="Impacto"," "))</f>
        <v>0.45</v>
      </c>
      <c r="Y31" s="142" t="str">
        <f>IF(Z31&lt;=20%,'Tabla probabilidad'!$B$5,IF(Z31&lt;=40%,'Tabla probabilidad'!$B$6,IF(Z31&lt;=60%,'Tabla probabilidad'!$B$7,IF(Z31&lt;=80%,'Tabla probabilidad'!$B$8,IF(Z31&lt;=100%,'Tabla probabilidad'!$B$9)))))</f>
        <v>Media</v>
      </c>
      <c r="Z31" s="142">
        <f t="shared" ref="Z31:Z34" si="16">IF(R31="Preventivo",($J$30-($J$30*T31)),IF(R31="Detectivo",($J$30-($J$30*T31)),IF(R31="Correctivo",($J$30))))</f>
        <v>0.55000000000000004</v>
      </c>
      <c r="AA31" s="316"/>
      <c r="AB31" s="316"/>
      <c r="AC31" s="142" t="str">
        <f t="shared" si="14"/>
        <v>Mayor</v>
      </c>
      <c r="AD31" s="142">
        <f t="shared" ref="AD31:AD34" si="17">IF(Q31="Probabilidad",(($M$30-0)),IF(Q31="Impacto",($M$30-($M$30*T31))))</f>
        <v>0.8</v>
      </c>
      <c r="AE31" s="316"/>
      <c r="AF31" s="316"/>
      <c r="AG31" s="319"/>
      <c r="AH31" s="313"/>
      <c r="AI31" s="313"/>
      <c r="AJ31" s="313"/>
      <c r="AK31" s="313"/>
      <c r="AL31" s="313"/>
      <c r="AM31" s="313"/>
      <c r="AN31" s="313"/>
    </row>
    <row r="32" spans="1:40" ht="26.4" customHeight="1" x14ac:dyDescent="0.3">
      <c r="A32" s="319"/>
      <c r="B32" s="322"/>
      <c r="C32" s="313"/>
      <c r="D32" s="367"/>
      <c r="E32" s="319"/>
      <c r="F32" s="319"/>
      <c r="G32" s="313"/>
      <c r="H32" s="313"/>
      <c r="I32" s="327"/>
      <c r="J32" s="328"/>
      <c r="K32" s="313"/>
      <c r="L32" s="314"/>
      <c r="M32" s="314"/>
      <c r="N32" s="313"/>
      <c r="O32" s="141">
        <v>3</v>
      </c>
      <c r="P32" s="201" t="s">
        <v>201</v>
      </c>
      <c r="Q32" s="141" t="str">
        <f t="shared" si="13"/>
        <v>Probabilidad</v>
      </c>
      <c r="R32" s="141" t="s">
        <v>162</v>
      </c>
      <c r="S32" s="141" t="s">
        <v>163</v>
      </c>
      <c r="T32" s="142">
        <f>VLOOKUP(R32&amp;S32,Hoja1!$Q$4:$R$9,2,0)</f>
        <v>0.45</v>
      </c>
      <c r="U32" s="141" t="s">
        <v>164</v>
      </c>
      <c r="V32" s="141" t="s">
        <v>170</v>
      </c>
      <c r="W32" s="141" t="s">
        <v>166</v>
      </c>
      <c r="X32" s="142">
        <f t="shared" si="15"/>
        <v>0.45</v>
      </c>
      <c r="Y32" s="142" t="str">
        <f>IF(Z32&lt;=20%,'Tabla probabilidad'!$B$5,IF(Z32&lt;=40%,'Tabla probabilidad'!$B$6,IF(Z32&lt;=60%,'Tabla probabilidad'!$B$7,IF(Z32&lt;=80%,'Tabla probabilidad'!$B$8,IF(Z32&lt;=100%,'Tabla probabilidad'!$B$9)))))</f>
        <v>Media</v>
      </c>
      <c r="Z32" s="142">
        <f t="shared" si="16"/>
        <v>0.55000000000000004</v>
      </c>
      <c r="AA32" s="316"/>
      <c r="AB32" s="316"/>
      <c r="AC32" s="142" t="str">
        <f t="shared" si="14"/>
        <v>Mayor</v>
      </c>
      <c r="AD32" s="142">
        <f t="shared" si="17"/>
        <v>0.8</v>
      </c>
      <c r="AE32" s="316"/>
      <c r="AF32" s="316"/>
      <c r="AG32" s="319"/>
      <c r="AH32" s="313"/>
      <c r="AI32" s="313"/>
      <c r="AJ32" s="313"/>
      <c r="AK32" s="313"/>
      <c r="AL32" s="313"/>
      <c r="AM32" s="313"/>
      <c r="AN32" s="313"/>
    </row>
    <row r="33" spans="1:40" ht="66" customHeight="1" x14ac:dyDescent="0.3">
      <c r="A33" s="319"/>
      <c r="B33" s="322"/>
      <c r="C33" s="313"/>
      <c r="D33" s="367"/>
      <c r="E33" s="319"/>
      <c r="F33" s="319"/>
      <c r="G33" s="313"/>
      <c r="H33" s="313"/>
      <c r="I33" s="327"/>
      <c r="J33" s="328"/>
      <c r="K33" s="313"/>
      <c r="L33" s="314"/>
      <c r="M33" s="314"/>
      <c r="N33" s="313"/>
      <c r="O33" s="141">
        <v>4</v>
      </c>
      <c r="P33" s="201" t="s">
        <v>202</v>
      </c>
      <c r="Q33" s="141" t="str">
        <f t="shared" si="13"/>
        <v>Probabilidad</v>
      </c>
      <c r="R33" s="141" t="s">
        <v>162</v>
      </c>
      <c r="S33" s="141" t="s">
        <v>163</v>
      </c>
      <c r="T33" s="142">
        <f>VLOOKUP(R33&amp;S33,Hoja1!$Q$4:$R$9,2,0)</f>
        <v>0.45</v>
      </c>
      <c r="U33" s="141" t="s">
        <v>164</v>
      </c>
      <c r="V33" s="141" t="s">
        <v>170</v>
      </c>
      <c r="W33" s="141" t="s">
        <v>203</v>
      </c>
      <c r="X33" s="142">
        <f t="shared" si="15"/>
        <v>0.45</v>
      </c>
      <c r="Y33" s="142" t="str">
        <f>IF(Z33&lt;=20%,'Tabla probabilidad'!$B$5,IF(Z33&lt;=40%,'Tabla probabilidad'!$B$6,IF(Z33&lt;=60%,'Tabla probabilidad'!$B$7,IF(Z33&lt;=80%,'Tabla probabilidad'!$B$8,IF(Z33&lt;=100%,'Tabla probabilidad'!$B$9)))))</f>
        <v>Media</v>
      </c>
      <c r="Z33" s="142">
        <f t="shared" si="16"/>
        <v>0.55000000000000004</v>
      </c>
      <c r="AA33" s="316"/>
      <c r="AB33" s="316"/>
      <c r="AC33" s="142" t="str">
        <f t="shared" si="14"/>
        <v>Mayor</v>
      </c>
      <c r="AD33" s="142">
        <f t="shared" si="17"/>
        <v>0.8</v>
      </c>
      <c r="AE33" s="316"/>
      <c r="AF33" s="316"/>
      <c r="AG33" s="319"/>
      <c r="AH33" s="313"/>
      <c r="AI33" s="313"/>
      <c r="AJ33" s="313"/>
      <c r="AK33" s="313"/>
      <c r="AL33" s="313"/>
      <c r="AM33" s="313"/>
      <c r="AN33" s="313"/>
    </row>
    <row r="34" spans="1:40" ht="19.2" customHeight="1" x14ac:dyDescent="0.3">
      <c r="A34" s="320"/>
      <c r="B34" s="323"/>
      <c r="C34" s="313"/>
      <c r="D34" s="367"/>
      <c r="E34" s="320"/>
      <c r="F34" s="320"/>
      <c r="G34" s="313"/>
      <c r="H34" s="313"/>
      <c r="I34" s="327"/>
      <c r="J34" s="328"/>
      <c r="K34" s="313"/>
      <c r="L34" s="314"/>
      <c r="M34" s="314"/>
      <c r="N34" s="313"/>
      <c r="O34" s="141"/>
      <c r="P34" s="201"/>
      <c r="Q34" s="141" t="b">
        <f t="shared" si="13"/>
        <v>0</v>
      </c>
      <c r="R34" s="141"/>
      <c r="S34" s="141"/>
      <c r="T34" s="142" t="e">
        <f>VLOOKUP(R34&amp;S34,Hoja1!$Q$4:$R$9,2,0)</f>
        <v>#N/A</v>
      </c>
      <c r="U34" s="141"/>
      <c r="V34" s="141"/>
      <c r="W34" s="141"/>
      <c r="X34" s="142" t="b">
        <f t="shared" si="15"/>
        <v>0</v>
      </c>
      <c r="Y34" s="142" t="b">
        <f>IF(Z34&lt;=20%,'Tabla probabilidad'!$B$5,IF(Z34&lt;=40%,'Tabla probabilidad'!$B$6,IF(Z34&lt;=60%,'Tabla probabilidad'!$B$7,IF(Z34&lt;=80%,'Tabla probabilidad'!$B$8,IF(Z34&lt;=100%,'Tabla probabilidad'!$B$9)))))</f>
        <v>0</v>
      </c>
      <c r="Z34" s="142" t="b">
        <f t="shared" si="16"/>
        <v>0</v>
      </c>
      <c r="AA34" s="317"/>
      <c r="AB34" s="317"/>
      <c r="AC34" s="142" t="b">
        <f t="shared" si="14"/>
        <v>0</v>
      </c>
      <c r="AD34" s="142" t="b">
        <f t="shared" si="17"/>
        <v>0</v>
      </c>
      <c r="AE34" s="317"/>
      <c r="AF34" s="317"/>
      <c r="AG34" s="320"/>
      <c r="AH34" s="313"/>
      <c r="AI34" s="313"/>
      <c r="AJ34" s="313"/>
      <c r="AK34" s="313"/>
      <c r="AL34" s="313"/>
      <c r="AM34" s="313"/>
      <c r="AN34" s="313"/>
    </row>
    <row r="35" spans="1:40" ht="50.1" customHeight="1" x14ac:dyDescent="0.3">
      <c r="A35" s="318">
        <v>6</v>
      </c>
      <c r="B35" s="321" t="s">
        <v>204</v>
      </c>
      <c r="C35" s="313" t="s">
        <v>205</v>
      </c>
      <c r="D35" s="367" t="s">
        <v>206</v>
      </c>
      <c r="E35" s="318" t="s">
        <v>207</v>
      </c>
      <c r="F35" s="318" t="s">
        <v>208</v>
      </c>
      <c r="G35" s="313" t="s">
        <v>198</v>
      </c>
      <c r="H35" s="313">
        <v>6000</v>
      </c>
      <c r="I35" s="327" t="str">
        <f>IF(H35&lt;=2,'Tabla probabilidad'!$B$5,IF(H35&lt;=24,'Tabla probabilidad'!$B$6,IF(H35&lt;=500,'Tabla probabilidad'!$B$7,IF(H35&lt;=5000,'Tabla probabilidad'!$B$8,IF(H35&gt;5000,'Tabla probabilidad'!$B$9)))))</f>
        <v>Muy Alta</v>
      </c>
      <c r="J35" s="328">
        <f>IF(H35&lt;=2,'Tabla probabilidad'!$D$5,IF(H35&lt;=24,'Tabla probabilidad'!$D$6,IF(H35&lt;=500,'Tabla probabilidad'!$D$7,IF(H35&lt;=5000,'Tabla probabilidad'!$D$8,IF(H35&gt;5000,'Tabla probabilidad'!$D$9)))))</f>
        <v>1</v>
      </c>
      <c r="K35" s="313" t="s">
        <v>209</v>
      </c>
      <c r="L35" s="313" t="str">
        <f>IF(K35="El riesgo afecta la imagen de alguna área de la organización","Leve",IF(K35="El riesgo afecta la imagen de la entidad internamente, de conocimiento general, nivel interno, alta dirección, contratista y/o de provedores","Menor",IF(K35="El riesgo afecta la imagen de la entidad con algunos usuarios de relevancia frente al logro de los objetivos","Moderado",IF(K35="El riesgo afecta la imagen de de la entidad con efecto publicitario sostenido a nivel del sector justicia","Mayor",IF(K35="El riesgo afecta la imagen de la entidad a nivel nacional, con efecto publicitarios sostenible a nivel país","Catastrófico",IF(K35="Impacto que afecte la ejecución presupuestal en un valor ≥0,5%.","Leve",IF(K35="Impacto que afecte la ejecución presupuestal en un valor ≥1%.","Menor",IF(K35="Impacto que afecte la ejecución presupuestal en un valor ≥5%.","Moderado",IF(K35="Impacto que afecte la ejecución presupuestal en un valor ≥20%.","Mayor",IF(K35="Impacto que afecte la ejecución presupuestal en un valor ≥50%.","Catastrófico",IF(K35="Incumplimiento máximo del 5% de la meta planeada","Leve",IF(K35="Incumplimiento máximo del 15% de la meta planeada","Menor",IF(K35="Incumplimiento máximo del 20% de la meta planeada","Moderado",IF(K35="Incumplimiento máximo del 50% de la meta planeada","Mayor",IF(K35="Incumplimiento máximo del 80% de la meta planeada","Catastrófico",IF(K35="Cualquier afectación a la violacion de los derechos de los ciudadanos se considera con consecuencias altas","Mayor",IF(K35="Cualquier afectación a la violacion de los derechos de los ciudadanos se considera con consecuencias desastrosas","Catastrófico",IF(K35="Afecta la Prestación del Servicio de Administración de Justicia en 5%","Leve",IF(K35="Afecta la Prestación del Servicio de Administración de Justicia en 10%","Menor",IF(K35="Afecta la Prestación del Servicio de Administración de Justicia en 15%","Moderado",IF(K35="Afecta la Prestación del Servicio de Administración de Justicia en 20%","Mayor",IF(K35="Afecta la Prestación del Servicio de Administración de Justicia en más del 50%","Catastrófico",IF(K35="Cualquier acto indebido de los servidores judiciales genera altas consecuencias para la entidad","Mayor",IF(K35="Cualquier acto indebido de los servidores judiciales genera consecuencias desastrosas para la entidad","Catastrófico",IF(K35="Si el hecho llegara a presentarse, tendría consecuencias o efectos mínimos sobre la entidad","Leve",IF(K35="Si el hecho llegara a presentarse, tendría bajo impacto o efecto sobre la entidad","Menor",IF(K35="Si el hecho llegara a presentarse, tendría medianas consecuencias o efectos sobre la entidad","Moderado",IF(K35="Si el hecho llegara a presentarse, tendría altas consecuencias o efectos sobre la entidad","Mayor",IF(K35="Si el hecho llegara a presentarse, tendría desastrosas consecuencias o efectos sobre la entidad","Catastrófico")))))))))))))))))))))))))))))</f>
        <v>Mayor</v>
      </c>
      <c r="M35" s="313" t="str">
        <f>IF(K35="El riesgo afecta la imagen de alguna área de la organización","20%",IF(K35="El riesgo afecta la imagen de la entidad internamente, de conocimiento general, nivel interno, alta dirección, contratista y/o de provedores","40%",IF(K35="El riesgo afecta la imagen de la entidad con algunos usuarios de relevancia frente al logro de los objetivos","60%",IF(K35="El riesgo afecta la imagen de de la entidad con efecto publicitario sostenido a nivel del sector justicia","80%",IF(K35="El riesgo afecta la imagen de la entidad a nivel nacional, con efecto publicitarios sostenible a nivel país","100%",IF(K35="Impacto que afecte la ejecución presupuestal en un valor ≥0,5%.","20%",IF(K35="Impacto que afecte la ejecución presupuestal en un valor ≥1%.","40%",IF(K35="Impacto que afecte la ejecución presupuestal en un valor ≥5%.","60%",IF(K35="Impacto que afecte la ejecución presupuestal en un valor ≥20%.","80%",IF(K35="Impacto que afecte la ejecución presupuestal en un valor ≥50%.","100%",IF(K35="Incumplimiento máximo del 5% de la meta planeada","20%",IF(K35="Incumplimiento máximo del 15% de la meta planeada","40%",IF(K35="Incumplimiento máximo del 20% de la meta planeada","60%",IF(K35="Incumplimiento máximo del 50% de la meta planeada","80%",IF(K35="Incumplimiento máximo del 80% de la meta planeada","100%",IF(K35="Cualquier afectación a la violacion de los derechos de los ciudadanos se considera con consecuencias altas","80%",IF(K35="Cualquier afectación a la violacion de los derechos de los ciudadanos se considera con consecuencias desastrosas","100%",IF(K35="Afecta la Prestación del Servicio de Administración de Justicia en 5%","20%",IF(K35="Afecta la Prestación del Servicio de Administración de Justicia en 10%","40%",IF(K35="Afecta la Prestación del Servicio de Administración de Justicia en 15%","60%",IF(K35="Afecta la Prestación del Servicio de Administración de Justicia en 20%","80%",IF(K35="Afecta la Prestación del Servicio de Administración de Justicia en más del 50%","100%",IF(K35="Cualquier acto indebido de los servidores judiciales genera altas consecuencias para la entidad","80%",IF(K35="Cualquier acto indebido de los servidores judiciales genera consecuencias desastrosas para la entidad","100%",IF(K35="Si el hecho llegara a presentarse, tendría consecuencias o efectos mínimos sobre la entidad","20%",IF(K35="Si el hecho llegara a presentarse, tendría bajo impacto o efecto sobre la entidad","40%",IF(K35="Si el hecho llegara a presentarse, tendría medianas consecuencias o efectos sobre la entidad","60%",IF(K35="Si el hecho llegara a presentarse, tendría altas consecuencias o efectos sobre la entidad","80%",IF(K35="Si el hecho llegara a presentarse, tendría desastrosas consecuencias o efectos sobre la entidad","100%")))))))))))))))))))))))))))))</f>
        <v>80%</v>
      </c>
      <c r="N35" s="313" t="str">
        <f>VLOOKUP((I35&amp;L35),Hoja1!$B$4:$C$28,2,0)</f>
        <v xml:space="preserve">Alto </v>
      </c>
      <c r="O35" s="141">
        <v>1</v>
      </c>
      <c r="P35" s="201" t="s">
        <v>210</v>
      </c>
      <c r="Q35" s="141" t="str">
        <f t="shared" ref="Q35:Q39" si="18">IF(R35="Preventivo","Probabilidad",IF(R35="Detectivo","Probabilidad", IF(R35="Correctivo","Impacto")))</f>
        <v>Probabilidad</v>
      </c>
      <c r="R35" s="141" t="s">
        <v>162</v>
      </c>
      <c r="S35" s="141" t="s">
        <v>163</v>
      </c>
      <c r="T35" s="142">
        <f>VLOOKUP(R35&amp;S35,Hoja1!$Q$4:$R$9,2,0)</f>
        <v>0.45</v>
      </c>
      <c r="U35" s="141" t="s">
        <v>164</v>
      </c>
      <c r="V35" s="141" t="s">
        <v>170</v>
      </c>
      <c r="W35" s="141" t="s">
        <v>166</v>
      </c>
      <c r="X35" s="142">
        <f>IF(Q35="Probabilidad",($J$30*T35),IF(Q35="Impacto"," "))</f>
        <v>0.45</v>
      </c>
      <c r="Y35" s="142" t="str">
        <f>IF(Z35&lt;=20%,'Tabla probabilidad'!$B$5,IF(Z35&lt;=40%,'Tabla probabilidad'!$B$6,IF(Z35&lt;=60%,'Tabla probabilidad'!$B$7,IF(Z35&lt;=80%,'Tabla probabilidad'!$B$8,IF(Z35&lt;=100%,'Tabla probabilidad'!$B$9)))))</f>
        <v>Media</v>
      </c>
      <c r="Z35" s="142">
        <f>IF(R35="Preventivo",($J$30-($J$30*T35)),IF(R35="Detectivo",($J$30-($J$30*T35)),IF(R35="Correctivo",($J$30))))</f>
        <v>0.55000000000000004</v>
      </c>
      <c r="AA35" s="315" t="str">
        <f>IF(AB35&lt;=20%,'Tabla probabilidad'!$B$5,IF(AB35&lt;=40%,'Tabla probabilidad'!$B$6,IF(AB35&lt;=60%,'Tabla probabilidad'!$B$7,IF(AB35&lt;=80%,'Tabla probabilidad'!$B$8,IF(AB35&lt;=100%,'Tabla probabilidad'!$B$9)))))</f>
        <v>Media</v>
      </c>
      <c r="AB35" s="315">
        <f>AVERAGE(Z35:Z39)</f>
        <v>0.55000000000000004</v>
      </c>
      <c r="AC35" s="142" t="str">
        <f t="shared" ref="AC35:AC39" si="19">IF(AD35&lt;=20%,"Leve",IF(AD35&lt;=40%,"Menor",IF(AD35&lt;=60%,"Moderado",IF(AD35&lt;=80%,"Mayor",IF(AD35&lt;=100%,"Catastrófico")))))</f>
        <v>Mayor</v>
      </c>
      <c r="AD35" s="142">
        <f>IF(Q35="Probabilidad",(($M$30-0)),IF(Q35="Impacto",($M$30-($M$30*T35))))</f>
        <v>0.8</v>
      </c>
      <c r="AE35" s="315" t="str">
        <f>IF(AF35&lt;=20%,"Leve",IF(AF35&lt;=40%,"Menor",IF(AF35&lt;=60%,"Moderado",IF(AF35&lt;=80%,"Mayor",IF(AF35&lt;=100%,"Catastrófico")))))</f>
        <v>Mayor</v>
      </c>
      <c r="AF35" s="315">
        <f>AVERAGE(AD35:AD39)</f>
        <v>0.80000000000000016</v>
      </c>
      <c r="AG35" s="318" t="str">
        <f>VLOOKUP(AA35&amp;AE35,Hoja1!$B$4:$C$28,2,0)</f>
        <v xml:space="preserve">Alto </v>
      </c>
      <c r="AH35" s="313" t="s">
        <v>167</v>
      </c>
      <c r="AI35" s="313"/>
      <c r="AJ35" s="313"/>
      <c r="AK35" s="313"/>
      <c r="AL35" s="313"/>
      <c r="AM35" s="313"/>
      <c r="AN35" s="313"/>
    </row>
    <row r="36" spans="1:40" ht="44.4" customHeight="1" x14ac:dyDescent="0.3">
      <c r="A36" s="319"/>
      <c r="B36" s="322"/>
      <c r="C36" s="313"/>
      <c r="D36" s="367"/>
      <c r="E36" s="319"/>
      <c r="F36" s="319"/>
      <c r="G36" s="313"/>
      <c r="H36" s="313"/>
      <c r="I36" s="327"/>
      <c r="J36" s="328"/>
      <c r="K36" s="313"/>
      <c r="L36" s="314"/>
      <c r="M36" s="314"/>
      <c r="N36" s="313"/>
      <c r="O36" s="141">
        <v>2</v>
      </c>
      <c r="P36" s="201" t="s">
        <v>53</v>
      </c>
      <c r="Q36" s="141" t="str">
        <f t="shared" si="18"/>
        <v>Probabilidad</v>
      </c>
      <c r="R36" s="141" t="s">
        <v>162</v>
      </c>
      <c r="S36" s="141" t="s">
        <v>163</v>
      </c>
      <c r="T36" s="142">
        <f>VLOOKUP(R36&amp;S36,Hoja1!$Q$4:$R$9,2,0)</f>
        <v>0.45</v>
      </c>
      <c r="U36" s="141" t="s">
        <v>164</v>
      </c>
      <c r="V36" s="141" t="s">
        <v>170</v>
      </c>
      <c r="W36" s="141" t="s">
        <v>203</v>
      </c>
      <c r="X36" s="142">
        <f t="shared" ref="X36:X39" si="20">IF(Q36="Probabilidad",($J$30*T36),IF(Q36="Impacto"," "))</f>
        <v>0.45</v>
      </c>
      <c r="Y36" s="142" t="str">
        <f>IF(Z36&lt;=20%,'Tabla probabilidad'!$B$5,IF(Z36&lt;=40%,'Tabla probabilidad'!$B$6,IF(Z36&lt;=60%,'Tabla probabilidad'!$B$7,IF(Z36&lt;=80%,'Tabla probabilidad'!$B$8,IF(Z36&lt;=100%,'Tabla probabilidad'!$B$9)))))</f>
        <v>Media</v>
      </c>
      <c r="Z36" s="142">
        <f t="shared" ref="Z36:Z39" si="21">IF(R36="Preventivo",($J$30-($J$30*T36)),IF(R36="Detectivo",($J$30-($J$30*T36)),IF(R36="Correctivo",($J$30))))</f>
        <v>0.55000000000000004</v>
      </c>
      <c r="AA36" s="316"/>
      <c r="AB36" s="316"/>
      <c r="AC36" s="142" t="str">
        <f t="shared" si="19"/>
        <v>Mayor</v>
      </c>
      <c r="AD36" s="142">
        <f t="shared" ref="AD36:AD39" si="22">IF(Q36="Probabilidad",(($M$30-0)),IF(Q36="Impacto",($M$30-($M$30*T36))))</f>
        <v>0.8</v>
      </c>
      <c r="AE36" s="316"/>
      <c r="AF36" s="316"/>
      <c r="AG36" s="319"/>
      <c r="AH36" s="313"/>
      <c r="AI36" s="313"/>
      <c r="AJ36" s="313"/>
      <c r="AK36" s="313"/>
      <c r="AL36" s="313"/>
      <c r="AM36" s="313"/>
      <c r="AN36" s="313"/>
    </row>
    <row r="37" spans="1:40" ht="40.950000000000003" customHeight="1" x14ac:dyDescent="0.3">
      <c r="A37" s="319"/>
      <c r="B37" s="322"/>
      <c r="C37" s="313"/>
      <c r="D37" s="367"/>
      <c r="E37" s="319"/>
      <c r="F37" s="319"/>
      <c r="G37" s="313"/>
      <c r="H37" s="313"/>
      <c r="I37" s="327"/>
      <c r="J37" s="328"/>
      <c r="K37" s="313"/>
      <c r="L37" s="314"/>
      <c r="M37" s="314"/>
      <c r="N37" s="313"/>
      <c r="O37" s="141">
        <v>3</v>
      </c>
      <c r="P37" s="203" t="s">
        <v>211</v>
      </c>
      <c r="Q37" s="141" t="str">
        <f t="shared" si="18"/>
        <v>Probabilidad</v>
      </c>
      <c r="R37" s="141" t="s">
        <v>162</v>
      </c>
      <c r="S37" s="141" t="s">
        <v>163</v>
      </c>
      <c r="T37" s="142">
        <f>VLOOKUP(R37&amp;S37,Hoja1!$Q$4:$R$9,2,0)</f>
        <v>0.45</v>
      </c>
      <c r="U37" s="141" t="s">
        <v>164</v>
      </c>
      <c r="V37" s="141" t="s">
        <v>170</v>
      </c>
      <c r="W37" s="141" t="s">
        <v>203</v>
      </c>
      <c r="X37" s="142">
        <f t="shared" si="20"/>
        <v>0.45</v>
      </c>
      <c r="Y37" s="142" t="str">
        <f>IF(Z37&lt;=20%,'Tabla probabilidad'!$B$5,IF(Z37&lt;=40%,'Tabla probabilidad'!$B$6,IF(Z37&lt;=60%,'Tabla probabilidad'!$B$7,IF(Z37&lt;=80%,'Tabla probabilidad'!$B$8,IF(Z37&lt;=100%,'Tabla probabilidad'!$B$9)))))</f>
        <v>Media</v>
      </c>
      <c r="Z37" s="142">
        <f t="shared" si="21"/>
        <v>0.55000000000000004</v>
      </c>
      <c r="AA37" s="316"/>
      <c r="AB37" s="316"/>
      <c r="AC37" s="142" t="str">
        <f t="shared" si="19"/>
        <v>Mayor</v>
      </c>
      <c r="AD37" s="142">
        <f t="shared" si="22"/>
        <v>0.8</v>
      </c>
      <c r="AE37" s="316"/>
      <c r="AF37" s="316"/>
      <c r="AG37" s="319"/>
      <c r="AH37" s="313"/>
      <c r="AI37" s="313"/>
      <c r="AJ37" s="313"/>
      <c r="AK37" s="313"/>
      <c r="AL37" s="313"/>
      <c r="AM37" s="313"/>
      <c r="AN37" s="313"/>
    </row>
    <row r="38" spans="1:40" ht="18" customHeight="1" x14ac:dyDescent="0.3">
      <c r="A38" s="319"/>
      <c r="B38" s="322"/>
      <c r="C38" s="313"/>
      <c r="D38" s="367"/>
      <c r="E38" s="319"/>
      <c r="F38" s="319"/>
      <c r="G38" s="313"/>
      <c r="H38" s="313"/>
      <c r="I38" s="327"/>
      <c r="J38" s="328"/>
      <c r="K38" s="313"/>
      <c r="L38" s="314"/>
      <c r="M38" s="314"/>
      <c r="N38" s="313"/>
      <c r="O38" s="141"/>
      <c r="P38" s="201"/>
      <c r="Q38" s="141" t="b">
        <f t="shared" si="18"/>
        <v>0</v>
      </c>
      <c r="R38" s="141"/>
      <c r="S38" s="141"/>
      <c r="T38" s="142" t="e">
        <f>VLOOKUP(R38&amp;S38,Hoja1!$Q$4:$R$9,2,0)</f>
        <v>#N/A</v>
      </c>
      <c r="U38" s="141"/>
      <c r="V38" s="141"/>
      <c r="W38" s="141"/>
      <c r="X38" s="142" t="b">
        <f t="shared" si="20"/>
        <v>0</v>
      </c>
      <c r="Y38" s="142" t="b">
        <f>IF(Z38&lt;=20%,'Tabla probabilidad'!$B$5,IF(Z38&lt;=40%,'Tabla probabilidad'!$B$6,IF(Z38&lt;=60%,'Tabla probabilidad'!$B$7,IF(Z38&lt;=80%,'Tabla probabilidad'!$B$8,IF(Z38&lt;=100%,'Tabla probabilidad'!$B$9)))))</f>
        <v>0</v>
      </c>
      <c r="Z38" s="142" t="b">
        <f t="shared" si="21"/>
        <v>0</v>
      </c>
      <c r="AA38" s="316"/>
      <c r="AB38" s="316"/>
      <c r="AC38" s="142" t="b">
        <f t="shared" si="19"/>
        <v>0</v>
      </c>
      <c r="AD38" s="142" t="b">
        <f t="shared" si="22"/>
        <v>0</v>
      </c>
      <c r="AE38" s="316"/>
      <c r="AF38" s="316"/>
      <c r="AG38" s="319"/>
      <c r="AH38" s="313"/>
      <c r="AI38" s="313"/>
      <c r="AJ38" s="313"/>
      <c r="AK38" s="313"/>
      <c r="AL38" s="313"/>
      <c r="AM38" s="313"/>
      <c r="AN38" s="313"/>
    </row>
    <row r="39" spans="1:40" ht="15.6" customHeight="1" thickBot="1" x14ac:dyDescent="0.35">
      <c r="A39" s="320"/>
      <c r="B39" s="323"/>
      <c r="C39" s="313"/>
      <c r="D39" s="367"/>
      <c r="E39" s="320"/>
      <c r="F39" s="320"/>
      <c r="G39" s="313"/>
      <c r="H39" s="313"/>
      <c r="I39" s="327"/>
      <c r="J39" s="328"/>
      <c r="K39" s="313"/>
      <c r="L39" s="314"/>
      <c r="M39" s="314"/>
      <c r="N39" s="313"/>
      <c r="O39" s="141"/>
      <c r="P39" s="201"/>
      <c r="Q39" s="141" t="b">
        <f t="shared" si="18"/>
        <v>0</v>
      </c>
      <c r="R39" s="141"/>
      <c r="S39" s="141"/>
      <c r="T39" s="142" t="e">
        <f>VLOOKUP(R39&amp;S39,Hoja1!$Q$4:$R$9,2,0)</f>
        <v>#N/A</v>
      </c>
      <c r="U39" s="141"/>
      <c r="V39" s="141"/>
      <c r="W39" s="141"/>
      <c r="X39" s="142" t="b">
        <f t="shared" si="20"/>
        <v>0</v>
      </c>
      <c r="Y39" s="142" t="b">
        <f>IF(Z39&lt;=20%,'Tabla probabilidad'!$B$5,IF(Z39&lt;=40%,'Tabla probabilidad'!$B$6,IF(Z39&lt;=60%,'Tabla probabilidad'!$B$7,IF(Z39&lt;=80%,'Tabla probabilidad'!$B$8,IF(Z39&lt;=100%,'Tabla probabilidad'!$B$9)))))</f>
        <v>0</v>
      </c>
      <c r="Z39" s="142" t="b">
        <f t="shared" si="21"/>
        <v>0</v>
      </c>
      <c r="AA39" s="317"/>
      <c r="AB39" s="317"/>
      <c r="AC39" s="142" t="b">
        <f t="shared" si="19"/>
        <v>0</v>
      </c>
      <c r="AD39" s="142" t="b">
        <f t="shared" si="22"/>
        <v>0</v>
      </c>
      <c r="AE39" s="317"/>
      <c r="AF39" s="317"/>
      <c r="AG39" s="320"/>
      <c r="AH39" s="313"/>
      <c r="AI39" s="313"/>
      <c r="AJ39" s="313"/>
      <c r="AK39" s="313"/>
      <c r="AL39" s="313"/>
      <c r="AM39" s="313"/>
      <c r="AN39" s="313"/>
    </row>
    <row r="40" spans="1:40" ht="49.95" customHeight="1" thickBot="1" x14ac:dyDescent="0.35">
      <c r="A40" s="313">
        <v>7</v>
      </c>
      <c r="B40" s="321" t="s">
        <v>212</v>
      </c>
      <c r="C40" s="313" t="s">
        <v>156</v>
      </c>
      <c r="D40" s="324" t="s">
        <v>213</v>
      </c>
      <c r="E40" s="313" t="s">
        <v>214</v>
      </c>
      <c r="F40" s="313" t="s">
        <v>639</v>
      </c>
      <c r="G40" s="313" t="s">
        <v>215</v>
      </c>
      <c r="H40" s="313">
        <v>0</v>
      </c>
      <c r="I40" s="327" t="str">
        <f>IF(H40&lt;=2,'Tabla probabilidad'!$B$5,IF(H40&lt;=24,'Tabla probabilidad'!$B$6,IF(H40&lt;=500,'Tabla probabilidad'!$B$7,IF(H40&lt;=5000,'Tabla probabilidad'!$B$8,IF(H40&gt;5000,'Tabla probabilidad'!$B$9)))))</f>
        <v>Muy Baja</v>
      </c>
      <c r="J40" s="328">
        <f>IF(H40&lt;=2,'Tabla probabilidad'!$D$5,IF(H40&lt;=24,'Tabla probabilidad'!$D$6,IF(H40&lt;=500,'Tabla probabilidad'!$D$7,IF(H40&lt;=5000,'Tabla probabilidad'!$D$8,IF(H40&gt;5000,'Tabla probabilidad'!$D$9)))))</f>
        <v>0.2</v>
      </c>
      <c r="K40" s="313" t="s">
        <v>179</v>
      </c>
      <c r="L40" s="313" t="str">
        <f>IF(K40="El riesgo afecta la imagen de alguna área de la organización","Leve",IF(K40="El riesgo afecta la imagen de la entidad internamente, de conocimiento general, nivel interno, alta dirección, contratista y/o de provedores","Menor",IF(K40="El riesgo afecta la imagen de la entidad con algunos usuarios de relevancia frente al logro de los objetivos","Moderado",IF(K40="El riesgo afecta la imagen de de la entidad con efecto publicitario sostenido a nivel del sector justicia","Mayor",IF(K40="El riesgo afecta la imagen de la entidad a nivel nacional, con efecto publicitarios sostenible a nivel país","Catastrófico",IF(K40="Impacto que afecte la ejecución presupuestal en un valor ≥0,5%.","Leve",IF(K40="Impacto que afecte la ejecución presupuestal en un valor ≥1%.","Menor",IF(K40="Impacto que afecte la ejecución presupuestal en un valor ≥5%.","Moderado",IF(K40="Impacto que afecte la ejecución presupuestal en un valor ≥20%.","Mayor",IF(K40="Impacto que afecte la ejecución presupuestal en un valor ≥50%.","Catastrófico",IF(K40="Incumplimiento máximo del 5% de la meta planeada","Leve",IF(K40="Incumplimiento máximo del 15% de la meta planeada","Menor",IF(K40="Incumplimiento máximo del 20% de la meta planeada","Moderado",IF(K40="Incumplimiento máximo del 50% de la meta planeada","Mayor",IF(K40="Incumplimiento máximo del 80% de la meta planeada","Catastrófico",IF(K40="Cualquier afectación a la violacion de los derechos de los ciudadanos se considera con consecuencias altas","Mayor",IF(K40="Cualquier afectación a la violacion de los derechos de los ciudadanos se considera con consecuencias desastrosas","Catastrófico",IF(K40="Afecta la Prestación del Servicio de Administración de Justicia en 5%","Leve",IF(K40="Afecta la Prestación del Servicio de Administración de Justicia en 10%","Menor",IF(K40="Afecta la Prestación del Servicio de Administración de Justicia en 15%","Moderado",IF(K40="Afecta la Prestación del Servicio de Administración de Justicia en 20%","Mayor",IF(K40="Afecta la Prestación del Servicio de Administración de Justicia en más del 50%","Catastrófico",IF(K40="Cualquier acto indebido de los servidores judiciales genera altas consecuencias para la entidad","Mayor",IF(K40="Cualquier acto indebido de los servidores judiciales genera consecuencias desastrosas para la entidad","Catastrófico",IF(K40="Si el hecho llegara a presentarse, tendría consecuencias o efectos mínimos sobre la entidad","Leve",IF(K40="Si el hecho llegara a presentarse, tendría bajo impacto o efecto sobre la entidad","Menor",IF(K40="Si el hecho llegara a presentarse, tendría medianas consecuencias o efectos sobre la entidad","Moderado",IF(K40="Si el hecho llegara a presentarse, tendría altas consecuencias o efectos sobre la entidad","Mayor",IF(K40="Si el hecho llegara a presentarse, tendría desastrosas consecuencias o efectos sobre la entidad","Catastrófico")))))))))))))))))))))))))))))</f>
        <v>Mayor</v>
      </c>
      <c r="M40" s="313" t="str">
        <f>IF(K40="El riesgo afecta la imagen de alguna área de la organización","20%",IF(K40="El riesgo afecta la imagen de la entidad internamente, de conocimiento general, nivel interno, alta dirección, contratista y/o de provedores","40%",IF(K40="El riesgo afecta la imagen de la entidad con algunos usuarios de relevancia frente al logro de los objetivos","60%",IF(K40="El riesgo afecta la imagen de de la entidad con efecto publicitario sostenido a nivel del sector justicia","80%",IF(K40="El riesgo afecta la imagen de la entidad a nivel nacional, con efecto publicitarios sostenible a nivel país","100%",IF(K40="Impacto que afecte la ejecución presupuestal en un valor ≥0,5%.","20%",IF(K40="Impacto que afecte la ejecución presupuestal en un valor ≥1%.","40%",IF(K40="Impacto que afecte la ejecución presupuestal en un valor ≥5%.","60%",IF(K40="Impacto que afecte la ejecución presupuestal en un valor ≥20%.","80%",IF(K40="Impacto que afecte la ejecución presupuestal en un valor ≥50%.","100%",IF(K40="Incumplimiento máximo del 5% de la meta planeada","20%",IF(K40="Incumplimiento máximo del 15% de la meta planeada","40%",IF(K40="Incumplimiento máximo del 20% de la meta planeada","60%",IF(K40="Incumplimiento máximo del 50% de la meta planeada","80%",IF(K40="Incumplimiento máximo del 80% de la meta planeada","100%",IF(K40="Cualquier afectación a la violacion de los derechos de los ciudadanos se considera con consecuencias altas","80%",IF(K40="Cualquier afectación a la violacion de los derechos de los ciudadanos se considera con consecuencias desastrosas","100%",IF(K40="Afecta la Prestación del Servicio de Administración de Justicia en 5%","20%",IF(K40="Afecta la Prestación del Servicio de Administración de Justicia en 10%","40%",IF(K40="Afecta la Prestación del Servicio de Administración de Justicia en 15%","60%",IF(K40="Afecta la Prestación del Servicio de Administración de Justicia en 20%","80%",IF(K40="Afecta la Prestación del Servicio de Administración de Justicia en más del 50%","100%",IF(K40="Cualquier acto indebido de los servidores judiciales genera altas consecuencias para la entidad","80%",IF(K40="Cualquier acto indebido de los servidores judiciales genera consecuencias desastrosas para la entidad","100%",IF(K40="Si el hecho llegara a presentarse, tendría consecuencias o efectos mínimos sobre la entidad","20%",IF(K40="Si el hecho llegara a presentarse, tendría bajo impacto o efecto sobre la entidad","40%",IF(K40="Si el hecho llegara a presentarse, tendría medianas consecuencias o efectos sobre la entidad","60%",IF(K40="Si el hecho llegara a presentarse, tendría altas consecuencias o efectos sobre la entidad","80%",IF(K40="Si el hecho llegara a presentarse, tendría desastrosas consecuencias o efectos sobre la entidad","100%")))))))))))))))))))))))))))))</f>
        <v>80%</v>
      </c>
      <c r="N40" s="313" t="str">
        <f>VLOOKUP((I40&amp;L40),Hoja1!$B$4:$C$28,2,0)</f>
        <v xml:space="preserve">Alto </v>
      </c>
      <c r="O40" s="141">
        <v>1</v>
      </c>
      <c r="P40" s="204" t="s">
        <v>216</v>
      </c>
      <c r="Q40" s="141" t="str">
        <f t="shared" si="0"/>
        <v>Probabilidad</v>
      </c>
      <c r="R40" s="141" t="s">
        <v>162</v>
      </c>
      <c r="S40" s="141" t="s">
        <v>163</v>
      </c>
      <c r="T40" s="142">
        <f>VLOOKUP(R40&amp;S40,Hoja1!$Q$4:$R$9,2,0)</f>
        <v>0.45</v>
      </c>
      <c r="U40" s="141" t="s">
        <v>164</v>
      </c>
      <c r="V40" s="141" t="s">
        <v>165</v>
      </c>
      <c r="W40" s="141" t="s">
        <v>166</v>
      </c>
      <c r="X40" s="142">
        <f>IF(Q40="Probabilidad",($J$40*T40),IF(Q40="Impacto"," "))</f>
        <v>9.0000000000000011E-2</v>
      </c>
      <c r="Y40" s="142" t="str">
        <f>IF(Z40&lt;=20%,'Tabla probabilidad'!$B$5,IF(Z40&lt;=40%,'Tabla probabilidad'!$B$6,IF(Z40&lt;=60%,'Tabla probabilidad'!$B$7,IF(Z40&lt;=80%,'Tabla probabilidad'!$B$8,IF(Z40&lt;=100%,'Tabla probabilidad'!$B$9)))))</f>
        <v>Muy Baja</v>
      </c>
      <c r="Z40" s="142">
        <f>IF(R40="Preventivo",(J40-(J40*T40)),IF(R40="Detectivo",(J40-(J40*T40)),IF(R40="Correctivo",(J40))))</f>
        <v>0.11</v>
      </c>
      <c r="AA40" s="315" t="str">
        <f>IF(AB40&lt;=20%,'Tabla probabilidad'!$B$5,IF(AB40&lt;=40%,'Tabla probabilidad'!$B$6,IF(AB40&lt;=60%,'Tabla probabilidad'!$B$7,IF(AB40&lt;=80%,'Tabla probabilidad'!$B$8,IF(AB40&lt;=100%,'Tabla probabilidad'!$B$9)))))</f>
        <v>Muy Baja</v>
      </c>
      <c r="AB40" s="315">
        <f>AVERAGE(Z40:Z44)</f>
        <v>0.11</v>
      </c>
      <c r="AC40" s="142" t="str">
        <f t="shared" si="1"/>
        <v>Mayor</v>
      </c>
      <c r="AD40" s="142">
        <f>IF(Q40="Probabilidad",(($M$40-0)),IF(Q40="Impacto",($M$40-($M$40*T40))))</f>
        <v>0.8</v>
      </c>
      <c r="AE40" s="315" t="str">
        <f>IF(AF40&lt;=20%,"Leve",IF(AF40&lt;=40%,"Menor",IF(AF40&lt;=60%,"Moderado",IF(AF40&lt;=80%,"Mayor",IF(AF40&lt;=100%,"Catastrófico")))))</f>
        <v>Mayor</v>
      </c>
      <c r="AF40" s="315">
        <f>AVERAGE(AD40:AD44)</f>
        <v>0.8</v>
      </c>
      <c r="AG40" s="318" t="str">
        <f>VLOOKUP(AA40&amp;AE40,Hoja1!$B$4:$C$28,2,0)</f>
        <v xml:space="preserve">Alto </v>
      </c>
      <c r="AH40" s="313" t="s">
        <v>167</v>
      </c>
      <c r="AI40" s="313"/>
      <c r="AJ40" s="313"/>
      <c r="AK40" s="313"/>
      <c r="AL40" s="313"/>
      <c r="AM40" s="313"/>
      <c r="AN40" s="313"/>
    </row>
    <row r="41" spans="1:40" ht="48.75" customHeight="1" x14ac:dyDescent="0.3">
      <c r="A41" s="313"/>
      <c r="B41" s="322"/>
      <c r="C41" s="313"/>
      <c r="D41" s="325"/>
      <c r="E41" s="313"/>
      <c r="F41" s="313"/>
      <c r="G41" s="313"/>
      <c r="H41" s="313"/>
      <c r="I41" s="327"/>
      <c r="J41" s="328"/>
      <c r="K41" s="313"/>
      <c r="L41" s="314"/>
      <c r="M41" s="314"/>
      <c r="N41" s="313"/>
      <c r="O41" s="141">
        <v>2</v>
      </c>
      <c r="P41" s="204" t="s">
        <v>217</v>
      </c>
      <c r="Q41" s="141" t="str">
        <f t="shared" si="0"/>
        <v>Probabilidad</v>
      </c>
      <c r="R41" s="141" t="s">
        <v>162</v>
      </c>
      <c r="S41" s="141" t="s">
        <v>163</v>
      </c>
      <c r="T41" s="142">
        <f>VLOOKUP(R41&amp;S41,Hoja1!$Q$4:$R$9,2,0)</f>
        <v>0.45</v>
      </c>
      <c r="U41" s="141" t="s">
        <v>164</v>
      </c>
      <c r="V41" s="141" t="s">
        <v>165</v>
      </c>
      <c r="W41" s="141" t="s">
        <v>166</v>
      </c>
      <c r="X41" s="142">
        <f t="shared" ref="X41:X44" si="23">IF(Q41="Probabilidad",($J$40*T41),IF(Q41="Impacto"," "))</f>
        <v>9.0000000000000011E-2</v>
      </c>
      <c r="Y41" s="142" t="str">
        <f>IF(Z41&lt;=20%,'Tabla probabilidad'!$B$5,IF(Z41&lt;=40%,'Tabla probabilidad'!$B$6,IF(Z41&lt;=60%,'Tabla probabilidad'!$B$7,IF(Z41&lt;=80%,'Tabla probabilidad'!$B$8,IF(Z41&lt;=100%,'Tabla probabilidad'!$B$9)))))</f>
        <v>Muy Baja</v>
      </c>
      <c r="Z41" s="142">
        <f>IF(R41="Preventivo",(J40-(J40*T41)),IF(R41="Detectivo",(J40-(J40*T41)),IF(R41="Correctivo",(J40))))</f>
        <v>0.11</v>
      </c>
      <c r="AA41" s="316"/>
      <c r="AB41" s="316"/>
      <c r="AC41" s="142" t="str">
        <f t="shared" si="1"/>
        <v>Mayor</v>
      </c>
      <c r="AD41" s="142">
        <f t="shared" ref="AD41:AD44" si="24">IF(Q41="Probabilidad",(($M$40-0)),IF(Q41="Impacto",($M$40-($M$40*T41))))</f>
        <v>0.8</v>
      </c>
      <c r="AE41" s="316"/>
      <c r="AF41" s="316"/>
      <c r="AG41" s="319"/>
      <c r="AH41" s="313"/>
      <c r="AI41" s="313"/>
      <c r="AJ41" s="313"/>
      <c r="AK41" s="313"/>
      <c r="AL41" s="313"/>
      <c r="AM41" s="313"/>
      <c r="AN41" s="313"/>
    </row>
    <row r="42" spans="1:40" ht="76.5" customHeight="1" x14ac:dyDescent="0.3">
      <c r="A42" s="313"/>
      <c r="B42" s="322"/>
      <c r="C42" s="313"/>
      <c r="D42" s="325"/>
      <c r="E42" s="313"/>
      <c r="F42" s="313"/>
      <c r="G42" s="313"/>
      <c r="H42" s="313"/>
      <c r="I42" s="327"/>
      <c r="J42" s="328"/>
      <c r="K42" s="313"/>
      <c r="L42" s="314"/>
      <c r="M42" s="314"/>
      <c r="N42" s="313"/>
      <c r="O42" s="141">
        <v>3</v>
      </c>
      <c r="P42" s="167" t="s">
        <v>218</v>
      </c>
      <c r="Q42" s="141" t="str">
        <f t="shared" si="0"/>
        <v>Probabilidad</v>
      </c>
      <c r="R42" s="141" t="s">
        <v>162</v>
      </c>
      <c r="S42" s="141" t="s">
        <v>163</v>
      </c>
      <c r="T42" s="142">
        <f>VLOOKUP(R42&amp;S42,Hoja1!$Q$4:$R$9,2,0)</f>
        <v>0.45</v>
      </c>
      <c r="U42" s="141" t="s">
        <v>164</v>
      </c>
      <c r="V42" s="141" t="s">
        <v>165</v>
      </c>
      <c r="W42" s="141" t="s">
        <v>166</v>
      </c>
      <c r="X42" s="142">
        <f t="shared" si="23"/>
        <v>9.0000000000000011E-2</v>
      </c>
      <c r="Y42" s="142" t="str">
        <f>IF(Z42&lt;=20%,'Tabla probabilidad'!$B$5,IF(Z42&lt;=40%,'Tabla probabilidad'!$B$6,IF(Z42&lt;=60%,'Tabla probabilidad'!$B$7,IF(Z42&lt;=80%,'Tabla probabilidad'!$B$8,IF(Z42&lt;=100%,'Tabla probabilidad'!$B$9)))))</f>
        <v>Muy Baja</v>
      </c>
      <c r="Z42" s="142">
        <f>IF(R42="Preventivo",(J40-(J40*T42)),IF(R42="Detectivo",(J40-(J40*T42)),IF(R42="Correctivo",(J40))))</f>
        <v>0.11</v>
      </c>
      <c r="AA42" s="316"/>
      <c r="AB42" s="316"/>
      <c r="AC42" s="142" t="str">
        <f t="shared" si="1"/>
        <v>Mayor</v>
      </c>
      <c r="AD42" s="142">
        <f t="shared" si="24"/>
        <v>0.8</v>
      </c>
      <c r="AE42" s="316"/>
      <c r="AF42" s="316"/>
      <c r="AG42" s="319"/>
      <c r="AH42" s="313"/>
      <c r="AI42" s="313"/>
      <c r="AJ42" s="313"/>
      <c r="AK42" s="313"/>
      <c r="AL42" s="313"/>
      <c r="AM42" s="313"/>
      <c r="AN42" s="313"/>
    </row>
    <row r="43" spans="1:40" ht="49.2" customHeight="1" x14ac:dyDescent="0.3">
      <c r="A43" s="313"/>
      <c r="B43" s="322"/>
      <c r="C43" s="313"/>
      <c r="D43" s="325"/>
      <c r="E43" s="313"/>
      <c r="F43" s="313"/>
      <c r="G43" s="313"/>
      <c r="H43" s="313"/>
      <c r="I43" s="327"/>
      <c r="J43" s="328"/>
      <c r="K43" s="313"/>
      <c r="L43" s="314"/>
      <c r="M43" s="314"/>
      <c r="N43" s="313"/>
      <c r="O43" s="141">
        <v>4</v>
      </c>
      <c r="P43" s="167" t="s">
        <v>219</v>
      </c>
      <c r="Q43" s="141" t="str">
        <f t="shared" si="0"/>
        <v>Probabilidad</v>
      </c>
      <c r="R43" s="141" t="s">
        <v>162</v>
      </c>
      <c r="S43" s="141" t="s">
        <v>163</v>
      </c>
      <c r="T43" s="142">
        <f>VLOOKUP(R43&amp;S43,Hoja1!$Q$4:$R$9,2,0)</f>
        <v>0.45</v>
      </c>
      <c r="U43" s="141" t="s">
        <v>164</v>
      </c>
      <c r="V43" s="141" t="s">
        <v>170</v>
      </c>
      <c r="W43" s="141" t="s">
        <v>166</v>
      </c>
      <c r="X43" s="142">
        <f t="shared" si="23"/>
        <v>9.0000000000000011E-2</v>
      </c>
      <c r="Y43" s="142" t="str">
        <f>IF(Z43&lt;=20%,'Tabla probabilidad'!$B$5,IF(Z43&lt;=40%,'Tabla probabilidad'!$B$6,IF(Z43&lt;=60%,'Tabla probabilidad'!$B$7,IF(Z43&lt;=80%,'Tabla probabilidad'!$B$8,IF(Z43&lt;=100%,'Tabla probabilidad'!$B$9)))))</f>
        <v>Muy Baja</v>
      </c>
      <c r="Z43" s="142">
        <f>IF(R43="Preventivo",(J40-(J40*T43)),IF(R43="Detectivo",(J40-(J40*T43)),IF(R43="Correctivo",(J40))))</f>
        <v>0.11</v>
      </c>
      <c r="AA43" s="316"/>
      <c r="AB43" s="316"/>
      <c r="AC43" s="142" t="str">
        <f t="shared" si="1"/>
        <v>Mayor</v>
      </c>
      <c r="AD43" s="142">
        <f t="shared" si="24"/>
        <v>0.8</v>
      </c>
      <c r="AE43" s="316"/>
      <c r="AF43" s="316"/>
      <c r="AG43" s="319"/>
      <c r="AH43" s="313"/>
      <c r="AI43" s="313"/>
      <c r="AJ43" s="313"/>
      <c r="AK43" s="313"/>
      <c r="AL43" s="313"/>
      <c r="AM43" s="313"/>
      <c r="AN43" s="313"/>
    </row>
    <row r="44" spans="1:40" ht="15" customHeight="1" x14ac:dyDescent="0.3">
      <c r="A44" s="313"/>
      <c r="B44" s="323"/>
      <c r="C44" s="313"/>
      <c r="D44" s="326"/>
      <c r="E44" s="313"/>
      <c r="F44" s="313"/>
      <c r="G44" s="313"/>
      <c r="H44" s="313"/>
      <c r="I44" s="327"/>
      <c r="J44" s="328"/>
      <c r="K44" s="313"/>
      <c r="L44" s="314"/>
      <c r="M44" s="314"/>
      <c r="N44" s="313"/>
      <c r="O44" s="141"/>
      <c r="P44" s="205"/>
      <c r="Q44" s="141" t="b">
        <f t="shared" si="0"/>
        <v>0</v>
      </c>
      <c r="R44" s="141"/>
      <c r="S44" s="141"/>
      <c r="T44" s="142" t="e">
        <f>VLOOKUP(R44&amp;S44,Hoja1!$Q$4:$R$9,2,0)</f>
        <v>#N/A</v>
      </c>
      <c r="U44" s="141"/>
      <c r="V44" s="141"/>
      <c r="W44" s="141"/>
      <c r="X44" s="142" t="b">
        <f t="shared" si="23"/>
        <v>0</v>
      </c>
      <c r="Y44" s="142" t="b">
        <f>IF(Z44&lt;=20%,'Tabla probabilidad'!$B$5,IF(Z44&lt;=40%,'Tabla probabilidad'!$B$6,IF(Z44&lt;=60%,'Tabla probabilidad'!$B$7,IF(Z44&lt;=80%,'Tabla probabilidad'!$B$8,IF(Z44&lt;=100%,'Tabla probabilidad'!$B$9)))))</f>
        <v>0</v>
      </c>
      <c r="Z44" s="142" t="b">
        <f>IF(R44="Preventivo",(J40-(J40*T44)),IF(R44="Detectivo",(J40-(J40*T44)),IF(R44="Correctivo",(J40))))</f>
        <v>0</v>
      </c>
      <c r="AA44" s="317"/>
      <c r="AB44" s="317"/>
      <c r="AC44" s="142" t="b">
        <f t="shared" si="1"/>
        <v>0</v>
      </c>
      <c r="AD44" s="142" t="b">
        <f t="shared" si="24"/>
        <v>0</v>
      </c>
      <c r="AE44" s="317"/>
      <c r="AF44" s="317"/>
      <c r="AG44" s="320"/>
      <c r="AH44" s="313"/>
      <c r="AI44" s="313"/>
      <c r="AJ44" s="313"/>
      <c r="AK44" s="313"/>
      <c r="AL44" s="313"/>
      <c r="AM44" s="313"/>
      <c r="AN44" s="313"/>
    </row>
    <row r="45" spans="1:40" ht="61.5" customHeight="1" x14ac:dyDescent="0.3">
      <c r="A45" s="313">
        <v>8</v>
      </c>
      <c r="B45" s="321" t="s">
        <v>220</v>
      </c>
      <c r="C45" s="313" t="s">
        <v>221</v>
      </c>
      <c r="D45" s="324" t="s">
        <v>222</v>
      </c>
      <c r="E45" s="313" t="s">
        <v>223</v>
      </c>
      <c r="F45" s="313" t="s">
        <v>224</v>
      </c>
      <c r="G45" s="313" t="s">
        <v>225</v>
      </c>
      <c r="H45" s="313">
        <v>5</v>
      </c>
      <c r="I45" s="327" t="str">
        <f>IF(H45&lt;=2,'Tabla probabilidad'!$B$5,IF(H45&lt;=24,'Tabla probabilidad'!$B$6,IF(H45&lt;=500,'Tabla probabilidad'!$B$7,IF(H45&lt;=5000,'Tabla probabilidad'!$B$8,IF(H45&gt;5000,'Tabla probabilidad'!$B$9)))))</f>
        <v>Baja</v>
      </c>
      <c r="J45" s="328">
        <f>IF(H45&lt;=2,'Tabla probabilidad'!$D$5,IF(H45&lt;=24,'Tabla probabilidad'!$D$6,IF(H45&lt;=500,'Tabla probabilidad'!$D$7,IF(H45&lt;=5000,'Tabla probabilidad'!$D$8,IF(H45&gt;5000,'Tabla probabilidad'!$D$9)))))</f>
        <v>0.4</v>
      </c>
      <c r="K45" s="313" t="s">
        <v>226</v>
      </c>
      <c r="L45" s="313" t="str">
        <f>IF(K45="El riesgo afecta la imagen de alguna área de la organización","Leve",IF(K45="El riesgo afecta la imagen de la entidad internamente, de conocimiento general, nivel interno, alta dirección, contratista y/o de provedores","Menor",IF(K45="El riesgo afecta la imagen de la entidad con algunos usuarios de relevancia frente al logro de los objetivos","Moderado",IF(K45="El riesgo afecta la imagen de de la entidad con efecto publicitario sostenido a nivel del sector justicia","Mayor",IF(K45="El riesgo afecta la imagen de la entidad a nivel nacional, con efecto publicitarios sostenible a nivel país","Catastrófico",IF(K45="Impacto que afecte la ejecución presupuestal en un valor ≥0,5%.","Leve",IF(K45="Impacto que afecte la ejecución presupuestal en un valor ≥1%.","Menor",IF(K45="Impacto que afecte la ejecución presupuestal en un valor ≥5%.","Moderado",IF(K45="Impacto que afecte la ejecución presupuestal en un valor ≥20%.","Mayor",IF(K45="Impacto que afecte la ejecución presupuestal en un valor ≥50%.","Catastrófico",IF(K45="Incumplimiento máximo del 5% de la meta planeada","Leve",IF(K45="Incumplimiento máximo del 15% de la meta planeada","Menor",IF(K45="Incumplimiento máximo del 20% de la meta planeada","Moderado",IF(K45="Incumplimiento máximo del 50% de la meta planeada","Mayor",IF(K45="Incumplimiento máximo del 80% de la meta planeada","Catastrófico",IF(K45="Cualquier afectación a la violacion de los derechos de los ciudadanos se considera con consecuencias altas","Mayor",IF(K45="Cualquier afectación a la violacion de los derechos de los ciudadanos se considera con consecuencias desastrosas","Catastrófico",IF(K45="Afecta la Prestación del Servicio de Administración de Justicia en 5%","Leve",IF(K45="Afecta la Prestación del Servicio de Administración de Justicia en 10%","Menor",IF(K45="Afecta la Prestación del Servicio de Administración de Justicia en 15%","Moderado",IF(K45="Afecta la Prestación del Servicio de Administración de Justicia en 20%","Mayor",IF(K45="Afecta la Prestación del Servicio de Administración de Justicia en más del 50%","Catastrófico",IF(K45="Cualquier acto indebido de los servidores judiciales genera altas consecuencias para la entidad","Mayor",IF(K45="Cualquier acto indebido de los servidores judiciales genera consecuencias desastrosas para la entidad","Catastrófico",IF(K45="Si el hecho llegara a presentarse, tendría consecuencias o efectos mínimos sobre la entidad","Leve",IF(K45="Si el hecho llegara a presentarse, tendría bajo impacto o efecto sobre la entidad","Menor",IF(K45="Si el hecho llegara a presentarse, tendría medianas consecuencias o efectos sobre la entidad","Moderado",IF(K45="Si el hecho llegara a presentarse, tendría altas consecuencias o efectos sobre la entidad","Mayor",IF(K45="Si el hecho llegara a presentarse, tendría desastrosas consecuencias o efectos sobre la entidad","Catastrófico")))))))))))))))))))))))))))))</f>
        <v>Mayor</v>
      </c>
      <c r="M45" s="313" t="str">
        <f>IF(K45="El riesgo afecta la imagen de alguna área de la organización","20%",IF(K45="El riesgo afecta la imagen de la entidad internamente, de conocimiento general, nivel interno, alta dirección, contratista y/o de provedores","40%",IF(K45="El riesgo afecta la imagen de la entidad con algunos usuarios de relevancia frente al logro de los objetivos","60%",IF(K45="El riesgo afecta la imagen de de la entidad con efecto publicitario sostenido a nivel del sector justicia","80%",IF(K45="El riesgo afecta la imagen de la entidad a nivel nacional, con efecto publicitarios sostenible a nivel país","100%",IF(K45="Impacto que afecte la ejecución presupuestal en un valor ≥0,5%.","20%",IF(K45="Impacto que afecte la ejecución presupuestal en un valor ≥1%.","40%",IF(K45="Impacto que afecte la ejecución presupuestal en un valor ≥5%.","60%",IF(K45="Impacto que afecte la ejecución presupuestal en un valor ≥20%.","80%",IF(K45="Impacto que afecte la ejecución presupuestal en un valor ≥50%.","100%",IF(K45="Incumplimiento máximo del 5% de la meta planeada","20%",IF(K45="Incumplimiento máximo del 15% de la meta planeada","40%",IF(K45="Incumplimiento máximo del 20% de la meta planeada","60%",IF(K45="Incumplimiento máximo del 50% de la meta planeada","80%",IF(K45="Incumplimiento máximo del 80% de la meta planeada","100%",IF(K45="Cualquier afectación a la violacion de los derechos de los ciudadanos se considera con consecuencias altas","80%",IF(K45="Cualquier afectación a la violacion de los derechos de los ciudadanos se considera con consecuencias desastrosas","100%",IF(K45="Afecta la Prestación del Servicio de Administración de Justicia en 5%","20%",IF(K45="Afecta la Prestación del Servicio de Administración de Justicia en 10%","40%",IF(K45="Afecta la Prestación del Servicio de Administración de Justicia en 15%","60%",IF(K45="Afecta la Prestación del Servicio de Administración de Justicia en 20%","80%",IF(K45="Afecta la Prestación del Servicio de Administración de Justicia en más del 50%","100%",IF(K45="Cualquier acto indebido de los servidores judiciales genera altas consecuencias para la entidad","80%",IF(K45="Cualquier acto indebido de los servidores judiciales genera consecuencias desastrosas para la entidad","100%",IF(K45="Si el hecho llegara a presentarse, tendría consecuencias o efectos mínimos sobre la entidad","20%",IF(K45="Si el hecho llegara a presentarse, tendría bajo impacto o efecto sobre la entidad","40%",IF(K45="Si el hecho llegara a presentarse, tendría medianas consecuencias o efectos sobre la entidad","60%",IF(K45="Si el hecho llegara a presentarse, tendría altas consecuencias o efectos sobre la entidad","80%",IF(K45="Si el hecho llegara a presentarse, tendría desastrosas consecuencias o efectos sobre la entidad","100%")))))))))))))))))))))))))))))</f>
        <v>80%</v>
      </c>
      <c r="N45" s="313" t="str">
        <f>VLOOKUP((I45&amp;L45),Hoja1!$B$4:$C$28,2,0)</f>
        <v xml:space="preserve">Alto </v>
      </c>
      <c r="O45" s="141">
        <v>1</v>
      </c>
      <c r="P45" s="206" t="s">
        <v>227</v>
      </c>
      <c r="Q45" s="141" t="str">
        <f t="shared" si="0"/>
        <v>Probabilidad</v>
      </c>
      <c r="R45" s="141" t="s">
        <v>162</v>
      </c>
      <c r="S45" s="141" t="s">
        <v>163</v>
      </c>
      <c r="T45" s="142">
        <f>VLOOKUP(R45&amp;S45,Hoja1!$Q$4:$R$9,2,0)</f>
        <v>0.45</v>
      </c>
      <c r="U45" s="141" t="s">
        <v>164</v>
      </c>
      <c r="V45" s="141" t="s">
        <v>165</v>
      </c>
      <c r="W45" s="141" t="s">
        <v>166</v>
      </c>
      <c r="X45" s="142">
        <f>IF(Q45="Probabilidad",($J$45*T45),IF(Q45="Impacto"," "))</f>
        <v>0.18000000000000002</v>
      </c>
      <c r="Y45" s="142" t="str">
        <f>IF(Z45&lt;=20%,'Tabla probabilidad'!$B$5,IF(Z45&lt;=40%,'Tabla probabilidad'!$B$6,IF(Z45&lt;=60%,'Tabla probabilidad'!$B$7,IF(Z45&lt;=80%,'Tabla probabilidad'!$B$8,IF(Z45&lt;=100%,'Tabla probabilidad'!$B$9)))))</f>
        <v>Baja</v>
      </c>
      <c r="Z45" s="142">
        <f>IF(R45="Preventivo",(J45-(J45*T45)),IF(R45="Detectivo",(J45-(J45*T45)),IF(R45="Correctivo",(J45))))</f>
        <v>0.22</v>
      </c>
      <c r="AA45" s="315" t="str">
        <f>IF(AB45&lt;=20%,'Tabla probabilidad'!$B$5,IF(AB45&lt;=40%,'Tabla probabilidad'!$B$6,IF(AB45&lt;=60%,'Tabla probabilidad'!$B$7,IF(AB45&lt;=80%,'Tabla probabilidad'!$B$8,IF(AB45&lt;=100%,'Tabla probabilidad'!$B$9)))))</f>
        <v>Baja</v>
      </c>
      <c r="AB45" s="315">
        <f>AVERAGE(Z45:Z49)</f>
        <v>0.24399999999999999</v>
      </c>
      <c r="AC45" s="142" t="str">
        <f t="shared" si="1"/>
        <v>Mayor</v>
      </c>
      <c r="AD45" s="142">
        <f>IF(Q45="Probabilidad",(($M$45-0)),IF(Q45="Impacto",($M$45-($M$45*T45))))</f>
        <v>0.8</v>
      </c>
      <c r="AE45" s="315" t="str">
        <f>IF(AF45&lt;=20%,"Leve",IF(AF45&lt;=40%,"Menor",IF(AF45&lt;=60%,"Moderado",IF(AF45&lt;=80%,"Mayor",IF(AF45&lt;=100%,"Catastrófico")))))</f>
        <v>Mayor</v>
      </c>
      <c r="AF45" s="315">
        <f>AVERAGE(AD45:AD49)</f>
        <v>0.8</v>
      </c>
      <c r="AG45" s="318" t="str">
        <f>VLOOKUP(AA45&amp;AE45,Hoja1!$B$4:$C$28,2,0)</f>
        <v xml:space="preserve">Alto </v>
      </c>
      <c r="AH45" s="313" t="s">
        <v>228</v>
      </c>
      <c r="AI45" s="313"/>
      <c r="AJ45" s="313"/>
      <c r="AK45" s="313"/>
      <c r="AL45" s="313"/>
      <c r="AM45" s="313"/>
      <c r="AN45" s="313"/>
    </row>
    <row r="46" spans="1:40" ht="65.25" customHeight="1" x14ac:dyDescent="0.3">
      <c r="A46" s="313"/>
      <c r="B46" s="322"/>
      <c r="C46" s="313"/>
      <c r="D46" s="325"/>
      <c r="E46" s="313"/>
      <c r="F46" s="313"/>
      <c r="G46" s="313"/>
      <c r="H46" s="313"/>
      <c r="I46" s="327"/>
      <c r="J46" s="328"/>
      <c r="K46" s="313"/>
      <c r="L46" s="314"/>
      <c r="M46" s="314"/>
      <c r="N46" s="313"/>
      <c r="O46" s="141">
        <v>2</v>
      </c>
      <c r="P46" s="206" t="s">
        <v>229</v>
      </c>
      <c r="Q46" s="141" t="str">
        <f t="shared" si="0"/>
        <v>Probabilidad</v>
      </c>
      <c r="R46" s="141" t="s">
        <v>162</v>
      </c>
      <c r="S46" s="141" t="s">
        <v>163</v>
      </c>
      <c r="T46" s="142">
        <f>VLOOKUP(R46&amp;S46,Hoja1!$Q$4:$R$9,2,0)</f>
        <v>0.45</v>
      </c>
      <c r="U46" s="141" t="s">
        <v>164</v>
      </c>
      <c r="V46" s="141" t="s">
        <v>165</v>
      </c>
      <c r="W46" s="141" t="s">
        <v>166</v>
      </c>
      <c r="X46" s="142">
        <f t="shared" ref="X46:X49" si="25">IF(Q46="Probabilidad",($J$45*T46),IF(Q46="Impacto"," "))</f>
        <v>0.18000000000000002</v>
      </c>
      <c r="Y46" s="142" t="str">
        <f>IF(Z46&lt;=20%,'Tabla probabilidad'!$B$5,IF(Z46&lt;=40%,'Tabla probabilidad'!$B$6,IF(Z46&lt;=60%,'Tabla probabilidad'!$B$7,IF(Z46&lt;=80%,'Tabla probabilidad'!$B$8,IF(Z46&lt;=100%,'Tabla probabilidad'!$B$9)))))</f>
        <v>Baja</v>
      </c>
      <c r="Z46" s="142">
        <f>IF(R46="Preventivo",(J45-(J45*T46)),IF(R46="Detectivo",(J45-(J45*T46)),IF(R46="Correctivo",(J45))))</f>
        <v>0.22</v>
      </c>
      <c r="AA46" s="316"/>
      <c r="AB46" s="316"/>
      <c r="AC46" s="142" t="str">
        <f t="shared" si="1"/>
        <v>Mayor</v>
      </c>
      <c r="AD46" s="142">
        <f t="shared" ref="AD46:AD49" si="26">IF(Q46="Probabilidad",(($M$45-0)),IF(Q46="Impacto",($M$45-($M$45*T46))))</f>
        <v>0.8</v>
      </c>
      <c r="AE46" s="316"/>
      <c r="AF46" s="316"/>
      <c r="AG46" s="319"/>
      <c r="AH46" s="313"/>
      <c r="AI46" s="313"/>
      <c r="AJ46" s="313"/>
      <c r="AK46" s="313"/>
      <c r="AL46" s="313"/>
      <c r="AM46" s="313"/>
      <c r="AN46" s="313"/>
    </row>
    <row r="47" spans="1:40" ht="96.75" customHeight="1" x14ac:dyDescent="0.3">
      <c r="A47" s="313"/>
      <c r="B47" s="322"/>
      <c r="C47" s="313"/>
      <c r="D47" s="325"/>
      <c r="E47" s="313"/>
      <c r="F47" s="313"/>
      <c r="G47" s="313"/>
      <c r="H47" s="313"/>
      <c r="I47" s="327"/>
      <c r="J47" s="328"/>
      <c r="K47" s="313"/>
      <c r="L47" s="314"/>
      <c r="M47" s="314"/>
      <c r="N47" s="313"/>
      <c r="O47" s="141">
        <v>3</v>
      </c>
      <c r="P47" s="206" t="s">
        <v>230</v>
      </c>
      <c r="Q47" s="141" t="str">
        <f t="shared" si="0"/>
        <v>Probabilidad</v>
      </c>
      <c r="R47" s="141" t="s">
        <v>175</v>
      </c>
      <c r="S47" s="141" t="s">
        <v>163</v>
      </c>
      <c r="T47" s="142">
        <f>VLOOKUP(R47&amp;S47,Hoja1!$Q$4:$R$9,2,0)</f>
        <v>0.35</v>
      </c>
      <c r="U47" s="141" t="s">
        <v>164</v>
      </c>
      <c r="V47" s="141" t="s">
        <v>165</v>
      </c>
      <c r="W47" s="141" t="s">
        <v>166</v>
      </c>
      <c r="X47" s="142">
        <f t="shared" si="25"/>
        <v>0.13999999999999999</v>
      </c>
      <c r="Y47" s="142" t="str">
        <f>IF(Z47&lt;=20%,'Tabla probabilidad'!$B$5,IF(Z47&lt;=40%,'Tabla probabilidad'!$B$6,IF(Z47&lt;=60%,'Tabla probabilidad'!$B$7,IF(Z47&lt;=80%,'Tabla probabilidad'!$B$8,IF(Z47&lt;=100%,'Tabla probabilidad'!$B$9)))))</f>
        <v>Baja</v>
      </c>
      <c r="Z47" s="142">
        <f>IF(R47="Preventivo",(J45-(J45*T47)),IF(R47="Detectivo",(J45-(J45*T47)),IF(R47="Correctivo",(J45))))</f>
        <v>0.26</v>
      </c>
      <c r="AA47" s="316"/>
      <c r="AB47" s="316"/>
      <c r="AC47" s="142" t="str">
        <f t="shared" si="1"/>
        <v>Mayor</v>
      </c>
      <c r="AD47" s="142">
        <f t="shared" si="26"/>
        <v>0.8</v>
      </c>
      <c r="AE47" s="316"/>
      <c r="AF47" s="316"/>
      <c r="AG47" s="319"/>
      <c r="AH47" s="313"/>
      <c r="AI47" s="313"/>
      <c r="AJ47" s="313"/>
      <c r="AK47" s="313"/>
      <c r="AL47" s="313"/>
      <c r="AM47" s="313"/>
      <c r="AN47" s="313"/>
    </row>
    <row r="48" spans="1:40" ht="106.2" customHeight="1" thickBot="1" x14ac:dyDescent="0.35">
      <c r="A48" s="313"/>
      <c r="B48" s="322"/>
      <c r="C48" s="313"/>
      <c r="D48" s="325"/>
      <c r="E48" s="313"/>
      <c r="F48" s="313"/>
      <c r="G48" s="313"/>
      <c r="H48" s="313"/>
      <c r="I48" s="327"/>
      <c r="J48" s="328"/>
      <c r="K48" s="313"/>
      <c r="L48" s="314"/>
      <c r="M48" s="314"/>
      <c r="N48" s="313"/>
      <c r="O48" s="141">
        <v>4</v>
      </c>
      <c r="P48" s="207" t="s">
        <v>231</v>
      </c>
      <c r="Q48" s="141" t="str">
        <f t="shared" si="0"/>
        <v>Probabilidad</v>
      </c>
      <c r="R48" s="141" t="s">
        <v>175</v>
      </c>
      <c r="S48" s="141" t="s">
        <v>163</v>
      </c>
      <c r="T48" s="142">
        <f>VLOOKUP(R48&amp;S48,Hoja1!$Q$4:$R$9,2,0)</f>
        <v>0.35</v>
      </c>
      <c r="U48" s="141" t="s">
        <v>164</v>
      </c>
      <c r="V48" s="141" t="s">
        <v>165</v>
      </c>
      <c r="W48" s="141" t="s">
        <v>166</v>
      </c>
      <c r="X48" s="142">
        <f t="shared" si="25"/>
        <v>0.13999999999999999</v>
      </c>
      <c r="Y48" s="142" t="str">
        <f>IF(Z48&lt;=20%,'Tabla probabilidad'!$B$5,IF(Z48&lt;=40%,'Tabla probabilidad'!$B$6,IF(Z48&lt;=60%,'Tabla probabilidad'!$B$7,IF(Z48&lt;=80%,'Tabla probabilidad'!$B$8,IF(Z48&lt;=100%,'Tabla probabilidad'!$B$9)))))</f>
        <v>Baja</v>
      </c>
      <c r="Z48" s="142">
        <f>IF(R48="Preventivo",(J45-(J45*T48)),IF(R48="Detectivo",(J45-(J45*T48)),IF(R48="Correctivo",(J45))))</f>
        <v>0.26</v>
      </c>
      <c r="AA48" s="316"/>
      <c r="AB48" s="316"/>
      <c r="AC48" s="142" t="str">
        <f t="shared" si="1"/>
        <v>Mayor</v>
      </c>
      <c r="AD48" s="142">
        <f t="shared" si="26"/>
        <v>0.8</v>
      </c>
      <c r="AE48" s="316"/>
      <c r="AF48" s="316"/>
      <c r="AG48" s="319"/>
      <c r="AH48" s="313"/>
      <c r="AI48" s="313"/>
      <c r="AJ48" s="313"/>
      <c r="AK48" s="313"/>
      <c r="AL48" s="313"/>
      <c r="AM48" s="313"/>
      <c r="AN48" s="313"/>
    </row>
    <row r="49" spans="1:40" ht="74.25" customHeight="1" thickBot="1" x14ac:dyDescent="0.35">
      <c r="A49" s="313"/>
      <c r="B49" s="323"/>
      <c r="C49" s="313"/>
      <c r="D49" s="326"/>
      <c r="E49" s="313"/>
      <c r="F49" s="313"/>
      <c r="G49" s="313"/>
      <c r="H49" s="313"/>
      <c r="I49" s="327"/>
      <c r="J49" s="328"/>
      <c r="K49" s="313"/>
      <c r="L49" s="314"/>
      <c r="M49" s="314"/>
      <c r="N49" s="313"/>
      <c r="O49" s="141">
        <v>5</v>
      </c>
      <c r="P49" s="208" t="s">
        <v>232</v>
      </c>
      <c r="Q49" s="141" t="str">
        <f t="shared" si="0"/>
        <v>Probabilidad</v>
      </c>
      <c r="R49" s="141" t="s">
        <v>175</v>
      </c>
      <c r="S49" s="141" t="s">
        <v>163</v>
      </c>
      <c r="T49" s="142">
        <f>VLOOKUP(R49&amp;S49,Hoja1!$Q$4:$R$9,2,0)</f>
        <v>0.35</v>
      </c>
      <c r="U49" s="141" t="s">
        <v>164</v>
      </c>
      <c r="V49" s="141" t="s">
        <v>165</v>
      </c>
      <c r="W49" s="141" t="s">
        <v>166</v>
      </c>
      <c r="X49" s="142">
        <f t="shared" si="25"/>
        <v>0.13999999999999999</v>
      </c>
      <c r="Y49" s="142" t="str">
        <f>IF(Z49&lt;=20%,'Tabla probabilidad'!$B$5,IF(Z49&lt;=40%,'Tabla probabilidad'!$B$6,IF(Z49&lt;=60%,'Tabla probabilidad'!$B$7,IF(Z49&lt;=80%,'Tabla probabilidad'!$B$8,IF(Z49&lt;=100%,'Tabla probabilidad'!$B$9)))))</f>
        <v>Baja</v>
      </c>
      <c r="Z49" s="142">
        <f>IF(R49="Preventivo",(J45-(J45*T49)),IF(R49="Detectivo",(J45-(J45*T49)),IF(R49="Correctivo",(J45))))</f>
        <v>0.26</v>
      </c>
      <c r="AA49" s="317"/>
      <c r="AB49" s="317"/>
      <c r="AC49" s="142" t="str">
        <f t="shared" si="1"/>
        <v>Mayor</v>
      </c>
      <c r="AD49" s="142">
        <f t="shared" si="26"/>
        <v>0.8</v>
      </c>
      <c r="AE49" s="317"/>
      <c r="AF49" s="317"/>
      <c r="AG49" s="320"/>
      <c r="AH49" s="313"/>
      <c r="AI49" s="313"/>
      <c r="AJ49" s="313"/>
      <c r="AK49" s="313"/>
      <c r="AL49" s="313"/>
      <c r="AM49" s="313"/>
      <c r="AN49" s="313"/>
    </row>
    <row r="50" spans="1:40" ht="48" customHeight="1" x14ac:dyDescent="0.3">
      <c r="A50" s="313">
        <v>9</v>
      </c>
      <c r="B50" s="321" t="s">
        <v>233</v>
      </c>
      <c r="C50" s="313" t="s">
        <v>156</v>
      </c>
      <c r="D50" s="324" t="s">
        <v>234</v>
      </c>
      <c r="E50" s="313" t="s">
        <v>235</v>
      </c>
      <c r="F50" s="313" t="s">
        <v>236</v>
      </c>
      <c r="G50" s="313" t="s">
        <v>198</v>
      </c>
      <c r="H50" s="313">
        <v>5</v>
      </c>
      <c r="I50" s="327" t="str">
        <f>IF(H50&lt;=2,'Tabla probabilidad'!$B$5,IF(H50&lt;=24,'Tabla probabilidad'!$B$6,IF(H50&lt;=500,'Tabla probabilidad'!$B$7,IF(H50&lt;=5000,'Tabla probabilidad'!$B$8,IF(H50&gt;5000,'Tabla probabilidad'!$B$9)))))</f>
        <v>Baja</v>
      </c>
      <c r="J50" s="328">
        <f>IF(H50&lt;=2,'Tabla probabilidad'!$D$5,IF(H50&lt;=24,'Tabla probabilidad'!$D$6,IF(H50&lt;=500,'Tabla probabilidad'!$D$7,IF(H50&lt;=5000,'Tabla probabilidad'!$D$8,IF(H50&gt;5000,'Tabla probabilidad'!$D$9)))))</f>
        <v>0.4</v>
      </c>
      <c r="K50" s="313" t="s">
        <v>160</v>
      </c>
      <c r="L50" s="313" t="str">
        <f>IF(K50="El riesgo afecta la imagen de alguna área de la organización","Leve",IF(K50="El riesgo afecta la imagen de la entidad internamente, de conocimiento general, nivel interno, alta dirección, contratista y/o de provedores","Menor",IF(K50="El riesgo afecta la imagen de la entidad con algunos usuarios de relevancia frente al logro de los objetivos","Moderado",IF(K50="El riesgo afecta la imagen de de la entidad con efecto publicitario sostenido a nivel del sector justicia","Mayor",IF(K50="El riesgo afecta la imagen de la entidad a nivel nacional, con efecto publicitarios sostenible a nivel país","Catastrófico",IF(K50="Impacto que afecte la ejecución presupuestal en un valor ≥0,5%.","Leve",IF(K50="Impacto que afecte la ejecución presupuestal en un valor ≥1%.","Menor",IF(K50="Impacto que afecte la ejecución presupuestal en un valor ≥5%.","Moderado",IF(K50="Impacto que afecte la ejecución presupuestal en un valor ≥20%.","Mayor",IF(K50="Impacto que afecte la ejecución presupuestal en un valor ≥50%.","Catastrófico",IF(K50="Incumplimiento máximo del 5% de la meta planeada","Leve",IF(K50="Incumplimiento máximo del 15% de la meta planeada","Menor",IF(K50="Incumplimiento máximo del 20% de la meta planeada","Moderado",IF(K50="Incumplimiento máximo del 50% de la meta planeada","Mayor",IF(K50="Incumplimiento máximo del 80% de la meta planeada","Catastrófico",IF(K50="Cualquier afectación a la violacion de los derechos de los ciudadanos se considera con consecuencias altas","Mayor",IF(K50="Cualquier afectación a la violacion de los derechos de los ciudadanos se considera con consecuencias desastrosas","Catastrófico",IF(K50="Afecta la Prestación del Servicio de Administración de Justicia en 5%","Leve",IF(K50="Afecta la Prestación del Servicio de Administración de Justicia en 10%","Menor",IF(K50="Afecta la Prestación del Servicio de Administración de Justicia en 15%","Moderado",IF(K50="Afecta la Prestación del Servicio de Administración de Justicia en 20%","Mayor",IF(K50="Afecta la Prestación del Servicio de Administración de Justicia en más del 50%","Catastrófico",IF(K50="Cualquier acto indebido de los servidores judiciales genera altas consecuencias para la entidad","Mayor",IF(K50="Cualquier acto indebido de los servidores judiciales genera consecuencias desastrosas para la entidad","Catastrófico",IF(K50="Si el hecho llegara a presentarse, tendría consecuencias o efectos mínimos sobre la entidad","Leve",IF(K50="Si el hecho llegara a presentarse, tendría bajo impacto o efecto sobre la entidad","Menor",IF(K50="Si el hecho llegara a presentarse, tendría medianas consecuencias o efectos sobre la entidad","Moderado",IF(K50="Si el hecho llegara a presentarse, tendría altas consecuencias o efectos sobre la entidad","Mayor",IF(K50="Si el hecho llegara a presentarse, tendría desastrosas consecuencias o efectos sobre la entidad","Catastrófico")))))))))))))))))))))))))))))</f>
        <v>Moderado</v>
      </c>
      <c r="M50" s="313" t="str">
        <f>IF(K50="El riesgo afecta la imagen de alguna área de la organización","20%",IF(K50="El riesgo afecta la imagen de la entidad internamente, de conocimiento general, nivel interno, alta dirección, contratista y/o de provedores","40%",IF(K50="El riesgo afecta la imagen de la entidad con algunos usuarios de relevancia frente al logro de los objetivos","60%",IF(K50="El riesgo afecta la imagen de de la entidad con efecto publicitario sostenido a nivel del sector justicia","80%",IF(K50="El riesgo afecta la imagen de la entidad a nivel nacional, con efecto publicitarios sostenible a nivel país","100%",IF(K50="Impacto que afecte la ejecución presupuestal en un valor ≥0,5%.","20%",IF(K50="Impacto que afecte la ejecución presupuestal en un valor ≥1%.","40%",IF(K50="Impacto que afecte la ejecución presupuestal en un valor ≥5%.","60%",IF(K50="Impacto que afecte la ejecución presupuestal en un valor ≥20%.","80%",IF(K50="Impacto que afecte la ejecución presupuestal en un valor ≥50%.","100%",IF(K50="Incumplimiento máximo del 5% de la meta planeada","20%",IF(K50="Incumplimiento máximo del 15% de la meta planeada","40%",IF(K50="Incumplimiento máximo del 20% de la meta planeada","60%",IF(K50="Incumplimiento máximo del 50% de la meta planeada","80%",IF(K50="Incumplimiento máximo del 80% de la meta planeada","100%",IF(K50="Cualquier afectación a la violacion de los derechos de los ciudadanos se considera con consecuencias altas","80%",IF(K50="Cualquier afectación a la violacion de los derechos de los ciudadanos se considera con consecuencias desastrosas","100%",IF(K50="Afecta la Prestación del Servicio de Administración de Justicia en 5%","20%",IF(K50="Afecta la Prestación del Servicio de Administración de Justicia en 10%","40%",IF(K50="Afecta la Prestación del Servicio de Administración de Justicia en 15%","60%",IF(K50="Afecta la Prestación del Servicio de Administración de Justicia en 20%","80%",IF(K50="Afecta la Prestación del Servicio de Administración de Justicia en más del 50%","100%",IF(K50="Cualquier acto indebido de los servidores judiciales genera altas consecuencias para la entidad","80%",IF(K50="Cualquier acto indebido de los servidores judiciales genera consecuencias desastrosas para la entidad","100%",IF(K50="Si el hecho llegara a presentarse, tendría consecuencias o efectos mínimos sobre la entidad","20%",IF(K50="Si el hecho llegara a presentarse, tendría bajo impacto o efecto sobre la entidad","40%",IF(K50="Si el hecho llegara a presentarse, tendría medianas consecuencias o efectos sobre la entidad","60%",IF(K50="Si el hecho llegara a presentarse, tendría altas consecuencias o efectos sobre la entidad","80%",IF(K50="Si el hecho llegara a presentarse, tendría desastrosas consecuencias o efectos sobre la entidad","100%")))))))))))))))))))))))))))))</f>
        <v>60%</v>
      </c>
      <c r="N50" s="313" t="str">
        <f>VLOOKUP((I50&amp;L50),Hoja1!$B$4:$C$28,2,0)</f>
        <v>Moderado</v>
      </c>
      <c r="O50" s="141">
        <v>1</v>
      </c>
      <c r="P50" s="206" t="s">
        <v>237</v>
      </c>
      <c r="Q50" s="141" t="str">
        <f t="shared" si="0"/>
        <v>Probabilidad</v>
      </c>
      <c r="R50" s="141" t="s">
        <v>162</v>
      </c>
      <c r="S50" s="141" t="s">
        <v>163</v>
      </c>
      <c r="T50" s="142">
        <f>VLOOKUP(R50&amp;S50,Hoja1!$Q$4:$R$9,2,0)</f>
        <v>0.45</v>
      </c>
      <c r="U50" s="141" t="s">
        <v>164</v>
      </c>
      <c r="V50" s="141" t="s">
        <v>165</v>
      </c>
      <c r="W50" s="141" t="s">
        <v>166</v>
      </c>
      <c r="X50" s="142">
        <f>IF(Q50="Probabilidad",($J$50*T50),IF(Q50="Impacto"," "))</f>
        <v>0.18000000000000002</v>
      </c>
      <c r="Y50" s="142" t="str">
        <f>IF(Z50&lt;=20%,'Tabla probabilidad'!$B$5,IF(Z50&lt;=40%,'Tabla probabilidad'!$B$6,IF(Z50&lt;=60%,'Tabla probabilidad'!$B$7,IF(Z50&lt;=80%,'Tabla probabilidad'!$B$8,IF(Z50&lt;=100%,'Tabla probabilidad'!$B$9)))))</f>
        <v>Baja</v>
      </c>
      <c r="Z50" s="142">
        <f>IF(R50="Preventivo",(J50-(J50*T50)),IF(R50="Detectivo",(J50-(J50*T50)),IF(R50="Correctivo",(J50))))</f>
        <v>0.22</v>
      </c>
      <c r="AA50" s="315" t="str">
        <f>IF(AB50&lt;=20%,'Tabla probabilidad'!$B$5,IF(AB50&lt;=40%,'Tabla probabilidad'!$B$6,IF(AB50&lt;=60%,'Tabla probabilidad'!$B$7,IF(AB50&lt;=80%,'Tabla probabilidad'!$B$8,IF(AB50&lt;=100%,'Tabla probabilidad'!$B$9)))))</f>
        <v>Baja</v>
      </c>
      <c r="AB50" s="315">
        <f>AVERAGE(Z50:Z54)</f>
        <v>0.22000000000000003</v>
      </c>
      <c r="AC50" s="142" t="str">
        <f t="shared" si="1"/>
        <v>Moderado</v>
      </c>
      <c r="AD50" s="142">
        <f>IF(Q50="Probabilidad",(($M$50-0)),IF(Q50="Impacto",($M$50-($M$50*T50))))</f>
        <v>0.6</v>
      </c>
      <c r="AE50" s="315" t="str">
        <f>IF(AF50&lt;=20%,"Leve",IF(AF50&lt;=40%,"Menor",IF(AF50&lt;=60%,"Moderado",IF(AF50&lt;=80%,"Mayor",IF(AF50&lt;=100%,"Catastrófico")))))</f>
        <v>Moderado</v>
      </c>
      <c r="AF50" s="315">
        <f>AVERAGE(AD50:AD54)</f>
        <v>0.6</v>
      </c>
      <c r="AG50" s="318" t="str">
        <f>VLOOKUP(AA50&amp;AE50,Hoja1!$B$4:$C$28,2,0)</f>
        <v>Moderado</v>
      </c>
      <c r="AH50" s="313" t="s">
        <v>228</v>
      </c>
      <c r="AI50" s="313"/>
      <c r="AJ50" s="313"/>
      <c r="AK50" s="313"/>
      <c r="AL50" s="313"/>
      <c r="AM50" s="313"/>
      <c r="AN50" s="313"/>
    </row>
    <row r="51" spans="1:40" ht="55.5" customHeight="1" x14ac:dyDescent="0.3">
      <c r="A51" s="313"/>
      <c r="B51" s="322"/>
      <c r="C51" s="313"/>
      <c r="D51" s="325"/>
      <c r="E51" s="313"/>
      <c r="F51" s="313"/>
      <c r="G51" s="313"/>
      <c r="H51" s="313"/>
      <c r="I51" s="327"/>
      <c r="J51" s="328"/>
      <c r="K51" s="313"/>
      <c r="L51" s="314"/>
      <c r="M51" s="314"/>
      <c r="N51" s="313"/>
      <c r="O51" s="141">
        <v>2</v>
      </c>
      <c r="P51" s="206" t="s">
        <v>238</v>
      </c>
      <c r="Q51" s="141" t="str">
        <f t="shared" si="0"/>
        <v>Probabilidad</v>
      </c>
      <c r="R51" s="141" t="s">
        <v>162</v>
      </c>
      <c r="S51" s="141" t="s">
        <v>163</v>
      </c>
      <c r="T51" s="142">
        <f>VLOOKUP(R51&amp;S51,Hoja1!$Q$4:$R$9,2,0)</f>
        <v>0.45</v>
      </c>
      <c r="U51" s="141" t="s">
        <v>164</v>
      </c>
      <c r="V51" s="141" t="s">
        <v>165</v>
      </c>
      <c r="W51" s="141" t="s">
        <v>166</v>
      </c>
      <c r="X51" s="142">
        <f t="shared" ref="X51:X54" si="27">IF(Q51="Probabilidad",($J$50*T51),IF(Q51="Impacto"," "))</f>
        <v>0.18000000000000002</v>
      </c>
      <c r="Y51" s="142" t="str">
        <f>IF(Z51&lt;=20%,'Tabla probabilidad'!$B$5,IF(Z51&lt;=40%,'Tabla probabilidad'!$B$6,IF(Z51&lt;=60%,'Tabla probabilidad'!$B$7,IF(Z51&lt;=80%,'Tabla probabilidad'!$B$8,IF(Z51&lt;=100%,'Tabla probabilidad'!$B$9)))))</f>
        <v>Baja</v>
      </c>
      <c r="Z51" s="142">
        <f>IF(R51="Preventivo",(J50-(J50*T51)),IF(R51="Detectivo",(J50-(J50*T51)),IF(R51="Correctivo",(J50))))</f>
        <v>0.22</v>
      </c>
      <c r="AA51" s="316"/>
      <c r="AB51" s="316"/>
      <c r="AC51" s="142" t="str">
        <f t="shared" si="1"/>
        <v>Moderado</v>
      </c>
      <c r="AD51" s="142">
        <f t="shared" ref="AD51:AD54" si="28">IF(Q51="Probabilidad",(($M$50-0)),IF(Q51="Impacto",($M$50-($M$50*T51))))</f>
        <v>0.6</v>
      </c>
      <c r="AE51" s="316"/>
      <c r="AF51" s="316"/>
      <c r="AG51" s="319"/>
      <c r="AH51" s="313"/>
      <c r="AI51" s="313"/>
      <c r="AJ51" s="313"/>
      <c r="AK51" s="313"/>
      <c r="AL51" s="313"/>
      <c r="AM51" s="313"/>
      <c r="AN51" s="313"/>
    </row>
    <row r="52" spans="1:40" ht="42" customHeight="1" x14ac:dyDescent="0.3">
      <c r="A52" s="313"/>
      <c r="B52" s="322"/>
      <c r="C52" s="313"/>
      <c r="D52" s="325"/>
      <c r="E52" s="313"/>
      <c r="F52" s="313"/>
      <c r="G52" s="313"/>
      <c r="H52" s="313"/>
      <c r="I52" s="327"/>
      <c r="J52" s="328"/>
      <c r="K52" s="313"/>
      <c r="L52" s="314"/>
      <c r="M52" s="314"/>
      <c r="N52" s="313"/>
      <c r="O52" s="141">
        <v>3</v>
      </c>
      <c r="P52" s="206" t="s">
        <v>239</v>
      </c>
      <c r="Q52" s="141" t="str">
        <f t="shared" si="0"/>
        <v>Probabilidad</v>
      </c>
      <c r="R52" s="141" t="s">
        <v>162</v>
      </c>
      <c r="S52" s="141" t="s">
        <v>163</v>
      </c>
      <c r="T52" s="142">
        <f>VLOOKUP(R52&amp;S52,Hoja1!$Q$4:$R$9,2,0)</f>
        <v>0.45</v>
      </c>
      <c r="U52" s="141" t="s">
        <v>164</v>
      </c>
      <c r="V52" s="141" t="s">
        <v>165</v>
      </c>
      <c r="W52" s="141" t="s">
        <v>166</v>
      </c>
      <c r="X52" s="142">
        <f t="shared" si="27"/>
        <v>0.18000000000000002</v>
      </c>
      <c r="Y52" s="142" t="str">
        <f>IF(Z52&lt;=20%,'Tabla probabilidad'!$B$5,IF(Z52&lt;=40%,'Tabla probabilidad'!$B$6,IF(Z52&lt;=60%,'Tabla probabilidad'!$B$7,IF(Z52&lt;=80%,'Tabla probabilidad'!$B$8,IF(Z52&lt;=100%,'Tabla probabilidad'!$B$9)))))</f>
        <v>Baja</v>
      </c>
      <c r="Z52" s="142">
        <f>IF(R52="Preventivo",(J50-(J50*T52)),IF(R52="Detectivo",(J50-(J50*T52)),IF(R52="Correctivo",(J50))))</f>
        <v>0.22</v>
      </c>
      <c r="AA52" s="316"/>
      <c r="AB52" s="316"/>
      <c r="AC52" s="142" t="str">
        <f t="shared" si="1"/>
        <v>Moderado</v>
      </c>
      <c r="AD52" s="142">
        <f t="shared" si="28"/>
        <v>0.6</v>
      </c>
      <c r="AE52" s="316"/>
      <c r="AF52" s="316"/>
      <c r="AG52" s="319"/>
      <c r="AH52" s="313"/>
      <c r="AI52" s="313"/>
      <c r="AJ52" s="313"/>
      <c r="AK52" s="313"/>
      <c r="AL52" s="313"/>
      <c r="AM52" s="313"/>
      <c r="AN52" s="313"/>
    </row>
    <row r="53" spans="1:40" ht="96.75" customHeight="1" thickBot="1" x14ac:dyDescent="0.35">
      <c r="A53" s="313"/>
      <c r="B53" s="322"/>
      <c r="C53" s="313"/>
      <c r="D53" s="325"/>
      <c r="E53" s="313"/>
      <c r="F53" s="313"/>
      <c r="G53" s="313"/>
      <c r="H53" s="313"/>
      <c r="I53" s="327"/>
      <c r="J53" s="328"/>
      <c r="K53" s="313"/>
      <c r="L53" s="314"/>
      <c r="M53" s="314"/>
      <c r="N53" s="313"/>
      <c r="O53" s="141">
        <v>4</v>
      </c>
      <c r="P53" s="210" t="s">
        <v>58</v>
      </c>
      <c r="Q53" s="141" t="str">
        <f t="shared" si="0"/>
        <v>Probabilidad</v>
      </c>
      <c r="R53" s="141" t="s">
        <v>162</v>
      </c>
      <c r="S53" s="141" t="s">
        <v>163</v>
      </c>
      <c r="T53" s="142">
        <f>VLOOKUP(R53&amp;S53,Hoja1!$Q$4:$R$9,2,0)</f>
        <v>0.45</v>
      </c>
      <c r="U53" s="141" t="s">
        <v>164</v>
      </c>
      <c r="V53" s="141" t="s">
        <v>165</v>
      </c>
      <c r="W53" s="141" t="s">
        <v>166</v>
      </c>
      <c r="X53" s="142">
        <f t="shared" si="27"/>
        <v>0.18000000000000002</v>
      </c>
      <c r="Y53" s="142" t="str">
        <f>IF(Z53&lt;=20%,'Tabla probabilidad'!$B$5,IF(Z53&lt;=40%,'Tabla probabilidad'!$B$6,IF(Z53&lt;=60%,'Tabla probabilidad'!$B$7,IF(Z53&lt;=80%,'Tabla probabilidad'!$B$8,IF(Z53&lt;=100%,'Tabla probabilidad'!$B$9)))))</f>
        <v>Baja</v>
      </c>
      <c r="Z53" s="142">
        <f>IF(R53="Preventivo",(J50-(J50*T53)),IF(R53="Detectivo",(J50-(J50*T53)),IF(R53="Correctivo",(J50))))</f>
        <v>0.22</v>
      </c>
      <c r="AA53" s="316"/>
      <c r="AB53" s="316"/>
      <c r="AC53" s="142" t="str">
        <f t="shared" si="1"/>
        <v>Moderado</v>
      </c>
      <c r="AD53" s="142">
        <f t="shared" si="28"/>
        <v>0.6</v>
      </c>
      <c r="AE53" s="316"/>
      <c r="AF53" s="316"/>
      <c r="AG53" s="319"/>
      <c r="AH53" s="313"/>
      <c r="AI53" s="313"/>
      <c r="AJ53" s="313"/>
      <c r="AK53" s="313"/>
      <c r="AL53" s="313"/>
      <c r="AM53" s="313"/>
      <c r="AN53" s="313"/>
    </row>
    <row r="54" spans="1:40" ht="104.25" customHeight="1" x14ac:dyDescent="0.3">
      <c r="A54" s="318"/>
      <c r="B54" s="323"/>
      <c r="C54" s="313"/>
      <c r="D54" s="325"/>
      <c r="E54" s="318"/>
      <c r="F54" s="318"/>
      <c r="G54" s="318"/>
      <c r="H54" s="318"/>
      <c r="I54" s="370"/>
      <c r="J54" s="315"/>
      <c r="K54" s="313"/>
      <c r="L54" s="314"/>
      <c r="M54" s="314"/>
      <c r="N54" s="318"/>
      <c r="O54" s="165">
        <v>5</v>
      </c>
      <c r="P54" s="206" t="s">
        <v>240</v>
      </c>
      <c r="Q54" s="165" t="str">
        <f t="shared" si="0"/>
        <v>Probabilidad</v>
      </c>
      <c r="R54" s="165" t="s">
        <v>162</v>
      </c>
      <c r="S54" s="165" t="s">
        <v>163</v>
      </c>
      <c r="T54" s="166">
        <f>VLOOKUP(R54&amp;S54,Hoja1!$Q$4:$R$9,2,0)</f>
        <v>0.45</v>
      </c>
      <c r="U54" s="141" t="s">
        <v>164</v>
      </c>
      <c r="V54" s="141" t="s">
        <v>165</v>
      </c>
      <c r="W54" s="141" t="s">
        <v>166</v>
      </c>
      <c r="X54" s="166">
        <f t="shared" si="27"/>
        <v>0.18000000000000002</v>
      </c>
      <c r="Y54" s="166" t="str">
        <f>IF(Z54&lt;=20%,'Tabla probabilidad'!$B$5,IF(Z54&lt;=40%,'Tabla probabilidad'!$B$6,IF(Z54&lt;=60%,'Tabla probabilidad'!$B$7,IF(Z54&lt;=80%,'Tabla probabilidad'!$B$8,IF(Z54&lt;=100%,'Tabla probabilidad'!$B$9)))))</f>
        <v>Baja</v>
      </c>
      <c r="Z54" s="166">
        <f>IF(R54="Preventivo",(J50-(J50*T54)),IF(R54="Detectivo",(J50-(J50*T54)),IF(R54="Correctivo",(J50))))</f>
        <v>0.22</v>
      </c>
      <c r="AA54" s="316"/>
      <c r="AB54" s="316"/>
      <c r="AC54" s="166" t="str">
        <f t="shared" si="1"/>
        <v>Moderado</v>
      </c>
      <c r="AD54" s="166">
        <f t="shared" si="28"/>
        <v>0.6</v>
      </c>
      <c r="AE54" s="316"/>
      <c r="AF54" s="316"/>
      <c r="AG54" s="319"/>
      <c r="AH54" s="313"/>
      <c r="AI54" s="313"/>
      <c r="AJ54" s="313"/>
      <c r="AK54" s="313"/>
      <c r="AL54" s="313"/>
      <c r="AM54" s="313"/>
      <c r="AN54" s="313"/>
    </row>
    <row r="55" spans="1:40" ht="123.75" customHeight="1" x14ac:dyDescent="0.3">
      <c r="A55" s="313">
        <v>10</v>
      </c>
      <c r="B55" s="321" t="s">
        <v>241</v>
      </c>
      <c r="C55" s="313" t="s">
        <v>242</v>
      </c>
      <c r="D55" s="367" t="s">
        <v>243</v>
      </c>
      <c r="E55" s="313" t="s">
        <v>244</v>
      </c>
      <c r="F55" s="313" t="s">
        <v>245</v>
      </c>
      <c r="G55" s="313" t="s">
        <v>246</v>
      </c>
      <c r="H55" s="313">
        <v>5</v>
      </c>
      <c r="I55" s="327" t="str">
        <f>IF(H55&lt;=2,'Tabla probabilidad'!$B$5,IF(H55&lt;=24,'Tabla probabilidad'!$B$6,IF(H55&lt;=500,'Tabla probabilidad'!$B$7,IF(H55&lt;=5000,'Tabla probabilidad'!$B$8,IF(H55&gt;5000,'Tabla probabilidad'!$B$9)))))</f>
        <v>Baja</v>
      </c>
      <c r="J55" s="328">
        <f>IF(H55&lt;=2,'Tabla probabilidad'!$D$5,IF(H55&lt;=24,'Tabla probabilidad'!$D$6,IF(H55&lt;=500,'Tabla probabilidad'!$D$7,IF(H55&lt;=5000,'Tabla probabilidad'!$D$8,IF(H55&gt;5000,'Tabla probabilidad'!$D$9)))))</f>
        <v>0.4</v>
      </c>
      <c r="K55" s="313" t="s">
        <v>247</v>
      </c>
      <c r="L55" s="313" t="str">
        <f>IF(K55="El riesgo afecta la imagen de alguna área de la organización","Leve",IF(K55="El riesgo afecta la imagen de la entidad internamente, de conocimiento general, nivel interno, alta dirección, contratista y/o de provedores","Menor",IF(K55="El riesgo afecta la imagen de la entidad con algunos usuarios de relevancia frente al logro de los objetivos","Moderado",IF(K55="El riesgo afecta la imagen de de la entidad con efecto publicitario sostenido a nivel del sector justicia","Mayor",IF(K55="El riesgo afecta la imagen de la entidad a nivel nacional, con efecto publicitarios sostenible a nivel país","Catastrófico",IF(K55="Impacto que afecte la ejecución presupuestal en un valor ≥0,5%.","Leve",IF(K55="Impacto que afecte la ejecución presupuestal en un valor ≥1%.","Menor",IF(K55="Impacto que afecte la ejecución presupuestal en un valor ≥5%.","Moderado",IF(K55="Impacto que afecte la ejecución presupuestal en un valor ≥20%.","Mayor",IF(K55="Impacto que afecte la ejecución presupuestal en un valor ≥50%.","Catastrófico",IF(K55="Incumplimiento máximo del 5% de la meta planeada","Leve",IF(K55="Incumplimiento máximo del 15% de la meta planeada","Menor",IF(K55="Incumplimiento máximo del 20% de la meta planeada","Moderado",IF(K55="Incumplimiento máximo del 50% de la meta planeada","Mayor",IF(K55="Incumplimiento máximo del 80% de la meta planeada","Catastrófico",IF(K55="Cualquier afectación a la violacion de los derechos de los ciudadanos se considera con consecuencias altas","Mayor",IF(K55="Cualquier afectación a la violacion de los derechos de los ciudadanos se considera con consecuencias desastrosas","Catastrófico",IF(K55="Afecta la Prestación del Servicio de Administración de Justicia en 5%","Leve",IF(K55="Afecta la Prestación del Servicio de Administración de Justicia en 10%","Menor",IF(K55="Afecta la Prestación del Servicio de Administración de Justicia en 15%","Moderado",IF(K55="Afecta la Prestación del Servicio de Administración de Justicia en 20%","Mayor",IF(K55="Afecta la Prestación del Servicio de Administración de Justicia en más del 50%","Catastrófico",IF(K55="Cualquier acto indebido de los servidores judiciales genera altas consecuencias para la entidad","Mayor",IF(K55="Cualquier acto indebido de los servidores judiciales genera consecuencias desastrosas para la entidad","Catastrófico",IF(K55="Si el hecho llegara a presentarse, tendría consecuencias o efectos mínimos sobre la entidad","Leve",IF(K55="Si el hecho llegara a presentarse, tendría bajo impacto o efecto sobre la entidad","Menor",IF(K55="Si el hecho llegara a presentarse, tendría medianas consecuencias o efectos sobre la entidad","Moderado",IF(K55="Si el hecho llegara a presentarse, tendría altas consecuencias o efectos sobre la entidad","Mayor",IF(K55="Si el hecho llegara a presentarse, tendría desastrosas consecuencias o efectos sobre la entidad","Catastrófico")))))))))))))))))))))))))))))</f>
        <v>Moderado</v>
      </c>
      <c r="M55" s="313" t="str">
        <f>IF(K55="El riesgo afecta la imagen de alguna área de la organización","20%",IF(K55="El riesgo afecta la imagen de la entidad internamente, de conocimiento general, nivel interno, alta dirección, contratista y/o de provedores","40%",IF(K55="El riesgo afecta la imagen de la entidad con algunos usuarios de relevancia frente al logro de los objetivos","60%",IF(K55="El riesgo afecta la imagen de de la entidad con efecto publicitario sostenido a nivel del sector justicia","80%",IF(K55="El riesgo afecta la imagen de la entidad a nivel nacional, con efecto publicitarios sostenible a nivel país","100%",IF(K55="Impacto que afecte la ejecución presupuestal en un valor ≥0,5%.","20%",IF(K55="Impacto que afecte la ejecución presupuestal en un valor ≥1%.","40%",IF(K55="Impacto que afecte la ejecución presupuestal en un valor ≥5%.","60%",IF(K55="Impacto que afecte la ejecución presupuestal en un valor ≥20%.","80%",IF(K55="Impacto que afecte la ejecución presupuestal en un valor ≥50%.","100%",IF(K55="Incumplimiento máximo del 5% de la meta planeada","20%",IF(K55="Incumplimiento máximo del 15% de la meta planeada","40%",IF(K55="Incumplimiento máximo del 20% de la meta planeada","60%",IF(K55="Incumplimiento máximo del 50% de la meta planeada","80%",IF(K55="Incumplimiento máximo del 80% de la meta planeada","100%",IF(K55="Cualquier afectación a la violacion de los derechos de los ciudadanos se considera con consecuencias altas","80%",IF(K55="Cualquier afectación a la violacion de los derechos de los ciudadanos se considera con consecuencias desastrosas","100%",IF(K55="Afecta la Prestación del Servicio de Administración de Justicia en 5%","20%",IF(K55="Afecta la Prestación del Servicio de Administración de Justicia en 10%","40%",IF(K55="Afecta la Prestación del Servicio de Administración de Justicia en 15%","60%",IF(K55="Afecta la Prestación del Servicio de Administración de Justicia en 20%","80%",IF(K55="Afecta la Prestación del Servicio de Administración de Justicia en más del 50%","100%",IF(K55="Cualquier acto indebido de los servidores judiciales genera altas consecuencias para la entidad","80%",IF(K55="Cualquier acto indebido de los servidores judiciales genera consecuencias desastrosas para la entidad","100%",IF(K55="Si el hecho llegara a presentarse, tendría consecuencias o efectos mínimos sobre la entidad","20%",IF(K55="Si el hecho llegara a presentarse, tendría bajo impacto o efecto sobre la entidad","40%",IF(K55="Si el hecho llegara a presentarse, tendría medianas consecuencias o efectos sobre la entidad","60%",IF(K55="Si el hecho llegara a presentarse, tendría altas consecuencias o efectos sobre la entidad","80%",IF(K55="Si el hecho llegara a presentarse, tendría desastrosas consecuencias o efectos sobre la entidad","100%")))))))))))))))))))))))))))))</f>
        <v>60%</v>
      </c>
      <c r="N55" s="313" t="str">
        <f>VLOOKUP((I55&amp;L55),Hoja1!$B$4:$C$28,2,0)</f>
        <v>Moderado</v>
      </c>
      <c r="O55" s="141">
        <v>1</v>
      </c>
      <c r="P55" s="159" t="s">
        <v>248</v>
      </c>
      <c r="Q55" s="141" t="str">
        <f t="shared" ref="Q55:Q59" si="29">IF(R55="Preventivo","Probabilidad",IF(R55="Detectivo","Probabilidad", IF(R55="Correctivo","Impacto")))</f>
        <v>Probabilidad</v>
      </c>
      <c r="R55" s="141" t="s">
        <v>162</v>
      </c>
      <c r="S55" s="141" t="s">
        <v>163</v>
      </c>
      <c r="T55" s="142">
        <f>VLOOKUP(R55&amp;S55,Hoja1!$Q$4:$R$9,2,0)</f>
        <v>0.45</v>
      </c>
      <c r="U55" s="141" t="s">
        <v>164</v>
      </c>
      <c r="V55" s="141" t="s">
        <v>165</v>
      </c>
      <c r="W55" s="141" t="s">
        <v>166</v>
      </c>
      <c r="X55" s="142">
        <f>IF(Q55="Probabilidad",($J$55*T55),IF(Q55="Impacto"," "))</f>
        <v>0.18000000000000002</v>
      </c>
      <c r="Y55" s="142" t="str">
        <f>IF(Z55&lt;=20%,'Tabla probabilidad'!$B$5,IF(Z55&lt;=40%,'Tabla probabilidad'!$B$6,IF(Z55&lt;=60%,'Tabla probabilidad'!$B$7,IF(Z55&lt;=80%,'Tabla probabilidad'!$B$8,IF(Z55&lt;=100%,'Tabla probabilidad'!$B$9)))))</f>
        <v>Baja</v>
      </c>
      <c r="Z55" s="142">
        <f>IF(R55="Preventivo",(J55-(J55*T55)),IF(R55="Detectivo",(J55-(J55*T55)),IF(R55="Correctivo",(J55))))</f>
        <v>0.22</v>
      </c>
      <c r="AA55" s="315" t="str">
        <f>IF(AB55&lt;=20%,'Tabla probabilidad'!$B$5,IF(AB55&lt;=40%,'Tabla probabilidad'!$B$6,IF(AB55&lt;=60%,'Tabla probabilidad'!$B$7,IF(AB55&lt;=80%,'Tabla probabilidad'!$B$8,IF(AB55&lt;=100%,'Tabla probabilidad'!$B$9)))))</f>
        <v>Baja</v>
      </c>
      <c r="AB55" s="315">
        <f>AVERAGE(Z55:Z59)</f>
        <v>0.22000000000000003</v>
      </c>
      <c r="AC55" s="142" t="str">
        <f t="shared" ref="AC55:AC59" si="30">IF(AD55&lt;=20%,"Leve",IF(AD55&lt;=40%,"Menor",IF(AD55&lt;=60%,"Moderado",IF(AD55&lt;=80%,"Mayor",IF(AD55&lt;=100%,"Catastrófico")))))</f>
        <v>Moderado</v>
      </c>
      <c r="AD55" s="142">
        <f>IF(Q55="Probabilidad",(($M$55-0)),IF(Q55="Impacto",($M$55-($M$55*T55))))</f>
        <v>0.6</v>
      </c>
      <c r="AE55" s="315" t="str">
        <f>IF(AF55&lt;=20%,"Leve",IF(AF55&lt;=40%,"Menor",IF(AF55&lt;=60%,"Moderado",IF(AF55&lt;=80%,"Mayor",IF(AF55&lt;=100%,"Catastrófico")))))</f>
        <v>Moderado</v>
      </c>
      <c r="AF55" s="315">
        <f>AVERAGE(AD55:AD59)</f>
        <v>0.6</v>
      </c>
      <c r="AG55" s="318" t="str">
        <f>VLOOKUP(AA55&amp;AE55,Hoja1!$B$4:$C$28,2,0)</f>
        <v>Moderado</v>
      </c>
      <c r="AH55" s="313" t="s">
        <v>228</v>
      </c>
      <c r="AI55" s="313"/>
      <c r="AJ55" s="313"/>
      <c r="AK55" s="313"/>
      <c r="AL55" s="313"/>
      <c r="AM55" s="313"/>
      <c r="AN55" s="313"/>
    </row>
    <row r="56" spans="1:40" ht="82.5" customHeight="1" x14ac:dyDescent="0.3">
      <c r="A56" s="313"/>
      <c r="B56" s="322"/>
      <c r="C56" s="313"/>
      <c r="D56" s="367"/>
      <c r="E56" s="313"/>
      <c r="F56" s="313"/>
      <c r="G56" s="313"/>
      <c r="H56" s="313"/>
      <c r="I56" s="327"/>
      <c r="J56" s="328"/>
      <c r="K56" s="313"/>
      <c r="L56" s="314"/>
      <c r="M56" s="314"/>
      <c r="N56" s="313"/>
      <c r="O56" s="141">
        <v>2</v>
      </c>
      <c r="P56" s="159" t="s">
        <v>249</v>
      </c>
      <c r="Q56" s="141" t="str">
        <f t="shared" si="29"/>
        <v>Probabilidad</v>
      </c>
      <c r="R56" s="141" t="s">
        <v>162</v>
      </c>
      <c r="S56" s="141" t="s">
        <v>163</v>
      </c>
      <c r="T56" s="142">
        <f>VLOOKUP(R56&amp;S56,Hoja1!$Q$4:$R$9,2,0)</f>
        <v>0.45</v>
      </c>
      <c r="U56" s="141" t="s">
        <v>164</v>
      </c>
      <c r="V56" s="141" t="s">
        <v>165</v>
      </c>
      <c r="W56" s="141" t="s">
        <v>166</v>
      </c>
      <c r="X56" s="142">
        <f t="shared" ref="X56:X59" si="31">IF(Q56="Probabilidad",($J$55*T56),IF(Q56="Impacto"," "))</f>
        <v>0.18000000000000002</v>
      </c>
      <c r="Y56" s="142" t="str">
        <f>IF(Z56&lt;=20%,'Tabla probabilidad'!$B$5,IF(Z56&lt;=40%,'Tabla probabilidad'!$B$6,IF(Z56&lt;=60%,'Tabla probabilidad'!$B$7,IF(Z56&lt;=80%,'Tabla probabilidad'!$B$8,IF(Z56&lt;=100%,'Tabla probabilidad'!$B$9)))))</f>
        <v>Baja</v>
      </c>
      <c r="Z56" s="142">
        <f>IF(R56="Preventivo",(J55-(J55*T56)),IF(R56="Detectivo",(J55-(J55*T56)),IF(R56="Correctivo",(J55))))</f>
        <v>0.22</v>
      </c>
      <c r="AA56" s="316"/>
      <c r="AB56" s="316"/>
      <c r="AC56" s="142" t="str">
        <f t="shared" si="30"/>
        <v>Moderado</v>
      </c>
      <c r="AD56" s="142">
        <f t="shared" ref="AD56:AD59" si="32">IF(Q56="Probabilidad",(($M$55-0)),IF(Q56="Impacto",($M$55-($M$55*T56))))</f>
        <v>0.6</v>
      </c>
      <c r="AE56" s="316"/>
      <c r="AF56" s="316"/>
      <c r="AG56" s="319"/>
      <c r="AH56" s="313"/>
      <c r="AI56" s="313"/>
      <c r="AJ56" s="313"/>
      <c r="AK56" s="313"/>
      <c r="AL56" s="313"/>
      <c r="AM56" s="313"/>
      <c r="AN56" s="313"/>
    </row>
    <row r="57" spans="1:40" ht="51" customHeight="1" x14ac:dyDescent="0.3">
      <c r="A57" s="313"/>
      <c r="B57" s="322"/>
      <c r="C57" s="313"/>
      <c r="D57" s="367"/>
      <c r="E57" s="313"/>
      <c r="F57" s="313"/>
      <c r="G57" s="313"/>
      <c r="H57" s="313"/>
      <c r="I57" s="327"/>
      <c r="J57" s="328"/>
      <c r="K57" s="313"/>
      <c r="L57" s="314"/>
      <c r="M57" s="314"/>
      <c r="N57" s="313"/>
      <c r="O57" s="141">
        <v>3</v>
      </c>
      <c r="P57" s="211" t="s">
        <v>55</v>
      </c>
      <c r="Q57" s="141" t="str">
        <f t="shared" si="29"/>
        <v>Probabilidad</v>
      </c>
      <c r="R57" s="141" t="s">
        <v>162</v>
      </c>
      <c r="S57" s="141" t="s">
        <v>163</v>
      </c>
      <c r="T57" s="142">
        <f>VLOOKUP(R57&amp;S57,Hoja1!$Q$4:$R$9,2,0)</f>
        <v>0.45</v>
      </c>
      <c r="U57" s="141" t="s">
        <v>164</v>
      </c>
      <c r="V57" s="141" t="s">
        <v>170</v>
      </c>
      <c r="W57" s="141" t="s">
        <v>166</v>
      </c>
      <c r="X57" s="142">
        <f t="shared" si="31"/>
        <v>0.18000000000000002</v>
      </c>
      <c r="Y57" s="142" t="str">
        <f>IF(Z57&lt;=20%,'Tabla probabilidad'!$B$5,IF(Z57&lt;=40%,'Tabla probabilidad'!$B$6,IF(Z57&lt;=60%,'Tabla probabilidad'!$B$7,IF(Z57&lt;=80%,'Tabla probabilidad'!$B$8,IF(Z57&lt;=100%,'Tabla probabilidad'!$B$9)))))</f>
        <v>Baja</v>
      </c>
      <c r="Z57" s="142">
        <f>IF(R57="Preventivo",(J55-(J55*T57)),IF(R57="Detectivo",(J55-(J55*T57)),IF(R57="Correctivo",(J55))))</f>
        <v>0.22</v>
      </c>
      <c r="AA57" s="316"/>
      <c r="AB57" s="316"/>
      <c r="AC57" s="142" t="str">
        <f t="shared" si="30"/>
        <v>Moderado</v>
      </c>
      <c r="AD57" s="142">
        <f t="shared" si="32"/>
        <v>0.6</v>
      </c>
      <c r="AE57" s="316"/>
      <c r="AF57" s="316"/>
      <c r="AG57" s="319"/>
      <c r="AH57" s="313"/>
      <c r="AI57" s="313"/>
      <c r="AJ57" s="313"/>
      <c r="AK57" s="313"/>
      <c r="AL57" s="313"/>
      <c r="AM57" s="313"/>
      <c r="AN57" s="313"/>
    </row>
    <row r="58" spans="1:40" ht="123" customHeight="1" x14ac:dyDescent="0.3">
      <c r="A58" s="313"/>
      <c r="B58" s="322"/>
      <c r="C58" s="313"/>
      <c r="D58" s="367"/>
      <c r="E58" s="313"/>
      <c r="F58" s="313"/>
      <c r="G58" s="313"/>
      <c r="H58" s="313"/>
      <c r="I58" s="327"/>
      <c r="J58" s="328"/>
      <c r="K58" s="313"/>
      <c r="L58" s="314"/>
      <c r="M58" s="314"/>
      <c r="N58" s="313"/>
      <c r="O58" s="141">
        <v>4</v>
      </c>
      <c r="P58" s="159" t="s">
        <v>250</v>
      </c>
      <c r="Q58" s="141" t="str">
        <f t="shared" si="29"/>
        <v>Probabilidad</v>
      </c>
      <c r="R58" s="141" t="s">
        <v>162</v>
      </c>
      <c r="S58" s="141" t="s">
        <v>163</v>
      </c>
      <c r="T58" s="142">
        <f>VLOOKUP(R58&amp;S58,Hoja1!$Q$4:$R$9,2,0)</f>
        <v>0.45</v>
      </c>
      <c r="U58" s="141" t="s">
        <v>164</v>
      </c>
      <c r="V58" s="141" t="s">
        <v>165</v>
      </c>
      <c r="W58" s="141" t="s">
        <v>166</v>
      </c>
      <c r="X58" s="142">
        <f t="shared" si="31"/>
        <v>0.18000000000000002</v>
      </c>
      <c r="Y58" s="142" t="str">
        <f>IF(Z58&lt;=20%,'Tabla probabilidad'!$B$5,IF(Z58&lt;=40%,'Tabla probabilidad'!$B$6,IF(Z58&lt;=60%,'Tabla probabilidad'!$B$7,IF(Z58&lt;=80%,'Tabla probabilidad'!$B$8,IF(Z58&lt;=100%,'Tabla probabilidad'!$B$9)))))</f>
        <v>Baja</v>
      </c>
      <c r="Z58" s="142">
        <f>IF(R58="Preventivo",(J55-(J55*T58)),IF(R58="Detectivo",(J55-(J55*T58)),IF(R58="Correctivo",(J55))))</f>
        <v>0.22</v>
      </c>
      <c r="AA58" s="316"/>
      <c r="AB58" s="316"/>
      <c r="AC58" s="142" t="str">
        <f t="shared" si="30"/>
        <v>Moderado</v>
      </c>
      <c r="AD58" s="142">
        <f t="shared" si="32"/>
        <v>0.6</v>
      </c>
      <c r="AE58" s="316"/>
      <c r="AF58" s="316"/>
      <c r="AG58" s="319"/>
      <c r="AH58" s="313"/>
      <c r="AI58" s="313"/>
      <c r="AJ58" s="313"/>
      <c r="AK58" s="313"/>
      <c r="AL58" s="313"/>
      <c r="AM58" s="313"/>
      <c r="AN58" s="313"/>
    </row>
    <row r="59" spans="1:40" ht="174" customHeight="1" x14ac:dyDescent="0.3">
      <c r="A59" s="313"/>
      <c r="B59" s="323"/>
      <c r="C59" s="313"/>
      <c r="D59" s="367"/>
      <c r="E59" s="313"/>
      <c r="F59" s="313"/>
      <c r="G59" s="313"/>
      <c r="H59" s="313"/>
      <c r="I59" s="327"/>
      <c r="J59" s="328"/>
      <c r="K59" s="313"/>
      <c r="L59" s="314"/>
      <c r="M59" s="314"/>
      <c r="N59" s="313"/>
      <c r="O59" s="141">
        <v>5</v>
      </c>
      <c r="P59" s="159" t="s">
        <v>251</v>
      </c>
      <c r="Q59" s="141" t="str">
        <f t="shared" si="29"/>
        <v>Probabilidad</v>
      </c>
      <c r="R59" s="141" t="s">
        <v>162</v>
      </c>
      <c r="S59" s="141" t="s">
        <v>163</v>
      </c>
      <c r="T59" s="142">
        <f>VLOOKUP(R59&amp;S59,Hoja1!$Q$4:$R$9,2,0)</f>
        <v>0.45</v>
      </c>
      <c r="U59" s="141" t="s">
        <v>164</v>
      </c>
      <c r="V59" s="141" t="s">
        <v>165</v>
      </c>
      <c r="W59" s="141" t="s">
        <v>166</v>
      </c>
      <c r="X59" s="142">
        <f t="shared" si="31"/>
        <v>0.18000000000000002</v>
      </c>
      <c r="Y59" s="142" t="str">
        <f>IF(Z59&lt;=20%,'Tabla probabilidad'!$B$5,IF(Z59&lt;=40%,'Tabla probabilidad'!$B$6,IF(Z59&lt;=60%,'Tabla probabilidad'!$B$7,IF(Z59&lt;=80%,'Tabla probabilidad'!$B$8,IF(Z59&lt;=100%,'Tabla probabilidad'!$B$9)))))</f>
        <v>Baja</v>
      </c>
      <c r="Z59" s="142">
        <f>IF(R59="Preventivo",(J55-(J55*T59)),IF(R59="Detectivo",(J55-(J55*T59)),IF(R59="Correctivo",(J55))))</f>
        <v>0.22</v>
      </c>
      <c r="AA59" s="317"/>
      <c r="AB59" s="317"/>
      <c r="AC59" s="142" t="str">
        <f t="shared" si="30"/>
        <v>Moderado</v>
      </c>
      <c r="AD59" s="142">
        <f t="shared" si="32"/>
        <v>0.6</v>
      </c>
      <c r="AE59" s="317"/>
      <c r="AF59" s="317"/>
      <c r="AG59" s="320"/>
      <c r="AH59" s="313"/>
      <c r="AI59" s="313"/>
      <c r="AJ59" s="313"/>
      <c r="AK59" s="313"/>
      <c r="AL59" s="313"/>
      <c r="AM59" s="313"/>
      <c r="AN59" s="313"/>
    </row>
    <row r="60" spans="1:40" ht="42.75" customHeight="1" x14ac:dyDescent="0.3"/>
  </sheetData>
  <mergeCells count="306">
    <mergeCell ref="B45:B49"/>
    <mergeCell ref="B50:B54"/>
    <mergeCell ref="B55:B59"/>
    <mergeCell ref="B20:B24"/>
    <mergeCell ref="K35:K39"/>
    <mergeCell ref="L35:L39"/>
    <mergeCell ref="M35:M39"/>
    <mergeCell ref="N35:N39"/>
    <mergeCell ref="AA35:AA39"/>
    <mergeCell ref="K30:K34"/>
    <mergeCell ref="L30:L34"/>
    <mergeCell ref="M30:M34"/>
    <mergeCell ref="N30:N34"/>
    <mergeCell ref="AA30:AA34"/>
    <mergeCell ref="K25:K29"/>
    <mergeCell ref="L25:L29"/>
    <mergeCell ref="M25:M29"/>
    <mergeCell ref="N25:N29"/>
    <mergeCell ref="AA25:AA29"/>
    <mergeCell ref="N50:N54"/>
    <mergeCell ref="AA50:AA54"/>
    <mergeCell ref="F20:F24"/>
    <mergeCell ref="K20:K24"/>
    <mergeCell ref="N40:N44"/>
    <mergeCell ref="A35:A39"/>
    <mergeCell ref="C35:C39"/>
    <mergeCell ref="D35:D39"/>
    <mergeCell ref="E35:E39"/>
    <mergeCell ref="F35:F39"/>
    <mergeCell ref="G35:G39"/>
    <mergeCell ref="H35:H39"/>
    <mergeCell ref="I35:I39"/>
    <mergeCell ref="J35:J39"/>
    <mergeCell ref="B35:B39"/>
    <mergeCell ref="G30:G34"/>
    <mergeCell ref="H30:H34"/>
    <mergeCell ref="I30:I34"/>
    <mergeCell ref="J30:J34"/>
    <mergeCell ref="B30:B34"/>
    <mergeCell ref="AB35:AB39"/>
    <mergeCell ref="AE35:AE39"/>
    <mergeCell ref="AF35:AF39"/>
    <mergeCell ref="AG35:AG39"/>
    <mergeCell ref="AG45:AG49"/>
    <mergeCell ref="AE25:AE29"/>
    <mergeCell ref="AG25:AG29"/>
    <mergeCell ref="AB25:AB29"/>
    <mergeCell ref="AF25:AF29"/>
    <mergeCell ref="A25:A29"/>
    <mergeCell ref="C25:C29"/>
    <mergeCell ref="D25:D29"/>
    <mergeCell ref="E25:E29"/>
    <mergeCell ref="F25:F29"/>
    <mergeCell ref="G25:G29"/>
    <mergeCell ref="H25:H29"/>
    <mergeCell ref="I25:I29"/>
    <mergeCell ref="J25:J29"/>
    <mergeCell ref="B25:B29"/>
    <mergeCell ref="AB30:AB34"/>
    <mergeCell ref="AE30:AE34"/>
    <mergeCell ref="AF30:AF34"/>
    <mergeCell ref="AG30:AG34"/>
    <mergeCell ref="A30:A34"/>
    <mergeCell ref="C30:C34"/>
    <mergeCell ref="D30:D34"/>
    <mergeCell ref="E30:E34"/>
    <mergeCell ref="F30:F34"/>
    <mergeCell ref="AH50:AH54"/>
    <mergeCell ref="AI50:AI54"/>
    <mergeCell ref="AJ50:AJ54"/>
    <mergeCell ref="AK50:AK54"/>
    <mergeCell ref="AL50:AL54"/>
    <mergeCell ref="AM50:AM54"/>
    <mergeCell ref="AN50:AN54"/>
    <mergeCell ref="AH45:AH49"/>
    <mergeCell ref="AI45:AI49"/>
    <mergeCell ref="AJ45:AJ49"/>
    <mergeCell ref="AK45:AK49"/>
    <mergeCell ref="AL45:AL49"/>
    <mergeCell ref="AM45:AM49"/>
    <mergeCell ref="AN45:AN49"/>
    <mergeCell ref="A50:A54"/>
    <mergeCell ref="C55:C59"/>
    <mergeCell ref="D50:D54"/>
    <mergeCell ref="E50:E54"/>
    <mergeCell ref="F50:F54"/>
    <mergeCell ref="G50:G54"/>
    <mergeCell ref="H50:H54"/>
    <mergeCell ref="I50:I54"/>
    <mergeCell ref="J50:J54"/>
    <mergeCell ref="J55:J59"/>
    <mergeCell ref="A55:A59"/>
    <mergeCell ref="D55:D59"/>
    <mergeCell ref="E55:E59"/>
    <mergeCell ref="F55:F59"/>
    <mergeCell ref="C50:C54"/>
    <mergeCell ref="G55:G59"/>
    <mergeCell ref="H55:H59"/>
    <mergeCell ref="I55:I59"/>
    <mergeCell ref="AN40:AN44"/>
    <mergeCell ref="AN15:AN19"/>
    <mergeCell ref="AE15:AE19"/>
    <mergeCell ref="AF15:AF19"/>
    <mergeCell ref="AG15:AG19"/>
    <mergeCell ref="AH15:AH19"/>
    <mergeCell ref="AI15:AI19"/>
    <mergeCell ref="A45:A49"/>
    <mergeCell ref="C45:C49"/>
    <mergeCell ref="D45:D49"/>
    <mergeCell ref="E45:E49"/>
    <mergeCell ref="F45:F49"/>
    <mergeCell ref="G45:G49"/>
    <mergeCell ref="H45:H49"/>
    <mergeCell ref="I45:I49"/>
    <mergeCell ref="J45:J49"/>
    <mergeCell ref="G20:G24"/>
    <mergeCell ref="H20:H24"/>
    <mergeCell ref="I20:I24"/>
    <mergeCell ref="J20:J24"/>
    <mergeCell ref="A20:A24"/>
    <mergeCell ref="C20:C24"/>
    <mergeCell ref="D20:D24"/>
    <mergeCell ref="E20:E24"/>
    <mergeCell ref="AI10:AI14"/>
    <mergeCell ref="AJ10:AJ14"/>
    <mergeCell ref="AK10:AK14"/>
    <mergeCell ref="AL10:AL14"/>
    <mergeCell ref="AM10:AM14"/>
    <mergeCell ref="AA40:AA44"/>
    <mergeCell ref="AB40:AB44"/>
    <mergeCell ref="AE40:AE44"/>
    <mergeCell ref="AF40:AF44"/>
    <mergeCell ref="AG40:AG44"/>
    <mergeCell ref="AH40:AH44"/>
    <mergeCell ref="AI40:AI44"/>
    <mergeCell ref="AJ40:AJ44"/>
    <mergeCell ref="AK40:AK44"/>
    <mergeCell ref="AL40:AL44"/>
    <mergeCell ref="AM40:AM44"/>
    <mergeCell ref="AM15:AM19"/>
    <mergeCell ref="AM20:AM24"/>
    <mergeCell ref="AJ20:AJ24"/>
    <mergeCell ref="AK20:AK24"/>
    <mergeCell ref="AL20:AL24"/>
    <mergeCell ref="AH25:AH29"/>
    <mergeCell ref="AI25:AI29"/>
    <mergeCell ref="AJ25:AJ29"/>
    <mergeCell ref="A10:A14"/>
    <mergeCell ref="C10:C14"/>
    <mergeCell ref="D10:D14"/>
    <mergeCell ref="E10:E14"/>
    <mergeCell ref="F10:F14"/>
    <mergeCell ref="L10:L14"/>
    <mergeCell ref="M10:M14"/>
    <mergeCell ref="G10:G14"/>
    <mergeCell ref="H10:H14"/>
    <mergeCell ref="I10:I14"/>
    <mergeCell ref="J10:J14"/>
    <mergeCell ref="K10:K14"/>
    <mergeCell ref="B10:B14"/>
    <mergeCell ref="AL8:AL9"/>
    <mergeCell ref="AM8:AM9"/>
    <mergeCell ref="AN8:AN9"/>
    <mergeCell ref="AI8:AI9"/>
    <mergeCell ref="AJ8:AJ9"/>
    <mergeCell ref="AG8:AG9"/>
    <mergeCell ref="AH8:AH9"/>
    <mergeCell ref="Z8:Z9"/>
    <mergeCell ref="N10:N14"/>
    <mergeCell ref="N8:N9"/>
    <mergeCell ref="X8:X9"/>
    <mergeCell ref="Q8:Q9"/>
    <mergeCell ref="R8:W8"/>
    <mergeCell ref="AH10:AH14"/>
    <mergeCell ref="Y8:Y9"/>
    <mergeCell ref="AC8:AC9"/>
    <mergeCell ref="AD8:AD9"/>
    <mergeCell ref="P8:P9"/>
    <mergeCell ref="AB10:AB14"/>
    <mergeCell ref="AA10:AA14"/>
    <mergeCell ref="AF10:AF14"/>
    <mergeCell ref="AE10:AE14"/>
    <mergeCell ref="AG10:AG14"/>
    <mergeCell ref="AN10:AN14"/>
    <mergeCell ref="K8:K9"/>
    <mergeCell ref="L8:L9"/>
    <mergeCell ref="M8:M9"/>
    <mergeCell ref="A8:A9"/>
    <mergeCell ref="C8:C9"/>
    <mergeCell ref="D8:D9"/>
    <mergeCell ref="E8:E9"/>
    <mergeCell ref="F8:F9"/>
    <mergeCell ref="AK8:AK9"/>
    <mergeCell ref="G8:G9"/>
    <mergeCell ref="H8:H9"/>
    <mergeCell ref="I8:I9"/>
    <mergeCell ref="J8:J9"/>
    <mergeCell ref="O8:O9"/>
    <mergeCell ref="B8:B9"/>
    <mergeCell ref="O7:W7"/>
    <mergeCell ref="D1:AK3"/>
    <mergeCell ref="AL1:AN3"/>
    <mergeCell ref="A4:C4"/>
    <mergeCell ref="D4:N4"/>
    <mergeCell ref="O4:Q4"/>
    <mergeCell ref="A1:C2"/>
    <mergeCell ref="A5:C5"/>
    <mergeCell ref="D5:N5"/>
    <mergeCell ref="A6:C6"/>
    <mergeCell ref="D6:N6"/>
    <mergeCell ref="A7:H7"/>
    <mergeCell ref="I7:N7"/>
    <mergeCell ref="AI7:AN7"/>
    <mergeCell ref="X7:AH7"/>
    <mergeCell ref="A15:A19"/>
    <mergeCell ref="C15:C19"/>
    <mergeCell ref="D15:D19"/>
    <mergeCell ref="E15:E19"/>
    <mergeCell ref="F15:F19"/>
    <mergeCell ref="AJ15:AJ19"/>
    <mergeCell ref="AK15:AK19"/>
    <mergeCell ref="AL15:AL19"/>
    <mergeCell ref="G15:G19"/>
    <mergeCell ref="H15:H19"/>
    <mergeCell ref="I15:I19"/>
    <mergeCell ref="J15:J19"/>
    <mergeCell ref="K15:K19"/>
    <mergeCell ref="L15:L19"/>
    <mergeCell ref="M15:M19"/>
    <mergeCell ref="N15:N19"/>
    <mergeCell ref="AA15:AA19"/>
    <mergeCell ref="AB15:AB19"/>
    <mergeCell ref="B15:B19"/>
    <mergeCell ref="AN20:AN24"/>
    <mergeCell ref="AE20:AE24"/>
    <mergeCell ref="AF20:AF24"/>
    <mergeCell ref="AG20:AG24"/>
    <mergeCell ref="AH20:AH24"/>
    <mergeCell ref="AI20:AI24"/>
    <mergeCell ref="L20:L24"/>
    <mergeCell ref="M20:M24"/>
    <mergeCell ref="N20:N24"/>
    <mergeCell ref="AA20:AA24"/>
    <mergeCell ref="AB20:AB24"/>
    <mergeCell ref="A40:A44"/>
    <mergeCell ref="C40:C44"/>
    <mergeCell ref="D40:D44"/>
    <mergeCell ref="E40:E44"/>
    <mergeCell ref="F40:F44"/>
    <mergeCell ref="G40:G44"/>
    <mergeCell ref="H40:H44"/>
    <mergeCell ref="I40:I44"/>
    <mergeCell ref="J40:J44"/>
    <mergeCell ref="K40:K44"/>
    <mergeCell ref="L40:L44"/>
    <mergeCell ref="M40:M44"/>
    <mergeCell ref="B40:B44"/>
    <mergeCell ref="AH55:AH59"/>
    <mergeCell ref="AI55:AI59"/>
    <mergeCell ref="AJ55:AJ59"/>
    <mergeCell ref="AK55:AK59"/>
    <mergeCell ref="AL55:AL59"/>
    <mergeCell ref="AB50:AB54"/>
    <mergeCell ref="AE50:AE54"/>
    <mergeCell ref="AF50:AF54"/>
    <mergeCell ref="K45:K49"/>
    <mergeCell ref="L45:L49"/>
    <mergeCell ref="M45:M49"/>
    <mergeCell ref="N45:N49"/>
    <mergeCell ref="AA45:AA49"/>
    <mergeCell ref="AB45:AB49"/>
    <mergeCell ref="AE45:AE49"/>
    <mergeCell ref="AF45:AF49"/>
    <mergeCell ref="K50:K54"/>
    <mergeCell ref="L50:L54"/>
    <mergeCell ref="M50:M54"/>
    <mergeCell ref="AG50:AG54"/>
    <mergeCell ref="AM55:AM59"/>
    <mergeCell ref="AN55:AN59"/>
    <mergeCell ref="K55:K59"/>
    <mergeCell ref="L55:L59"/>
    <mergeCell ref="M55:M59"/>
    <mergeCell ref="N55:N59"/>
    <mergeCell ref="AA55:AA59"/>
    <mergeCell ref="AB55:AB59"/>
    <mergeCell ref="AE55:AE59"/>
    <mergeCell ref="AF55:AF59"/>
    <mergeCell ref="AG55:AG59"/>
    <mergeCell ref="AH35:AH39"/>
    <mergeCell ref="AI35:AI39"/>
    <mergeCell ref="AJ35:AJ39"/>
    <mergeCell ref="AK35:AK39"/>
    <mergeCell ref="AL35:AL39"/>
    <mergeCell ref="AM35:AM39"/>
    <mergeCell ref="AN35:AN39"/>
    <mergeCell ref="AK25:AK29"/>
    <mergeCell ref="AL25:AL29"/>
    <mergeCell ref="AM25:AM29"/>
    <mergeCell ref="AN25:AN29"/>
    <mergeCell ref="AH30:AH34"/>
    <mergeCell ref="AI30:AI34"/>
    <mergeCell ref="AJ30:AJ34"/>
    <mergeCell ref="AK30:AK34"/>
    <mergeCell ref="AL30:AL34"/>
    <mergeCell ref="AM30:AM34"/>
    <mergeCell ref="AN30:AN34"/>
  </mergeCells>
  <conditionalFormatting sqref="I10">
    <cfRule type="containsText" dxfId="3325" priority="665" operator="containsText" text="Muy Baja">
      <formula>NOT(ISERROR(SEARCH("Muy Baja",I10)))</formula>
    </cfRule>
    <cfRule type="containsText" dxfId="3324" priority="666" operator="containsText" text="Baja">
      <formula>NOT(ISERROR(SEARCH("Baja",I10)))</formula>
    </cfRule>
    <cfRule type="containsText" dxfId="3323" priority="790" operator="containsText" text="Muy Alta">
      <formula>NOT(ISERROR(SEARCH("Muy Alta",I10)))</formula>
    </cfRule>
    <cfRule type="containsText" dxfId="3322" priority="791" operator="containsText" text="Alta">
      <formula>NOT(ISERROR(SEARCH("Alta",I10)))</formula>
    </cfRule>
    <cfRule type="containsText" dxfId="3321" priority="792" operator="containsText" text="Media">
      <formula>NOT(ISERROR(SEARCH("Media",I10)))</formula>
    </cfRule>
    <cfRule type="containsText" dxfId="3320" priority="793" operator="containsText" text="Media">
      <formula>NOT(ISERROR(SEARCH("Media",I10)))</formula>
    </cfRule>
    <cfRule type="containsText" dxfId="3319" priority="794" operator="containsText" text="Media">
      <formula>NOT(ISERROR(SEARCH("Media",I10)))</formula>
    </cfRule>
    <cfRule type="containsText" dxfId="3318" priority="797" operator="containsText" text="Muy Baja">
      <formula>NOT(ISERROR(SEARCH("Muy Baja",I10)))</formula>
    </cfRule>
    <cfRule type="containsText" dxfId="3317" priority="798" operator="containsText" text="Baja">
      <formula>NOT(ISERROR(SEARCH("Baja",I10)))</formula>
    </cfRule>
    <cfRule type="containsText" dxfId="3316" priority="799" operator="containsText" text="Muy Baja">
      <formula>NOT(ISERROR(SEARCH("Muy Baja",I10)))</formula>
    </cfRule>
    <cfRule type="containsText" dxfId="3315" priority="800" operator="containsText" text="Muy Baja">
      <formula>NOT(ISERROR(SEARCH("Muy Baja",I10)))</formula>
    </cfRule>
    <cfRule type="containsText" dxfId="3314" priority="801" operator="containsText" text="Muy Baja">
      <formula>NOT(ISERROR(SEARCH("Muy Baja",I10)))</formula>
    </cfRule>
    <cfRule type="containsText" dxfId="3313" priority="802" operator="containsText" text="Muy Baja'Tabla probabilidad'!">
      <formula>NOT(ISERROR(SEARCH("Muy Baja'Tabla probabilidad'!",I10)))</formula>
    </cfRule>
    <cfRule type="containsText" dxfId="3312" priority="803" operator="containsText" text="Muy bajo">
      <formula>NOT(ISERROR(SEARCH("Muy bajo",I10)))</formula>
    </cfRule>
    <cfRule type="containsText" dxfId="3311" priority="812" operator="containsText" text="Alta">
      <formula>NOT(ISERROR(SEARCH("Alta",I10)))</formula>
    </cfRule>
    <cfRule type="containsText" dxfId="3310" priority="813" operator="containsText" text="Media">
      <formula>NOT(ISERROR(SEARCH("Media",I10)))</formula>
    </cfRule>
    <cfRule type="containsText" dxfId="3309" priority="814" operator="containsText" text="Baja">
      <formula>NOT(ISERROR(SEARCH("Baja",I10)))</formula>
    </cfRule>
    <cfRule type="containsText" dxfId="3308" priority="815" operator="containsText" text="Muy baja">
      <formula>NOT(ISERROR(SEARCH("Muy baja",I10)))</formula>
    </cfRule>
    <cfRule type="cellIs" dxfId="3307" priority="818" operator="between">
      <formula>1</formula>
      <formula>2</formula>
    </cfRule>
    <cfRule type="cellIs" dxfId="3306" priority="819" operator="between">
      <formula>0</formula>
      <formula>2</formula>
    </cfRule>
  </conditionalFormatting>
  <conditionalFormatting sqref="I10">
    <cfRule type="containsText" dxfId="3305" priority="668" operator="containsText" text="Muy Alta">
      <formula>NOT(ISERROR(SEARCH("Muy Alta",I10)))</formula>
    </cfRule>
  </conditionalFormatting>
  <conditionalFormatting sqref="L10">
    <cfRule type="containsText" dxfId="3304" priority="659" operator="containsText" text="Catastrófico">
      <formula>NOT(ISERROR(SEARCH("Catastrófico",L10)))</formula>
    </cfRule>
    <cfRule type="containsText" dxfId="3303" priority="660" operator="containsText" text="Mayor">
      <formula>NOT(ISERROR(SEARCH("Mayor",L10)))</formula>
    </cfRule>
    <cfRule type="containsText" dxfId="3302" priority="661" operator="containsText" text="Alta">
      <formula>NOT(ISERROR(SEARCH("Alta",L10)))</formula>
    </cfRule>
    <cfRule type="containsText" dxfId="3301" priority="662" operator="containsText" text="Moderado">
      <formula>NOT(ISERROR(SEARCH("Moderado",L10)))</formula>
    </cfRule>
    <cfRule type="containsText" dxfId="3300" priority="663" operator="containsText" text="Menor">
      <formula>NOT(ISERROR(SEARCH("Menor",L10)))</formula>
    </cfRule>
    <cfRule type="containsText" dxfId="3299" priority="664" operator="containsText" text="Leve">
      <formula>NOT(ISERROR(SEARCH("Leve",L10)))</formula>
    </cfRule>
  </conditionalFormatting>
  <conditionalFormatting sqref="N10 N15 N20 N40 N45 N25">
    <cfRule type="containsText" dxfId="3298" priority="654" operator="containsText" text="Extremo">
      <formula>NOT(ISERROR(SEARCH("Extremo",N10)))</formula>
    </cfRule>
    <cfRule type="containsText" dxfId="3297" priority="655" operator="containsText" text="Alto">
      <formula>NOT(ISERROR(SEARCH("Alto",N10)))</formula>
    </cfRule>
    <cfRule type="containsText" dxfId="3296" priority="656" operator="containsText" text="Bajo">
      <formula>NOT(ISERROR(SEARCH("Bajo",N10)))</formula>
    </cfRule>
    <cfRule type="containsText" dxfId="3295" priority="657" operator="containsText" text="Moderado">
      <formula>NOT(ISERROR(SEARCH("Moderado",N10)))</formula>
    </cfRule>
    <cfRule type="containsText" dxfId="3294" priority="658" operator="containsText" text="Extremo">
      <formula>NOT(ISERROR(SEARCH("Extremo",N10)))</formula>
    </cfRule>
  </conditionalFormatting>
  <conditionalFormatting sqref="M10">
    <cfRule type="containsText" dxfId="3293" priority="648" operator="containsText" text="Catastrófico">
      <formula>NOT(ISERROR(SEARCH("Catastrófico",M10)))</formula>
    </cfRule>
    <cfRule type="containsText" dxfId="3292" priority="649" operator="containsText" text="Mayor">
      <formula>NOT(ISERROR(SEARCH("Mayor",M10)))</formula>
    </cfRule>
    <cfRule type="containsText" dxfId="3291" priority="650" operator="containsText" text="Alta">
      <formula>NOT(ISERROR(SEARCH("Alta",M10)))</formula>
    </cfRule>
    <cfRule type="containsText" dxfId="3290" priority="651" operator="containsText" text="Moderado">
      <formula>NOT(ISERROR(SEARCH("Moderado",M10)))</formula>
    </cfRule>
    <cfRule type="containsText" dxfId="3289" priority="652" operator="containsText" text="Menor">
      <formula>NOT(ISERROR(SEARCH("Menor",M10)))</formula>
    </cfRule>
    <cfRule type="containsText" dxfId="3288" priority="653" operator="containsText" text="Leve">
      <formula>NOT(ISERROR(SEARCH("Leve",M10)))</formula>
    </cfRule>
  </conditionalFormatting>
  <conditionalFormatting sqref="Y10:Y14">
    <cfRule type="containsText" dxfId="3287" priority="582" operator="containsText" text="Muy Alta">
      <formula>NOT(ISERROR(SEARCH("Muy Alta",Y10)))</formula>
    </cfRule>
    <cfRule type="containsText" dxfId="3286" priority="583" operator="containsText" text="Alta">
      <formula>NOT(ISERROR(SEARCH("Alta",Y10)))</formula>
    </cfRule>
    <cfRule type="containsText" dxfId="3285" priority="584" operator="containsText" text="Media">
      <formula>NOT(ISERROR(SEARCH("Media",Y10)))</formula>
    </cfRule>
    <cfRule type="containsText" dxfId="3284" priority="585" operator="containsText" text="Muy Baja">
      <formula>NOT(ISERROR(SEARCH("Muy Baja",Y10)))</formula>
    </cfRule>
    <cfRule type="containsText" dxfId="3283" priority="586" operator="containsText" text="Baja">
      <formula>NOT(ISERROR(SEARCH("Baja",Y10)))</formula>
    </cfRule>
    <cfRule type="containsText" dxfId="3282" priority="587" operator="containsText" text="Muy Baja">
      <formula>NOT(ISERROR(SEARCH("Muy Baja",Y10)))</formula>
    </cfRule>
  </conditionalFormatting>
  <conditionalFormatting sqref="AC10:AC14">
    <cfRule type="containsText" dxfId="3281" priority="577" operator="containsText" text="Catastrófico">
      <formula>NOT(ISERROR(SEARCH("Catastrófico",AC10)))</formula>
    </cfRule>
    <cfRule type="containsText" dxfId="3280" priority="578" operator="containsText" text="Mayor">
      <formula>NOT(ISERROR(SEARCH("Mayor",AC10)))</formula>
    </cfRule>
    <cfRule type="containsText" dxfId="3279" priority="579" operator="containsText" text="Moderado">
      <formula>NOT(ISERROR(SEARCH("Moderado",AC10)))</formula>
    </cfRule>
    <cfRule type="containsText" dxfId="3278" priority="580" operator="containsText" text="Menor">
      <formula>NOT(ISERROR(SEARCH("Menor",AC10)))</formula>
    </cfRule>
    <cfRule type="containsText" dxfId="3277" priority="581" operator="containsText" text="Leve">
      <formula>NOT(ISERROR(SEARCH("Leve",AC10)))</formula>
    </cfRule>
  </conditionalFormatting>
  <conditionalFormatting sqref="AG10">
    <cfRule type="containsText" dxfId="3276" priority="568" operator="containsText" text="Extremo">
      <formula>NOT(ISERROR(SEARCH("Extremo",AG10)))</formula>
    </cfRule>
    <cfRule type="containsText" dxfId="3275" priority="569" operator="containsText" text="Alto">
      <formula>NOT(ISERROR(SEARCH("Alto",AG10)))</formula>
    </cfRule>
    <cfRule type="containsText" dxfId="3274" priority="570" operator="containsText" text="Moderado">
      <formula>NOT(ISERROR(SEARCH("Moderado",AG10)))</formula>
    </cfRule>
    <cfRule type="containsText" dxfId="3273" priority="571" operator="containsText" text="Menor">
      <formula>NOT(ISERROR(SEARCH("Menor",AG10)))</formula>
    </cfRule>
    <cfRule type="containsText" dxfId="3272" priority="572" operator="containsText" text="Bajo">
      <formula>NOT(ISERROR(SEARCH("Bajo",AG10)))</formula>
    </cfRule>
    <cfRule type="containsText" dxfId="3271" priority="573" operator="containsText" text="Moderado">
      <formula>NOT(ISERROR(SEARCH("Moderado",AG10)))</formula>
    </cfRule>
    <cfRule type="containsText" dxfId="3270" priority="574" operator="containsText" text="Extremo">
      <formula>NOT(ISERROR(SEARCH("Extremo",AG10)))</formula>
    </cfRule>
    <cfRule type="containsText" dxfId="3269" priority="575" operator="containsText" text="Baja">
      <formula>NOT(ISERROR(SEARCH("Baja",AG10)))</formula>
    </cfRule>
    <cfRule type="containsText" dxfId="3268" priority="576" operator="containsText" text="Alto">
      <formula>NOT(ISERROR(SEARCH("Alto",AG10)))</formula>
    </cfRule>
  </conditionalFormatting>
  <conditionalFormatting sqref="AA10:AA14">
    <cfRule type="containsText" dxfId="3267" priority="557" operator="containsText" text="Muy Alta">
      <formula>NOT(ISERROR(SEARCH("Muy Alta",AA10)))</formula>
    </cfRule>
    <cfRule type="containsText" dxfId="3266" priority="558" operator="containsText" text="Alta">
      <formula>NOT(ISERROR(SEARCH("Alta",AA10)))</formula>
    </cfRule>
    <cfRule type="containsText" dxfId="3265" priority="559" operator="containsText" text="Media">
      <formula>NOT(ISERROR(SEARCH("Media",AA10)))</formula>
    </cfRule>
    <cfRule type="containsText" dxfId="3264" priority="560" operator="containsText" text="Baja">
      <formula>NOT(ISERROR(SEARCH("Baja",AA10)))</formula>
    </cfRule>
    <cfRule type="containsText" dxfId="3263" priority="561" operator="containsText" text="Muy Baja">
      <formula>NOT(ISERROR(SEARCH("Muy Baja",AA10)))</formula>
    </cfRule>
  </conditionalFormatting>
  <conditionalFormatting sqref="AE10:AE14">
    <cfRule type="containsText" dxfId="3262" priority="552" operator="containsText" text="Catastrófico">
      <formula>NOT(ISERROR(SEARCH("Catastrófico",AE10)))</formula>
    </cfRule>
    <cfRule type="containsText" dxfId="3261" priority="553" operator="containsText" text="Moderado">
      <formula>NOT(ISERROR(SEARCH("Moderado",AE10)))</formula>
    </cfRule>
    <cfRule type="containsText" dxfId="3260" priority="554" operator="containsText" text="Menor">
      <formula>NOT(ISERROR(SEARCH("Menor",AE10)))</formula>
    </cfRule>
    <cfRule type="containsText" dxfId="3259" priority="555" operator="containsText" text="Leve">
      <formula>NOT(ISERROR(SEARCH("Leve",AE10)))</formula>
    </cfRule>
    <cfRule type="containsText" dxfId="3258" priority="556" operator="containsText" text="Mayor">
      <formula>NOT(ISERROR(SEARCH("Mayor",AE10)))</formula>
    </cfRule>
  </conditionalFormatting>
  <conditionalFormatting sqref="I15 I20 I40 I45 I25">
    <cfRule type="containsText" dxfId="3257" priority="529" operator="containsText" text="Muy Baja">
      <formula>NOT(ISERROR(SEARCH("Muy Baja",I15)))</formula>
    </cfRule>
    <cfRule type="containsText" dxfId="3256" priority="530" operator="containsText" text="Baja">
      <formula>NOT(ISERROR(SEARCH("Baja",I15)))</formula>
    </cfRule>
    <cfRule type="containsText" dxfId="3255" priority="532" operator="containsText" text="Muy Alta">
      <formula>NOT(ISERROR(SEARCH("Muy Alta",I15)))</formula>
    </cfRule>
    <cfRule type="containsText" dxfId="3254" priority="533" operator="containsText" text="Alta">
      <formula>NOT(ISERROR(SEARCH("Alta",I15)))</formula>
    </cfRule>
    <cfRule type="containsText" dxfId="3253" priority="534" operator="containsText" text="Media">
      <formula>NOT(ISERROR(SEARCH("Media",I15)))</formula>
    </cfRule>
    <cfRule type="containsText" dxfId="3252" priority="535" operator="containsText" text="Media">
      <formula>NOT(ISERROR(SEARCH("Media",I15)))</formula>
    </cfRule>
    <cfRule type="containsText" dxfId="3251" priority="536" operator="containsText" text="Media">
      <formula>NOT(ISERROR(SEARCH("Media",I15)))</formula>
    </cfRule>
    <cfRule type="containsText" dxfId="3250" priority="537" operator="containsText" text="Muy Baja">
      <formula>NOT(ISERROR(SEARCH("Muy Baja",I15)))</formula>
    </cfRule>
    <cfRule type="containsText" dxfId="3249" priority="538" operator="containsText" text="Baja">
      <formula>NOT(ISERROR(SEARCH("Baja",I15)))</formula>
    </cfRule>
    <cfRule type="containsText" dxfId="3248" priority="539" operator="containsText" text="Muy Baja">
      <formula>NOT(ISERROR(SEARCH("Muy Baja",I15)))</formula>
    </cfRule>
    <cfRule type="containsText" dxfId="3247" priority="540" operator="containsText" text="Muy Baja">
      <formula>NOT(ISERROR(SEARCH("Muy Baja",I15)))</formula>
    </cfRule>
    <cfRule type="containsText" dxfId="3246" priority="541" operator="containsText" text="Muy Baja">
      <formula>NOT(ISERROR(SEARCH("Muy Baja",I15)))</formula>
    </cfRule>
    <cfRule type="containsText" dxfId="3245" priority="542" operator="containsText" text="Muy Baja'Tabla probabilidad'!">
      <formula>NOT(ISERROR(SEARCH("Muy Baja'Tabla probabilidad'!",I15)))</formula>
    </cfRule>
    <cfRule type="containsText" dxfId="3244" priority="543" operator="containsText" text="Muy bajo">
      <formula>NOT(ISERROR(SEARCH("Muy bajo",I15)))</formula>
    </cfRule>
    <cfRule type="containsText" dxfId="3243" priority="544" operator="containsText" text="Alta">
      <formula>NOT(ISERROR(SEARCH("Alta",I15)))</formula>
    </cfRule>
    <cfRule type="containsText" dxfId="3242" priority="545" operator="containsText" text="Media">
      <formula>NOT(ISERROR(SEARCH("Media",I15)))</formula>
    </cfRule>
    <cfRule type="containsText" dxfId="3241" priority="546" operator="containsText" text="Baja">
      <formula>NOT(ISERROR(SEARCH("Baja",I15)))</formula>
    </cfRule>
    <cfRule type="containsText" dxfId="3240" priority="547" operator="containsText" text="Muy baja">
      <formula>NOT(ISERROR(SEARCH("Muy baja",I15)))</formula>
    </cfRule>
    <cfRule type="cellIs" dxfId="3239" priority="550" operator="between">
      <formula>1</formula>
      <formula>2</formula>
    </cfRule>
    <cfRule type="cellIs" dxfId="3238" priority="551" operator="between">
      <formula>0</formula>
      <formula>2</formula>
    </cfRule>
  </conditionalFormatting>
  <conditionalFormatting sqref="I15 I20 I40 I45 I25">
    <cfRule type="containsText" dxfId="3237" priority="531" operator="containsText" text="Muy Alta">
      <formula>NOT(ISERROR(SEARCH("Muy Alta",I15)))</formula>
    </cfRule>
  </conditionalFormatting>
  <conditionalFormatting sqref="Y15:Y19">
    <cfRule type="containsText" dxfId="3236" priority="523" operator="containsText" text="Muy Alta">
      <formula>NOT(ISERROR(SEARCH("Muy Alta",Y15)))</formula>
    </cfRule>
    <cfRule type="containsText" dxfId="3235" priority="524" operator="containsText" text="Alta">
      <formula>NOT(ISERROR(SEARCH("Alta",Y15)))</formula>
    </cfRule>
    <cfRule type="containsText" dxfId="3234" priority="525" operator="containsText" text="Media">
      <formula>NOT(ISERROR(SEARCH("Media",Y15)))</formula>
    </cfRule>
    <cfRule type="containsText" dxfId="3233" priority="526" operator="containsText" text="Muy Baja">
      <formula>NOT(ISERROR(SEARCH("Muy Baja",Y15)))</formula>
    </cfRule>
    <cfRule type="containsText" dxfId="3232" priority="527" operator="containsText" text="Baja">
      <formula>NOT(ISERROR(SEARCH("Baja",Y15)))</formula>
    </cfRule>
    <cfRule type="containsText" dxfId="3231" priority="528" operator="containsText" text="Muy Baja">
      <formula>NOT(ISERROR(SEARCH("Muy Baja",Y15)))</formula>
    </cfRule>
  </conditionalFormatting>
  <conditionalFormatting sqref="AC15:AC19">
    <cfRule type="containsText" dxfId="3230" priority="518" operator="containsText" text="Catastrófico">
      <formula>NOT(ISERROR(SEARCH("Catastrófico",AC15)))</formula>
    </cfRule>
    <cfRule type="containsText" dxfId="3229" priority="519" operator="containsText" text="Mayor">
      <formula>NOT(ISERROR(SEARCH("Mayor",AC15)))</formula>
    </cfRule>
    <cfRule type="containsText" dxfId="3228" priority="520" operator="containsText" text="Moderado">
      <formula>NOT(ISERROR(SEARCH("Moderado",AC15)))</formula>
    </cfRule>
    <cfRule type="containsText" dxfId="3227" priority="521" operator="containsText" text="Menor">
      <formula>NOT(ISERROR(SEARCH("Menor",AC15)))</formula>
    </cfRule>
    <cfRule type="containsText" dxfId="3226" priority="522" operator="containsText" text="Leve">
      <formula>NOT(ISERROR(SEARCH("Leve",AC15)))</formula>
    </cfRule>
  </conditionalFormatting>
  <conditionalFormatting sqref="AG15">
    <cfRule type="containsText" dxfId="3225" priority="509" operator="containsText" text="Extremo">
      <formula>NOT(ISERROR(SEARCH("Extremo",AG15)))</formula>
    </cfRule>
    <cfRule type="containsText" dxfId="3224" priority="510" operator="containsText" text="Alto">
      <formula>NOT(ISERROR(SEARCH("Alto",AG15)))</formula>
    </cfRule>
    <cfRule type="containsText" dxfId="3223" priority="511" operator="containsText" text="Moderado">
      <formula>NOT(ISERROR(SEARCH("Moderado",AG15)))</formula>
    </cfRule>
    <cfRule type="containsText" dxfId="3222" priority="512" operator="containsText" text="Menor">
      <formula>NOT(ISERROR(SEARCH("Menor",AG15)))</formula>
    </cfRule>
    <cfRule type="containsText" dxfId="3221" priority="513" operator="containsText" text="Bajo">
      <formula>NOT(ISERROR(SEARCH("Bajo",AG15)))</formula>
    </cfRule>
    <cfRule type="containsText" dxfId="3220" priority="514" operator="containsText" text="Moderado">
      <formula>NOT(ISERROR(SEARCH("Moderado",AG15)))</formula>
    </cfRule>
    <cfRule type="containsText" dxfId="3219" priority="515" operator="containsText" text="Extremo">
      <formula>NOT(ISERROR(SEARCH("Extremo",AG15)))</formula>
    </cfRule>
    <cfRule type="containsText" dxfId="3218" priority="516" operator="containsText" text="Baja">
      <formula>NOT(ISERROR(SEARCH("Baja",AG15)))</formula>
    </cfRule>
    <cfRule type="containsText" dxfId="3217" priority="517" operator="containsText" text="Alto">
      <formula>NOT(ISERROR(SEARCH("Alto",AG15)))</formula>
    </cfRule>
  </conditionalFormatting>
  <conditionalFormatting sqref="AA15:AA19">
    <cfRule type="containsText" dxfId="3216" priority="504" operator="containsText" text="Muy Alta">
      <formula>NOT(ISERROR(SEARCH("Muy Alta",AA15)))</formula>
    </cfRule>
    <cfRule type="containsText" dxfId="3215" priority="505" operator="containsText" text="Alta">
      <formula>NOT(ISERROR(SEARCH("Alta",AA15)))</formula>
    </cfRule>
    <cfRule type="containsText" dxfId="3214" priority="506" operator="containsText" text="Media">
      <formula>NOT(ISERROR(SEARCH("Media",AA15)))</formula>
    </cfRule>
    <cfRule type="containsText" dxfId="3213" priority="507" operator="containsText" text="Baja">
      <formula>NOT(ISERROR(SEARCH("Baja",AA15)))</formula>
    </cfRule>
    <cfRule type="containsText" dxfId="3212" priority="508" operator="containsText" text="Muy Baja">
      <formula>NOT(ISERROR(SEARCH("Muy Baja",AA15)))</formula>
    </cfRule>
  </conditionalFormatting>
  <conditionalFormatting sqref="AE15:AE19">
    <cfRule type="containsText" dxfId="3211" priority="499" operator="containsText" text="Catastrófico">
      <formula>NOT(ISERROR(SEARCH("Catastrófico",AE15)))</formula>
    </cfRule>
    <cfRule type="containsText" dxfId="3210" priority="500" operator="containsText" text="Moderado">
      <formula>NOT(ISERROR(SEARCH("Moderado",AE15)))</formula>
    </cfRule>
    <cfRule type="containsText" dxfId="3209" priority="501" operator="containsText" text="Menor">
      <formula>NOT(ISERROR(SEARCH("Menor",AE15)))</formula>
    </cfRule>
    <cfRule type="containsText" dxfId="3208" priority="502" operator="containsText" text="Leve">
      <formula>NOT(ISERROR(SEARCH("Leve",AE15)))</formula>
    </cfRule>
    <cfRule type="containsText" dxfId="3207" priority="503" operator="containsText" text="Mayor">
      <formula>NOT(ISERROR(SEARCH("Mayor",AE15)))</formula>
    </cfRule>
  </conditionalFormatting>
  <conditionalFormatting sqref="Y20:Y29">
    <cfRule type="containsText" dxfId="3206" priority="493" operator="containsText" text="Muy Alta">
      <formula>NOT(ISERROR(SEARCH("Muy Alta",Y20)))</formula>
    </cfRule>
    <cfRule type="containsText" dxfId="3205" priority="494" operator="containsText" text="Alta">
      <formula>NOT(ISERROR(SEARCH("Alta",Y20)))</formula>
    </cfRule>
    <cfRule type="containsText" dxfId="3204" priority="495" operator="containsText" text="Media">
      <formula>NOT(ISERROR(SEARCH("Media",Y20)))</formula>
    </cfRule>
    <cfRule type="containsText" dxfId="3203" priority="496" operator="containsText" text="Muy Baja">
      <formula>NOT(ISERROR(SEARCH("Muy Baja",Y20)))</formula>
    </cfRule>
    <cfRule type="containsText" dxfId="3202" priority="497" operator="containsText" text="Baja">
      <formula>NOT(ISERROR(SEARCH("Baja",Y20)))</formula>
    </cfRule>
    <cfRule type="containsText" dxfId="3201" priority="498" operator="containsText" text="Muy Baja">
      <formula>NOT(ISERROR(SEARCH("Muy Baja",Y20)))</formula>
    </cfRule>
  </conditionalFormatting>
  <conditionalFormatting sqref="AC20:AC29">
    <cfRule type="containsText" dxfId="3200" priority="488" operator="containsText" text="Catastrófico">
      <formula>NOT(ISERROR(SEARCH("Catastrófico",AC20)))</formula>
    </cfRule>
    <cfRule type="containsText" dxfId="3199" priority="489" operator="containsText" text="Mayor">
      <formula>NOT(ISERROR(SEARCH("Mayor",AC20)))</formula>
    </cfRule>
    <cfRule type="containsText" dxfId="3198" priority="490" operator="containsText" text="Moderado">
      <formula>NOT(ISERROR(SEARCH("Moderado",AC20)))</formula>
    </cfRule>
    <cfRule type="containsText" dxfId="3197" priority="491" operator="containsText" text="Menor">
      <formula>NOT(ISERROR(SEARCH("Menor",AC20)))</formula>
    </cfRule>
    <cfRule type="containsText" dxfId="3196" priority="492" operator="containsText" text="Leve">
      <formula>NOT(ISERROR(SEARCH("Leve",AC20)))</formula>
    </cfRule>
  </conditionalFormatting>
  <conditionalFormatting sqref="AG20 AG25">
    <cfRule type="containsText" dxfId="3195" priority="479" operator="containsText" text="Extremo">
      <formula>NOT(ISERROR(SEARCH("Extremo",AG20)))</formula>
    </cfRule>
    <cfRule type="containsText" dxfId="3194" priority="480" operator="containsText" text="Alto">
      <formula>NOT(ISERROR(SEARCH("Alto",AG20)))</formula>
    </cfRule>
    <cfRule type="containsText" dxfId="3193" priority="481" operator="containsText" text="Moderado">
      <formula>NOT(ISERROR(SEARCH("Moderado",AG20)))</formula>
    </cfRule>
    <cfRule type="containsText" dxfId="3192" priority="482" operator="containsText" text="Menor">
      <formula>NOT(ISERROR(SEARCH("Menor",AG20)))</formula>
    </cfRule>
    <cfRule type="containsText" dxfId="3191" priority="483" operator="containsText" text="Bajo">
      <formula>NOT(ISERROR(SEARCH("Bajo",AG20)))</formula>
    </cfRule>
    <cfRule type="containsText" dxfId="3190" priority="484" operator="containsText" text="Moderado">
      <formula>NOT(ISERROR(SEARCH("Moderado",AG20)))</formula>
    </cfRule>
    <cfRule type="containsText" dxfId="3189" priority="485" operator="containsText" text="Extremo">
      <formula>NOT(ISERROR(SEARCH("Extremo",AG20)))</formula>
    </cfRule>
    <cfRule type="containsText" dxfId="3188" priority="486" operator="containsText" text="Baja">
      <formula>NOT(ISERROR(SEARCH("Baja",AG20)))</formula>
    </cfRule>
    <cfRule type="containsText" dxfId="3187" priority="487" operator="containsText" text="Alto">
      <formula>NOT(ISERROR(SEARCH("Alto",AG20)))</formula>
    </cfRule>
  </conditionalFormatting>
  <conditionalFormatting sqref="AA20:AA29">
    <cfRule type="containsText" dxfId="3186" priority="474" operator="containsText" text="Muy Alta">
      <formula>NOT(ISERROR(SEARCH("Muy Alta",AA20)))</formula>
    </cfRule>
    <cfRule type="containsText" dxfId="3185" priority="475" operator="containsText" text="Alta">
      <formula>NOT(ISERROR(SEARCH("Alta",AA20)))</formula>
    </cfRule>
    <cfRule type="containsText" dxfId="3184" priority="476" operator="containsText" text="Media">
      <formula>NOT(ISERROR(SEARCH("Media",AA20)))</formula>
    </cfRule>
    <cfRule type="containsText" dxfId="3183" priority="477" operator="containsText" text="Baja">
      <formula>NOT(ISERROR(SEARCH("Baja",AA20)))</formula>
    </cfRule>
    <cfRule type="containsText" dxfId="3182" priority="478" operator="containsText" text="Muy Baja">
      <formula>NOT(ISERROR(SEARCH("Muy Baja",AA20)))</formula>
    </cfRule>
  </conditionalFormatting>
  <conditionalFormatting sqref="AE20:AE29">
    <cfRule type="containsText" dxfId="3181" priority="469" operator="containsText" text="Catastrófico">
      <formula>NOT(ISERROR(SEARCH("Catastrófico",AE20)))</formula>
    </cfRule>
    <cfRule type="containsText" dxfId="3180" priority="470" operator="containsText" text="Moderado">
      <formula>NOT(ISERROR(SEARCH("Moderado",AE20)))</formula>
    </cfRule>
    <cfRule type="containsText" dxfId="3179" priority="471" operator="containsText" text="Menor">
      <formula>NOT(ISERROR(SEARCH("Menor",AE20)))</formula>
    </cfRule>
    <cfRule type="containsText" dxfId="3178" priority="472" operator="containsText" text="Leve">
      <formula>NOT(ISERROR(SEARCH("Leve",AE20)))</formula>
    </cfRule>
    <cfRule type="containsText" dxfId="3177" priority="473" operator="containsText" text="Mayor">
      <formula>NOT(ISERROR(SEARCH("Mayor",AE20)))</formula>
    </cfRule>
  </conditionalFormatting>
  <conditionalFormatting sqref="Y40:Y44">
    <cfRule type="containsText" dxfId="3176" priority="463" operator="containsText" text="Muy Alta">
      <formula>NOT(ISERROR(SEARCH("Muy Alta",Y40)))</formula>
    </cfRule>
    <cfRule type="containsText" dxfId="3175" priority="464" operator="containsText" text="Alta">
      <formula>NOT(ISERROR(SEARCH("Alta",Y40)))</formula>
    </cfRule>
    <cfRule type="containsText" dxfId="3174" priority="465" operator="containsText" text="Media">
      <formula>NOT(ISERROR(SEARCH("Media",Y40)))</formula>
    </cfRule>
    <cfRule type="containsText" dxfId="3173" priority="466" operator="containsText" text="Muy Baja">
      <formula>NOT(ISERROR(SEARCH("Muy Baja",Y40)))</formula>
    </cfRule>
    <cfRule type="containsText" dxfId="3172" priority="467" operator="containsText" text="Baja">
      <formula>NOT(ISERROR(SEARCH("Baja",Y40)))</formula>
    </cfRule>
    <cfRule type="containsText" dxfId="3171" priority="468" operator="containsText" text="Muy Baja">
      <formula>NOT(ISERROR(SEARCH("Muy Baja",Y40)))</formula>
    </cfRule>
  </conditionalFormatting>
  <conditionalFormatting sqref="AC40:AC44">
    <cfRule type="containsText" dxfId="3170" priority="458" operator="containsText" text="Catastrófico">
      <formula>NOT(ISERROR(SEARCH("Catastrófico",AC40)))</formula>
    </cfRule>
    <cfRule type="containsText" dxfId="3169" priority="459" operator="containsText" text="Mayor">
      <formula>NOT(ISERROR(SEARCH("Mayor",AC40)))</formula>
    </cfRule>
    <cfRule type="containsText" dxfId="3168" priority="460" operator="containsText" text="Moderado">
      <formula>NOT(ISERROR(SEARCH("Moderado",AC40)))</formula>
    </cfRule>
    <cfRule type="containsText" dxfId="3167" priority="461" operator="containsText" text="Menor">
      <formula>NOT(ISERROR(SEARCH("Menor",AC40)))</formula>
    </cfRule>
    <cfRule type="containsText" dxfId="3166" priority="462" operator="containsText" text="Leve">
      <formula>NOT(ISERROR(SEARCH("Leve",AC40)))</formula>
    </cfRule>
  </conditionalFormatting>
  <conditionalFormatting sqref="AG40">
    <cfRule type="containsText" dxfId="3165" priority="449" operator="containsText" text="Extremo">
      <formula>NOT(ISERROR(SEARCH("Extremo",AG40)))</formula>
    </cfRule>
    <cfRule type="containsText" dxfId="3164" priority="450" operator="containsText" text="Alto">
      <formula>NOT(ISERROR(SEARCH("Alto",AG40)))</formula>
    </cfRule>
    <cfRule type="containsText" dxfId="3163" priority="451" operator="containsText" text="Moderado">
      <formula>NOT(ISERROR(SEARCH("Moderado",AG40)))</formula>
    </cfRule>
    <cfRule type="containsText" dxfId="3162" priority="452" operator="containsText" text="Menor">
      <formula>NOT(ISERROR(SEARCH("Menor",AG40)))</formula>
    </cfRule>
    <cfRule type="containsText" dxfId="3161" priority="453" operator="containsText" text="Bajo">
      <formula>NOT(ISERROR(SEARCH("Bajo",AG40)))</formula>
    </cfRule>
    <cfRule type="containsText" dxfId="3160" priority="454" operator="containsText" text="Moderado">
      <formula>NOT(ISERROR(SEARCH("Moderado",AG40)))</formula>
    </cfRule>
    <cfRule type="containsText" dxfId="3159" priority="455" operator="containsText" text="Extremo">
      <formula>NOT(ISERROR(SEARCH("Extremo",AG40)))</formula>
    </cfRule>
    <cfRule type="containsText" dxfId="3158" priority="456" operator="containsText" text="Baja">
      <formula>NOT(ISERROR(SEARCH("Baja",AG40)))</formula>
    </cfRule>
    <cfRule type="containsText" dxfId="3157" priority="457" operator="containsText" text="Alto">
      <formula>NOT(ISERROR(SEARCH("Alto",AG40)))</formula>
    </cfRule>
  </conditionalFormatting>
  <conditionalFormatting sqref="AA40:AA44">
    <cfRule type="containsText" dxfId="3156" priority="444" operator="containsText" text="Muy Alta">
      <formula>NOT(ISERROR(SEARCH("Muy Alta",AA40)))</formula>
    </cfRule>
    <cfRule type="containsText" dxfId="3155" priority="445" operator="containsText" text="Alta">
      <formula>NOT(ISERROR(SEARCH("Alta",AA40)))</formula>
    </cfRule>
    <cfRule type="containsText" dxfId="3154" priority="446" operator="containsText" text="Media">
      <formula>NOT(ISERROR(SEARCH("Media",AA40)))</formula>
    </cfRule>
    <cfRule type="containsText" dxfId="3153" priority="447" operator="containsText" text="Baja">
      <formula>NOT(ISERROR(SEARCH("Baja",AA40)))</formula>
    </cfRule>
    <cfRule type="containsText" dxfId="3152" priority="448" operator="containsText" text="Muy Baja">
      <formula>NOT(ISERROR(SEARCH("Muy Baja",AA40)))</formula>
    </cfRule>
  </conditionalFormatting>
  <conditionalFormatting sqref="AE40:AE44">
    <cfRule type="containsText" dxfId="3151" priority="439" operator="containsText" text="Catastrófico">
      <formula>NOT(ISERROR(SEARCH("Catastrófico",AE40)))</formula>
    </cfRule>
    <cfRule type="containsText" dxfId="3150" priority="440" operator="containsText" text="Moderado">
      <formula>NOT(ISERROR(SEARCH("Moderado",AE40)))</formula>
    </cfRule>
    <cfRule type="containsText" dxfId="3149" priority="441" operator="containsText" text="Menor">
      <formula>NOT(ISERROR(SEARCH("Menor",AE40)))</formula>
    </cfRule>
    <cfRule type="containsText" dxfId="3148" priority="442" operator="containsText" text="Leve">
      <formula>NOT(ISERROR(SEARCH("Leve",AE40)))</formula>
    </cfRule>
    <cfRule type="containsText" dxfId="3147" priority="443" operator="containsText" text="Mayor">
      <formula>NOT(ISERROR(SEARCH("Mayor",AE40)))</formula>
    </cfRule>
  </conditionalFormatting>
  <conditionalFormatting sqref="Y45:Y49">
    <cfRule type="containsText" dxfId="3146" priority="433" operator="containsText" text="Muy Alta">
      <formula>NOT(ISERROR(SEARCH("Muy Alta",Y45)))</formula>
    </cfRule>
    <cfRule type="containsText" dxfId="3145" priority="434" operator="containsText" text="Alta">
      <formula>NOT(ISERROR(SEARCH("Alta",Y45)))</formula>
    </cfRule>
    <cfRule type="containsText" dxfId="3144" priority="435" operator="containsText" text="Media">
      <formula>NOT(ISERROR(SEARCH("Media",Y45)))</formula>
    </cfRule>
    <cfRule type="containsText" dxfId="3143" priority="436" operator="containsText" text="Muy Baja">
      <formula>NOT(ISERROR(SEARCH("Muy Baja",Y45)))</formula>
    </cfRule>
    <cfRule type="containsText" dxfId="3142" priority="437" operator="containsText" text="Baja">
      <formula>NOT(ISERROR(SEARCH("Baja",Y45)))</formula>
    </cfRule>
    <cfRule type="containsText" dxfId="3141" priority="438" operator="containsText" text="Muy Baja">
      <formula>NOT(ISERROR(SEARCH("Muy Baja",Y45)))</formula>
    </cfRule>
  </conditionalFormatting>
  <conditionalFormatting sqref="AC45:AC49">
    <cfRule type="containsText" dxfId="3140" priority="428" operator="containsText" text="Catastrófico">
      <formula>NOT(ISERROR(SEARCH("Catastrófico",AC45)))</formula>
    </cfRule>
    <cfRule type="containsText" dxfId="3139" priority="429" operator="containsText" text="Mayor">
      <formula>NOT(ISERROR(SEARCH("Mayor",AC45)))</formula>
    </cfRule>
    <cfRule type="containsText" dxfId="3138" priority="430" operator="containsText" text="Moderado">
      <formula>NOT(ISERROR(SEARCH("Moderado",AC45)))</formula>
    </cfRule>
    <cfRule type="containsText" dxfId="3137" priority="431" operator="containsText" text="Menor">
      <formula>NOT(ISERROR(SEARCH("Menor",AC45)))</formula>
    </cfRule>
    <cfRule type="containsText" dxfId="3136" priority="432" operator="containsText" text="Leve">
      <formula>NOT(ISERROR(SEARCH("Leve",AC45)))</formula>
    </cfRule>
  </conditionalFormatting>
  <conditionalFormatting sqref="AG45">
    <cfRule type="containsText" dxfId="3135" priority="419" operator="containsText" text="Extremo">
      <formula>NOT(ISERROR(SEARCH("Extremo",AG45)))</formula>
    </cfRule>
    <cfRule type="containsText" dxfId="3134" priority="420" operator="containsText" text="Alto">
      <formula>NOT(ISERROR(SEARCH("Alto",AG45)))</formula>
    </cfRule>
    <cfRule type="containsText" dxfId="3133" priority="421" operator="containsText" text="Moderado">
      <formula>NOT(ISERROR(SEARCH("Moderado",AG45)))</formula>
    </cfRule>
    <cfRule type="containsText" dxfId="3132" priority="422" operator="containsText" text="Menor">
      <formula>NOT(ISERROR(SEARCH("Menor",AG45)))</formula>
    </cfRule>
    <cfRule type="containsText" dxfId="3131" priority="423" operator="containsText" text="Bajo">
      <formula>NOT(ISERROR(SEARCH("Bajo",AG45)))</formula>
    </cfRule>
    <cfRule type="containsText" dxfId="3130" priority="424" operator="containsText" text="Moderado">
      <formula>NOT(ISERROR(SEARCH("Moderado",AG45)))</formula>
    </cfRule>
    <cfRule type="containsText" dxfId="3129" priority="425" operator="containsText" text="Extremo">
      <formula>NOT(ISERROR(SEARCH("Extremo",AG45)))</formula>
    </cfRule>
    <cfRule type="containsText" dxfId="3128" priority="426" operator="containsText" text="Baja">
      <formula>NOT(ISERROR(SEARCH("Baja",AG45)))</formula>
    </cfRule>
    <cfRule type="containsText" dxfId="3127" priority="427" operator="containsText" text="Alto">
      <formula>NOT(ISERROR(SEARCH("Alto",AG45)))</formula>
    </cfRule>
  </conditionalFormatting>
  <conditionalFormatting sqref="AA45:AA49">
    <cfRule type="containsText" dxfId="3126" priority="414" operator="containsText" text="Muy Alta">
      <formula>NOT(ISERROR(SEARCH("Muy Alta",AA45)))</formula>
    </cfRule>
    <cfRule type="containsText" dxfId="3125" priority="415" operator="containsText" text="Alta">
      <formula>NOT(ISERROR(SEARCH("Alta",AA45)))</formula>
    </cfRule>
    <cfRule type="containsText" dxfId="3124" priority="416" operator="containsText" text="Media">
      <formula>NOT(ISERROR(SEARCH("Media",AA45)))</formula>
    </cfRule>
    <cfRule type="containsText" dxfId="3123" priority="417" operator="containsText" text="Baja">
      <formula>NOT(ISERROR(SEARCH("Baja",AA45)))</formula>
    </cfRule>
    <cfRule type="containsText" dxfId="3122" priority="418" operator="containsText" text="Muy Baja">
      <formula>NOT(ISERROR(SEARCH("Muy Baja",AA45)))</formula>
    </cfRule>
  </conditionalFormatting>
  <conditionalFormatting sqref="AE45:AE49">
    <cfRule type="containsText" dxfId="3121" priority="409" operator="containsText" text="Catastrófico">
      <formula>NOT(ISERROR(SEARCH("Catastrófico",AE45)))</formula>
    </cfRule>
    <cfRule type="containsText" dxfId="3120" priority="410" operator="containsText" text="Moderado">
      <formula>NOT(ISERROR(SEARCH("Moderado",AE45)))</formula>
    </cfRule>
    <cfRule type="containsText" dxfId="3119" priority="411" operator="containsText" text="Menor">
      <formula>NOT(ISERROR(SEARCH("Menor",AE45)))</formula>
    </cfRule>
    <cfRule type="containsText" dxfId="3118" priority="412" operator="containsText" text="Leve">
      <formula>NOT(ISERROR(SEARCH("Leve",AE45)))</formula>
    </cfRule>
    <cfRule type="containsText" dxfId="3117" priority="413" operator="containsText" text="Mayor">
      <formula>NOT(ISERROR(SEARCH("Mayor",AE45)))</formula>
    </cfRule>
  </conditionalFormatting>
  <conditionalFormatting sqref="N50 N55">
    <cfRule type="containsText" dxfId="3116" priority="398" operator="containsText" text="Extremo">
      <formula>NOT(ISERROR(SEARCH("Extremo",N50)))</formula>
    </cfRule>
    <cfRule type="containsText" dxfId="3115" priority="399" operator="containsText" text="Alto">
      <formula>NOT(ISERROR(SEARCH("Alto",N50)))</formula>
    </cfRule>
    <cfRule type="containsText" dxfId="3114" priority="400" operator="containsText" text="Bajo">
      <formula>NOT(ISERROR(SEARCH("Bajo",N50)))</formula>
    </cfRule>
    <cfRule type="containsText" dxfId="3113" priority="401" operator="containsText" text="Moderado">
      <formula>NOT(ISERROR(SEARCH("Moderado",N50)))</formula>
    </cfRule>
    <cfRule type="containsText" dxfId="3112" priority="402" operator="containsText" text="Extremo">
      <formula>NOT(ISERROR(SEARCH("Extremo",N50)))</formula>
    </cfRule>
  </conditionalFormatting>
  <conditionalFormatting sqref="I50 I55">
    <cfRule type="containsText" dxfId="3111" priority="369" operator="containsText" text="Muy Baja">
      <formula>NOT(ISERROR(SEARCH("Muy Baja",I50)))</formula>
    </cfRule>
    <cfRule type="containsText" dxfId="3110" priority="370" operator="containsText" text="Baja">
      <formula>NOT(ISERROR(SEARCH("Baja",I50)))</formula>
    </cfRule>
    <cfRule type="containsText" dxfId="3109" priority="372" operator="containsText" text="Muy Alta">
      <formula>NOT(ISERROR(SEARCH("Muy Alta",I50)))</formula>
    </cfRule>
    <cfRule type="containsText" dxfId="3108" priority="373" operator="containsText" text="Alta">
      <formula>NOT(ISERROR(SEARCH("Alta",I50)))</formula>
    </cfRule>
    <cfRule type="containsText" dxfId="3107" priority="374" operator="containsText" text="Media">
      <formula>NOT(ISERROR(SEARCH("Media",I50)))</formula>
    </cfRule>
    <cfRule type="containsText" dxfId="3106" priority="375" operator="containsText" text="Media">
      <formula>NOT(ISERROR(SEARCH("Media",I50)))</formula>
    </cfRule>
    <cfRule type="containsText" dxfId="3105" priority="376" operator="containsText" text="Media">
      <formula>NOT(ISERROR(SEARCH("Media",I50)))</formula>
    </cfRule>
    <cfRule type="containsText" dxfId="3104" priority="377" operator="containsText" text="Muy Baja">
      <formula>NOT(ISERROR(SEARCH("Muy Baja",I50)))</formula>
    </cfRule>
    <cfRule type="containsText" dxfId="3103" priority="378" operator="containsText" text="Baja">
      <formula>NOT(ISERROR(SEARCH("Baja",I50)))</formula>
    </cfRule>
    <cfRule type="containsText" dxfId="3102" priority="379" operator="containsText" text="Muy Baja">
      <formula>NOT(ISERROR(SEARCH("Muy Baja",I50)))</formula>
    </cfRule>
    <cfRule type="containsText" dxfId="3101" priority="380" operator="containsText" text="Muy Baja">
      <formula>NOT(ISERROR(SEARCH("Muy Baja",I50)))</formula>
    </cfRule>
    <cfRule type="containsText" dxfId="3100" priority="381" operator="containsText" text="Muy Baja">
      <formula>NOT(ISERROR(SEARCH("Muy Baja",I50)))</formula>
    </cfRule>
    <cfRule type="containsText" dxfId="3099" priority="382" operator="containsText" text="Muy Baja'Tabla probabilidad'!">
      <formula>NOT(ISERROR(SEARCH("Muy Baja'Tabla probabilidad'!",I50)))</formula>
    </cfRule>
    <cfRule type="containsText" dxfId="3098" priority="383" operator="containsText" text="Muy bajo">
      <formula>NOT(ISERROR(SEARCH("Muy bajo",I50)))</formula>
    </cfRule>
    <cfRule type="containsText" dxfId="3097" priority="384" operator="containsText" text="Alta">
      <formula>NOT(ISERROR(SEARCH("Alta",I50)))</formula>
    </cfRule>
    <cfRule type="containsText" dxfId="3096" priority="385" operator="containsText" text="Media">
      <formula>NOT(ISERROR(SEARCH("Media",I50)))</formula>
    </cfRule>
    <cfRule type="containsText" dxfId="3095" priority="386" operator="containsText" text="Baja">
      <formula>NOT(ISERROR(SEARCH("Baja",I50)))</formula>
    </cfRule>
    <cfRule type="containsText" dxfId="3094" priority="387" operator="containsText" text="Muy baja">
      <formula>NOT(ISERROR(SEARCH("Muy baja",I50)))</formula>
    </cfRule>
    <cfRule type="cellIs" dxfId="3093" priority="390" operator="between">
      <formula>1</formula>
      <formula>2</formula>
    </cfRule>
    <cfRule type="cellIs" dxfId="3092" priority="391" operator="between">
      <formula>0</formula>
      <formula>2</formula>
    </cfRule>
  </conditionalFormatting>
  <conditionalFormatting sqref="I50 I55">
    <cfRule type="containsText" dxfId="3091" priority="371" operator="containsText" text="Muy Alta">
      <formula>NOT(ISERROR(SEARCH("Muy Alta",I50)))</formula>
    </cfRule>
  </conditionalFormatting>
  <conditionalFormatting sqref="Y50:Y54">
    <cfRule type="containsText" dxfId="3090" priority="363" operator="containsText" text="Muy Alta">
      <formula>NOT(ISERROR(SEARCH("Muy Alta",Y50)))</formula>
    </cfRule>
    <cfRule type="containsText" dxfId="3089" priority="364" operator="containsText" text="Alta">
      <formula>NOT(ISERROR(SEARCH("Alta",Y50)))</formula>
    </cfRule>
    <cfRule type="containsText" dxfId="3088" priority="365" operator="containsText" text="Media">
      <formula>NOT(ISERROR(SEARCH("Media",Y50)))</formula>
    </cfRule>
    <cfRule type="containsText" dxfId="3087" priority="366" operator="containsText" text="Muy Baja">
      <formula>NOT(ISERROR(SEARCH("Muy Baja",Y50)))</formula>
    </cfRule>
    <cfRule type="containsText" dxfId="3086" priority="367" operator="containsText" text="Baja">
      <formula>NOT(ISERROR(SEARCH("Baja",Y50)))</formula>
    </cfRule>
    <cfRule type="containsText" dxfId="3085" priority="368" operator="containsText" text="Muy Baja">
      <formula>NOT(ISERROR(SEARCH("Muy Baja",Y50)))</formula>
    </cfRule>
  </conditionalFormatting>
  <conditionalFormatting sqref="AC50:AC54">
    <cfRule type="containsText" dxfId="3084" priority="358" operator="containsText" text="Catastrófico">
      <formula>NOT(ISERROR(SEARCH("Catastrófico",AC50)))</formula>
    </cfRule>
    <cfRule type="containsText" dxfId="3083" priority="359" operator="containsText" text="Mayor">
      <formula>NOT(ISERROR(SEARCH("Mayor",AC50)))</formula>
    </cfRule>
    <cfRule type="containsText" dxfId="3082" priority="360" operator="containsText" text="Moderado">
      <formula>NOT(ISERROR(SEARCH("Moderado",AC50)))</formula>
    </cfRule>
    <cfRule type="containsText" dxfId="3081" priority="361" operator="containsText" text="Menor">
      <formula>NOT(ISERROR(SEARCH("Menor",AC50)))</formula>
    </cfRule>
    <cfRule type="containsText" dxfId="3080" priority="362" operator="containsText" text="Leve">
      <formula>NOT(ISERROR(SEARCH("Leve",AC50)))</formula>
    </cfRule>
  </conditionalFormatting>
  <conditionalFormatting sqref="AG50">
    <cfRule type="containsText" dxfId="3079" priority="349" operator="containsText" text="Extremo">
      <formula>NOT(ISERROR(SEARCH("Extremo",AG50)))</formula>
    </cfRule>
    <cfRule type="containsText" dxfId="3078" priority="350" operator="containsText" text="Alto">
      <formula>NOT(ISERROR(SEARCH("Alto",AG50)))</formula>
    </cfRule>
    <cfRule type="containsText" dxfId="3077" priority="351" operator="containsText" text="Moderado">
      <formula>NOT(ISERROR(SEARCH("Moderado",AG50)))</formula>
    </cfRule>
    <cfRule type="containsText" dxfId="3076" priority="352" operator="containsText" text="Menor">
      <formula>NOT(ISERROR(SEARCH("Menor",AG50)))</formula>
    </cfRule>
    <cfRule type="containsText" dxfId="3075" priority="353" operator="containsText" text="Bajo">
      <formula>NOT(ISERROR(SEARCH("Bajo",AG50)))</formula>
    </cfRule>
    <cfRule type="containsText" dxfId="3074" priority="354" operator="containsText" text="Moderado">
      <formula>NOT(ISERROR(SEARCH("Moderado",AG50)))</formula>
    </cfRule>
    <cfRule type="containsText" dxfId="3073" priority="355" operator="containsText" text="Extremo">
      <formula>NOT(ISERROR(SEARCH("Extremo",AG50)))</formula>
    </cfRule>
    <cfRule type="containsText" dxfId="3072" priority="356" operator="containsText" text="Baja">
      <formula>NOT(ISERROR(SEARCH("Baja",AG50)))</formula>
    </cfRule>
    <cfRule type="containsText" dxfId="3071" priority="357" operator="containsText" text="Alto">
      <formula>NOT(ISERROR(SEARCH("Alto",AG50)))</formula>
    </cfRule>
  </conditionalFormatting>
  <conditionalFormatting sqref="AA50:AA54">
    <cfRule type="containsText" dxfId="3070" priority="344" operator="containsText" text="Muy Alta">
      <formula>NOT(ISERROR(SEARCH("Muy Alta",AA50)))</formula>
    </cfRule>
    <cfRule type="containsText" dxfId="3069" priority="345" operator="containsText" text="Alta">
      <formula>NOT(ISERROR(SEARCH("Alta",AA50)))</formula>
    </cfRule>
    <cfRule type="containsText" dxfId="3068" priority="346" operator="containsText" text="Media">
      <formula>NOT(ISERROR(SEARCH("Media",AA50)))</formula>
    </cfRule>
    <cfRule type="containsText" dxfId="3067" priority="347" operator="containsText" text="Baja">
      <formula>NOT(ISERROR(SEARCH("Baja",AA50)))</formula>
    </cfRule>
    <cfRule type="containsText" dxfId="3066" priority="348" operator="containsText" text="Muy Baja">
      <formula>NOT(ISERROR(SEARCH("Muy Baja",AA50)))</formula>
    </cfRule>
  </conditionalFormatting>
  <conditionalFormatting sqref="AE50:AE54">
    <cfRule type="containsText" dxfId="3065" priority="339" operator="containsText" text="Catastrófico">
      <formula>NOT(ISERROR(SEARCH("Catastrófico",AE50)))</formula>
    </cfRule>
    <cfRule type="containsText" dxfId="3064" priority="340" operator="containsText" text="Moderado">
      <formula>NOT(ISERROR(SEARCH("Moderado",AE50)))</formula>
    </cfRule>
    <cfRule type="containsText" dxfId="3063" priority="341" operator="containsText" text="Menor">
      <formula>NOT(ISERROR(SEARCH("Menor",AE50)))</formula>
    </cfRule>
    <cfRule type="containsText" dxfId="3062" priority="342" operator="containsText" text="Leve">
      <formula>NOT(ISERROR(SEARCH("Leve",AE50)))</formula>
    </cfRule>
    <cfRule type="containsText" dxfId="3061" priority="343" operator="containsText" text="Mayor">
      <formula>NOT(ISERROR(SEARCH("Mayor",AE50)))</formula>
    </cfRule>
  </conditionalFormatting>
  <conditionalFormatting sqref="Y55:Y59">
    <cfRule type="containsText" dxfId="3060" priority="273" operator="containsText" text="Muy Alta">
      <formula>NOT(ISERROR(SEARCH("Muy Alta",Y55)))</formula>
    </cfRule>
    <cfRule type="containsText" dxfId="3059" priority="274" operator="containsText" text="Alta">
      <formula>NOT(ISERROR(SEARCH("Alta",Y55)))</formula>
    </cfRule>
    <cfRule type="containsText" dxfId="3058" priority="275" operator="containsText" text="Media">
      <formula>NOT(ISERROR(SEARCH("Media",Y55)))</formula>
    </cfRule>
    <cfRule type="containsText" dxfId="3057" priority="276" operator="containsText" text="Muy Baja">
      <formula>NOT(ISERROR(SEARCH("Muy Baja",Y55)))</formula>
    </cfRule>
    <cfRule type="containsText" dxfId="3056" priority="277" operator="containsText" text="Baja">
      <formula>NOT(ISERROR(SEARCH("Baja",Y55)))</formula>
    </cfRule>
    <cfRule type="containsText" dxfId="3055" priority="278" operator="containsText" text="Muy Baja">
      <formula>NOT(ISERROR(SEARCH("Muy Baja",Y55)))</formula>
    </cfRule>
  </conditionalFormatting>
  <conditionalFormatting sqref="AC55:AC59">
    <cfRule type="containsText" dxfId="3054" priority="268" operator="containsText" text="Catastrófico">
      <formula>NOT(ISERROR(SEARCH("Catastrófico",AC55)))</formula>
    </cfRule>
    <cfRule type="containsText" dxfId="3053" priority="269" operator="containsText" text="Mayor">
      <formula>NOT(ISERROR(SEARCH("Mayor",AC55)))</formula>
    </cfRule>
    <cfRule type="containsText" dxfId="3052" priority="270" operator="containsText" text="Moderado">
      <formula>NOT(ISERROR(SEARCH("Moderado",AC55)))</formula>
    </cfRule>
    <cfRule type="containsText" dxfId="3051" priority="271" operator="containsText" text="Menor">
      <formula>NOT(ISERROR(SEARCH("Menor",AC55)))</formula>
    </cfRule>
    <cfRule type="containsText" dxfId="3050" priority="272" operator="containsText" text="Leve">
      <formula>NOT(ISERROR(SEARCH("Leve",AC55)))</formula>
    </cfRule>
  </conditionalFormatting>
  <conditionalFormatting sqref="AG55">
    <cfRule type="containsText" dxfId="3049" priority="259" operator="containsText" text="Extremo">
      <formula>NOT(ISERROR(SEARCH("Extremo",AG55)))</formula>
    </cfRule>
    <cfRule type="containsText" dxfId="3048" priority="260" operator="containsText" text="Alto">
      <formula>NOT(ISERROR(SEARCH("Alto",AG55)))</formula>
    </cfRule>
    <cfRule type="containsText" dxfId="3047" priority="261" operator="containsText" text="Moderado">
      <formula>NOT(ISERROR(SEARCH("Moderado",AG55)))</formula>
    </cfRule>
    <cfRule type="containsText" dxfId="3046" priority="262" operator="containsText" text="Menor">
      <formula>NOT(ISERROR(SEARCH("Menor",AG55)))</formula>
    </cfRule>
    <cfRule type="containsText" dxfId="3045" priority="263" operator="containsText" text="Bajo">
      <formula>NOT(ISERROR(SEARCH("Bajo",AG55)))</formula>
    </cfRule>
    <cfRule type="containsText" dxfId="3044" priority="264" operator="containsText" text="Moderado">
      <formula>NOT(ISERROR(SEARCH("Moderado",AG55)))</formula>
    </cfRule>
    <cfRule type="containsText" dxfId="3043" priority="265" operator="containsText" text="Extremo">
      <formula>NOT(ISERROR(SEARCH("Extremo",AG55)))</formula>
    </cfRule>
    <cfRule type="containsText" dxfId="3042" priority="266" operator="containsText" text="Baja">
      <formula>NOT(ISERROR(SEARCH("Baja",AG55)))</formula>
    </cfRule>
    <cfRule type="containsText" dxfId="3041" priority="267" operator="containsText" text="Alto">
      <formula>NOT(ISERROR(SEARCH("Alto",AG55)))</formula>
    </cfRule>
  </conditionalFormatting>
  <conditionalFormatting sqref="AA55:AA59">
    <cfRule type="containsText" dxfId="3040" priority="254" operator="containsText" text="Muy Alta">
      <formula>NOT(ISERROR(SEARCH("Muy Alta",AA55)))</formula>
    </cfRule>
    <cfRule type="containsText" dxfId="3039" priority="255" operator="containsText" text="Alta">
      <formula>NOT(ISERROR(SEARCH("Alta",AA55)))</formula>
    </cfRule>
    <cfRule type="containsText" dxfId="3038" priority="256" operator="containsText" text="Media">
      <formula>NOT(ISERROR(SEARCH("Media",AA55)))</formula>
    </cfRule>
    <cfRule type="containsText" dxfId="3037" priority="257" operator="containsText" text="Baja">
      <formula>NOT(ISERROR(SEARCH("Baja",AA55)))</formula>
    </cfRule>
    <cfRule type="containsText" dxfId="3036" priority="258" operator="containsText" text="Muy Baja">
      <formula>NOT(ISERROR(SEARCH("Muy Baja",AA55)))</formula>
    </cfRule>
  </conditionalFormatting>
  <conditionalFormatting sqref="AE55:AE59">
    <cfRule type="containsText" dxfId="3035" priority="249" operator="containsText" text="Catastrófico">
      <formula>NOT(ISERROR(SEARCH("Catastrófico",AE55)))</formula>
    </cfRule>
    <cfRule type="containsText" dxfId="3034" priority="250" operator="containsText" text="Moderado">
      <formula>NOT(ISERROR(SEARCH("Moderado",AE55)))</formula>
    </cfRule>
    <cfRule type="containsText" dxfId="3033" priority="251" operator="containsText" text="Menor">
      <formula>NOT(ISERROR(SEARCH("Menor",AE55)))</formula>
    </cfRule>
    <cfRule type="containsText" dxfId="3032" priority="252" operator="containsText" text="Leve">
      <formula>NOT(ISERROR(SEARCH("Leve",AE55)))</formula>
    </cfRule>
    <cfRule type="containsText" dxfId="3031" priority="253" operator="containsText" text="Mayor">
      <formula>NOT(ISERROR(SEARCH("Mayor",AE55)))</formula>
    </cfRule>
  </conditionalFormatting>
  <conditionalFormatting sqref="N30">
    <cfRule type="containsText" dxfId="3030" priority="244" operator="containsText" text="Extremo">
      <formula>NOT(ISERROR(SEARCH("Extremo",N30)))</formula>
    </cfRule>
    <cfRule type="containsText" dxfId="3029" priority="245" operator="containsText" text="Alto">
      <formula>NOT(ISERROR(SEARCH("Alto",N30)))</formula>
    </cfRule>
    <cfRule type="containsText" dxfId="3028" priority="246" operator="containsText" text="Bajo">
      <formula>NOT(ISERROR(SEARCH("Bajo",N30)))</formula>
    </cfRule>
    <cfRule type="containsText" dxfId="3027" priority="247" operator="containsText" text="Moderado">
      <formula>NOT(ISERROR(SEARCH("Moderado",N30)))</formula>
    </cfRule>
    <cfRule type="containsText" dxfId="3026" priority="248" operator="containsText" text="Extremo">
      <formula>NOT(ISERROR(SEARCH("Extremo",N30)))</formula>
    </cfRule>
  </conditionalFormatting>
  <conditionalFormatting sqref="I30">
    <cfRule type="containsText" dxfId="3025" priority="221" operator="containsText" text="Muy Baja">
      <formula>NOT(ISERROR(SEARCH("Muy Baja",I30)))</formula>
    </cfRule>
    <cfRule type="containsText" dxfId="3024" priority="222" operator="containsText" text="Baja">
      <formula>NOT(ISERROR(SEARCH("Baja",I30)))</formula>
    </cfRule>
    <cfRule type="containsText" dxfId="3023" priority="224" operator="containsText" text="Muy Alta">
      <formula>NOT(ISERROR(SEARCH("Muy Alta",I30)))</formula>
    </cfRule>
    <cfRule type="containsText" dxfId="3022" priority="225" operator="containsText" text="Alta">
      <formula>NOT(ISERROR(SEARCH("Alta",I30)))</formula>
    </cfRule>
    <cfRule type="containsText" dxfId="3021" priority="226" operator="containsText" text="Media">
      <formula>NOT(ISERROR(SEARCH("Media",I30)))</formula>
    </cfRule>
    <cfRule type="containsText" dxfId="3020" priority="227" operator="containsText" text="Media">
      <formula>NOT(ISERROR(SEARCH("Media",I30)))</formula>
    </cfRule>
    <cfRule type="containsText" dxfId="3019" priority="228" operator="containsText" text="Media">
      <formula>NOT(ISERROR(SEARCH("Media",I30)))</formula>
    </cfRule>
    <cfRule type="containsText" dxfId="3018" priority="229" operator="containsText" text="Muy Baja">
      <formula>NOT(ISERROR(SEARCH("Muy Baja",I30)))</formula>
    </cfRule>
    <cfRule type="containsText" dxfId="3017" priority="230" operator="containsText" text="Baja">
      <formula>NOT(ISERROR(SEARCH("Baja",I30)))</formula>
    </cfRule>
    <cfRule type="containsText" dxfId="3016" priority="231" operator="containsText" text="Muy Baja">
      <formula>NOT(ISERROR(SEARCH("Muy Baja",I30)))</formula>
    </cfRule>
    <cfRule type="containsText" dxfId="3015" priority="232" operator="containsText" text="Muy Baja">
      <formula>NOT(ISERROR(SEARCH("Muy Baja",I30)))</formula>
    </cfRule>
    <cfRule type="containsText" dxfId="3014" priority="233" operator="containsText" text="Muy Baja">
      <formula>NOT(ISERROR(SEARCH("Muy Baja",I30)))</formula>
    </cfRule>
    <cfRule type="containsText" dxfId="3013" priority="234" operator="containsText" text="Muy Baja'Tabla probabilidad'!">
      <formula>NOT(ISERROR(SEARCH("Muy Baja'Tabla probabilidad'!",I30)))</formula>
    </cfRule>
    <cfRule type="containsText" dxfId="3012" priority="235" operator="containsText" text="Muy bajo">
      <formula>NOT(ISERROR(SEARCH("Muy bajo",I30)))</formula>
    </cfRule>
    <cfRule type="containsText" dxfId="3011" priority="236" operator="containsText" text="Alta">
      <formula>NOT(ISERROR(SEARCH("Alta",I30)))</formula>
    </cfRule>
    <cfRule type="containsText" dxfId="3010" priority="237" operator="containsText" text="Media">
      <formula>NOT(ISERROR(SEARCH("Media",I30)))</formula>
    </cfRule>
    <cfRule type="containsText" dxfId="3009" priority="238" operator="containsText" text="Baja">
      <formula>NOT(ISERROR(SEARCH("Baja",I30)))</formula>
    </cfRule>
    <cfRule type="containsText" dxfId="3008" priority="239" operator="containsText" text="Muy baja">
      <formula>NOT(ISERROR(SEARCH("Muy baja",I30)))</formula>
    </cfRule>
    <cfRule type="cellIs" dxfId="3007" priority="242" operator="between">
      <formula>1</formula>
      <formula>2</formula>
    </cfRule>
    <cfRule type="cellIs" dxfId="3006" priority="243" operator="between">
      <formula>0</formula>
      <formula>2</formula>
    </cfRule>
  </conditionalFormatting>
  <conditionalFormatting sqref="I30">
    <cfRule type="containsText" dxfId="3005" priority="223" operator="containsText" text="Muy Alta">
      <formula>NOT(ISERROR(SEARCH("Muy Alta",I30)))</formula>
    </cfRule>
  </conditionalFormatting>
  <conditionalFormatting sqref="Y30:Y34">
    <cfRule type="containsText" dxfId="3004" priority="215" operator="containsText" text="Muy Alta">
      <formula>NOT(ISERROR(SEARCH("Muy Alta",Y30)))</formula>
    </cfRule>
    <cfRule type="containsText" dxfId="3003" priority="216" operator="containsText" text="Alta">
      <formula>NOT(ISERROR(SEARCH("Alta",Y30)))</formula>
    </cfRule>
    <cfRule type="containsText" dxfId="3002" priority="217" operator="containsText" text="Media">
      <formula>NOT(ISERROR(SEARCH("Media",Y30)))</formula>
    </cfRule>
    <cfRule type="containsText" dxfId="3001" priority="218" operator="containsText" text="Muy Baja">
      <formula>NOT(ISERROR(SEARCH("Muy Baja",Y30)))</formula>
    </cfRule>
    <cfRule type="containsText" dxfId="3000" priority="219" operator="containsText" text="Baja">
      <formula>NOT(ISERROR(SEARCH("Baja",Y30)))</formula>
    </cfRule>
    <cfRule type="containsText" dxfId="2999" priority="220" operator="containsText" text="Muy Baja">
      <formula>NOT(ISERROR(SEARCH("Muy Baja",Y30)))</formula>
    </cfRule>
  </conditionalFormatting>
  <conditionalFormatting sqref="AC30:AC34">
    <cfRule type="containsText" dxfId="2998" priority="210" operator="containsText" text="Catastrófico">
      <formula>NOT(ISERROR(SEARCH("Catastrófico",AC30)))</formula>
    </cfRule>
    <cfRule type="containsText" dxfId="2997" priority="211" operator="containsText" text="Mayor">
      <formula>NOT(ISERROR(SEARCH("Mayor",AC30)))</formula>
    </cfRule>
    <cfRule type="containsText" dxfId="2996" priority="212" operator="containsText" text="Moderado">
      <formula>NOT(ISERROR(SEARCH("Moderado",AC30)))</formula>
    </cfRule>
    <cfRule type="containsText" dxfId="2995" priority="213" operator="containsText" text="Menor">
      <formula>NOT(ISERROR(SEARCH("Menor",AC30)))</formula>
    </cfRule>
    <cfRule type="containsText" dxfId="2994" priority="214" operator="containsText" text="Leve">
      <formula>NOT(ISERROR(SEARCH("Leve",AC30)))</formula>
    </cfRule>
  </conditionalFormatting>
  <conditionalFormatting sqref="AG30">
    <cfRule type="containsText" dxfId="2993" priority="201" operator="containsText" text="Extremo">
      <formula>NOT(ISERROR(SEARCH("Extremo",AG30)))</formula>
    </cfRule>
    <cfRule type="containsText" dxfId="2992" priority="202" operator="containsText" text="Alto">
      <formula>NOT(ISERROR(SEARCH("Alto",AG30)))</formula>
    </cfRule>
    <cfRule type="containsText" dxfId="2991" priority="203" operator="containsText" text="Moderado">
      <formula>NOT(ISERROR(SEARCH("Moderado",AG30)))</formula>
    </cfRule>
    <cfRule type="containsText" dxfId="2990" priority="204" operator="containsText" text="Menor">
      <formula>NOT(ISERROR(SEARCH("Menor",AG30)))</formula>
    </cfRule>
    <cfRule type="containsText" dxfId="2989" priority="205" operator="containsText" text="Bajo">
      <formula>NOT(ISERROR(SEARCH("Bajo",AG30)))</formula>
    </cfRule>
    <cfRule type="containsText" dxfId="2988" priority="206" operator="containsText" text="Moderado">
      <formula>NOT(ISERROR(SEARCH("Moderado",AG30)))</formula>
    </cfRule>
    <cfRule type="containsText" dxfId="2987" priority="207" operator="containsText" text="Extremo">
      <formula>NOT(ISERROR(SEARCH("Extremo",AG30)))</formula>
    </cfRule>
    <cfRule type="containsText" dxfId="2986" priority="208" operator="containsText" text="Baja">
      <formula>NOT(ISERROR(SEARCH("Baja",AG30)))</formula>
    </cfRule>
    <cfRule type="containsText" dxfId="2985" priority="209" operator="containsText" text="Alto">
      <formula>NOT(ISERROR(SEARCH("Alto",AG30)))</formula>
    </cfRule>
  </conditionalFormatting>
  <conditionalFormatting sqref="AA30:AA34">
    <cfRule type="containsText" dxfId="2984" priority="196" operator="containsText" text="Muy Alta">
      <formula>NOT(ISERROR(SEARCH("Muy Alta",AA30)))</formula>
    </cfRule>
    <cfRule type="containsText" dxfId="2983" priority="197" operator="containsText" text="Alta">
      <formula>NOT(ISERROR(SEARCH("Alta",AA30)))</formula>
    </cfRule>
    <cfRule type="containsText" dxfId="2982" priority="198" operator="containsText" text="Media">
      <formula>NOT(ISERROR(SEARCH("Media",AA30)))</formula>
    </cfRule>
    <cfRule type="containsText" dxfId="2981" priority="199" operator="containsText" text="Baja">
      <formula>NOT(ISERROR(SEARCH("Baja",AA30)))</formula>
    </cfRule>
    <cfRule type="containsText" dxfId="2980" priority="200" operator="containsText" text="Muy Baja">
      <formula>NOT(ISERROR(SEARCH("Muy Baja",AA30)))</formula>
    </cfRule>
  </conditionalFormatting>
  <conditionalFormatting sqref="AE30:AE34">
    <cfRule type="containsText" dxfId="2979" priority="191" operator="containsText" text="Catastrófico">
      <formula>NOT(ISERROR(SEARCH("Catastrófico",AE30)))</formula>
    </cfRule>
    <cfRule type="containsText" dxfId="2978" priority="192" operator="containsText" text="Moderado">
      <formula>NOT(ISERROR(SEARCH("Moderado",AE30)))</formula>
    </cfRule>
    <cfRule type="containsText" dxfId="2977" priority="193" operator="containsText" text="Menor">
      <formula>NOT(ISERROR(SEARCH("Menor",AE30)))</formula>
    </cfRule>
    <cfRule type="containsText" dxfId="2976" priority="194" operator="containsText" text="Leve">
      <formula>NOT(ISERROR(SEARCH("Leve",AE30)))</formula>
    </cfRule>
    <cfRule type="containsText" dxfId="2975" priority="195" operator="containsText" text="Mayor">
      <formula>NOT(ISERROR(SEARCH("Mayor",AE30)))</formula>
    </cfRule>
  </conditionalFormatting>
  <conditionalFormatting sqref="N35">
    <cfRule type="containsText" dxfId="2974" priority="174" operator="containsText" text="Extremo">
      <formula>NOT(ISERROR(SEARCH("Extremo",N35)))</formula>
    </cfRule>
    <cfRule type="containsText" dxfId="2973" priority="175" operator="containsText" text="Alto">
      <formula>NOT(ISERROR(SEARCH("Alto",N35)))</formula>
    </cfRule>
    <cfRule type="containsText" dxfId="2972" priority="176" operator="containsText" text="Bajo">
      <formula>NOT(ISERROR(SEARCH("Bajo",N35)))</formula>
    </cfRule>
    <cfRule type="containsText" dxfId="2971" priority="177" operator="containsText" text="Moderado">
      <formula>NOT(ISERROR(SEARCH("Moderado",N35)))</formula>
    </cfRule>
    <cfRule type="containsText" dxfId="2970" priority="178" operator="containsText" text="Extremo">
      <formula>NOT(ISERROR(SEARCH("Extremo",N35)))</formula>
    </cfRule>
  </conditionalFormatting>
  <conditionalFormatting sqref="I35">
    <cfRule type="containsText" dxfId="2969" priority="151" operator="containsText" text="Muy Baja">
      <formula>NOT(ISERROR(SEARCH("Muy Baja",I35)))</formula>
    </cfRule>
    <cfRule type="containsText" dxfId="2968" priority="152" operator="containsText" text="Baja">
      <formula>NOT(ISERROR(SEARCH("Baja",I35)))</formula>
    </cfRule>
    <cfRule type="containsText" dxfId="2967" priority="154" operator="containsText" text="Muy Alta">
      <formula>NOT(ISERROR(SEARCH("Muy Alta",I35)))</formula>
    </cfRule>
    <cfRule type="containsText" dxfId="2966" priority="155" operator="containsText" text="Alta">
      <formula>NOT(ISERROR(SEARCH("Alta",I35)))</formula>
    </cfRule>
    <cfRule type="containsText" dxfId="2965" priority="156" operator="containsText" text="Media">
      <formula>NOT(ISERROR(SEARCH("Media",I35)))</formula>
    </cfRule>
    <cfRule type="containsText" dxfId="2964" priority="157" operator="containsText" text="Media">
      <formula>NOT(ISERROR(SEARCH("Media",I35)))</formula>
    </cfRule>
    <cfRule type="containsText" dxfId="2963" priority="158" operator="containsText" text="Media">
      <formula>NOT(ISERROR(SEARCH("Media",I35)))</formula>
    </cfRule>
    <cfRule type="containsText" dxfId="2962" priority="159" operator="containsText" text="Muy Baja">
      <formula>NOT(ISERROR(SEARCH("Muy Baja",I35)))</formula>
    </cfRule>
    <cfRule type="containsText" dxfId="2961" priority="160" operator="containsText" text="Baja">
      <formula>NOT(ISERROR(SEARCH("Baja",I35)))</formula>
    </cfRule>
    <cfRule type="containsText" dxfId="2960" priority="161" operator="containsText" text="Muy Baja">
      <formula>NOT(ISERROR(SEARCH("Muy Baja",I35)))</formula>
    </cfRule>
    <cfRule type="containsText" dxfId="2959" priority="162" operator="containsText" text="Muy Baja">
      <formula>NOT(ISERROR(SEARCH("Muy Baja",I35)))</formula>
    </cfRule>
    <cfRule type="containsText" dxfId="2958" priority="163" operator="containsText" text="Muy Baja">
      <formula>NOT(ISERROR(SEARCH("Muy Baja",I35)))</formula>
    </cfRule>
    <cfRule type="containsText" dxfId="2957" priority="164" operator="containsText" text="Muy Baja'Tabla probabilidad'!">
      <formula>NOT(ISERROR(SEARCH("Muy Baja'Tabla probabilidad'!",I35)))</formula>
    </cfRule>
    <cfRule type="containsText" dxfId="2956" priority="165" operator="containsText" text="Muy bajo">
      <formula>NOT(ISERROR(SEARCH("Muy bajo",I35)))</formula>
    </cfRule>
    <cfRule type="containsText" dxfId="2955" priority="166" operator="containsText" text="Alta">
      <formula>NOT(ISERROR(SEARCH("Alta",I35)))</formula>
    </cfRule>
    <cfRule type="containsText" dxfId="2954" priority="167" operator="containsText" text="Media">
      <formula>NOT(ISERROR(SEARCH("Media",I35)))</formula>
    </cfRule>
    <cfRule type="containsText" dxfId="2953" priority="168" operator="containsText" text="Baja">
      <formula>NOT(ISERROR(SEARCH("Baja",I35)))</formula>
    </cfRule>
    <cfRule type="containsText" dxfId="2952" priority="169" operator="containsText" text="Muy baja">
      <formula>NOT(ISERROR(SEARCH("Muy baja",I35)))</formula>
    </cfRule>
    <cfRule type="cellIs" dxfId="2951" priority="172" operator="between">
      <formula>1</formula>
      <formula>2</formula>
    </cfRule>
    <cfRule type="cellIs" dxfId="2950" priority="173" operator="between">
      <formula>0</formula>
      <formula>2</formula>
    </cfRule>
  </conditionalFormatting>
  <conditionalFormatting sqref="I35">
    <cfRule type="containsText" dxfId="2949" priority="153" operator="containsText" text="Muy Alta">
      <formula>NOT(ISERROR(SEARCH("Muy Alta",I35)))</formula>
    </cfRule>
  </conditionalFormatting>
  <conditionalFormatting sqref="Y35:Y39">
    <cfRule type="containsText" dxfId="2948" priority="145" operator="containsText" text="Muy Alta">
      <formula>NOT(ISERROR(SEARCH("Muy Alta",Y35)))</formula>
    </cfRule>
    <cfRule type="containsText" dxfId="2947" priority="146" operator="containsText" text="Alta">
      <formula>NOT(ISERROR(SEARCH("Alta",Y35)))</formula>
    </cfRule>
    <cfRule type="containsText" dxfId="2946" priority="147" operator="containsText" text="Media">
      <formula>NOT(ISERROR(SEARCH("Media",Y35)))</formula>
    </cfRule>
    <cfRule type="containsText" dxfId="2945" priority="148" operator="containsText" text="Muy Baja">
      <formula>NOT(ISERROR(SEARCH("Muy Baja",Y35)))</formula>
    </cfRule>
    <cfRule type="containsText" dxfId="2944" priority="149" operator="containsText" text="Baja">
      <formula>NOT(ISERROR(SEARCH("Baja",Y35)))</formula>
    </cfRule>
    <cfRule type="containsText" dxfId="2943" priority="150" operator="containsText" text="Muy Baja">
      <formula>NOT(ISERROR(SEARCH("Muy Baja",Y35)))</formula>
    </cfRule>
  </conditionalFormatting>
  <conditionalFormatting sqref="AC35:AC39">
    <cfRule type="containsText" dxfId="2942" priority="140" operator="containsText" text="Catastrófico">
      <formula>NOT(ISERROR(SEARCH("Catastrófico",AC35)))</formula>
    </cfRule>
    <cfRule type="containsText" dxfId="2941" priority="141" operator="containsText" text="Mayor">
      <formula>NOT(ISERROR(SEARCH("Mayor",AC35)))</formula>
    </cfRule>
    <cfRule type="containsText" dxfId="2940" priority="142" operator="containsText" text="Moderado">
      <formula>NOT(ISERROR(SEARCH("Moderado",AC35)))</formula>
    </cfRule>
    <cfRule type="containsText" dxfId="2939" priority="143" operator="containsText" text="Menor">
      <formula>NOT(ISERROR(SEARCH("Menor",AC35)))</formula>
    </cfRule>
    <cfRule type="containsText" dxfId="2938" priority="144" operator="containsText" text="Leve">
      <formula>NOT(ISERROR(SEARCH("Leve",AC35)))</formula>
    </cfRule>
  </conditionalFormatting>
  <conditionalFormatting sqref="AG35">
    <cfRule type="containsText" dxfId="2937" priority="131" operator="containsText" text="Extremo">
      <formula>NOT(ISERROR(SEARCH("Extremo",AG35)))</formula>
    </cfRule>
    <cfRule type="containsText" dxfId="2936" priority="132" operator="containsText" text="Alto">
      <formula>NOT(ISERROR(SEARCH("Alto",AG35)))</formula>
    </cfRule>
    <cfRule type="containsText" dxfId="2935" priority="133" operator="containsText" text="Moderado">
      <formula>NOT(ISERROR(SEARCH("Moderado",AG35)))</formula>
    </cfRule>
    <cfRule type="containsText" dxfId="2934" priority="134" operator="containsText" text="Menor">
      <formula>NOT(ISERROR(SEARCH("Menor",AG35)))</formula>
    </cfRule>
    <cfRule type="containsText" dxfId="2933" priority="135" operator="containsText" text="Bajo">
      <formula>NOT(ISERROR(SEARCH("Bajo",AG35)))</formula>
    </cfRule>
    <cfRule type="containsText" dxfId="2932" priority="136" operator="containsText" text="Moderado">
      <formula>NOT(ISERROR(SEARCH("Moderado",AG35)))</formula>
    </cfRule>
    <cfRule type="containsText" dxfId="2931" priority="137" operator="containsText" text="Extremo">
      <formula>NOT(ISERROR(SEARCH("Extremo",AG35)))</formula>
    </cfRule>
    <cfRule type="containsText" dxfId="2930" priority="138" operator="containsText" text="Baja">
      <formula>NOT(ISERROR(SEARCH("Baja",AG35)))</formula>
    </cfRule>
    <cfRule type="containsText" dxfId="2929" priority="139" operator="containsText" text="Alto">
      <formula>NOT(ISERROR(SEARCH("Alto",AG35)))</formula>
    </cfRule>
  </conditionalFormatting>
  <conditionalFormatting sqref="AA35:AA39">
    <cfRule type="containsText" dxfId="2928" priority="126" operator="containsText" text="Muy Alta">
      <formula>NOT(ISERROR(SEARCH("Muy Alta",AA35)))</formula>
    </cfRule>
    <cfRule type="containsText" dxfId="2927" priority="127" operator="containsText" text="Alta">
      <formula>NOT(ISERROR(SEARCH("Alta",AA35)))</formula>
    </cfRule>
    <cfRule type="containsText" dxfId="2926" priority="128" operator="containsText" text="Media">
      <formula>NOT(ISERROR(SEARCH("Media",AA35)))</formula>
    </cfRule>
    <cfRule type="containsText" dxfId="2925" priority="129" operator="containsText" text="Baja">
      <formula>NOT(ISERROR(SEARCH("Baja",AA35)))</formula>
    </cfRule>
    <cfRule type="containsText" dxfId="2924" priority="130" operator="containsText" text="Muy Baja">
      <formula>NOT(ISERROR(SEARCH("Muy Baja",AA35)))</formula>
    </cfRule>
  </conditionalFormatting>
  <conditionalFormatting sqref="AE35:AE39">
    <cfRule type="containsText" dxfId="2923" priority="121" operator="containsText" text="Catastrófico">
      <formula>NOT(ISERROR(SEARCH("Catastrófico",AE35)))</formula>
    </cfRule>
    <cfRule type="containsText" dxfId="2922" priority="122" operator="containsText" text="Moderado">
      <formula>NOT(ISERROR(SEARCH("Moderado",AE35)))</formula>
    </cfRule>
    <cfRule type="containsText" dxfId="2921" priority="123" operator="containsText" text="Menor">
      <formula>NOT(ISERROR(SEARCH("Menor",AE35)))</formula>
    </cfRule>
    <cfRule type="containsText" dxfId="2920" priority="124" operator="containsText" text="Leve">
      <formula>NOT(ISERROR(SEARCH("Leve",AE35)))</formula>
    </cfRule>
    <cfRule type="containsText" dxfId="2919" priority="125" operator="containsText" text="Mayor">
      <formula>NOT(ISERROR(SEARCH("Mayor",AE35)))</formula>
    </cfRule>
  </conditionalFormatting>
  <conditionalFormatting sqref="L15">
    <cfRule type="containsText" dxfId="2918" priority="103" operator="containsText" text="Catastrófico">
      <formula>NOT(ISERROR(SEARCH("Catastrófico",L15)))</formula>
    </cfRule>
    <cfRule type="containsText" dxfId="2917" priority="104" operator="containsText" text="Mayor">
      <formula>NOT(ISERROR(SEARCH("Mayor",L15)))</formula>
    </cfRule>
    <cfRule type="containsText" dxfId="2916" priority="105" operator="containsText" text="Alta">
      <formula>NOT(ISERROR(SEARCH("Alta",L15)))</formula>
    </cfRule>
    <cfRule type="containsText" dxfId="2915" priority="106" operator="containsText" text="Moderado">
      <formula>NOT(ISERROR(SEARCH("Moderado",L15)))</formula>
    </cfRule>
    <cfRule type="containsText" dxfId="2914" priority="107" operator="containsText" text="Menor">
      <formula>NOT(ISERROR(SEARCH("Menor",L15)))</formula>
    </cfRule>
    <cfRule type="containsText" dxfId="2913" priority="108" operator="containsText" text="Leve">
      <formula>NOT(ISERROR(SEARCH("Leve",L15)))</formula>
    </cfRule>
  </conditionalFormatting>
  <conditionalFormatting sqref="M15">
    <cfRule type="containsText" dxfId="2912" priority="97" operator="containsText" text="Catastrófico">
      <formula>NOT(ISERROR(SEARCH("Catastrófico",M15)))</formula>
    </cfRule>
    <cfRule type="containsText" dxfId="2911" priority="98" operator="containsText" text="Mayor">
      <formula>NOT(ISERROR(SEARCH("Mayor",M15)))</formula>
    </cfRule>
    <cfRule type="containsText" dxfId="2910" priority="99" operator="containsText" text="Alta">
      <formula>NOT(ISERROR(SEARCH("Alta",M15)))</formula>
    </cfRule>
    <cfRule type="containsText" dxfId="2909" priority="100" operator="containsText" text="Moderado">
      <formula>NOT(ISERROR(SEARCH("Moderado",M15)))</formula>
    </cfRule>
    <cfRule type="containsText" dxfId="2908" priority="101" operator="containsText" text="Menor">
      <formula>NOT(ISERROR(SEARCH("Menor",M15)))</formula>
    </cfRule>
    <cfRule type="containsText" dxfId="2907" priority="102" operator="containsText" text="Leve">
      <formula>NOT(ISERROR(SEARCH("Leve",M15)))</formula>
    </cfRule>
  </conditionalFormatting>
  <conditionalFormatting sqref="L20">
    <cfRule type="containsText" dxfId="2906" priority="91" operator="containsText" text="Catastrófico">
      <formula>NOT(ISERROR(SEARCH("Catastrófico",L20)))</formula>
    </cfRule>
    <cfRule type="containsText" dxfId="2905" priority="92" operator="containsText" text="Mayor">
      <formula>NOT(ISERROR(SEARCH("Mayor",L20)))</formula>
    </cfRule>
    <cfRule type="containsText" dxfId="2904" priority="93" operator="containsText" text="Alta">
      <formula>NOT(ISERROR(SEARCH("Alta",L20)))</formula>
    </cfRule>
    <cfRule type="containsText" dxfId="2903" priority="94" operator="containsText" text="Moderado">
      <formula>NOT(ISERROR(SEARCH("Moderado",L20)))</formula>
    </cfRule>
    <cfRule type="containsText" dxfId="2902" priority="95" operator="containsText" text="Menor">
      <formula>NOT(ISERROR(SEARCH("Menor",L20)))</formula>
    </cfRule>
    <cfRule type="containsText" dxfId="2901" priority="96" operator="containsText" text="Leve">
      <formula>NOT(ISERROR(SEARCH("Leve",L20)))</formula>
    </cfRule>
  </conditionalFormatting>
  <conditionalFormatting sqref="M20">
    <cfRule type="containsText" dxfId="2900" priority="85" operator="containsText" text="Catastrófico">
      <formula>NOT(ISERROR(SEARCH("Catastrófico",M20)))</formula>
    </cfRule>
    <cfRule type="containsText" dxfId="2899" priority="86" operator="containsText" text="Mayor">
      <formula>NOT(ISERROR(SEARCH("Mayor",M20)))</formula>
    </cfRule>
    <cfRule type="containsText" dxfId="2898" priority="87" operator="containsText" text="Alta">
      <formula>NOT(ISERROR(SEARCH("Alta",M20)))</formula>
    </cfRule>
    <cfRule type="containsText" dxfId="2897" priority="88" operator="containsText" text="Moderado">
      <formula>NOT(ISERROR(SEARCH("Moderado",M20)))</formula>
    </cfRule>
    <cfRule type="containsText" dxfId="2896" priority="89" operator="containsText" text="Menor">
      <formula>NOT(ISERROR(SEARCH("Menor",M20)))</formula>
    </cfRule>
    <cfRule type="containsText" dxfId="2895" priority="90" operator="containsText" text="Leve">
      <formula>NOT(ISERROR(SEARCH("Leve",M20)))</formula>
    </cfRule>
  </conditionalFormatting>
  <conditionalFormatting sqref="L25">
    <cfRule type="containsText" dxfId="2894" priority="79" operator="containsText" text="Catastrófico">
      <formula>NOT(ISERROR(SEARCH("Catastrófico",L25)))</formula>
    </cfRule>
    <cfRule type="containsText" dxfId="2893" priority="80" operator="containsText" text="Mayor">
      <formula>NOT(ISERROR(SEARCH("Mayor",L25)))</formula>
    </cfRule>
    <cfRule type="containsText" dxfId="2892" priority="81" operator="containsText" text="Alta">
      <formula>NOT(ISERROR(SEARCH("Alta",L25)))</formula>
    </cfRule>
    <cfRule type="containsText" dxfId="2891" priority="82" operator="containsText" text="Moderado">
      <formula>NOT(ISERROR(SEARCH("Moderado",L25)))</formula>
    </cfRule>
    <cfRule type="containsText" dxfId="2890" priority="83" operator="containsText" text="Menor">
      <formula>NOT(ISERROR(SEARCH("Menor",L25)))</formula>
    </cfRule>
    <cfRule type="containsText" dxfId="2889" priority="84" operator="containsText" text="Leve">
      <formula>NOT(ISERROR(SEARCH("Leve",L25)))</formula>
    </cfRule>
  </conditionalFormatting>
  <conditionalFormatting sqref="M25">
    <cfRule type="containsText" dxfId="2888" priority="73" operator="containsText" text="Catastrófico">
      <formula>NOT(ISERROR(SEARCH("Catastrófico",M25)))</formula>
    </cfRule>
    <cfRule type="containsText" dxfId="2887" priority="74" operator="containsText" text="Mayor">
      <formula>NOT(ISERROR(SEARCH("Mayor",M25)))</formula>
    </cfRule>
    <cfRule type="containsText" dxfId="2886" priority="75" operator="containsText" text="Alta">
      <formula>NOT(ISERROR(SEARCH("Alta",M25)))</formula>
    </cfRule>
    <cfRule type="containsText" dxfId="2885" priority="76" operator="containsText" text="Moderado">
      <formula>NOT(ISERROR(SEARCH("Moderado",M25)))</formula>
    </cfRule>
    <cfRule type="containsText" dxfId="2884" priority="77" operator="containsText" text="Menor">
      <formula>NOT(ISERROR(SEARCH("Menor",M25)))</formula>
    </cfRule>
    <cfRule type="containsText" dxfId="2883" priority="78" operator="containsText" text="Leve">
      <formula>NOT(ISERROR(SEARCH("Leve",M25)))</formula>
    </cfRule>
  </conditionalFormatting>
  <conditionalFormatting sqref="L30">
    <cfRule type="containsText" dxfId="2882" priority="67" operator="containsText" text="Catastrófico">
      <formula>NOT(ISERROR(SEARCH("Catastrófico",L30)))</formula>
    </cfRule>
    <cfRule type="containsText" dxfId="2881" priority="68" operator="containsText" text="Mayor">
      <formula>NOT(ISERROR(SEARCH("Mayor",L30)))</formula>
    </cfRule>
    <cfRule type="containsText" dxfId="2880" priority="69" operator="containsText" text="Alta">
      <formula>NOT(ISERROR(SEARCH("Alta",L30)))</formula>
    </cfRule>
    <cfRule type="containsText" dxfId="2879" priority="70" operator="containsText" text="Moderado">
      <formula>NOT(ISERROR(SEARCH("Moderado",L30)))</formula>
    </cfRule>
    <cfRule type="containsText" dxfId="2878" priority="71" operator="containsText" text="Menor">
      <formula>NOT(ISERROR(SEARCH("Menor",L30)))</formula>
    </cfRule>
    <cfRule type="containsText" dxfId="2877" priority="72" operator="containsText" text="Leve">
      <formula>NOT(ISERROR(SEARCH("Leve",L30)))</formula>
    </cfRule>
  </conditionalFormatting>
  <conditionalFormatting sqref="M30">
    <cfRule type="containsText" dxfId="2876" priority="61" operator="containsText" text="Catastrófico">
      <formula>NOT(ISERROR(SEARCH("Catastrófico",M30)))</formula>
    </cfRule>
    <cfRule type="containsText" dxfId="2875" priority="62" operator="containsText" text="Mayor">
      <formula>NOT(ISERROR(SEARCH("Mayor",M30)))</formula>
    </cfRule>
    <cfRule type="containsText" dxfId="2874" priority="63" operator="containsText" text="Alta">
      <formula>NOT(ISERROR(SEARCH("Alta",M30)))</formula>
    </cfRule>
    <cfRule type="containsText" dxfId="2873" priority="64" operator="containsText" text="Moderado">
      <formula>NOT(ISERROR(SEARCH("Moderado",M30)))</formula>
    </cfRule>
    <cfRule type="containsText" dxfId="2872" priority="65" operator="containsText" text="Menor">
      <formula>NOT(ISERROR(SEARCH("Menor",M30)))</formula>
    </cfRule>
    <cfRule type="containsText" dxfId="2871" priority="66" operator="containsText" text="Leve">
      <formula>NOT(ISERROR(SEARCH("Leve",M30)))</formula>
    </cfRule>
  </conditionalFormatting>
  <conditionalFormatting sqref="L35">
    <cfRule type="containsText" dxfId="2870" priority="55" operator="containsText" text="Catastrófico">
      <formula>NOT(ISERROR(SEARCH("Catastrófico",L35)))</formula>
    </cfRule>
    <cfRule type="containsText" dxfId="2869" priority="56" operator="containsText" text="Mayor">
      <formula>NOT(ISERROR(SEARCH("Mayor",L35)))</formula>
    </cfRule>
    <cfRule type="containsText" dxfId="2868" priority="57" operator="containsText" text="Alta">
      <formula>NOT(ISERROR(SEARCH("Alta",L35)))</formula>
    </cfRule>
    <cfRule type="containsText" dxfId="2867" priority="58" operator="containsText" text="Moderado">
      <formula>NOT(ISERROR(SEARCH("Moderado",L35)))</formula>
    </cfRule>
    <cfRule type="containsText" dxfId="2866" priority="59" operator="containsText" text="Menor">
      <formula>NOT(ISERROR(SEARCH("Menor",L35)))</formula>
    </cfRule>
    <cfRule type="containsText" dxfId="2865" priority="60" operator="containsText" text="Leve">
      <formula>NOT(ISERROR(SEARCH("Leve",L35)))</formula>
    </cfRule>
  </conditionalFormatting>
  <conditionalFormatting sqref="M35">
    <cfRule type="containsText" dxfId="2864" priority="49" operator="containsText" text="Catastrófico">
      <formula>NOT(ISERROR(SEARCH("Catastrófico",M35)))</formula>
    </cfRule>
    <cfRule type="containsText" dxfId="2863" priority="50" operator="containsText" text="Mayor">
      <formula>NOT(ISERROR(SEARCH("Mayor",M35)))</formula>
    </cfRule>
    <cfRule type="containsText" dxfId="2862" priority="51" operator="containsText" text="Alta">
      <formula>NOT(ISERROR(SEARCH("Alta",M35)))</formula>
    </cfRule>
    <cfRule type="containsText" dxfId="2861" priority="52" operator="containsText" text="Moderado">
      <formula>NOT(ISERROR(SEARCH("Moderado",M35)))</formula>
    </cfRule>
    <cfRule type="containsText" dxfId="2860" priority="53" operator="containsText" text="Menor">
      <formula>NOT(ISERROR(SEARCH("Menor",M35)))</formula>
    </cfRule>
    <cfRule type="containsText" dxfId="2859" priority="54" operator="containsText" text="Leve">
      <formula>NOT(ISERROR(SEARCH("Leve",M35)))</formula>
    </cfRule>
  </conditionalFormatting>
  <conditionalFormatting sqref="L40">
    <cfRule type="containsText" dxfId="2858" priority="43" operator="containsText" text="Catastrófico">
      <formula>NOT(ISERROR(SEARCH("Catastrófico",L40)))</formula>
    </cfRule>
    <cfRule type="containsText" dxfId="2857" priority="44" operator="containsText" text="Mayor">
      <formula>NOT(ISERROR(SEARCH("Mayor",L40)))</formula>
    </cfRule>
    <cfRule type="containsText" dxfId="2856" priority="45" operator="containsText" text="Alta">
      <formula>NOT(ISERROR(SEARCH("Alta",L40)))</formula>
    </cfRule>
    <cfRule type="containsText" dxfId="2855" priority="46" operator="containsText" text="Moderado">
      <formula>NOT(ISERROR(SEARCH("Moderado",L40)))</formula>
    </cfRule>
    <cfRule type="containsText" dxfId="2854" priority="47" operator="containsText" text="Menor">
      <formula>NOT(ISERROR(SEARCH("Menor",L40)))</formula>
    </cfRule>
    <cfRule type="containsText" dxfId="2853" priority="48" operator="containsText" text="Leve">
      <formula>NOT(ISERROR(SEARCH("Leve",L40)))</formula>
    </cfRule>
  </conditionalFormatting>
  <conditionalFormatting sqref="M40">
    <cfRule type="containsText" dxfId="2852" priority="37" operator="containsText" text="Catastrófico">
      <formula>NOT(ISERROR(SEARCH("Catastrófico",M40)))</formula>
    </cfRule>
    <cfRule type="containsText" dxfId="2851" priority="38" operator="containsText" text="Mayor">
      <formula>NOT(ISERROR(SEARCH("Mayor",M40)))</formula>
    </cfRule>
    <cfRule type="containsText" dxfId="2850" priority="39" operator="containsText" text="Alta">
      <formula>NOT(ISERROR(SEARCH("Alta",M40)))</formula>
    </cfRule>
    <cfRule type="containsText" dxfId="2849" priority="40" operator="containsText" text="Moderado">
      <formula>NOT(ISERROR(SEARCH("Moderado",M40)))</formula>
    </cfRule>
    <cfRule type="containsText" dxfId="2848" priority="41" operator="containsText" text="Menor">
      <formula>NOT(ISERROR(SEARCH("Menor",M40)))</formula>
    </cfRule>
    <cfRule type="containsText" dxfId="2847" priority="42" operator="containsText" text="Leve">
      <formula>NOT(ISERROR(SEARCH("Leve",M40)))</formula>
    </cfRule>
  </conditionalFormatting>
  <conditionalFormatting sqref="L45">
    <cfRule type="containsText" dxfId="2846" priority="31" operator="containsText" text="Catastrófico">
      <formula>NOT(ISERROR(SEARCH("Catastrófico",L45)))</formula>
    </cfRule>
    <cfRule type="containsText" dxfId="2845" priority="32" operator="containsText" text="Mayor">
      <formula>NOT(ISERROR(SEARCH("Mayor",L45)))</formula>
    </cfRule>
    <cfRule type="containsText" dxfId="2844" priority="33" operator="containsText" text="Alta">
      <formula>NOT(ISERROR(SEARCH("Alta",L45)))</formula>
    </cfRule>
    <cfRule type="containsText" dxfId="2843" priority="34" operator="containsText" text="Moderado">
      <formula>NOT(ISERROR(SEARCH("Moderado",L45)))</formula>
    </cfRule>
    <cfRule type="containsText" dxfId="2842" priority="35" operator="containsText" text="Menor">
      <formula>NOT(ISERROR(SEARCH("Menor",L45)))</formula>
    </cfRule>
    <cfRule type="containsText" dxfId="2841" priority="36" operator="containsText" text="Leve">
      <formula>NOT(ISERROR(SEARCH("Leve",L45)))</formula>
    </cfRule>
  </conditionalFormatting>
  <conditionalFormatting sqref="M45">
    <cfRule type="containsText" dxfId="2840" priority="25" operator="containsText" text="Catastrófico">
      <formula>NOT(ISERROR(SEARCH("Catastrófico",M45)))</formula>
    </cfRule>
    <cfRule type="containsText" dxfId="2839" priority="26" operator="containsText" text="Mayor">
      <formula>NOT(ISERROR(SEARCH("Mayor",M45)))</formula>
    </cfRule>
    <cfRule type="containsText" dxfId="2838" priority="27" operator="containsText" text="Alta">
      <formula>NOT(ISERROR(SEARCH("Alta",M45)))</formula>
    </cfRule>
    <cfRule type="containsText" dxfId="2837" priority="28" operator="containsText" text="Moderado">
      <formula>NOT(ISERROR(SEARCH("Moderado",M45)))</formula>
    </cfRule>
    <cfRule type="containsText" dxfId="2836" priority="29" operator="containsText" text="Menor">
      <formula>NOT(ISERROR(SEARCH("Menor",M45)))</formula>
    </cfRule>
    <cfRule type="containsText" dxfId="2835" priority="30" operator="containsText" text="Leve">
      <formula>NOT(ISERROR(SEARCH("Leve",M45)))</formula>
    </cfRule>
  </conditionalFormatting>
  <conditionalFormatting sqref="L50">
    <cfRule type="containsText" dxfId="2834" priority="19" operator="containsText" text="Catastrófico">
      <formula>NOT(ISERROR(SEARCH("Catastrófico",L50)))</formula>
    </cfRule>
    <cfRule type="containsText" dxfId="2833" priority="20" operator="containsText" text="Mayor">
      <formula>NOT(ISERROR(SEARCH("Mayor",L50)))</formula>
    </cfRule>
    <cfRule type="containsText" dxfId="2832" priority="21" operator="containsText" text="Alta">
      <formula>NOT(ISERROR(SEARCH("Alta",L50)))</formula>
    </cfRule>
    <cfRule type="containsText" dxfId="2831" priority="22" operator="containsText" text="Moderado">
      <formula>NOT(ISERROR(SEARCH("Moderado",L50)))</formula>
    </cfRule>
    <cfRule type="containsText" dxfId="2830" priority="23" operator="containsText" text="Menor">
      <formula>NOT(ISERROR(SEARCH("Menor",L50)))</formula>
    </cfRule>
    <cfRule type="containsText" dxfId="2829" priority="24" operator="containsText" text="Leve">
      <formula>NOT(ISERROR(SEARCH("Leve",L50)))</formula>
    </cfRule>
  </conditionalFormatting>
  <conditionalFormatting sqref="M50">
    <cfRule type="containsText" dxfId="2828" priority="13" operator="containsText" text="Catastrófico">
      <formula>NOT(ISERROR(SEARCH("Catastrófico",M50)))</formula>
    </cfRule>
    <cfRule type="containsText" dxfId="2827" priority="14" operator="containsText" text="Mayor">
      <formula>NOT(ISERROR(SEARCH("Mayor",M50)))</formula>
    </cfRule>
    <cfRule type="containsText" dxfId="2826" priority="15" operator="containsText" text="Alta">
      <formula>NOT(ISERROR(SEARCH("Alta",M50)))</formula>
    </cfRule>
    <cfRule type="containsText" dxfId="2825" priority="16" operator="containsText" text="Moderado">
      <formula>NOT(ISERROR(SEARCH("Moderado",M50)))</formula>
    </cfRule>
    <cfRule type="containsText" dxfId="2824" priority="17" operator="containsText" text="Menor">
      <formula>NOT(ISERROR(SEARCH("Menor",M50)))</formula>
    </cfRule>
    <cfRule type="containsText" dxfId="2823" priority="18" operator="containsText" text="Leve">
      <formula>NOT(ISERROR(SEARCH("Leve",M50)))</formula>
    </cfRule>
  </conditionalFormatting>
  <conditionalFormatting sqref="L55">
    <cfRule type="containsText" dxfId="2822" priority="7" operator="containsText" text="Catastrófico">
      <formula>NOT(ISERROR(SEARCH("Catastrófico",L55)))</formula>
    </cfRule>
    <cfRule type="containsText" dxfId="2821" priority="8" operator="containsText" text="Mayor">
      <formula>NOT(ISERROR(SEARCH("Mayor",L55)))</formula>
    </cfRule>
    <cfRule type="containsText" dxfId="2820" priority="9" operator="containsText" text="Alta">
      <formula>NOT(ISERROR(SEARCH("Alta",L55)))</formula>
    </cfRule>
    <cfRule type="containsText" dxfId="2819" priority="10" operator="containsText" text="Moderado">
      <formula>NOT(ISERROR(SEARCH("Moderado",L55)))</formula>
    </cfRule>
    <cfRule type="containsText" dxfId="2818" priority="11" operator="containsText" text="Menor">
      <formula>NOT(ISERROR(SEARCH("Menor",L55)))</formula>
    </cfRule>
    <cfRule type="containsText" dxfId="2817" priority="12" operator="containsText" text="Leve">
      <formula>NOT(ISERROR(SEARCH("Leve",L55)))</formula>
    </cfRule>
  </conditionalFormatting>
  <conditionalFormatting sqref="M55">
    <cfRule type="containsText" dxfId="2816" priority="1" operator="containsText" text="Catastrófico">
      <formula>NOT(ISERROR(SEARCH("Catastrófico",M55)))</formula>
    </cfRule>
    <cfRule type="containsText" dxfId="2815" priority="2" operator="containsText" text="Mayor">
      <formula>NOT(ISERROR(SEARCH("Mayor",M55)))</formula>
    </cfRule>
    <cfRule type="containsText" dxfId="2814" priority="3" operator="containsText" text="Alta">
      <formula>NOT(ISERROR(SEARCH("Alta",M55)))</formula>
    </cfRule>
    <cfRule type="containsText" dxfId="2813" priority="4" operator="containsText" text="Moderado">
      <formula>NOT(ISERROR(SEARCH("Moderado",M55)))</formula>
    </cfRule>
    <cfRule type="containsText" dxfId="2812" priority="5" operator="containsText" text="Menor">
      <formula>NOT(ISERROR(SEARCH("Menor",M55)))</formula>
    </cfRule>
    <cfRule type="containsText" dxfId="2811" priority="6" operator="containsText" text="Leve">
      <formula>NOT(ISERROR(SEARCH("Leve",M55)))</formula>
    </cfRule>
  </conditionalFormatting>
  <dataValidations xWindow="1261" yWindow="542" count="1">
    <dataValidation allowBlank="1" showInputMessage="1" showErrorMessage="1" prompt="Enunciar cuál es el control" sqref="P41" xr:uid="{61608951-B30F-46D6-9B55-58D8D41F5FD9}"/>
  </dataValidations>
  <pageMargins left="0.7" right="0.7" top="0.75" bottom="0.75" header="0.3" footer="0.3"/>
  <pageSetup orientation="portrait" r:id="rId1"/>
  <drawing r:id="rId2"/>
  <extLst>
    <ext xmlns:x14="http://schemas.microsoft.com/office/spreadsheetml/2009/9/main" uri="{78C0D931-6437-407d-A8EE-F0AAD7539E65}">
      <x14:conditionalFormattings>
        <x14:conditionalFormatting xmlns:xm="http://schemas.microsoft.com/office/excel/2006/main">
          <x14:cfRule type="containsText" priority="816" operator="containsText" id="{85F911A9-FF11-4B11-A4CC-F406EAB53E70}">
            <xm:f>NOT(ISERROR(SEARCH('Tabla probabilidad'!$B$5,I10)))</xm:f>
            <xm:f>'Tabla probabilidad'!$B$5</xm:f>
            <x14:dxf>
              <font>
                <color rgb="FF006100"/>
              </font>
              <fill>
                <patternFill>
                  <bgColor rgb="FFC6EFCE"/>
                </patternFill>
              </fill>
            </x14:dxf>
          </x14:cfRule>
          <x14:cfRule type="containsText" priority="817" operator="containsText" id="{C222FDBF-3C08-4113-9351-76033CF06434}">
            <xm:f>NOT(ISERROR(SEARCH('Tabla probabilidad'!$B$5,I10)))</xm:f>
            <xm:f>'Tabla probabilidad'!$B$5</xm:f>
            <x14:dxf>
              <font>
                <color rgb="FF9C0006"/>
              </font>
              <fill>
                <patternFill>
                  <bgColor rgb="FFFFC7CE"/>
                </patternFill>
              </fill>
            </x14:dxf>
          </x14:cfRule>
          <xm:sqref>I10</xm:sqref>
        </x14:conditionalFormatting>
        <x14:conditionalFormatting xmlns:xm="http://schemas.microsoft.com/office/excel/2006/main">
          <x14:cfRule type="containsText" priority="548" operator="containsText" id="{130BBF8F-6F36-4C1F-BB40-DA538C9DA4BA}">
            <xm:f>NOT(ISERROR(SEARCH('Tabla probabilidad'!$B$5,I15)))</xm:f>
            <xm:f>'Tabla probabilidad'!$B$5</xm:f>
            <x14:dxf>
              <font>
                <color rgb="FF006100"/>
              </font>
              <fill>
                <patternFill>
                  <bgColor rgb="FFC6EFCE"/>
                </patternFill>
              </fill>
            </x14:dxf>
          </x14:cfRule>
          <x14:cfRule type="containsText" priority="549" operator="containsText" id="{0DBD8F32-72F4-47FE-A8E8-92CA123A277C}">
            <xm:f>NOT(ISERROR(SEARCH('Tabla probabilidad'!$B$5,I15)))</xm:f>
            <xm:f>'Tabla probabilidad'!$B$5</xm:f>
            <x14:dxf>
              <font>
                <color rgb="FF9C0006"/>
              </font>
              <fill>
                <patternFill>
                  <bgColor rgb="FFFFC7CE"/>
                </patternFill>
              </fill>
            </x14:dxf>
          </x14:cfRule>
          <xm:sqref>I15 I20 I40 I45 I25</xm:sqref>
        </x14:conditionalFormatting>
        <x14:conditionalFormatting xmlns:xm="http://schemas.microsoft.com/office/excel/2006/main">
          <x14:cfRule type="containsText" priority="388" operator="containsText" id="{DF7D542B-1BF1-4317-8F9F-9E217298398A}">
            <xm:f>NOT(ISERROR(SEARCH('Tabla probabilidad'!$B$5,I50)))</xm:f>
            <xm:f>'Tabla probabilidad'!$B$5</xm:f>
            <x14:dxf>
              <font>
                <color rgb="FF006100"/>
              </font>
              <fill>
                <patternFill>
                  <bgColor rgb="FFC6EFCE"/>
                </patternFill>
              </fill>
            </x14:dxf>
          </x14:cfRule>
          <x14:cfRule type="containsText" priority="389" operator="containsText" id="{588CF624-76F0-4DA9-B250-68F531E8679C}">
            <xm:f>NOT(ISERROR(SEARCH('Tabla probabilidad'!$B$5,I50)))</xm:f>
            <xm:f>'Tabla probabilidad'!$B$5</xm:f>
            <x14:dxf>
              <font>
                <color rgb="FF9C0006"/>
              </font>
              <fill>
                <patternFill>
                  <bgColor rgb="FFFFC7CE"/>
                </patternFill>
              </fill>
            </x14:dxf>
          </x14:cfRule>
          <xm:sqref>I50 I55</xm:sqref>
        </x14:conditionalFormatting>
        <x14:conditionalFormatting xmlns:xm="http://schemas.microsoft.com/office/excel/2006/main">
          <x14:cfRule type="containsText" priority="240" operator="containsText" id="{D15E9E7A-1ACF-42DD-A6D0-2985EF17902B}">
            <xm:f>NOT(ISERROR(SEARCH('Tabla probabilidad'!$B$5,I30)))</xm:f>
            <xm:f>'Tabla probabilidad'!$B$5</xm:f>
            <x14:dxf>
              <font>
                <color rgb="FF006100"/>
              </font>
              <fill>
                <patternFill>
                  <bgColor rgb="FFC6EFCE"/>
                </patternFill>
              </fill>
            </x14:dxf>
          </x14:cfRule>
          <x14:cfRule type="containsText" priority="241" operator="containsText" id="{A9CE45D5-3841-41D4-9DAC-DCC189401BFD}">
            <xm:f>NOT(ISERROR(SEARCH('Tabla probabilidad'!$B$5,I30)))</xm:f>
            <xm:f>'Tabla probabilidad'!$B$5</xm:f>
            <x14:dxf>
              <font>
                <color rgb="FF9C0006"/>
              </font>
              <fill>
                <patternFill>
                  <bgColor rgb="FFFFC7CE"/>
                </patternFill>
              </fill>
            </x14:dxf>
          </x14:cfRule>
          <xm:sqref>I30</xm:sqref>
        </x14:conditionalFormatting>
        <x14:conditionalFormatting xmlns:xm="http://schemas.microsoft.com/office/excel/2006/main">
          <x14:cfRule type="containsText" priority="170" operator="containsText" id="{C099A4FD-1A81-40C7-BF7F-C3C45E35EAC3}">
            <xm:f>NOT(ISERROR(SEARCH('Tabla probabilidad'!$B$5,I35)))</xm:f>
            <xm:f>'Tabla probabilidad'!$B$5</xm:f>
            <x14:dxf>
              <font>
                <color rgb="FF006100"/>
              </font>
              <fill>
                <patternFill>
                  <bgColor rgb="FFC6EFCE"/>
                </patternFill>
              </fill>
            </x14:dxf>
          </x14:cfRule>
          <x14:cfRule type="containsText" priority="171" operator="containsText" id="{2BE689C2-80E6-4CDD-BD8F-AAF46B1C576F}">
            <xm:f>NOT(ISERROR(SEARCH('Tabla probabilidad'!$B$5,I35)))</xm:f>
            <xm:f>'Tabla probabilidad'!$B$5</xm:f>
            <x14:dxf>
              <font>
                <color rgb="FF9C0006"/>
              </font>
              <fill>
                <patternFill>
                  <bgColor rgb="FFFFC7CE"/>
                </patternFill>
              </fill>
            </x14:dxf>
          </x14:cfRule>
          <xm:sqref>I35</xm:sqref>
        </x14:conditionalFormatting>
      </x14:conditionalFormattings>
    </ext>
    <ext xmlns:x14="http://schemas.microsoft.com/office/spreadsheetml/2009/9/main" uri="{CCE6A557-97BC-4b89-ADB6-D9C93CAAB3DF}">
      <x14:dataValidations xmlns:xm="http://schemas.microsoft.com/office/excel/2006/main" xWindow="1261" yWindow="542" count="11">
        <x14:dataValidation type="list" allowBlank="1" showInputMessage="1" showErrorMessage="1" xr:uid="{2964B6BA-0E4F-4802-B295-524116B23111}">
          <x14:formula1>
            <xm:f>LISTA!$C$3:$C$9</xm:f>
          </x14:formula1>
          <xm:sqref>G10 G15 G20 G40 G45 G50 G35 G25 G30</xm:sqref>
        </x14:dataValidation>
        <x14:dataValidation type="list" allowBlank="1" showInputMessage="1" showErrorMessage="1" xr:uid="{F6152631-F681-4C4E-BD91-BCB01166AE87}">
          <x14:formula1>
            <xm:f>LISTA!$J$3:$J$4</xm:f>
          </x14:formula1>
          <xm:sqref>AN10 AN45 AN15 AN35 AN40 AN20 AN25 AN30 AN50 AN55</xm:sqref>
        </x14:dataValidation>
        <x14:dataValidation type="list" allowBlank="1" showInputMessage="1" showErrorMessage="1" xr:uid="{270C6AF1-470F-403E-AB6A-1DF3F7D25A9D}">
          <x14:formula1>
            <xm:f>LISTA!$K$3:$K$6</xm:f>
          </x14:formula1>
          <xm:sqref>AH10 AH55 AH50 AH15 AH20 AH25 AH30 AH35 AH40 AH45</xm:sqref>
        </x14:dataValidation>
        <x14:dataValidation type="list" allowBlank="1" showInputMessage="1" showErrorMessage="1" xr:uid="{ECFDC2EE-4F50-47B3-9BE3-F537B46AB2B2}">
          <x14:formula1>
            <xm:f>LISTA!$C$3:$C$10</xm:f>
          </x14:formula1>
          <xm:sqref>G55:G59</xm:sqref>
        </x14:dataValidation>
        <x14:dataValidation type="list" allowBlank="1" showInputMessage="1" showErrorMessage="1" xr:uid="{55F41AD7-F2FF-47D8-8429-7EF993D60E0F}">
          <x14:formula1>
            <xm:f>LISTA!$E$3:$E$5</xm:f>
          </x14:formula1>
          <xm:sqref>R10:R59</xm:sqref>
        </x14:dataValidation>
        <x14:dataValidation type="list" allowBlank="1" showInputMessage="1" showErrorMessage="1" xr:uid="{94376D5C-53F0-4688-9515-A14D1E0F7D9F}">
          <x14:formula1>
            <xm:f>LISTA!$F$3:$F$4</xm:f>
          </x14:formula1>
          <xm:sqref>S10:S59</xm:sqref>
        </x14:dataValidation>
        <x14:dataValidation type="list" allowBlank="1" showInputMessage="1" showErrorMessage="1" xr:uid="{B499CAED-1749-4DA2-99B1-B5FB19D917D8}">
          <x14:formula1>
            <xm:f>LISTA!$G$3:$G$4</xm:f>
          </x14:formula1>
          <xm:sqref>U10:U59</xm:sqref>
        </x14:dataValidation>
        <x14:dataValidation type="list" allowBlank="1" showInputMessage="1" showErrorMessage="1" xr:uid="{829348BB-3BA9-4F51-A95A-54A0B35C6704}">
          <x14:formula1>
            <xm:f>LISTA!$H$3:$H$4</xm:f>
          </x14:formula1>
          <xm:sqref>V10:V59</xm:sqref>
        </x14:dataValidation>
        <x14:dataValidation type="list" allowBlank="1" showInputMessage="1" showErrorMessage="1" xr:uid="{68E9454F-9727-41CD-95D8-6CCA21FDBA47}">
          <x14:formula1>
            <xm:f>LISTA!$I$3:$I$4</xm:f>
          </x14:formula1>
          <xm:sqref>W10:W59</xm:sqref>
        </x14:dataValidation>
        <x14:dataValidation type="list" allowBlank="1" showInputMessage="1" showErrorMessage="1" xr:uid="{D2DAD31A-893A-4E15-804A-8B319027508E}">
          <x14:formula1>
            <xm:f>LISTA!$B$3:$B$9</xm:f>
          </x14:formula1>
          <xm:sqref>C10:C59</xm:sqref>
        </x14:dataValidation>
        <x14:dataValidation type="list" allowBlank="1" showInputMessage="1" showErrorMessage="1" xr:uid="{3C9F1541-7D6F-40D4-9706-FE4CB23C2382}">
          <x14:formula1>
            <xm:f>LISTA!$D$3:$D$31</xm:f>
          </x14:formula1>
          <xm:sqref>K10:K59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783721-0FF2-4607-A9F1-DCF8BA3148B7}">
  <sheetPr>
    <tabColor theme="9" tint="0.39997558519241921"/>
  </sheetPr>
  <dimension ref="A3:I7"/>
  <sheetViews>
    <sheetView topLeftCell="C1" zoomScale="69" zoomScaleNormal="69" workbookViewId="0">
      <selection activeCell="I7" sqref="I7"/>
    </sheetView>
  </sheetViews>
  <sheetFormatPr baseColWidth="10" defaultColWidth="11.44140625" defaultRowHeight="14.4" x14ac:dyDescent="0.3"/>
  <cols>
    <col min="1" max="1" width="27.44140625" style="7" customWidth="1"/>
    <col min="2" max="2" width="39.6640625" style="7" customWidth="1"/>
    <col min="3" max="3" width="70.5546875" style="7" customWidth="1"/>
    <col min="4" max="4" width="46.5546875" style="7" customWidth="1"/>
    <col min="5" max="5" width="40.44140625" style="7" customWidth="1"/>
    <col min="6" max="6" width="41.33203125" style="7" customWidth="1"/>
    <col min="7" max="7" width="47.6640625" style="7" customWidth="1"/>
    <col min="8" max="8" width="47.44140625" style="7" customWidth="1"/>
    <col min="9" max="9" width="32.44140625" style="7" customWidth="1"/>
    <col min="10" max="16384" width="11.44140625" style="7"/>
  </cols>
  <sheetData>
    <row r="3" spans="1:9" x14ac:dyDescent="0.3">
      <c r="A3" s="371" t="s">
        <v>81</v>
      </c>
      <c r="B3" s="371"/>
      <c r="C3" s="371"/>
      <c r="D3" s="371"/>
      <c r="E3" s="371"/>
      <c r="F3" s="371"/>
      <c r="G3" s="371"/>
      <c r="H3" s="371"/>
    </row>
    <row r="4" spans="1:9" x14ac:dyDescent="0.3">
      <c r="A4" s="371"/>
      <c r="B4" s="371"/>
      <c r="C4" s="371"/>
      <c r="D4" s="371"/>
      <c r="E4" s="371"/>
      <c r="F4" s="371"/>
      <c r="G4" s="371"/>
      <c r="H4" s="371"/>
    </row>
    <row r="5" spans="1:9" ht="33" thickBot="1" x14ac:dyDescent="0.35">
      <c r="A5" s="19"/>
      <c r="B5" s="19"/>
      <c r="C5" s="19"/>
      <c r="D5" s="19"/>
      <c r="E5" s="19"/>
      <c r="F5" s="19"/>
      <c r="G5" s="19"/>
      <c r="H5" s="19"/>
    </row>
    <row r="6" spans="1:9" ht="70.5" customHeight="1" thickBot="1" x14ac:dyDescent="0.35">
      <c r="A6" s="372" t="s">
        <v>81</v>
      </c>
      <c r="B6" s="84" t="s">
        <v>252</v>
      </c>
      <c r="C6" s="85" t="s">
        <v>253</v>
      </c>
      <c r="D6" s="85" t="s">
        <v>254</v>
      </c>
      <c r="E6" s="85" t="s">
        <v>255</v>
      </c>
      <c r="F6" s="85" t="s">
        <v>256</v>
      </c>
      <c r="G6" s="162" t="s">
        <v>257</v>
      </c>
      <c r="H6" s="163" t="s">
        <v>258</v>
      </c>
      <c r="I6" s="84" t="s">
        <v>259</v>
      </c>
    </row>
    <row r="7" spans="1:9" ht="265.5" customHeight="1" thickBot="1" x14ac:dyDescent="0.35">
      <c r="A7" s="373"/>
      <c r="B7" s="20" t="s">
        <v>260</v>
      </c>
      <c r="C7" s="20" t="s">
        <v>261</v>
      </c>
      <c r="D7" s="20" t="s">
        <v>262</v>
      </c>
      <c r="E7" s="20" t="s">
        <v>263</v>
      </c>
      <c r="F7" s="20" t="s">
        <v>264</v>
      </c>
      <c r="G7" s="21" t="s">
        <v>265</v>
      </c>
      <c r="H7" s="164" t="s">
        <v>266</v>
      </c>
      <c r="I7" s="168" t="s">
        <v>267</v>
      </c>
    </row>
  </sheetData>
  <mergeCells count="2">
    <mergeCell ref="A3:H4"/>
    <mergeCell ref="A6:A7"/>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210667-3AFD-47FD-9605-A490F90675A5}">
  <sheetPr>
    <tabColor rgb="FF00B0F0"/>
  </sheetPr>
  <dimension ref="A1:EG735"/>
  <sheetViews>
    <sheetView zoomScale="90" zoomScaleNormal="90" workbookViewId="0">
      <selection activeCell="C8" sqref="C8"/>
    </sheetView>
  </sheetViews>
  <sheetFormatPr baseColWidth="10" defaultColWidth="11.44140625" defaultRowHeight="14.4" x14ac:dyDescent="0.3"/>
  <cols>
    <col min="2" max="2" width="24.109375" customWidth="1"/>
    <col min="3" max="3" width="75.6640625" customWidth="1"/>
    <col min="4" max="4" width="29.88671875" customWidth="1"/>
    <col min="32" max="137" width="11.44140625" style="7"/>
  </cols>
  <sheetData>
    <row r="1" spans="1:31" s="7" customFormat="1" x14ac:dyDescent="0.3"/>
    <row r="2" spans="1:31" ht="22.8" x14ac:dyDescent="0.3">
      <c r="A2" s="7"/>
      <c r="B2" s="374" t="s">
        <v>268</v>
      </c>
      <c r="C2" s="374"/>
      <c r="D2" s="374"/>
      <c r="E2" s="7"/>
      <c r="F2" s="7"/>
      <c r="G2" s="7"/>
      <c r="H2" s="7"/>
      <c r="I2" s="7"/>
      <c r="J2" s="7"/>
      <c r="K2" s="7"/>
      <c r="L2" s="7"/>
      <c r="M2" s="7"/>
      <c r="N2" s="7"/>
      <c r="O2" s="7"/>
      <c r="P2" s="7"/>
      <c r="Q2" s="7"/>
      <c r="R2" s="7"/>
      <c r="S2" s="7"/>
      <c r="T2" s="7"/>
      <c r="U2" s="7"/>
      <c r="V2" s="7"/>
      <c r="W2" s="7"/>
      <c r="X2" s="7"/>
      <c r="Y2" s="7"/>
      <c r="Z2" s="7"/>
      <c r="AA2" s="7"/>
      <c r="AB2" s="7"/>
      <c r="AC2" s="7"/>
      <c r="AD2" s="7"/>
      <c r="AE2" s="7"/>
    </row>
    <row r="3" spans="1:31" x14ac:dyDescent="0.3">
      <c r="A3" s="7"/>
      <c r="B3" s="115"/>
      <c r="C3" s="115"/>
      <c r="D3" s="115"/>
      <c r="E3" s="7"/>
      <c r="F3" s="7"/>
      <c r="G3" s="7"/>
      <c r="H3" s="7"/>
      <c r="I3" s="7"/>
      <c r="J3" s="7"/>
      <c r="K3" s="7"/>
      <c r="L3" s="7"/>
      <c r="M3" s="7"/>
      <c r="N3" s="7"/>
      <c r="O3" s="7"/>
      <c r="P3" s="7"/>
      <c r="Q3" s="7"/>
      <c r="R3" s="7"/>
      <c r="S3" s="7"/>
      <c r="T3" s="7"/>
      <c r="U3" s="7"/>
      <c r="V3" s="7"/>
      <c r="W3" s="7"/>
      <c r="X3" s="7"/>
      <c r="Y3" s="7"/>
      <c r="Z3" s="7"/>
      <c r="AA3" s="7"/>
      <c r="AB3" s="7"/>
      <c r="AC3" s="7"/>
      <c r="AD3" s="7"/>
      <c r="AE3" s="7"/>
    </row>
    <row r="4" spans="1:31" ht="22.8" x14ac:dyDescent="0.3">
      <c r="A4" s="7"/>
      <c r="B4" s="22"/>
      <c r="C4" s="126" t="s">
        <v>269</v>
      </c>
      <c r="D4" s="126" t="s">
        <v>270</v>
      </c>
      <c r="E4" s="7"/>
      <c r="F4" s="7"/>
      <c r="G4" s="7"/>
      <c r="H4" s="7"/>
      <c r="I4" s="7"/>
      <c r="J4" s="7"/>
      <c r="K4" s="7"/>
      <c r="L4" s="7"/>
      <c r="M4" s="7"/>
      <c r="N4" s="7"/>
      <c r="O4" s="7"/>
      <c r="P4" s="7"/>
      <c r="Q4" s="7"/>
      <c r="R4" s="7"/>
      <c r="S4" s="7"/>
      <c r="T4" s="7"/>
      <c r="U4" s="7"/>
      <c r="V4" s="7"/>
      <c r="W4" s="7"/>
      <c r="X4" s="7"/>
      <c r="Y4" s="7"/>
      <c r="Z4" s="7"/>
      <c r="AA4" s="7"/>
      <c r="AB4" s="7"/>
      <c r="AC4" s="7"/>
      <c r="AD4" s="7"/>
      <c r="AE4" s="7"/>
    </row>
    <row r="5" spans="1:31" ht="45.6" x14ac:dyDescent="0.3">
      <c r="A5" s="7"/>
      <c r="B5" s="127" t="s">
        <v>271</v>
      </c>
      <c r="C5" s="128" t="s">
        <v>272</v>
      </c>
      <c r="D5" s="129">
        <v>0.2</v>
      </c>
      <c r="E5" s="7"/>
      <c r="F5" s="7"/>
      <c r="G5" s="7"/>
      <c r="H5" s="7"/>
      <c r="I5" s="7"/>
      <c r="J5" s="7"/>
      <c r="K5" s="7"/>
      <c r="L5" s="7"/>
      <c r="M5" s="7"/>
      <c r="N5" s="7"/>
      <c r="O5" s="7"/>
      <c r="P5" s="7"/>
      <c r="Q5" s="7"/>
      <c r="R5" s="7"/>
      <c r="S5" s="7"/>
      <c r="T5" s="7"/>
      <c r="U5" s="7"/>
      <c r="V5" s="7"/>
      <c r="W5" s="7"/>
      <c r="X5" s="7"/>
      <c r="Y5" s="7"/>
      <c r="Z5" s="7"/>
      <c r="AA5" s="7"/>
      <c r="AB5" s="7"/>
      <c r="AC5" s="7"/>
      <c r="AD5" s="7"/>
      <c r="AE5" s="7"/>
    </row>
    <row r="6" spans="1:31" ht="45.6" x14ac:dyDescent="0.3">
      <c r="A6" s="7"/>
      <c r="B6" s="130" t="s">
        <v>273</v>
      </c>
      <c r="C6" s="131" t="s">
        <v>274</v>
      </c>
      <c r="D6" s="132">
        <v>0.4</v>
      </c>
      <c r="E6" s="7"/>
      <c r="F6" s="7"/>
      <c r="G6" s="7"/>
      <c r="H6" s="7"/>
      <c r="I6" s="7"/>
      <c r="J6" s="7"/>
      <c r="K6" s="7"/>
      <c r="L6" s="7"/>
      <c r="M6" s="7"/>
      <c r="N6" s="7"/>
      <c r="O6" s="7"/>
      <c r="P6" s="7"/>
      <c r="Q6" s="7"/>
      <c r="R6" s="7"/>
      <c r="S6" s="7"/>
      <c r="T6" s="7"/>
      <c r="U6" s="7"/>
      <c r="V6" s="7"/>
      <c r="W6" s="7"/>
      <c r="X6" s="7"/>
      <c r="Y6" s="7"/>
      <c r="Z6" s="7"/>
      <c r="AA6" s="7"/>
      <c r="AB6" s="7"/>
      <c r="AC6" s="7"/>
      <c r="AD6" s="7"/>
      <c r="AE6" s="7"/>
    </row>
    <row r="7" spans="1:31" ht="45.6" x14ac:dyDescent="0.3">
      <c r="A7" s="7"/>
      <c r="B7" s="133" t="s">
        <v>275</v>
      </c>
      <c r="C7" s="131" t="s">
        <v>276</v>
      </c>
      <c r="D7" s="132">
        <v>0.6</v>
      </c>
      <c r="E7" s="7"/>
      <c r="F7" s="7"/>
      <c r="G7" s="7"/>
      <c r="H7" s="7"/>
      <c r="I7" s="7"/>
      <c r="J7" s="7"/>
      <c r="K7" s="7"/>
      <c r="L7" s="7"/>
      <c r="M7" s="7"/>
      <c r="N7" s="7"/>
      <c r="O7" s="7"/>
      <c r="P7" s="7"/>
      <c r="Q7" s="7"/>
      <c r="R7" s="7"/>
      <c r="S7" s="7"/>
      <c r="T7" s="7"/>
      <c r="U7" s="7"/>
      <c r="V7" s="7"/>
      <c r="W7" s="7"/>
      <c r="X7" s="7"/>
      <c r="Y7" s="7"/>
      <c r="Z7" s="7"/>
      <c r="AA7" s="7"/>
      <c r="AB7" s="7"/>
      <c r="AC7" s="7"/>
      <c r="AD7" s="7"/>
      <c r="AE7" s="7"/>
    </row>
    <row r="8" spans="1:31" ht="68.400000000000006" x14ac:dyDescent="0.3">
      <c r="A8" s="7"/>
      <c r="B8" s="134" t="s">
        <v>277</v>
      </c>
      <c r="C8" s="131" t="s">
        <v>278</v>
      </c>
      <c r="D8" s="132">
        <v>0.8</v>
      </c>
      <c r="E8" s="7"/>
      <c r="F8" s="7"/>
      <c r="G8" s="7"/>
      <c r="H8" s="7"/>
      <c r="I8" s="7"/>
      <c r="J8" s="7"/>
      <c r="K8" s="7"/>
      <c r="L8" s="7"/>
      <c r="M8" s="7"/>
      <c r="N8" s="7"/>
      <c r="O8" s="7"/>
      <c r="P8" s="7"/>
      <c r="Q8" s="7"/>
      <c r="R8" s="7"/>
      <c r="S8" s="7"/>
      <c r="T8" s="7"/>
      <c r="U8" s="7"/>
      <c r="V8" s="7"/>
      <c r="W8" s="7"/>
      <c r="X8" s="7"/>
      <c r="Y8" s="7"/>
      <c r="Z8" s="7"/>
      <c r="AA8" s="7"/>
      <c r="AB8" s="7"/>
      <c r="AC8" s="7"/>
      <c r="AD8" s="7"/>
      <c r="AE8" s="7"/>
    </row>
    <row r="9" spans="1:31" ht="45.6" x14ac:dyDescent="0.3">
      <c r="A9" s="7"/>
      <c r="B9" s="135" t="s">
        <v>279</v>
      </c>
      <c r="C9" s="131" t="s">
        <v>280</v>
      </c>
      <c r="D9" s="132">
        <v>1</v>
      </c>
      <c r="E9" s="7"/>
      <c r="F9" s="7"/>
      <c r="G9" s="7"/>
      <c r="H9" s="7"/>
      <c r="I9" s="7"/>
      <c r="J9" s="7"/>
      <c r="K9" s="7"/>
      <c r="L9" s="7"/>
      <c r="M9" s="7"/>
      <c r="N9" s="7"/>
      <c r="O9" s="7"/>
      <c r="P9" s="7"/>
      <c r="Q9" s="7"/>
      <c r="R9" s="7"/>
      <c r="S9" s="7"/>
      <c r="T9" s="7"/>
      <c r="U9" s="7"/>
      <c r="V9" s="7"/>
      <c r="W9" s="7"/>
      <c r="X9" s="7"/>
      <c r="Y9" s="7"/>
      <c r="Z9" s="7"/>
      <c r="AA9" s="7"/>
      <c r="AB9" s="7"/>
      <c r="AC9" s="7"/>
      <c r="AD9" s="7"/>
      <c r="AE9" s="7"/>
    </row>
    <row r="10" spans="1:31" x14ac:dyDescent="0.3">
      <c r="A10" s="7"/>
      <c r="B10" s="23"/>
      <c r="C10" s="23"/>
      <c r="D10" s="23"/>
      <c r="E10" s="7"/>
      <c r="F10" s="7"/>
      <c r="G10" s="7"/>
      <c r="H10" s="7"/>
      <c r="I10" s="7"/>
      <c r="J10" s="7"/>
      <c r="K10" s="7"/>
      <c r="L10" s="7"/>
      <c r="M10" s="7"/>
      <c r="N10" s="7"/>
      <c r="O10" s="7"/>
      <c r="P10" s="7"/>
      <c r="Q10" s="7"/>
      <c r="R10" s="7"/>
      <c r="S10" s="7"/>
      <c r="T10" s="7"/>
      <c r="U10" s="7"/>
      <c r="V10" s="7"/>
      <c r="W10" s="7"/>
      <c r="X10" s="7"/>
      <c r="Y10" s="7"/>
      <c r="Z10" s="7"/>
      <c r="AA10" s="7"/>
      <c r="AB10" s="7"/>
      <c r="AC10" s="7"/>
      <c r="AD10" s="7"/>
      <c r="AE10" s="7"/>
    </row>
    <row r="11" spans="1:31" x14ac:dyDescent="0.3">
      <c r="A11" s="7"/>
      <c r="B11" s="24"/>
      <c r="C11" s="23"/>
      <c r="D11" s="23"/>
      <c r="E11" s="7"/>
      <c r="F11" s="7"/>
      <c r="G11" s="7"/>
      <c r="H11" s="7"/>
      <c r="I11" s="7"/>
      <c r="J11" s="7"/>
      <c r="K11" s="7"/>
      <c r="L11" s="7"/>
      <c r="M11" s="7"/>
      <c r="N11" s="7"/>
      <c r="O11" s="7"/>
      <c r="P11" s="7"/>
      <c r="Q11" s="7"/>
      <c r="R11" s="7"/>
      <c r="S11" s="7"/>
      <c r="T11" s="7"/>
      <c r="U11" s="7"/>
      <c r="V11" s="7"/>
      <c r="W11" s="7"/>
      <c r="X11" s="7"/>
      <c r="Y11" s="7"/>
      <c r="Z11" s="7"/>
      <c r="AA11" s="7"/>
      <c r="AB11" s="7"/>
      <c r="AC11" s="7"/>
      <c r="AD11" s="7"/>
      <c r="AE11" s="7"/>
    </row>
    <row r="12" spans="1:31" x14ac:dyDescent="0.3">
      <c r="A12" s="7"/>
      <c r="B12" s="23"/>
      <c r="C12" s="23"/>
      <c r="D12" s="23"/>
      <c r="E12" s="7"/>
      <c r="F12" s="7"/>
      <c r="G12" s="7"/>
      <c r="H12" s="7"/>
      <c r="I12" s="7"/>
      <c r="J12" s="7"/>
      <c r="K12" s="7"/>
      <c r="L12" s="7"/>
      <c r="M12" s="7"/>
      <c r="N12" s="7"/>
      <c r="O12" s="7"/>
      <c r="P12" s="7"/>
      <c r="Q12" s="7"/>
      <c r="R12" s="7"/>
      <c r="S12" s="7"/>
      <c r="T12" s="7"/>
      <c r="U12" s="7"/>
      <c r="V12" s="7"/>
      <c r="W12" s="7"/>
      <c r="X12" s="7"/>
      <c r="Y12" s="7"/>
      <c r="Z12" s="7"/>
      <c r="AA12" s="7"/>
      <c r="AB12" s="7"/>
      <c r="AC12" s="7"/>
      <c r="AD12" s="7"/>
      <c r="AE12" s="7"/>
    </row>
    <row r="13" spans="1:31" x14ac:dyDescent="0.3">
      <c r="A13" s="7"/>
      <c r="B13" s="23"/>
      <c r="C13" s="23"/>
      <c r="D13" s="23"/>
      <c r="E13" s="7"/>
      <c r="F13" s="7"/>
      <c r="G13" s="7"/>
      <c r="H13" s="7"/>
      <c r="I13" s="7"/>
      <c r="J13" s="7"/>
      <c r="K13" s="7"/>
      <c r="L13" s="7"/>
      <c r="M13" s="7"/>
      <c r="N13" s="7"/>
      <c r="O13" s="7"/>
      <c r="P13" s="7"/>
      <c r="Q13" s="7"/>
      <c r="R13" s="7"/>
      <c r="S13" s="7"/>
      <c r="T13" s="7"/>
      <c r="U13" s="7"/>
      <c r="V13" s="7"/>
      <c r="W13" s="7"/>
      <c r="X13" s="7"/>
      <c r="Y13" s="7"/>
      <c r="Z13" s="7"/>
      <c r="AA13" s="7"/>
      <c r="AB13" s="7"/>
      <c r="AC13" s="7"/>
      <c r="AD13" s="7"/>
      <c r="AE13" s="7"/>
    </row>
    <row r="14" spans="1:31" x14ac:dyDescent="0.3">
      <c r="A14" s="7"/>
      <c r="B14" s="23"/>
      <c r="C14" s="23"/>
      <c r="D14" s="23"/>
      <c r="E14" s="7"/>
      <c r="F14" s="7"/>
      <c r="G14" s="7"/>
      <c r="H14" s="7"/>
      <c r="I14" s="7"/>
      <c r="J14" s="7"/>
      <c r="K14" s="7"/>
      <c r="L14" s="7"/>
      <c r="M14" s="7"/>
      <c r="N14" s="7"/>
      <c r="O14" s="7"/>
      <c r="P14" s="7"/>
      <c r="Q14" s="7"/>
      <c r="R14" s="7"/>
      <c r="S14" s="7"/>
      <c r="T14" s="7"/>
      <c r="U14" s="7"/>
      <c r="V14" s="7"/>
      <c r="W14" s="7"/>
      <c r="X14" s="7"/>
      <c r="Y14" s="7"/>
      <c r="Z14" s="7"/>
      <c r="AA14" s="7"/>
      <c r="AB14" s="7"/>
      <c r="AC14" s="7"/>
      <c r="AD14" s="7"/>
      <c r="AE14" s="7"/>
    </row>
    <row r="15" spans="1:31" x14ac:dyDescent="0.3">
      <c r="A15" s="7"/>
      <c r="B15" s="23"/>
      <c r="C15" s="23"/>
      <c r="D15" s="23"/>
      <c r="E15" s="7"/>
      <c r="F15" s="7"/>
      <c r="G15" s="7"/>
      <c r="H15" s="7"/>
      <c r="I15" s="7"/>
      <c r="J15" s="7"/>
      <c r="K15" s="7"/>
      <c r="L15" s="7"/>
      <c r="M15" s="7"/>
      <c r="N15" s="7"/>
      <c r="O15" s="7"/>
      <c r="P15" s="7"/>
      <c r="Q15" s="7"/>
      <c r="R15" s="7"/>
      <c r="S15" s="7"/>
      <c r="T15" s="7"/>
      <c r="U15" s="7"/>
      <c r="V15" s="7"/>
      <c r="W15" s="7"/>
      <c r="X15" s="7"/>
      <c r="Y15" s="7"/>
      <c r="Z15" s="7"/>
      <c r="AA15" s="7"/>
      <c r="AB15" s="7"/>
      <c r="AC15" s="7"/>
      <c r="AD15" s="7"/>
      <c r="AE15" s="7"/>
    </row>
    <row r="16" spans="1:31" x14ac:dyDescent="0.3">
      <c r="A16" s="7"/>
      <c r="B16" s="23"/>
      <c r="C16" s="23"/>
      <c r="D16" s="23"/>
      <c r="E16" s="7"/>
      <c r="F16" s="7"/>
      <c r="G16" s="7"/>
      <c r="H16" s="7"/>
      <c r="I16" s="7"/>
      <c r="J16" s="7"/>
      <c r="K16" s="7"/>
      <c r="L16" s="7"/>
      <c r="M16" s="7"/>
      <c r="N16" s="7"/>
      <c r="O16" s="7"/>
      <c r="P16" s="7"/>
      <c r="Q16" s="7"/>
      <c r="R16" s="7"/>
      <c r="S16" s="7"/>
      <c r="T16" s="7"/>
      <c r="U16" s="7"/>
      <c r="V16" s="7"/>
      <c r="W16" s="7"/>
      <c r="X16" s="7"/>
      <c r="Y16" s="7"/>
      <c r="Z16" s="7"/>
      <c r="AA16" s="7"/>
      <c r="AB16" s="7"/>
      <c r="AC16" s="7"/>
      <c r="AD16" s="7"/>
      <c r="AE16" s="7"/>
    </row>
    <row r="17" spans="1:31" x14ac:dyDescent="0.3">
      <c r="A17" s="7"/>
      <c r="B17" s="23"/>
      <c r="C17" s="23"/>
      <c r="D17" s="23"/>
      <c r="E17" s="7"/>
      <c r="F17" s="7"/>
      <c r="G17" s="7"/>
      <c r="H17" s="7"/>
      <c r="I17" s="7"/>
      <c r="J17" s="7"/>
      <c r="K17" s="7"/>
      <c r="L17" s="7"/>
      <c r="M17" s="7"/>
      <c r="N17" s="7"/>
      <c r="O17" s="7"/>
      <c r="P17" s="7"/>
      <c r="Q17" s="7"/>
      <c r="R17" s="7"/>
      <c r="S17" s="7"/>
      <c r="T17" s="7"/>
      <c r="U17" s="7"/>
      <c r="V17" s="7"/>
      <c r="W17" s="7"/>
      <c r="X17" s="7"/>
      <c r="Y17" s="7"/>
      <c r="Z17" s="7"/>
      <c r="AA17" s="7"/>
      <c r="AB17" s="7"/>
      <c r="AC17" s="7"/>
      <c r="AD17" s="7"/>
      <c r="AE17" s="7"/>
    </row>
    <row r="18" spans="1:31" x14ac:dyDescent="0.3">
      <c r="A18" s="7"/>
      <c r="B18" s="23"/>
      <c r="C18" s="23"/>
      <c r="D18" s="23"/>
      <c r="E18" s="7"/>
      <c r="F18" s="7"/>
      <c r="G18" s="7"/>
      <c r="H18" s="7"/>
      <c r="I18" s="7"/>
      <c r="J18" s="7"/>
      <c r="K18" s="7"/>
      <c r="L18" s="7"/>
      <c r="M18" s="7"/>
      <c r="N18" s="7"/>
      <c r="O18" s="7"/>
      <c r="P18" s="7"/>
      <c r="Q18" s="7"/>
      <c r="R18" s="7"/>
      <c r="S18" s="7"/>
      <c r="T18" s="7"/>
      <c r="U18" s="7"/>
      <c r="V18" s="7"/>
      <c r="W18" s="7"/>
      <c r="X18" s="7"/>
      <c r="Y18" s="7"/>
      <c r="Z18" s="7"/>
      <c r="AA18" s="7"/>
      <c r="AB18" s="7"/>
      <c r="AC18" s="7"/>
      <c r="AD18" s="7"/>
      <c r="AE18" s="7"/>
    </row>
    <row r="19" spans="1:31" x14ac:dyDescent="0.3">
      <c r="A19" s="7"/>
      <c r="B19" s="23"/>
      <c r="C19" s="23"/>
      <c r="D19" s="23"/>
      <c r="E19" s="7"/>
      <c r="F19" s="7"/>
      <c r="G19" s="7"/>
      <c r="H19" s="7"/>
      <c r="I19" s="7"/>
      <c r="J19" s="7"/>
      <c r="K19" s="7"/>
      <c r="L19" s="7"/>
      <c r="M19" s="7"/>
      <c r="N19" s="7"/>
      <c r="O19" s="7"/>
      <c r="P19" s="7"/>
      <c r="Q19" s="7"/>
      <c r="R19" s="7"/>
      <c r="S19" s="7"/>
      <c r="T19" s="7"/>
      <c r="U19" s="7"/>
      <c r="V19" s="7"/>
      <c r="W19" s="7"/>
      <c r="X19" s="7"/>
      <c r="Y19" s="7"/>
      <c r="Z19" s="7"/>
      <c r="AA19" s="7"/>
      <c r="AB19" s="7"/>
      <c r="AC19" s="7"/>
      <c r="AD19" s="7"/>
      <c r="AE19" s="7"/>
    </row>
    <row r="20" spans="1:31" x14ac:dyDescent="0.3">
      <c r="A20" s="7"/>
      <c r="B20" s="7"/>
      <c r="C20" s="7"/>
      <c r="D20" s="7"/>
      <c r="E20" s="7"/>
      <c r="F20" s="7"/>
      <c r="G20" s="7"/>
      <c r="H20" s="7"/>
      <c r="I20" s="7"/>
      <c r="J20" s="7"/>
      <c r="K20" s="7"/>
      <c r="L20" s="7"/>
      <c r="M20" s="7"/>
      <c r="N20" s="7"/>
      <c r="O20" s="7"/>
      <c r="P20" s="7"/>
      <c r="Q20" s="7"/>
      <c r="R20" s="7"/>
      <c r="S20" s="7"/>
      <c r="T20" s="7"/>
      <c r="U20" s="7"/>
      <c r="V20" s="7"/>
      <c r="W20" s="7"/>
      <c r="X20" s="7"/>
      <c r="Y20" s="7"/>
      <c r="Z20" s="7"/>
      <c r="AA20" s="7"/>
      <c r="AB20" s="7"/>
      <c r="AC20" s="7"/>
      <c r="AD20" s="7"/>
      <c r="AE20" s="7"/>
    </row>
    <row r="21" spans="1:31" x14ac:dyDescent="0.3">
      <c r="A21" s="7"/>
      <c r="B21" s="7"/>
      <c r="C21" s="7"/>
      <c r="D21" s="7"/>
      <c r="E21" s="7"/>
      <c r="F21" s="7"/>
      <c r="G21" s="7"/>
      <c r="H21" s="7"/>
      <c r="I21" s="7"/>
      <c r="J21" s="7"/>
      <c r="K21" s="7"/>
      <c r="L21" s="7"/>
      <c r="M21" s="7"/>
      <c r="N21" s="7"/>
      <c r="O21" s="7"/>
      <c r="P21" s="7"/>
      <c r="Q21" s="7"/>
      <c r="R21" s="7"/>
      <c r="S21" s="7"/>
      <c r="T21" s="7"/>
      <c r="U21" s="7"/>
      <c r="V21" s="7"/>
      <c r="W21" s="7"/>
      <c r="X21" s="7"/>
      <c r="Y21" s="7"/>
      <c r="Z21" s="7"/>
      <c r="AA21" s="7"/>
      <c r="AB21" s="7"/>
      <c r="AC21" s="7"/>
      <c r="AD21" s="7"/>
      <c r="AE21" s="7"/>
    </row>
    <row r="22" spans="1:31" x14ac:dyDescent="0.3">
      <c r="A22" s="7"/>
      <c r="B22" s="7"/>
      <c r="C22" s="7"/>
      <c r="D22" s="7"/>
      <c r="E22" s="7"/>
      <c r="F22" s="7"/>
      <c r="G22" s="7"/>
      <c r="H22" s="7"/>
      <c r="I22" s="7"/>
      <c r="J22" s="7"/>
      <c r="K22" s="7"/>
      <c r="L22" s="7"/>
      <c r="M22" s="7"/>
      <c r="N22" s="7"/>
      <c r="O22" s="7"/>
      <c r="P22" s="7"/>
      <c r="Q22" s="7"/>
      <c r="R22" s="7"/>
      <c r="S22" s="7"/>
      <c r="T22" s="7"/>
      <c r="U22" s="7"/>
      <c r="V22" s="7"/>
      <c r="W22" s="7"/>
      <c r="X22" s="7"/>
      <c r="Y22" s="7"/>
      <c r="Z22" s="7"/>
      <c r="AA22" s="7"/>
      <c r="AB22" s="7"/>
      <c r="AC22" s="7"/>
      <c r="AD22" s="7"/>
      <c r="AE22" s="7"/>
    </row>
    <row r="23" spans="1:31" x14ac:dyDescent="0.3">
      <c r="A23" s="7"/>
      <c r="B23" s="7"/>
      <c r="C23" s="7"/>
      <c r="D23" s="7"/>
      <c r="E23" s="7"/>
      <c r="F23" s="7"/>
      <c r="G23" s="7"/>
      <c r="H23" s="7"/>
      <c r="I23" s="7"/>
      <c r="J23" s="7"/>
      <c r="K23" s="7"/>
      <c r="L23" s="7"/>
      <c r="M23" s="7"/>
      <c r="N23" s="7"/>
      <c r="O23" s="7"/>
      <c r="P23" s="7"/>
      <c r="Q23" s="7"/>
      <c r="R23" s="7"/>
      <c r="S23" s="7"/>
      <c r="T23" s="7"/>
      <c r="U23" s="7"/>
      <c r="V23" s="7"/>
      <c r="W23" s="7"/>
      <c r="X23" s="7"/>
      <c r="Y23" s="7"/>
      <c r="Z23" s="7"/>
      <c r="AA23" s="7"/>
      <c r="AB23" s="7"/>
      <c r="AC23" s="7"/>
      <c r="AD23" s="7"/>
      <c r="AE23" s="7"/>
    </row>
    <row r="24" spans="1:31" x14ac:dyDescent="0.3">
      <c r="A24" s="7"/>
      <c r="B24" s="7"/>
      <c r="C24" s="7"/>
      <c r="D24" s="7"/>
      <c r="E24" s="7"/>
      <c r="F24" s="7"/>
      <c r="G24" s="7"/>
      <c r="H24" s="7"/>
      <c r="I24" s="7"/>
      <c r="J24" s="7"/>
      <c r="K24" s="7"/>
      <c r="L24" s="7"/>
      <c r="M24" s="7"/>
      <c r="N24" s="7"/>
      <c r="O24" s="7"/>
      <c r="P24" s="7"/>
      <c r="Q24" s="7"/>
      <c r="R24" s="7"/>
      <c r="S24" s="7"/>
      <c r="T24" s="7"/>
      <c r="U24" s="7"/>
      <c r="V24" s="7"/>
      <c r="W24" s="7"/>
      <c r="X24" s="7"/>
      <c r="Y24" s="7"/>
      <c r="Z24" s="7"/>
      <c r="AA24" s="7"/>
      <c r="AB24" s="7"/>
      <c r="AC24" s="7"/>
      <c r="AD24" s="7"/>
      <c r="AE24" s="7"/>
    </row>
    <row r="25" spans="1:31" x14ac:dyDescent="0.3">
      <c r="A25" s="7"/>
      <c r="B25" s="7"/>
      <c r="C25" s="7"/>
      <c r="D25" s="7"/>
      <c r="E25" s="7"/>
      <c r="F25" s="7"/>
      <c r="G25" s="7"/>
      <c r="H25" s="7"/>
      <c r="I25" s="7"/>
      <c r="J25" s="7"/>
      <c r="K25" s="7"/>
      <c r="L25" s="7"/>
      <c r="M25" s="7"/>
      <c r="N25" s="7"/>
      <c r="O25" s="7"/>
      <c r="P25" s="7"/>
      <c r="Q25" s="7"/>
      <c r="R25" s="7"/>
      <c r="S25" s="7"/>
      <c r="T25" s="7"/>
      <c r="U25" s="7"/>
      <c r="V25" s="7"/>
      <c r="W25" s="7"/>
      <c r="X25" s="7"/>
      <c r="Y25" s="7"/>
      <c r="Z25" s="7"/>
      <c r="AA25" s="7"/>
      <c r="AB25" s="7"/>
      <c r="AC25" s="7"/>
      <c r="AD25" s="7"/>
      <c r="AE25" s="7"/>
    </row>
    <row r="26" spans="1:31" x14ac:dyDescent="0.3">
      <c r="A26" s="7"/>
      <c r="B26" s="7"/>
      <c r="C26" s="7"/>
      <c r="D26" s="7"/>
      <c r="E26" s="7"/>
      <c r="F26" s="7"/>
      <c r="G26" s="7"/>
      <c r="H26" s="7"/>
      <c r="I26" s="7"/>
      <c r="J26" s="7"/>
      <c r="K26" s="7"/>
      <c r="L26" s="7"/>
      <c r="M26" s="7"/>
      <c r="N26" s="7"/>
      <c r="O26" s="7"/>
      <c r="P26" s="7"/>
      <c r="Q26" s="7"/>
      <c r="R26" s="7"/>
      <c r="S26" s="7"/>
      <c r="T26" s="7"/>
      <c r="U26" s="7"/>
      <c r="V26" s="7"/>
      <c r="W26" s="7"/>
      <c r="X26" s="7"/>
      <c r="Y26" s="7"/>
      <c r="Z26" s="7"/>
      <c r="AA26" s="7"/>
      <c r="AB26" s="7"/>
      <c r="AC26" s="7"/>
      <c r="AD26" s="7"/>
      <c r="AE26" s="7"/>
    </row>
    <row r="27" spans="1:31" x14ac:dyDescent="0.3">
      <c r="A27" s="7"/>
      <c r="B27" s="7"/>
      <c r="C27" s="7"/>
      <c r="D27" s="7"/>
      <c r="E27" s="7"/>
      <c r="F27" s="7"/>
      <c r="G27" s="7"/>
      <c r="H27" s="7"/>
      <c r="I27" s="7"/>
      <c r="J27" s="7"/>
      <c r="K27" s="7"/>
      <c r="L27" s="7"/>
      <c r="M27" s="7"/>
      <c r="N27" s="7"/>
      <c r="O27" s="7"/>
      <c r="P27" s="7"/>
      <c r="Q27" s="7"/>
      <c r="R27" s="7"/>
      <c r="S27" s="7"/>
      <c r="T27" s="7"/>
      <c r="U27" s="7"/>
      <c r="V27" s="7"/>
      <c r="W27" s="7"/>
      <c r="X27" s="7"/>
      <c r="Y27" s="7"/>
      <c r="Z27" s="7"/>
      <c r="AA27" s="7"/>
      <c r="AB27" s="7"/>
      <c r="AC27" s="7"/>
      <c r="AD27" s="7"/>
      <c r="AE27" s="7"/>
    </row>
    <row r="28" spans="1:31" x14ac:dyDescent="0.3">
      <c r="A28" s="7"/>
      <c r="B28" s="7"/>
      <c r="C28" s="7"/>
      <c r="D28" s="7"/>
      <c r="E28" s="7"/>
      <c r="F28" s="7"/>
      <c r="G28" s="7"/>
      <c r="H28" s="7"/>
      <c r="I28" s="7"/>
      <c r="J28" s="7"/>
      <c r="K28" s="7"/>
      <c r="L28" s="7"/>
      <c r="M28" s="7"/>
      <c r="N28" s="7"/>
      <c r="O28" s="7"/>
      <c r="P28" s="7"/>
      <c r="Q28" s="7"/>
      <c r="R28" s="7"/>
      <c r="S28" s="7"/>
      <c r="T28" s="7"/>
      <c r="U28" s="7"/>
      <c r="V28" s="7"/>
      <c r="W28" s="7"/>
      <c r="X28" s="7"/>
      <c r="Y28" s="7"/>
      <c r="Z28" s="7"/>
      <c r="AA28" s="7"/>
      <c r="AB28" s="7"/>
      <c r="AC28" s="7"/>
      <c r="AD28" s="7"/>
      <c r="AE28" s="7"/>
    </row>
    <row r="29" spans="1:31" x14ac:dyDescent="0.3">
      <c r="A29" s="7"/>
      <c r="B29" s="7"/>
      <c r="C29" s="7"/>
      <c r="D29" s="7"/>
      <c r="E29" s="7"/>
      <c r="F29" s="7"/>
      <c r="G29" s="7"/>
      <c r="H29" s="7"/>
      <c r="I29" s="7"/>
      <c r="J29" s="7"/>
      <c r="K29" s="7"/>
      <c r="L29" s="7"/>
      <c r="M29" s="7"/>
      <c r="N29" s="7"/>
      <c r="O29" s="7"/>
      <c r="P29" s="7"/>
      <c r="Q29" s="7"/>
      <c r="R29" s="7"/>
      <c r="S29" s="7"/>
      <c r="T29" s="7"/>
      <c r="U29" s="7"/>
      <c r="V29" s="7"/>
      <c r="W29" s="7"/>
      <c r="X29" s="7"/>
      <c r="Y29" s="7"/>
      <c r="Z29" s="7"/>
      <c r="AA29" s="7"/>
      <c r="AB29" s="7"/>
      <c r="AC29" s="7"/>
      <c r="AD29" s="7"/>
      <c r="AE29" s="7"/>
    </row>
    <row r="30" spans="1:31" x14ac:dyDescent="0.3">
      <c r="A30" s="7"/>
      <c r="B30" s="7"/>
      <c r="C30" s="7"/>
      <c r="D30" s="7"/>
      <c r="E30" s="7"/>
      <c r="F30" s="7"/>
      <c r="G30" s="7"/>
      <c r="H30" s="7"/>
      <c r="I30" s="7"/>
      <c r="J30" s="7"/>
      <c r="K30" s="7"/>
      <c r="L30" s="7"/>
      <c r="M30" s="7"/>
      <c r="N30" s="7"/>
      <c r="O30" s="7"/>
      <c r="P30" s="7"/>
      <c r="Q30" s="7"/>
      <c r="R30" s="7"/>
      <c r="S30" s="7"/>
      <c r="T30" s="7"/>
      <c r="U30" s="7"/>
      <c r="V30" s="7"/>
      <c r="W30" s="7"/>
      <c r="X30" s="7"/>
      <c r="Y30" s="7"/>
      <c r="Z30" s="7"/>
      <c r="AA30" s="7"/>
      <c r="AB30" s="7"/>
      <c r="AC30" s="7"/>
      <c r="AD30" s="7"/>
      <c r="AE30" s="7"/>
    </row>
    <row r="31" spans="1:31" x14ac:dyDescent="0.3">
      <c r="A31" s="7"/>
      <c r="B31" s="7"/>
      <c r="C31" s="7"/>
      <c r="D31" s="7"/>
      <c r="E31" s="7"/>
      <c r="F31" s="7"/>
      <c r="G31" s="7"/>
      <c r="H31" s="7"/>
      <c r="I31" s="7"/>
      <c r="J31" s="7"/>
      <c r="K31" s="7"/>
      <c r="L31" s="7"/>
      <c r="M31" s="7"/>
      <c r="N31" s="7"/>
      <c r="O31" s="7"/>
      <c r="P31" s="7"/>
      <c r="Q31" s="7"/>
      <c r="R31" s="7"/>
      <c r="S31" s="7"/>
      <c r="T31" s="7"/>
      <c r="U31" s="7"/>
      <c r="V31" s="7"/>
      <c r="W31" s="7"/>
      <c r="X31" s="7"/>
      <c r="Y31" s="7"/>
      <c r="Z31" s="7"/>
      <c r="AA31" s="7"/>
      <c r="AB31" s="7"/>
      <c r="AC31" s="7"/>
      <c r="AD31" s="7"/>
      <c r="AE31" s="7"/>
    </row>
    <row r="32" spans="1:31" x14ac:dyDescent="0.3">
      <c r="A32" s="7"/>
      <c r="B32" s="7"/>
      <c r="C32" s="7"/>
      <c r="D32" s="7"/>
      <c r="E32" s="7"/>
      <c r="F32" s="7"/>
      <c r="G32" s="7"/>
      <c r="H32" s="7"/>
      <c r="I32" s="7"/>
      <c r="J32" s="7"/>
      <c r="K32" s="7"/>
      <c r="L32" s="7"/>
      <c r="M32" s="7"/>
      <c r="N32" s="7"/>
      <c r="O32" s="7"/>
      <c r="P32" s="7"/>
      <c r="Q32" s="7"/>
      <c r="R32" s="7"/>
      <c r="S32" s="7"/>
      <c r="T32" s="7"/>
      <c r="U32" s="7"/>
      <c r="V32" s="7"/>
      <c r="W32" s="7"/>
      <c r="X32" s="7"/>
      <c r="Y32" s="7"/>
      <c r="Z32" s="7"/>
      <c r="AA32" s="7"/>
      <c r="AB32" s="7"/>
      <c r="AC32" s="7"/>
      <c r="AD32" s="7"/>
      <c r="AE32" s="7"/>
    </row>
    <row r="33" spans="1:31" x14ac:dyDescent="0.3">
      <c r="A33" s="7"/>
      <c r="B33" s="7"/>
      <c r="C33" s="7"/>
      <c r="D33" s="7"/>
      <c r="E33" s="7"/>
      <c r="F33" s="7"/>
      <c r="G33" s="7"/>
      <c r="H33" s="7"/>
      <c r="I33" s="7"/>
      <c r="J33" s="7"/>
      <c r="K33" s="7"/>
      <c r="L33" s="7"/>
      <c r="M33" s="7"/>
      <c r="N33" s="7"/>
      <c r="O33" s="7"/>
      <c r="P33" s="7"/>
      <c r="Q33" s="7"/>
      <c r="R33" s="7"/>
      <c r="S33" s="7"/>
      <c r="T33" s="7"/>
      <c r="U33" s="7"/>
      <c r="V33" s="7"/>
      <c r="W33" s="7"/>
      <c r="X33" s="7"/>
      <c r="Y33" s="7"/>
      <c r="Z33" s="7"/>
      <c r="AA33" s="7"/>
      <c r="AB33" s="7"/>
      <c r="AC33" s="7"/>
      <c r="AD33" s="7"/>
      <c r="AE33" s="7"/>
    </row>
    <row r="34" spans="1:31" s="7" customFormat="1" x14ac:dyDescent="0.3"/>
    <row r="35" spans="1:31" s="7" customFormat="1" x14ac:dyDescent="0.3"/>
    <row r="36" spans="1:31" s="7" customFormat="1" x14ac:dyDescent="0.3"/>
    <row r="37" spans="1:31" s="7" customFormat="1" x14ac:dyDescent="0.3"/>
    <row r="38" spans="1:31" s="7" customFormat="1" x14ac:dyDescent="0.3"/>
    <row r="39" spans="1:31" s="7" customFormat="1" x14ac:dyDescent="0.3"/>
    <row r="40" spans="1:31" s="7" customFormat="1" x14ac:dyDescent="0.3"/>
    <row r="41" spans="1:31" s="7" customFormat="1" x14ac:dyDescent="0.3"/>
    <row r="42" spans="1:31" s="7" customFormat="1" x14ac:dyDescent="0.3"/>
    <row r="43" spans="1:31" s="7" customFormat="1" x14ac:dyDescent="0.3"/>
    <row r="44" spans="1:31" s="7" customFormat="1" x14ac:dyDescent="0.3"/>
    <row r="45" spans="1:31" s="7" customFormat="1" x14ac:dyDescent="0.3"/>
    <row r="46" spans="1:31" s="7" customFormat="1" x14ac:dyDescent="0.3"/>
    <row r="47" spans="1:31" s="7" customFormat="1" x14ac:dyDescent="0.3"/>
    <row r="48" spans="1:31" s="7" customFormat="1" x14ac:dyDescent="0.3"/>
    <row r="49" s="7" customFormat="1" x14ac:dyDescent="0.3"/>
    <row r="50" s="7" customFormat="1" x14ac:dyDescent="0.3"/>
    <row r="51" s="7" customFormat="1" x14ac:dyDescent="0.3"/>
    <row r="52" s="7" customFormat="1" x14ac:dyDescent="0.3"/>
    <row r="53" s="7" customFormat="1" x14ac:dyDescent="0.3"/>
    <row r="54" s="7" customFormat="1" x14ac:dyDescent="0.3"/>
    <row r="55" s="7" customFormat="1" x14ac:dyDescent="0.3"/>
    <row r="56" s="7" customFormat="1" x14ac:dyDescent="0.3"/>
    <row r="57" s="7" customFormat="1" x14ac:dyDescent="0.3"/>
    <row r="58" s="7" customFormat="1" x14ac:dyDescent="0.3"/>
    <row r="59" s="7" customFormat="1" x14ac:dyDescent="0.3"/>
    <row r="60" s="7" customFormat="1" x14ac:dyDescent="0.3"/>
    <row r="61" s="7" customFormat="1" x14ac:dyDescent="0.3"/>
    <row r="62" s="7" customFormat="1" x14ac:dyDescent="0.3"/>
    <row r="63" s="7" customFormat="1" x14ac:dyDescent="0.3"/>
    <row r="64" s="7" customFormat="1" x14ac:dyDescent="0.3"/>
    <row r="65" s="7" customFormat="1" x14ac:dyDescent="0.3"/>
    <row r="66" s="7" customFormat="1" x14ac:dyDescent="0.3"/>
    <row r="67" s="7" customFormat="1" x14ac:dyDescent="0.3"/>
    <row r="68" s="7" customFormat="1" x14ac:dyDescent="0.3"/>
    <row r="69" s="7" customFormat="1" x14ac:dyDescent="0.3"/>
    <row r="70" s="7" customFormat="1" x14ac:dyDescent="0.3"/>
    <row r="71" s="7" customFormat="1" x14ac:dyDescent="0.3"/>
    <row r="72" s="7" customFormat="1" x14ac:dyDescent="0.3"/>
    <row r="73" s="7" customFormat="1" x14ac:dyDescent="0.3"/>
    <row r="74" s="7" customFormat="1" x14ac:dyDescent="0.3"/>
    <row r="75" s="7" customFormat="1" x14ac:dyDescent="0.3"/>
    <row r="76" s="7" customFormat="1" x14ac:dyDescent="0.3"/>
    <row r="77" s="7" customFormat="1" x14ac:dyDescent="0.3"/>
    <row r="78" s="7" customFormat="1" x14ac:dyDescent="0.3"/>
    <row r="79" s="7" customFormat="1" x14ac:dyDescent="0.3"/>
    <row r="80" s="7" customFormat="1" x14ac:dyDescent="0.3"/>
    <row r="81" s="7" customFormat="1" x14ac:dyDescent="0.3"/>
    <row r="82" s="7" customFormat="1" x14ac:dyDescent="0.3"/>
    <row r="83" s="7" customFormat="1" x14ac:dyDescent="0.3"/>
    <row r="84" s="7" customFormat="1" x14ac:dyDescent="0.3"/>
    <row r="85" s="7" customFormat="1" x14ac:dyDescent="0.3"/>
    <row r="86" s="7" customFormat="1" x14ac:dyDescent="0.3"/>
    <row r="87" s="7" customFormat="1" x14ac:dyDescent="0.3"/>
    <row r="88" s="7" customFormat="1" x14ac:dyDescent="0.3"/>
    <row r="89" s="7" customFormat="1" x14ac:dyDescent="0.3"/>
    <row r="90" s="7" customFormat="1" x14ac:dyDescent="0.3"/>
    <row r="91" s="7" customFormat="1" x14ac:dyDescent="0.3"/>
    <row r="92" s="7" customFormat="1" x14ac:dyDescent="0.3"/>
    <row r="93" s="7" customFormat="1" x14ac:dyDescent="0.3"/>
    <row r="94" s="7" customFormat="1" x14ac:dyDescent="0.3"/>
    <row r="95" s="7" customFormat="1" x14ac:dyDescent="0.3"/>
    <row r="96" s="7" customFormat="1" x14ac:dyDescent="0.3"/>
    <row r="97" s="7" customFormat="1" x14ac:dyDescent="0.3"/>
    <row r="98" s="7" customFormat="1" x14ac:dyDescent="0.3"/>
    <row r="99" s="7" customFormat="1" x14ac:dyDescent="0.3"/>
    <row r="100" s="7" customFormat="1" x14ac:dyDescent="0.3"/>
    <row r="101" s="7" customFormat="1" x14ac:dyDescent="0.3"/>
    <row r="102" s="7" customFormat="1" x14ac:dyDescent="0.3"/>
    <row r="103" s="7" customFormat="1" x14ac:dyDescent="0.3"/>
    <row r="104" s="7" customFormat="1" x14ac:dyDescent="0.3"/>
    <row r="105" s="7" customFormat="1" x14ac:dyDescent="0.3"/>
    <row r="106" s="7" customFormat="1" x14ac:dyDescent="0.3"/>
    <row r="107" s="7" customFormat="1" x14ac:dyDescent="0.3"/>
    <row r="108" s="7" customFormat="1" x14ac:dyDescent="0.3"/>
    <row r="109" s="7" customFormat="1" x14ac:dyDescent="0.3"/>
    <row r="110" s="7" customFormat="1" x14ac:dyDescent="0.3"/>
    <row r="111" s="7" customFormat="1" x14ac:dyDescent="0.3"/>
    <row r="112" s="7" customFormat="1" x14ac:dyDescent="0.3"/>
    <row r="113" s="7" customFormat="1" x14ac:dyDescent="0.3"/>
    <row r="114" s="7" customFormat="1" x14ac:dyDescent="0.3"/>
    <row r="115" s="7" customFormat="1" x14ac:dyDescent="0.3"/>
    <row r="116" s="7" customFormat="1" x14ac:dyDescent="0.3"/>
    <row r="117" s="7" customFormat="1" x14ac:dyDescent="0.3"/>
    <row r="118" s="7" customFormat="1" x14ac:dyDescent="0.3"/>
    <row r="119" s="7" customFormat="1" x14ac:dyDescent="0.3"/>
    <row r="120" s="7" customFormat="1" x14ac:dyDescent="0.3"/>
    <row r="121" s="7" customFormat="1" x14ac:dyDescent="0.3"/>
    <row r="122" s="7" customFormat="1" x14ac:dyDescent="0.3"/>
    <row r="123" s="7" customFormat="1" x14ac:dyDescent="0.3"/>
    <row r="124" s="7" customFormat="1" x14ac:dyDescent="0.3"/>
    <row r="125" s="7" customFormat="1" x14ac:dyDescent="0.3"/>
    <row r="126" s="7" customFormat="1" x14ac:dyDescent="0.3"/>
    <row r="127" s="7" customFormat="1" x14ac:dyDescent="0.3"/>
    <row r="128" s="7" customFormat="1" x14ac:dyDescent="0.3"/>
    <row r="129" s="7" customFormat="1" x14ac:dyDescent="0.3"/>
    <row r="130" s="7" customFormat="1" x14ac:dyDescent="0.3"/>
    <row r="131" s="7" customFormat="1" x14ac:dyDescent="0.3"/>
    <row r="132" s="7" customFormat="1" x14ac:dyDescent="0.3"/>
    <row r="133" s="7" customFormat="1" x14ac:dyDescent="0.3"/>
    <row r="134" s="7" customFormat="1" x14ac:dyDescent="0.3"/>
    <row r="135" s="7" customFormat="1" x14ac:dyDescent="0.3"/>
    <row r="136" s="7" customFormat="1" x14ac:dyDescent="0.3"/>
    <row r="137" s="7" customFormat="1" x14ac:dyDescent="0.3"/>
    <row r="138" s="7" customFormat="1" x14ac:dyDescent="0.3"/>
    <row r="139" s="7" customFormat="1" x14ac:dyDescent="0.3"/>
    <row r="140" s="7" customFormat="1" x14ac:dyDescent="0.3"/>
    <row r="141" s="7" customFormat="1" x14ac:dyDescent="0.3"/>
    <row r="142" s="7" customFormat="1" x14ac:dyDescent="0.3"/>
    <row r="143" s="7" customFormat="1" x14ac:dyDescent="0.3"/>
    <row r="144" s="7" customFormat="1" x14ac:dyDescent="0.3"/>
    <row r="145" s="7" customFormat="1" x14ac:dyDescent="0.3"/>
    <row r="146" s="7" customFormat="1" x14ac:dyDescent="0.3"/>
    <row r="147" s="7" customFormat="1" x14ac:dyDescent="0.3"/>
    <row r="148" s="7" customFormat="1" x14ac:dyDescent="0.3"/>
    <row r="149" s="7" customFormat="1" x14ac:dyDescent="0.3"/>
    <row r="150" s="7" customFormat="1" x14ac:dyDescent="0.3"/>
    <row r="151" s="7" customFormat="1" x14ac:dyDescent="0.3"/>
    <row r="152" s="7" customFormat="1" x14ac:dyDescent="0.3"/>
    <row r="153" s="7" customFormat="1" x14ac:dyDescent="0.3"/>
    <row r="154" s="7" customFormat="1" x14ac:dyDescent="0.3"/>
    <row r="155" s="7" customFormat="1" x14ac:dyDescent="0.3"/>
    <row r="156" s="7" customFormat="1" x14ac:dyDescent="0.3"/>
    <row r="157" s="7" customFormat="1" x14ac:dyDescent="0.3"/>
    <row r="158" s="7" customFormat="1" x14ac:dyDescent="0.3"/>
    <row r="159" s="7" customFormat="1" x14ac:dyDescent="0.3"/>
    <row r="160" s="7" customFormat="1" x14ac:dyDescent="0.3"/>
    <row r="161" s="7" customFormat="1" x14ac:dyDescent="0.3"/>
    <row r="162" s="7" customFormat="1" x14ac:dyDescent="0.3"/>
    <row r="163" s="7" customFormat="1" x14ac:dyDescent="0.3"/>
    <row r="164" s="7" customFormat="1" x14ac:dyDescent="0.3"/>
    <row r="165" s="7" customFormat="1" x14ac:dyDescent="0.3"/>
    <row r="166" s="7" customFormat="1" x14ac:dyDescent="0.3"/>
    <row r="167" s="7" customFormat="1" x14ac:dyDescent="0.3"/>
    <row r="168" s="7" customFormat="1" x14ac:dyDescent="0.3"/>
    <row r="169" s="7" customFormat="1" x14ac:dyDescent="0.3"/>
    <row r="170" s="7" customFormat="1" x14ac:dyDescent="0.3"/>
    <row r="171" s="7" customFormat="1" x14ac:dyDescent="0.3"/>
    <row r="172" s="7" customFormat="1" x14ac:dyDescent="0.3"/>
    <row r="173" s="7" customFormat="1" x14ac:dyDescent="0.3"/>
    <row r="174" s="7" customFormat="1" x14ac:dyDescent="0.3"/>
    <row r="175" s="7" customFormat="1" x14ac:dyDescent="0.3"/>
    <row r="176" s="7" customFormat="1" x14ac:dyDescent="0.3"/>
    <row r="177" s="7" customFormat="1" x14ac:dyDescent="0.3"/>
    <row r="178" s="7" customFormat="1" x14ac:dyDescent="0.3"/>
    <row r="179" s="7" customFormat="1" x14ac:dyDescent="0.3"/>
    <row r="180" s="7" customFormat="1" x14ac:dyDescent="0.3"/>
    <row r="181" s="7" customFormat="1" x14ac:dyDescent="0.3"/>
    <row r="182" s="7" customFormat="1" x14ac:dyDescent="0.3"/>
    <row r="183" s="7" customFormat="1" x14ac:dyDescent="0.3"/>
    <row r="184" s="7" customFormat="1" x14ac:dyDescent="0.3"/>
    <row r="185" s="7" customFormat="1" x14ac:dyDescent="0.3"/>
    <row r="186" s="7" customFormat="1" x14ac:dyDescent="0.3"/>
    <row r="187" s="7" customFormat="1" x14ac:dyDescent="0.3"/>
    <row r="188" s="7" customFormat="1" x14ac:dyDescent="0.3"/>
    <row r="189" s="7" customFormat="1" x14ac:dyDescent="0.3"/>
    <row r="190" s="7" customFormat="1" x14ac:dyDescent="0.3"/>
    <row r="191" s="7" customFormat="1" x14ac:dyDescent="0.3"/>
    <row r="192" s="7" customFormat="1" x14ac:dyDescent="0.3"/>
    <row r="193" s="7" customFormat="1" x14ac:dyDescent="0.3"/>
    <row r="194" s="7" customFormat="1" x14ac:dyDescent="0.3"/>
    <row r="195" s="7" customFormat="1" x14ac:dyDescent="0.3"/>
    <row r="196" s="7" customFormat="1" x14ac:dyDescent="0.3"/>
    <row r="197" s="7" customFormat="1" x14ac:dyDescent="0.3"/>
    <row r="198" s="7" customFormat="1" x14ac:dyDescent="0.3"/>
    <row r="199" s="7" customFormat="1" x14ac:dyDescent="0.3"/>
    <row r="200" s="7" customFormat="1" x14ac:dyDescent="0.3"/>
    <row r="201" s="7" customFormat="1" x14ac:dyDescent="0.3"/>
    <row r="202" s="7" customFormat="1" x14ac:dyDescent="0.3"/>
    <row r="203" s="7" customFormat="1" x14ac:dyDescent="0.3"/>
    <row r="204" s="7" customFormat="1" x14ac:dyDescent="0.3"/>
    <row r="205" s="7" customFormat="1" x14ac:dyDescent="0.3"/>
    <row r="206" s="7" customFormat="1" x14ac:dyDescent="0.3"/>
    <row r="207" s="7" customFormat="1" x14ac:dyDescent="0.3"/>
    <row r="208" s="7" customFormat="1" x14ac:dyDescent="0.3"/>
    <row r="209" s="7" customFormat="1" x14ac:dyDescent="0.3"/>
    <row r="210" s="7" customFormat="1" x14ac:dyDescent="0.3"/>
    <row r="211" s="7" customFormat="1" x14ac:dyDescent="0.3"/>
    <row r="212" s="7" customFormat="1" x14ac:dyDescent="0.3"/>
    <row r="213" s="7" customFormat="1" x14ac:dyDescent="0.3"/>
    <row r="214" s="7" customFormat="1" x14ac:dyDescent="0.3"/>
    <row r="215" s="7" customFormat="1" x14ac:dyDescent="0.3"/>
    <row r="216" s="7" customFormat="1" x14ac:dyDescent="0.3"/>
    <row r="217" s="7" customFormat="1" x14ac:dyDescent="0.3"/>
    <row r="218" s="7" customFormat="1" x14ac:dyDescent="0.3"/>
    <row r="219" s="7" customFormat="1" x14ac:dyDescent="0.3"/>
    <row r="220" s="7" customFormat="1" x14ac:dyDescent="0.3"/>
    <row r="221" s="7" customFormat="1" x14ac:dyDescent="0.3"/>
    <row r="222" s="7" customFormat="1" x14ac:dyDescent="0.3"/>
    <row r="223" s="7" customFormat="1" x14ac:dyDescent="0.3"/>
    <row r="224" s="7" customFormat="1" x14ac:dyDescent="0.3"/>
    <row r="225" s="7" customFormat="1" x14ac:dyDescent="0.3"/>
    <row r="226" s="7" customFormat="1" x14ac:dyDescent="0.3"/>
    <row r="227" s="7" customFormat="1" x14ac:dyDescent="0.3"/>
    <row r="228" s="7" customFormat="1" x14ac:dyDescent="0.3"/>
    <row r="229" s="7" customFormat="1" x14ac:dyDescent="0.3"/>
    <row r="230" s="7" customFormat="1" x14ac:dyDescent="0.3"/>
    <row r="231" s="7" customFormat="1" x14ac:dyDescent="0.3"/>
    <row r="232" s="7" customFormat="1" x14ac:dyDescent="0.3"/>
    <row r="233" s="7" customFormat="1" x14ac:dyDescent="0.3"/>
    <row r="234" s="7" customFormat="1" x14ac:dyDescent="0.3"/>
    <row r="235" s="7" customFormat="1" x14ac:dyDescent="0.3"/>
    <row r="236" s="7" customFormat="1" x14ac:dyDescent="0.3"/>
    <row r="237" s="7" customFormat="1" x14ac:dyDescent="0.3"/>
    <row r="238" s="7" customFormat="1" x14ac:dyDescent="0.3"/>
    <row r="239" s="7" customFormat="1" x14ac:dyDescent="0.3"/>
    <row r="240" s="7" customFormat="1" x14ac:dyDescent="0.3"/>
    <row r="241" s="7" customFormat="1" x14ac:dyDescent="0.3"/>
    <row r="242" s="7" customFormat="1" x14ac:dyDescent="0.3"/>
    <row r="243" s="7" customFormat="1" x14ac:dyDescent="0.3"/>
    <row r="244" s="7" customFormat="1" x14ac:dyDescent="0.3"/>
    <row r="245" s="7" customFormat="1" x14ac:dyDescent="0.3"/>
    <row r="246" s="7" customFormat="1" x14ac:dyDescent="0.3"/>
    <row r="247" s="7" customFormat="1" x14ac:dyDescent="0.3"/>
    <row r="248" s="7" customFormat="1" x14ac:dyDescent="0.3"/>
    <row r="249" s="7" customFormat="1" x14ac:dyDescent="0.3"/>
    <row r="250" s="7" customFormat="1" x14ac:dyDescent="0.3"/>
    <row r="251" s="7" customFormat="1" x14ac:dyDescent="0.3"/>
    <row r="252" s="7" customFormat="1" x14ac:dyDescent="0.3"/>
    <row r="253" s="7" customFormat="1" x14ac:dyDescent="0.3"/>
    <row r="254" s="7" customFormat="1" x14ac:dyDescent="0.3"/>
    <row r="255" s="7" customFormat="1" x14ac:dyDescent="0.3"/>
    <row r="256" s="7" customFormat="1" x14ac:dyDescent="0.3"/>
    <row r="257" s="7" customFormat="1" x14ac:dyDescent="0.3"/>
    <row r="258" s="7" customFormat="1" x14ac:dyDescent="0.3"/>
    <row r="259" s="7" customFormat="1" x14ac:dyDescent="0.3"/>
    <row r="260" s="7" customFormat="1" x14ac:dyDescent="0.3"/>
    <row r="261" s="7" customFormat="1" x14ac:dyDescent="0.3"/>
    <row r="262" s="7" customFormat="1" x14ac:dyDescent="0.3"/>
    <row r="263" s="7" customFormat="1" x14ac:dyDescent="0.3"/>
    <row r="264" s="7" customFormat="1" x14ac:dyDescent="0.3"/>
    <row r="265" s="7" customFormat="1" x14ac:dyDescent="0.3"/>
    <row r="266" s="7" customFormat="1" x14ac:dyDescent="0.3"/>
    <row r="267" s="7" customFormat="1" x14ac:dyDescent="0.3"/>
    <row r="268" s="7" customFormat="1" x14ac:dyDescent="0.3"/>
    <row r="269" s="7" customFormat="1" x14ac:dyDescent="0.3"/>
    <row r="270" s="7" customFormat="1" x14ac:dyDescent="0.3"/>
    <row r="271" s="7" customFormat="1" x14ac:dyDescent="0.3"/>
    <row r="272" s="7" customFormat="1" x14ac:dyDescent="0.3"/>
    <row r="273" s="7" customFormat="1" x14ac:dyDescent="0.3"/>
    <row r="274" s="7" customFormat="1" x14ac:dyDescent="0.3"/>
    <row r="275" s="7" customFormat="1" x14ac:dyDescent="0.3"/>
    <row r="276" s="7" customFormat="1" x14ac:dyDescent="0.3"/>
    <row r="277" s="7" customFormat="1" x14ac:dyDescent="0.3"/>
    <row r="278" s="7" customFormat="1" x14ac:dyDescent="0.3"/>
    <row r="279" s="7" customFormat="1" x14ac:dyDescent="0.3"/>
    <row r="280" s="7" customFormat="1" x14ac:dyDescent="0.3"/>
    <row r="281" s="7" customFormat="1" x14ac:dyDescent="0.3"/>
    <row r="282" s="7" customFormat="1" x14ac:dyDescent="0.3"/>
    <row r="283" s="7" customFormat="1" x14ac:dyDescent="0.3"/>
    <row r="284" s="7" customFormat="1" x14ac:dyDescent="0.3"/>
    <row r="285" s="7" customFormat="1" x14ac:dyDescent="0.3"/>
    <row r="286" s="7" customFormat="1" x14ac:dyDescent="0.3"/>
    <row r="287" s="7" customFormat="1" x14ac:dyDescent="0.3"/>
    <row r="288" s="7" customFormat="1" x14ac:dyDescent="0.3"/>
    <row r="289" s="7" customFormat="1" x14ac:dyDescent="0.3"/>
    <row r="290" s="7" customFormat="1" x14ac:dyDescent="0.3"/>
    <row r="291" s="7" customFormat="1" x14ac:dyDescent="0.3"/>
    <row r="292" s="7" customFormat="1" x14ac:dyDescent="0.3"/>
    <row r="293" s="7" customFormat="1" x14ac:dyDescent="0.3"/>
    <row r="294" s="7" customFormat="1" x14ac:dyDescent="0.3"/>
    <row r="295" s="7" customFormat="1" x14ac:dyDescent="0.3"/>
    <row r="296" s="7" customFormat="1" x14ac:dyDescent="0.3"/>
    <row r="297" s="7" customFormat="1" x14ac:dyDescent="0.3"/>
    <row r="298" s="7" customFormat="1" x14ac:dyDescent="0.3"/>
    <row r="299" s="7" customFormat="1" x14ac:dyDescent="0.3"/>
    <row r="300" s="7" customFormat="1" x14ac:dyDescent="0.3"/>
    <row r="301" s="7" customFormat="1" x14ac:dyDescent="0.3"/>
    <row r="302" s="7" customFormat="1" x14ac:dyDescent="0.3"/>
    <row r="303" s="7" customFormat="1" x14ac:dyDescent="0.3"/>
    <row r="304" s="7" customFormat="1" x14ac:dyDescent="0.3"/>
    <row r="305" s="7" customFormat="1" x14ac:dyDescent="0.3"/>
    <row r="306" s="7" customFormat="1" x14ac:dyDescent="0.3"/>
    <row r="307" s="7" customFormat="1" x14ac:dyDescent="0.3"/>
    <row r="308" s="7" customFormat="1" x14ac:dyDescent="0.3"/>
    <row r="309" s="7" customFormat="1" x14ac:dyDescent="0.3"/>
    <row r="310" s="7" customFormat="1" x14ac:dyDescent="0.3"/>
    <row r="311" s="7" customFormat="1" x14ac:dyDescent="0.3"/>
    <row r="312" s="7" customFormat="1" x14ac:dyDescent="0.3"/>
    <row r="313" s="7" customFormat="1" x14ac:dyDescent="0.3"/>
    <row r="314" s="7" customFormat="1" x14ac:dyDescent="0.3"/>
    <row r="315" s="7" customFormat="1" x14ac:dyDescent="0.3"/>
    <row r="316" s="7" customFormat="1" x14ac:dyDescent="0.3"/>
    <row r="317" s="7" customFormat="1" x14ac:dyDescent="0.3"/>
    <row r="318" s="7" customFormat="1" x14ac:dyDescent="0.3"/>
    <row r="319" s="7" customFormat="1" x14ac:dyDescent="0.3"/>
    <row r="320" s="7" customFormat="1" x14ac:dyDescent="0.3"/>
    <row r="321" s="7" customFormat="1" x14ac:dyDescent="0.3"/>
    <row r="322" s="7" customFormat="1" x14ac:dyDescent="0.3"/>
    <row r="323" s="7" customFormat="1" x14ac:dyDescent="0.3"/>
    <row r="324" s="7" customFormat="1" x14ac:dyDescent="0.3"/>
    <row r="325" s="7" customFormat="1" x14ac:dyDescent="0.3"/>
    <row r="326" s="7" customFormat="1" x14ac:dyDescent="0.3"/>
    <row r="327" s="7" customFormat="1" x14ac:dyDescent="0.3"/>
    <row r="328" s="7" customFormat="1" x14ac:dyDescent="0.3"/>
    <row r="329" s="7" customFormat="1" x14ac:dyDescent="0.3"/>
    <row r="330" s="7" customFormat="1" x14ac:dyDescent="0.3"/>
    <row r="331" s="7" customFormat="1" x14ac:dyDescent="0.3"/>
    <row r="332" s="7" customFormat="1" x14ac:dyDescent="0.3"/>
    <row r="333" s="7" customFormat="1" x14ac:dyDescent="0.3"/>
    <row r="334" s="7" customFormat="1" x14ac:dyDescent="0.3"/>
    <row r="335" s="7" customFormat="1" x14ac:dyDescent="0.3"/>
    <row r="336" s="7" customFormat="1" x14ac:dyDescent="0.3"/>
    <row r="337" s="7" customFormat="1" x14ac:dyDescent="0.3"/>
    <row r="338" s="7" customFormat="1" x14ac:dyDescent="0.3"/>
    <row r="339" s="7" customFormat="1" x14ac:dyDescent="0.3"/>
    <row r="340" s="7" customFormat="1" x14ac:dyDescent="0.3"/>
    <row r="341" s="7" customFormat="1" x14ac:dyDescent="0.3"/>
    <row r="342" s="7" customFormat="1" x14ac:dyDescent="0.3"/>
    <row r="343" s="7" customFormat="1" x14ac:dyDescent="0.3"/>
    <row r="344" s="7" customFormat="1" x14ac:dyDescent="0.3"/>
    <row r="345" s="7" customFormat="1" x14ac:dyDescent="0.3"/>
    <row r="346" s="7" customFormat="1" x14ac:dyDescent="0.3"/>
    <row r="347" s="7" customFormat="1" x14ac:dyDescent="0.3"/>
    <row r="348" s="7" customFormat="1" x14ac:dyDescent="0.3"/>
    <row r="349" s="7" customFormat="1" x14ac:dyDescent="0.3"/>
    <row r="350" s="7" customFormat="1" x14ac:dyDescent="0.3"/>
    <row r="351" s="7" customFormat="1" x14ac:dyDescent="0.3"/>
    <row r="352" s="7" customFormat="1" x14ac:dyDescent="0.3"/>
    <row r="353" s="7" customFormat="1" x14ac:dyDescent="0.3"/>
    <row r="354" s="7" customFormat="1" x14ac:dyDescent="0.3"/>
    <row r="355" s="7" customFormat="1" x14ac:dyDescent="0.3"/>
    <row r="356" s="7" customFormat="1" x14ac:dyDescent="0.3"/>
    <row r="357" s="7" customFormat="1" x14ac:dyDescent="0.3"/>
    <row r="358" s="7" customFormat="1" x14ac:dyDescent="0.3"/>
    <row r="359" s="7" customFormat="1" x14ac:dyDescent="0.3"/>
    <row r="360" s="7" customFormat="1" x14ac:dyDescent="0.3"/>
    <row r="361" s="7" customFormat="1" x14ac:dyDescent="0.3"/>
    <row r="362" s="7" customFormat="1" x14ac:dyDescent="0.3"/>
    <row r="363" s="7" customFormat="1" x14ac:dyDescent="0.3"/>
    <row r="364" s="7" customFormat="1" x14ac:dyDescent="0.3"/>
    <row r="365" s="7" customFormat="1" x14ac:dyDescent="0.3"/>
    <row r="366" s="7" customFormat="1" x14ac:dyDescent="0.3"/>
    <row r="367" s="7" customFormat="1" x14ac:dyDescent="0.3"/>
    <row r="368" s="7" customFormat="1" x14ac:dyDescent="0.3"/>
    <row r="369" s="7" customFormat="1" x14ac:dyDescent="0.3"/>
    <row r="370" s="7" customFormat="1" x14ac:dyDescent="0.3"/>
    <row r="371" s="7" customFormat="1" x14ac:dyDescent="0.3"/>
    <row r="372" s="7" customFormat="1" x14ac:dyDescent="0.3"/>
    <row r="373" s="7" customFormat="1" x14ac:dyDescent="0.3"/>
    <row r="374" s="7" customFormat="1" x14ac:dyDescent="0.3"/>
    <row r="375" s="7" customFormat="1" x14ac:dyDescent="0.3"/>
    <row r="376" s="7" customFormat="1" x14ac:dyDescent="0.3"/>
    <row r="377" s="7" customFormat="1" x14ac:dyDescent="0.3"/>
    <row r="378" s="7" customFormat="1" x14ac:dyDescent="0.3"/>
    <row r="379" s="7" customFormat="1" x14ac:dyDescent="0.3"/>
    <row r="380" s="7" customFormat="1" x14ac:dyDescent="0.3"/>
    <row r="381" s="7" customFormat="1" x14ac:dyDescent="0.3"/>
    <row r="382" s="7" customFormat="1" x14ac:dyDescent="0.3"/>
    <row r="383" s="7" customFormat="1" x14ac:dyDescent="0.3"/>
    <row r="384" s="7" customFormat="1" x14ac:dyDescent="0.3"/>
    <row r="385" s="7" customFormat="1" x14ac:dyDescent="0.3"/>
    <row r="386" s="7" customFormat="1" x14ac:dyDescent="0.3"/>
    <row r="387" s="7" customFormat="1" x14ac:dyDescent="0.3"/>
    <row r="388" s="7" customFormat="1" x14ac:dyDescent="0.3"/>
    <row r="389" s="7" customFormat="1" x14ac:dyDescent="0.3"/>
    <row r="390" s="7" customFormat="1" x14ac:dyDescent="0.3"/>
    <row r="391" s="7" customFormat="1" x14ac:dyDescent="0.3"/>
    <row r="392" s="7" customFormat="1" x14ac:dyDescent="0.3"/>
    <row r="393" s="7" customFormat="1" x14ac:dyDescent="0.3"/>
    <row r="394" s="7" customFormat="1" x14ac:dyDescent="0.3"/>
    <row r="395" s="7" customFormat="1" x14ac:dyDescent="0.3"/>
    <row r="396" s="7" customFormat="1" x14ac:dyDescent="0.3"/>
    <row r="397" s="7" customFormat="1" x14ac:dyDescent="0.3"/>
    <row r="398" s="7" customFormat="1" x14ac:dyDescent="0.3"/>
    <row r="399" s="7" customFormat="1" x14ac:dyDescent="0.3"/>
    <row r="400" s="7" customFormat="1" x14ac:dyDescent="0.3"/>
    <row r="401" s="7" customFormat="1" x14ac:dyDescent="0.3"/>
    <row r="402" s="7" customFormat="1" x14ac:dyDescent="0.3"/>
    <row r="403" s="7" customFormat="1" x14ac:dyDescent="0.3"/>
    <row r="404" s="7" customFormat="1" x14ac:dyDescent="0.3"/>
    <row r="405" s="7" customFormat="1" x14ac:dyDescent="0.3"/>
    <row r="406" s="7" customFormat="1" x14ac:dyDescent="0.3"/>
    <row r="407" s="7" customFormat="1" x14ac:dyDescent="0.3"/>
    <row r="408" s="7" customFormat="1" x14ac:dyDescent="0.3"/>
    <row r="409" s="7" customFormat="1" x14ac:dyDescent="0.3"/>
    <row r="410" s="7" customFormat="1" x14ac:dyDescent="0.3"/>
    <row r="411" s="7" customFormat="1" x14ac:dyDescent="0.3"/>
    <row r="412" s="7" customFormat="1" x14ac:dyDescent="0.3"/>
    <row r="413" s="7" customFormat="1" x14ac:dyDescent="0.3"/>
    <row r="414" s="7" customFormat="1" x14ac:dyDescent="0.3"/>
    <row r="415" s="7" customFormat="1" x14ac:dyDescent="0.3"/>
    <row r="416" s="7" customFormat="1" x14ac:dyDescent="0.3"/>
    <row r="417" s="7" customFormat="1" x14ac:dyDescent="0.3"/>
    <row r="418" s="7" customFormat="1" x14ac:dyDescent="0.3"/>
    <row r="419" s="7" customFormat="1" x14ac:dyDescent="0.3"/>
    <row r="420" s="7" customFormat="1" x14ac:dyDescent="0.3"/>
    <row r="421" s="7" customFormat="1" x14ac:dyDescent="0.3"/>
    <row r="422" s="7" customFormat="1" x14ac:dyDescent="0.3"/>
    <row r="423" s="7" customFormat="1" x14ac:dyDescent="0.3"/>
    <row r="424" s="7" customFormat="1" x14ac:dyDescent="0.3"/>
    <row r="425" s="7" customFormat="1" x14ac:dyDescent="0.3"/>
    <row r="426" s="7" customFormat="1" x14ac:dyDescent="0.3"/>
    <row r="427" s="7" customFormat="1" x14ac:dyDescent="0.3"/>
    <row r="428" s="7" customFormat="1" x14ac:dyDescent="0.3"/>
    <row r="429" s="7" customFormat="1" x14ac:dyDescent="0.3"/>
    <row r="430" s="7" customFormat="1" x14ac:dyDescent="0.3"/>
    <row r="431" s="7" customFormat="1" x14ac:dyDescent="0.3"/>
    <row r="432" s="7" customFormat="1" x14ac:dyDescent="0.3"/>
    <row r="433" s="7" customFormat="1" x14ac:dyDescent="0.3"/>
    <row r="434" s="7" customFormat="1" x14ac:dyDescent="0.3"/>
    <row r="435" s="7" customFormat="1" x14ac:dyDescent="0.3"/>
    <row r="436" s="7" customFormat="1" x14ac:dyDescent="0.3"/>
    <row r="437" s="7" customFormat="1" x14ac:dyDescent="0.3"/>
    <row r="438" s="7" customFormat="1" x14ac:dyDescent="0.3"/>
    <row r="439" s="7" customFormat="1" x14ac:dyDescent="0.3"/>
    <row r="440" s="7" customFormat="1" x14ac:dyDescent="0.3"/>
    <row r="441" s="7" customFormat="1" x14ac:dyDescent="0.3"/>
    <row r="442" s="7" customFormat="1" x14ac:dyDescent="0.3"/>
    <row r="443" s="7" customFormat="1" x14ac:dyDescent="0.3"/>
    <row r="444" s="7" customFormat="1" x14ac:dyDescent="0.3"/>
    <row r="445" s="7" customFormat="1" x14ac:dyDescent="0.3"/>
    <row r="446" s="7" customFormat="1" x14ac:dyDescent="0.3"/>
    <row r="447" s="7" customFormat="1" x14ac:dyDescent="0.3"/>
    <row r="448" s="7" customFormat="1" x14ac:dyDescent="0.3"/>
    <row r="449" s="7" customFormat="1" x14ac:dyDescent="0.3"/>
    <row r="450" s="7" customFormat="1" x14ac:dyDescent="0.3"/>
    <row r="451" s="7" customFormat="1" x14ac:dyDescent="0.3"/>
    <row r="452" s="7" customFormat="1" x14ac:dyDescent="0.3"/>
    <row r="453" s="7" customFormat="1" x14ac:dyDescent="0.3"/>
    <row r="454" s="7" customFormat="1" x14ac:dyDescent="0.3"/>
    <row r="455" s="7" customFormat="1" x14ac:dyDescent="0.3"/>
    <row r="456" s="7" customFormat="1" x14ac:dyDescent="0.3"/>
    <row r="457" s="7" customFormat="1" x14ac:dyDescent="0.3"/>
    <row r="458" s="7" customFormat="1" x14ac:dyDescent="0.3"/>
    <row r="459" s="7" customFormat="1" x14ac:dyDescent="0.3"/>
    <row r="460" s="7" customFormat="1" x14ac:dyDescent="0.3"/>
    <row r="461" s="7" customFormat="1" x14ac:dyDescent="0.3"/>
    <row r="462" s="7" customFormat="1" x14ac:dyDescent="0.3"/>
    <row r="463" s="7" customFormat="1" x14ac:dyDescent="0.3"/>
    <row r="464" s="7" customFormat="1" x14ac:dyDescent="0.3"/>
    <row r="465" s="7" customFormat="1" x14ac:dyDescent="0.3"/>
    <row r="466" s="7" customFormat="1" x14ac:dyDescent="0.3"/>
    <row r="467" s="7" customFormat="1" x14ac:dyDescent="0.3"/>
    <row r="468" s="7" customFormat="1" x14ac:dyDescent="0.3"/>
    <row r="469" s="7" customFormat="1" x14ac:dyDescent="0.3"/>
    <row r="470" s="7" customFormat="1" x14ac:dyDescent="0.3"/>
    <row r="471" s="7" customFormat="1" x14ac:dyDescent="0.3"/>
    <row r="472" s="7" customFormat="1" x14ac:dyDescent="0.3"/>
    <row r="473" s="7" customFormat="1" x14ac:dyDescent="0.3"/>
    <row r="474" s="7" customFormat="1" x14ac:dyDescent="0.3"/>
    <row r="475" s="7" customFormat="1" x14ac:dyDescent="0.3"/>
    <row r="476" s="7" customFormat="1" x14ac:dyDescent="0.3"/>
    <row r="477" s="7" customFormat="1" x14ac:dyDescent="0.3"/>
    <row r="478" s="7" customFormat="1" x14ac:dyDescent="0.3"/>
    <row r="479" s="7" customFormat="1" x14ac:dyDescent="0.3"/>
    <row r="480" s="7" customFormat="1" x14ac:dyDescent="0.3"/>
    <row r="481" s="7" customFormat="1" x14ac:dyDescent="0.3"/>
    <row r="482" s="7" customFormat="1" x14ac:dyDescent="0.3"/>
    <row r="483" s="7" customFormat="1" x14ac:dyDescent="0.3"/>
    <row r="484" s="7" customFormat="1" x14ac:dyDescent="0.3"/>
    <row r="485" s="7" customFormat="1" x14ac:dyDescent="0.3"/>
    <row r="486" s="7" customFormat="1" x14ac:dyDescent="0.3"/>
    <row r="487" s="7" customFormat="1" x14ac:dyDescent="0.3"/>
    <row r="488" s="7" customFormat="1" x14ac:dyDescent="0.3"/>
    <row r="489" s="7" customFormat="1" x14ac:dyDescent="0.3"/>
    <row r="490" s="7" customFormat="1" x14ac:dyDescent="0.3"/>
    <row r="491" s="7" customFormat="1" x14ac:dyDescent="0.3"/>
    <row r="492" s="7" customFormat="1" x14ac:dyDescent="0.3"/>
    <row r="493" s="7" customFormat="1" x14ac:dyDescent="0.3"/>
    <row r="494" s="7" customFormat="1" x14ac:dyDescent="0.3"/>
    <row r="495" s="7" customFormat="1" x14ac:dyDescent="0.3"/>
    <row r="496" s="7" customFormat="1" x14ac:dyDescent="0.3"/>
    <row r="497" s="7" customFormat="1" x14ac:dyDescent="0.3"/>
    <row r="498" s="7" customFormat="1" x14ac:dyDescent="0.3"/>
    <row r="499" s="7" customFormat="1" x14ac:dyDescent="0.3"/>
    <row r="500" s="7" customFormat="1" x14ac:dyDescent="0.3"/>
    <row r="501" s="7" customFormat="1" x14ac:dyDescent="0.3"/>
    <row r="502" s="7" customFormat="1" x14ac:dyDescent="0.3"/>
    <row r="503" s="7" customFormat="1" x14ac:dyDescent="0.3"/>
    <row r="504" s="7" customFormat="1" x14ac:dyDescent="0.3"/>
    <row r="505" s="7" customFormat="1" x14ac:dyDescent="0.3"/>
    <row r="506" s="7" customFormat="1" x14ac:dyDescent="0.3"/>
    <row r="507" s="7" customFormat="1" x14ac:dyDescent="0.3"/>
    <row r="508" s="7" customFormat="1" x14ac:dyDescent="0.3"/>
    <row r="509" s="7" customFormat="1" x14ac:dyDescent="0.3"/>
    <row r="510" s="7" customFormat="1" x14ac:dyDescent="0.3"/>
    <row r="511" s="7" customFormat="1" x14ac:dyDescent="0.3"/>
    <row r="512" s="7" customFormat="1" x14ac:dyDescent="0.3"/>
    <row r="513" s="7" customFormat="1" x14ac:dyDescent="0.3"/>
    <row r="514" s="7" customFormat="1" x14ac:dyDescent="0.3"/>
    <row r="515" s="7" customFormat="1" x14ac:dyDescent="0.3"/>
    <row r="516" s="7" customFormat="1" x14ac:dyDescent="0.3"/>
    <row r="517" s="7" customFormat="1" x14ac:dyDescent="0.3"/>
    <row r="518" s="7" customFormat="1" x14ac:dyDescent="0.3"/>
    <row r="519" s="7" customFormat="1" x14ac:dyDescent="0.3"/>
    <row r="520" s="7" customFormat="1" x14ac:dyDescent="0.3"/>
    <row r="521" s="7" customFormat="1" x14ac:dyDescent="0.3"/>
    <row r="522" s="7" customFormat="1" x14ac:dyDescent="0.3"/>
    <row r="523" s="7" customFormat="1" x14ac:dyDescent="0.3"/>
    <row r="524" s="7" customFormat="1" x14ac:dyDescent="0.3"/>
    <row r="525" s="7" customFormat="1" x14ac:dyDescent="0.3"/>
    <row r="526" s="7" customFormat="1" x14ac:dyDescent="0.3"/>
    <row r="527" s="7" customFormat="1" x14ac:dyDescent="0.3"/>
    <row r="528" s="7" customFormat="1" x14ac:dyDescent="0.3"/>
    <row r="529" s="7" customFormat="1" x14ac:dyDescent="0.3"/>
    <row r="530" s="7" customFormat="1" x14ac:dyDescent="0.3"/>
    <row r="531" s="7" customFormat="1" x14ac:dyDescent="0.3"/>
    <row r="532" s="7" customFormat="1" x14ac:dyDescent="0.3"/>
    <row r="533" s="7" customFormat="1" x14ac:dyDescent="0.3"/>
    <row r="534" s="7" customFormat="1" x14ac:dyDescent="0.3"/>
    <row r="535" s="7" customFormat="1" x14ac:dyDescent="0.3"/>
    <row r="536" s="7" customFormat="1" x14ac:dyDescent="0.3"/>
    <row r="537" s="7" customFormat="1" x14ac:dyDescent="0.3"/>
    <row r="538" s="7" customFormat="1" x14ac:dyDescent="0.3"/>
    <row r="539" s="7" customFormat="1" x14ac:dyDescent="0.3"/>
    <row r="540" s="7" customFormat="1" x14ac:dyDescent="0.3"/>
    <row r="541" s="7" customFormat="1" x14ac:dyDescent="0.3"/>
    <row r="542" s="7" customFormat="1" x14ac:dyDescent="0.3"/>
    <row r="543" s="7" customFormat="1" x14ac:dyDescent="0.3"/>
    <row r="544" s="7" customFormat="1" x14ac:dyDescent="0.3"/>
    <row r="545" s="7" customFormat="1" x14ac:dyDescent="0.3"/>
    <row r="546" s="7" customFormat="1" x14ac:dyDescent="0.3"/>
    <row r="547" s="7" customFormat="1" x14ac:dyDescent="0.3"/>
    <row r="548" s="7" customFormat="1" x14ac:dyDescent="0.3"/>
    <row r="549" s="7" customFormat="1" x14ac:dyDescent="0.3"/>
    <row r="550" s="7" customFormat="1" x14ac:dyDescent="0.3"/>
    <row r="551" s="7" customFormat="1" x14ac:dyDescent="0.3"/>
    <row r="552" s="7" customFormat="1" x14ac:dyDescent="0.3"/>
    <row r="553" s="7" customFormat="1" x14ac:dyDescent="0.3"/>
    <row r="554" s="7" customFormat="1" x14ac:dyDescent="0.3"/>
    <row r="555" s="7" customFormat="1" x14ac:dyDescent="0.3"/>
    <row r="556" s="7" customFormat="1" x14ac:dyDescent="0.3"/>
    <row r="557" s="7" customFormat="1" x14ac:dyDescent="0.3"/>
    <row r="558" s="7" customFormat="1" x14ac:dyDescent="0.3"/>
    <row r="559" s="7" customFormat="1" x14ac:dyDescent="0.3"/>
    <row r="560" s="7" customFormat="1" x14ac:dyDescent="0.3"/>
    <row r="561" s="7" customFormat="1" x14ac:dyDescent="0.3"/>
    <row r="562" s="7" customFormat="1" x14ac:dyDescent="0.3"/>
    <row r="563" s="7" customFormat="1" x14ac:dyDescent="0.3"/>
    <row r="564" s="7" customFormat="1" x14ac:dyDescent="0.3"/>
    <row r="565" s="7" customFormat="1" x14ac:dyDescent="0.3"/>
    <row r="566" s="7" customFormat="1" x14ac:dyDescent="0.3"/>
    <row r="567" s="7" customFormat="1" x14ac:dyDescent="0.3"/>
    <row r="568" s="7" customFormat="1" x14ac:dyDescent="0.3"/>
    <row r="569" s="7" customFormat="1" x14ac:dyDescent="0.3"/>
    <row r="570" s="7" customFormat="1" x14ac:dyDescent="0.3"/>
    <row r="571" s="7" customFormat="1" x14ac:dyDescent="0.3"/>
    <row r="572" s="7" customFormat="1" x14ac:dyDescent="0.3"/>
    <row r="573" s="7" customFormat="1" x14ac:dyDescent="0.3"/>
    <row r="574" s="7" customFormat="1" x14ac:dyDescent="0.3"/>
    <row r="575" s="7" customFormat="1" x14ac:dyDescent="0.3"/>
    <row r="576" s="7" customFormat="1" x14ac:dyDescent="0.3"/>
    <row r="577" s="7" customFormat="1" x14ac:dyDescent="0.3"/>
    <row r="578" s="7" customFormat="1" x14ac:dyDescent="0.3"/>
    <row r="579" s="7" customFormat="1" x14ac:dyDescent="0.3"/>
    <row r="580" s="7" customFormat="1" x14ac:dyDescent="0.3"/>
    <row r="581" s="7" customFormat="1" x14ac:dyDescent="0.3"/>
    <row r="582" s="7" customFormat="1" x14ac:dyDescent="0.3"/>
    <row r="583" s="7" customFormat="1" x14ac:dyDescent="0.3"/>
    <row r="584" s="7" customFormat="1" x14ac:dyDescent="0.3"/>
    <row r="585" s="7" customFormat="1" x14ac:dyDescent="0.3"/>
    <row r="586" s="7" customFormat="1" x14ac:dyDescent="0.3"/>
    <row r="587" s="7" customFormat="1" x14ac:dyDescent="0.3"/>
    <row r="588" s="7" customFormat="1" x14ac:dyDescent="0.3"/>
    <row r="589" s="7" customFormat="1" x14ac:dyDescent="0.3"/>
    <row r="590" s="7" customFormat="1" x14ac:dyDescent="0.3"/>
    <row r="591" s="7" customFormat="1" x14ac:dyDescent="0.3"/>
    <row r="592" s="7" customFormat="1" x14ac:dyDescent="0.3"/>
    <row r="593" s="7" customFormat="1" x14ac:dyDescent="0.3"/>
    <row r="594" s="7" customFormat="1" x14ac:dyDescent="0.3"/>
    <row r="595" s="7" customFormat="1" x14ac:dyDescent="0.3"/>
    <row r="596" s="7" customFormat="1" x14ac:dyDescent="0.3"/>
    <row r="597" s="7" customFormat="1" x14ac:dyDescent="0.3"/>
    <row r="598" s="7" customFormat="1" x14ac:dyDescent="0.3"/>
    <row r="599" s="7" customFormat="1" x14ac:dyDescent="0.3"/>
    <row r="600" s="7" customFormat="1" x14ac:dyDescent="0.3"/>
    <row r="601" s="7" customFormat="1" x14ac:dyDescent="0.3"/>
    <row r="602" s="7" customFormat="1" x14ac:dyDescent="0.3"/>
    <row r="603" s="7" customFormat="1" x14ac:dyDescent="0.3"/>
    <row r="604" s="7" customFormat="1" x14ac:dyDescent="0.3"/>
    <row r="605" s="7" customFormat="1" x14ac:dyDescent="0.3"/>
    <row r="606" s="7" customFormat="1" x14ac:dyDescent="0.3"/>
    <row r="607" s="7" customFormat="1" x14ac:dyDescent="0.3"/>
    <row r="608" s="7" customFormat="1" x14ac:dyDescent="0.3"/>
    <row r="609" s="7" customFormat="1" x14ac:dyDescent="0.3"/>
    <row r="610" s="7" customFormat="1" x14ac:dyDescent="0.3"/>
    <row r="611" s="7" customFormat="1" x14ac:dyDescent="0.3"/>
    <row r="612" s="7" customFormat="1" x14ac:dyDescent="0.3"/>
    <row r="613" s="7" customFormat="1" x14ac:dyDescent="0.3"/>
    <row r="614" s="7" customFormat="1" x14ac:dyDescent="0.3"/>
    <row r="615" s="7" customFormat="1" x14ac:dyDescent="0.3"/>
    <row r="616" s="7" customFormat="1" x14ac:dyDescent="0.3"/>
    <row r="617" s="7" customFormat="1" x14ac:dyDescent="0.3"/>
    <row r="618" s="7" customFormat="1" x14ac:dyDescent="0.3"/>
    <row r="619" s="7" customFormat="1" x14ac:dyDescent="0.3"/>
    <row r="620" s="7" customFormat="1" x14ac:dyDescent="0.3"/>
    <row r="621" s="7" customFormat="1" x14ac:dyDescent="0.3"/>
    <row r="622" s="7" customFormat="1" x14ac:dyDescent="0.3"/>
    <row r="623" s="7" customFormat="1" x14ac:dyDescent="0.3"/>
    <row r="624" s="7" customFormat="1" x14ac:dyDescent="0.3"/>
    <row r="625" s="7" customFormat="1" x14ac:dyDescent="0.3"/>
    <row r="626" s="7" customFormat="1" x14ac:dyDescent="0.3"/>
    <row r="627" s="7" customFormat="1" x14ac:dyDescent="0.3"/>
    <row r="628" s="7" customFormat="1" x14ac:dyDescent="0.3"/>
    <row r="629" s="7" customFormat="1" x14ac:dyDescent="0.3"/>
    <row r="630" s="7" customFormat="1" x14ac:dyDescent="0.3"/>
    <row r="631" s="7" customFormat="1" x14ac:dyDescent="0.3"/>
    <row r="632" s="7" customFormat="1" x14ac:dyDescent="0.3"/>
    <row r="633" s="7" customFormat="1" x14ac:dyDescent="0.3"/>
    <row r="634" s="7" customFormat="1" x14ac:dyDescent="0.3"/>
    <row r="635" s="7" customFormat="1" x14ac:dyDescent="0.3"/>
    <row r="636" s="7" customFormat="1" x14ac:dyDescent="0.3"/>
    <row r="637" s="7" customFormat="1" x14ac:dyDescent="0.3"/>
    <row r="638" s="7" customFormat="1" x14ac:dyDescent="0.3"/>
    <row r="639" s="7" customFormat="1" x14ac:dyDescent="0.3"/>
    <row r="640" s="7" customFormat="1" x14ac:dyDescent="0.3"/>
    <row r="641" s="7" customFormat="1" x14ac:dyDescent="0.3"/>
    <row r="642" s="7" customFormat="1" x14ac:dyDescent="0.3"/>
    <row r="643" s="7" customFormat="1" x14ac:dyDescent="0.3"/>
    <row r="644" s="7" customFormat="1" x14ac:dyDescent="0.3"/>
    <row r="645" s="7" customFormat="1" x14ac:dyDescent="0.3"/>
    <row r="646" s="7" customFormat="1" x14ac:dyDescent="0.3"/>
    <row r="647" s="7" customFormat="1" x14ac:dyDescent="0.3"/>
    <row r="648" s="7" customFormat="1" x14ac:dyDescent="0.3"/>
    <row r="649" s="7" customFormat="1" x14ac:dyDescent="0.3"/>
    <row r="650" s="7" customFormat="1" x14ac:dyDescent="0.3"/>
    <row r="651" s="7" customFormat="1" x14ac:dyDescent="0.3"/>
    <row r="652" s="7" customFormat="1" x14ac:dyDescent="0.3"/>
    <row r="653" s="7" customFormat="1" x14ac:dyDescent="0.3"/>
    <row r="654" s="7" customFormat="1" x14ac:dyDescent="0.3"/>
    <row r="655" s="7" customFormat="1" x14ac:dyDescent="0.3"/>
    <row r="656" s="7" customFormat="1" x14ac:dyDescent="0.3"/>
    <row r="657" s="7" customFormat="1" x14ac:dyDescent="0.3"/>
    <row r="658" s="7" customFormat="1" x14ac:dyDescent="0.3"/>
    <row r="659" s="7" customFormat="1" x14ac:dyDescent="0.3"/>
    <row r="660" s="7" customFormat="1" x14ac:dyDescent="0.3"/>
    <row r="661" s="7" customFormat="1" x14ac:dyDescent="0.3"/>
    <row r="662" s="7" customFormat="1" x14ac:dyDescent="0.3"/>
    <row r="663" s="7" customFormat="1" x14ac:dyDescent="0.3"/>
    <row r="664" s="7" customFormat="1" x14ac:dyDescent="0.3"/>
    <row r="665" s="7" customFormat="1" x14ac:dyDescent="0.3"/>
    <row r="666" s="7" customFormat="1" x14ac:dyDescent="0.3"/>
    <row r="667" s="7" customFormat="1" x14ac:dyDescent="0.3"/>
    <row r="668" s="7" customFormat="1" x14ac:dyDescent="0.3"/>
    <row r="669" s="7" customFormat="1" x14ac:dyDescent="0.3"/>
    <row r="670" s="7" customFormat="1" x14ac:dyDescent="0.3"/>
    <row r="671" s="7" customFormat="1" x14ac:dyDescent="0.3"/>
    <row r="672" s="7" customFormat="1" x14ac:dyDescent="0.3"/>
    <row r="673" s="7" customFormat="1" x14ac:dyDescent="0.3"/>
    <row r="674" s="7" customFormat="1" x14ac:dyDescent="0.3"/>
    <row r="675" s="7" customFormat="1" x14ac:dyDescent="0.3"/>
    <row r="676" s="7" customFormat="1" x14ac:dyDescent="0.3"/>
    <row r="677" s="7" customFormat="1" x14ac:dyDescent="0.3"/>
    <row r="678" s="7" customFormat="1" x14ac:dyDescent="0.3"/>
    <row r="679" s="7" customFormat="1" x14ac:dyDescent="0.3"/>
    <row r="680" s="7" customFormat="1" x14ac:dyDescent="0.3"/>
    <row r="681" s="7" customFormat="1" x14ac:dyDescent="0.3"/>
    <row r="682" s="7" customFormat="1" x14ac:dyDescent="0.3"/>
    <row r="683" s="7" customFormat="1" x14ac:dyDescent="0.3"/>
    <row r="684" s="7" customFormat="1" x14ac:dyDescent="0.3"/>
    <row r="685" s="7" customFormat="1" x14ac:dyDescent="0.3"/>
    <row r="686" s="7" customFormat="1" x14ac:dyDescent="0.3"/>
    <row r="687" s="7" customFormat="1" x14ac:dyDescent="0.3"/>
    <row r="688" s="7" customFormat="1" x14ac:dyDescent="0.3"/>
    <row r="689" s="7" customFormat="1" x14ac:dyDescent="0.3"/>
    <row r="690" s="7" customFormat="1" x14ac:dyDescent="0.3"/>
    <row r="691" s="7" customFormat="1" x14ac:dyDescent="0.3"/>
    <row r="692" s="7" customFormat="1" x14ac:dyDescent="0.3"/>
    <row r="693" s="7" customFormat="1" x14ac:dyDescent="0.3"/>
    <row r="694" s="7" customFormat="1" x14ac:dyDescent="0.3"/>
    <row r="695" s="7" customFormat="1" x14ac:dyDescent="0.3"/>
    <row r="696" s="7" customFormat="1" x14ac:dyDescent="0.3"/>
    <row r="697" s="7" customFormat="1" x14ac:dyDescent="0.3"/>
    <row r="698" s="7" customFormat="1" x14ac:dyDescent="0.3"/>
    <row r="699" s="7" customFormat="1" x14ac:dyDescent="0.3"/>
    <row r="700" s="7" customFormat="1" x14ac:dyDescent="0.3"/>
    <row r="701" s="7" customFormat="1" x14ac:dyDescent="0.3"/>
    <row r="702" s="7" customFormat="1" x14ac:dyDescent="0.3"/>
    <row r="703" s="7" customFormat="1" x14ac:dyDescent="0.3"/>
    <row r="704" s="7" customFormat="1" x14ac:dyDescent="0.3"/>
    <row r="705" s="7" customFormat="1" x14ac:dyDescent="0.3"/>
    <row r="706" s="7" customFormat="1" x14ac:dyDescent="0.3"/>
    <row r="707" s="7" customFormat="1" x14ac:dyDescent="0.3"/>
    <row r="708" s="7" customFormat="1" x14ac:dyDescent="0.3"/>
    <row r="709" s="7" customFormat="1" x14ac:dyDescent="0.3"/>
    <row r="710" s="7" customFormat="1" x14ac:dyDescent="0.3"/>
    <row r="711" s="7" customFormat="1" x14ac:dyDescent="0.3"/>
    <row r="712" s="7" customFormat="1" x14ac:dyDescent="0.3"/>
    <row r="713" s="7" customFormat="1" x14ac:dyDescent="0.3"/>
    <row r="714" s="7" customFormat="1" x14ac:dyDescent="0.3"/>
    <row r="715" s="7" customFormat="1" x14ac:dyDescent="0.3"/>
    <row r="716" s="7" customFormat="1" x14ac:dyDescent="0.3"/>
    <row r="717" s="7" customFormat="1" x14ac:dyDescent="0.3"/>
    <row r="718" s="7" customFormat="1" x14ac:dyDescent="0.3"/>
    <row r="719" s="7" customFormat="1" x14ac:dyDescent="0.3"/>
    <row r="720" s="7" customFormat="1" x14ac:dyDescent="0.3"/>
    <row r="721" s="7" customFormat="1" x14ac:dyDescent="0.3"/>
    <row r="722" s="7" customFormat="1" x14ac:dyDescent="0.3"/>
    <row r="723" s="7" customFormat="1" x14ac:dyDescent="0.3"/>
    <row r="724" s="7" customFormat="1" x14ac:dyDescent="0.3"/>
    <row r="725" s="7" customFormat="1" x14ac:dyDescent="0.3"/>
    <row r="726" s="7" customFormat="1" x14ac:dyDescent="0.3"/>
    <row r="727" s="7" customFormat="1" x14ac:dyDescent="0.3"/>
    <row r="728" s="7" customFormat="1" x14ac:dyDescent="0.3"/>
    <row r="729" s="7" customFormat="1" x14ac:dyDescent="0.3"/>
    <row r="730" s="7" customFormat="1" x14ac:dyDescent="0.3"/>
    <row r="731" s="7" customFormat="1" x14ac:dyDescent="0.3"/>
    <row r="732" s="7" customFormat="1" x14ac:dyDescent="0.3"/>
    <row r="733" s="7" customFormat="1" x14ac:dyDescent="0.3"/>
    <row r="734" s="7" customFormat="1" x14ac:dyDescent="0.3"/>
    <row r="735" s="7" customFormat="1" x14ac:dyDescent="0.3"/>
  </sheetData>
  <mergeCells count="1">
    <mergeCell ref="B2:D2"/>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5D2F30-EC0F-4803-9BBB-1F56F8CF5C72}">
  <sheetPr>
    <tabColor theme="6" tint="-0.249977111117893"/>
  </sheetPr>
  <dimension ref="A1:IX260"/>
  <sheetViews>
    <sheetView topLeftCell="A28" zoomScale="67" zoomScaleNormal="67" workbookViewId="0">
      <selection activeCell="I28" sqref="I28"/>
    </sheetView>
  </sheetViews>
  <sheetFormatPr baseColWidth="10" defaultColWidth="11.44140625" defaultRowHeight="14.4" x14ac:dyDescent="0.3"/>
  <cols>
    <col min="2" max="2" width="40.44140625" customWidth="1"/>
    <col min="3" max="3" width="74.88671875" hidden="1" customWidth="1"/>
    <col min="4" max="4" width="147.88671875" customWidth="1"/>
    <col min="5" max="5" width="26.109375" style="136" customWidth="1"/>
    <col min="11" max="258" width="11.44140625" style="7"/>
  </cols>
  <sheetData>
    <row r="1" spans="1:10" s="7" customFormat="1" x14ac:dyDescent="0.3">
      <c r="E1" s="143"/>
    </row>
    <row r="2" spans="1:10" ht="33" x14ac:dyDescent="0.3">
      <c r="A2" s="7"/>
      <c r="B2" s="375" t="s">
        <v>281</v>
      </c>
      <c r="C2" s="375"/>
      <c r="D2" s="375"/>
      <c r="E2" s="375"/>
      <c r="F2" s="7"/>
      <c r="G2" s="7"/>
      <c r="H2" s="7"/>
      <c r="I2" s="7"/>
      <c r="J2" s="7"/>
    </row>
    <row r="3" spans="1:10" x14ac:dyDescent="0.3">
      <c r="A3" s="7"/>
      <c r="B3" s="115"/>
      <c r="C3" s="115"/>
      <c r="D3" s="115"/>
      <c r="E3" s="143"/>
      <c r="F3" s="7"/>
      <c r="G3" s="7"/>
      <c r="H3" s="7"/>
      <c r="I3" s="7"/>
      <c r="J3" s="7"/>
    </row>
    <row r="4" spans="1:10" ht="60" x14ac:dyDescent="0.3">
      <c r="A4" s="7"/>
      <c r="B4" s="25"/>
      <c r="C4" s="116" t="s">
        <v>282</v>
      </c>
      <c r="D4" s="116" t="s">
        <v>283</v>
      </c>
      <c r="E4" s="143"/>
      <c r="F4" s="7"/>
      <c r="G4" s="7"/>
      <c r="H4" s="7"/>
      <c r="I4" s="7"/>
      <c r="J4" s="7"/>
    </row>
    <row r="5" spans="1:10" ht="76.5" customHeight="1" x14ac:dyDescent="0.3">
      <c r="A5" s="26" t="s">
        <v>284</v>
      </c>
      <c r="B5" s="117" t="s">
        <v>285</v>
      </c>
      <c r="C5" s="118" t="s">
        <v>286</v>
      </c>
      <c r="D5" s="119" t="s">
        <v>287</v>
      </c>
      <c r="E5" s="144">
        <v>0.2</v>
      </c>
      <c r="F5" s="7"/>
      <c r="G5" s="7"/>
      <c r="H5" s="7"/>
      <c r="I5" s="7"/>
      <c r="J5" s="7"/>
    </row>
    <row r="6" spans="1:10" ht="97.2" x14ac:dyDescent="0.3">
      <c r="A6" s="26" t="s">
        <v>288</v>
      </c>
      <c r="B6" s="120" t="s">
        <v>288</v>
      </c>
      <c r="C6" s="121" t="s">
        <v>289</v>
      </c>
      <c r="D6" s="122" t="s">
        <v>290</v>
      </c>
      <c r="E6" s="144">
        <v>0.4</v>
      </c>
      <c r="F6" s="7"/>
      <c r="G6" s="7"/>
      <c r="H6" s="7"/>
      <c r="I6" s="7"/>
      <c r="J6" s="7"/>
    </row>
    <row r="7" spans="1:10" ht="64.8" x14ac:dyDescent="0.3">
      <c r="A7" s="26" t="s">
        <v>291</v>
      </c>
      <c r="B7" s="123" t="s">
        <v>292</v>
      </c>
      <c r="C7" s="121" t="s">
        <v>293</v>
      </c>
      <c r="D7" s="122" t="s">
        <v>294</v>
      </c>
      <c r="E7" s="144">
        <v>0.6</v>
      </c>
      <c r="F7" s="7"/>
      <c r="G7" s="7"/>
      <c r="H7" s="7"/>
      <c r="I7" s="7"/>
      <c r="J7" s="7"/>
    </row>
    <row r="8" spans="1:10" ht="64.8" x14ac:dyDescent="0.3">
      <c r="A8" s="26" t="s">
        <v>295</v>
      </c>
      <c r="B8" s="124" t="s">
        <v>296</v>
      </c>
      <c r="C8" s="121" t="s">
        <v>297</v>
      </c>
      <c r="D8" s="122" t="s">
        <v>298</v>
      </c>
      <c r="E8" s="144">
        <v>0.8</v>
      </c>
      <c r="F8" s="7"/>
      <c r="G8" s="7"/>
      <c r="H8" s="7"/>
      <c r="I8" s="7"/>
      <c r="J8" s="7"/>
    </row>
    <row r="9" spans="1:10" ht="64.8" x14ac:dyDescent="0.3">
      <c r="A9" s="26" t="s">
        <v>299</v>
      </c>
      <c r="B9" s="125" t="s">
        <v>300</v>
      </c>
      <c r="C9" s="121" t="s">
        <v>301</v>
      </c>
      <c r="D9" s="122" t="s">
        <v>302</v>
      </c>
      <c r="E9" s="144">
        <v>1</v>
      </c>
      <c r="F9" s="7"/>
      <c r="G9" s="7"/>
      <c r="H9" s="7"/>
      <c r="I9" s="7"/>
      <c r="J9" s="7"/>
    </row>
    <row r="10" spans="1:10" ht="20.399999999999999" x14ac:dyDescent="0.3">
      <c r="A10" s="26"/>
      <c r="B10" s="26"/>
      <c r="C10" s="27"/>
      <c r="D10" s="27"/>
      <c r="E10" s="143"/>
      <c r="F10" s="7"/>
      <c r="G10" s="7"/>
      <c r="H10" s="7"/>
      <c r="I10" s="7"/>
      <c r="J10" s="7"/>
    </row>
    <row r="11" spans="1:10" ht="60" x14ac:dyDescent="0.3">
      <c r="A11" s="26"/>
      <c r="B11" s="25"/>
      <c r="C11" s="116" t="s">
        <v>282</v>
      </c>
      <c r="D11" s="116" t="s">
        <v>303</v>
      </c>
      <c r="E11" s="143"/>
      <c r="F11" s="7"/>
      <c r="G11" s="7"/>
      <c r="H11" s="7"/>
      <c r="I11" s="7"/>
      <c r="J11" s="7"/>
    </row>
    <row r="12" spans="1:10" ht="79.5" customHeight="1" x14ac:dyDescent="0.3">
      <c r="A12" s="26"/>
      <c r="B12" s="117" t="s">
        <v>285</v>
      </c>
      <c r="C12" s="118" t="s">
        <v>286</v>
      </c>
      <c r="D12" s="152" t="s">
        <v>304</v>
      </c>
      <c r="E12" s="144">
        <v>0.2</v>
      </c>
      <c r="F12" s="7"/>
      <c r="G12" s="7"/>
      <c r="H12" s="7"/>
      <c r="I12" s="7"/>
      <c r="J12" s="7"/>
    </row>
    <row r="13" spans="1:10" ht="32.4" x14ac:dyDescent="0.3">
      <c r="A13" s="26"/>
      <c r="B13" s="120" t="s">
        <v>288</v>
      </c>
      <c r="C13" s="121" t="s">
        <v>289</v>
      </c>
      <c r="D13" s="152" t="s">
        <v>305</v>
      </c>
      <c r="E13" s="144">
        <v>0.4</v>
      </c>
      <c r="F13" s="7"/>
      <c r="G13" s="7"/>
      <c r="H13" s="7"/>
      <c r="I13" s="7"/>
      <c r="J13" s="7"/>
    </row>
    <row r="14" spans="1:10" ht="32.4" x14ac:dyDescent="0.3">
      <c r="A14" s="26"/>
      <c r="B14" s="123" t="s">
        <v>292</v>
      </c>
      <c r="C14" s="121" t="s">
        <v>293</v>
      </c>
      <c r="D14" s="152" t="s">
        <v>306</v>
      </c>
      <c r="E14" s="144">
        <v>0.6</v>
      </c>
      <c r="F14" s="7"/>
      <c r="G14" s="7"/>
      <c r="H14" s="7"/>
      <c r="I14" s="7"/>
      <c r="J14" s="7"/>
    </row>
    <row r="15" spans="1:10" ht="32.4" x14ac:dyDescent="0.3">
      <c r="A15" s="26"/>
      <c r="B15" s="124" t="s">
        <v>296</v>
      </c>
      <c r="C15" s="121" t="s">
        <v>297</v>
      </c>
      <c r="D15" s="152" t="s">
        <v>307</v>
      </c>
      <c r="E15" s="144">
        <v>0.8</v>
      </c>
      <c r="F15" s="7"/>
      <c r="G15" s="7"/>
      <c r="H15" s="7"/>
      <c r="I15" s="7"/>
      <c r="J15" s="7"/>
    </row>
    <row r="16" spans="1:10" ht="46.5" customHeight="1" x14ac:dyDescent="0.3">
      <c r="A16" s="26"/>
      <c r="B16" s="125" t="s">
        <v>300</v>
      </c>
      <c r="C16" s="121" t="s">
        <v>301</v>
      </c>
      <c r="D16" s="152" t="s">
        <v>308</v>
      </c>
      <c r="E16" s="144">
        <v>1</v>
      </c>
      <c r="F16" s="7"/>
      <c r="G16" s="7"/>
      <c r="H16" s="7"/>
      <c r="I16" s="7"/>
      <c r="J16" s="7"/>
    </row>
    <row r="17" spans="1:10" ht="20.399999999999999" x14ac:dyDescent="0.3">
      <c r="A17" s="26"/>
      <c r="B17" s="26"/>
      <c r="C17" s="27"/>
      <c r="D17" s="27"/>
      <c r="E17" s="143"/>
      <c r="F17" s="7"/>
      <c r="G17" s="7"/>
      <c r="H17" s="7"/>
      <c r="I17" s="7"/>
      <c r="J17" s="7"/>
    </row>
    <row r="18" spans="1:10" x14ac:dyDescent="0.3">
      <c r="A18" s="26"/>
      <c r="B18" s="28"/>
      <c r="C18" s="28"/>
      <c r="D18" s="28"/>
      <c r="E18" s="143"/>
      <c r="F18" s="7"/>
      <c r="G18" s="7"/>
      <c r="H18" s="7"/>
      <c r="I18" s="7"/>
      <c r="J18" s="7"/>
    </row>
    <row r="19" spans="1:10" ht="60" x14ac:dyDescent="0.3">
      <c r="A19" s="26"/>
      <c r="B19" s="25"/>
      <c r="C19" s="116" t="s">
        <v>282</v>
      </c>
      <c r="D19" s="116" t="s">
        <v>185</v>
      </c>
      <c r="E19" s="143"/>
      <c r="F19" s="7"/>
      <c r="G19" s="7"/>
      <c r="H19" s="7"/>
      <c r="I19" s="7"/>
      <c r="J19" s="7"/>
    </row>
    <row r="20" spans="1:10" ht="57.75" customHeight="1" x14ac:dyDescent="0.3">
      <c r="A20" s="26"/>
      <c r="B20" s="117" t="s">
        <v>285</v>
      </c>
      <c r="C20" s="118" t="s">
        <v>286</v>
      </c>
      <c r="D20" s="152" t="s">
        <v>309</v>
      </c>
      <c r="E20" s="144">
        <v>0.2</v>
      </c>
      <c r="F20" s="7"/>
      <c r="G20" s="7"/>
      <c r="H20" s="7"/>
      <c r="I20" s="7"/>
      <c r="J20" s="7"/>
    </row>
    <row r="21" spans="1:10" ht="54" customHeight="1" x14ac:dyDescent="0.3">
      <c r="A21" s="26"/>
      <c r="B21" s="120" t="s">
        <v>288</v>
      </c>
      <c r="C21" s="121" t="s">
        <v>289</v>
      </c>
      <c r="D21" s="152" t="s">
        <v>310</v>
      </c>
      <c r="E21" s="144">
        <v>0.4</v>
      </c>
      <c r="F21" s="7"/>
      <c r="G21" s="7"/>
      <c r="H21" s="7"/>
      <c r="I21" s="7"/>
      <c r="J21" s="7"/>
    </row>
    <row r="22" spans="1:10" ht="64.5" customHeight="1" x14ac:dyDescent="0.3">
      <c r="A22" s="26"/>
      <c r="B22" s="123" t="s">
        <v>292</v>
      </c>
      <c r="C22" s="121" t="s">
        <v>293</v>
      </c>
      <c r="D22" s="152" t="s">
        <v>189</v>
      </c>
      <c r="E22" s="144">
        <v>0.6</v>
      </c>
      <c r="F22" s="7"/>
      <c r="G22" s="7"/>
      <c r="H22" s="7"/>
      <c r="I22" s="7"/>
      <c r="J22" s="7"/>
    </row>
    <row r="23" spans="1:10" ht="51.75" customHeight="1" x14ac:dyDescent="0.3">
      <c r="A23" s="26"/>
      <c r="B23" s="124" t="s">
        <v>296</v>
      </c>
      <c r="C23" s="121" t="s">
        <v>297</v>
      </c>
      <c r="D23" s="152" t="s">
        <v>311</v>
      </c>
      <c r="E23" s="144">
        <v>0.8</v>
      </c>
      <c r="F23" s="7"/>
      <c r="G23" s="7"/>
      <c r="H23" s="7"/>
      <c r="I23" s="7"/>
      <c r="J23" s="7"/>
    </row>
    <row r="24" spans="1:10" ht="51.75" customHeight="1" x14ac:dyDescent="0.3">
      <c r="A24" s="26"/>
      <c r="B24" s="125" t="s">
        <v>300</v>
      </c>
      <c r="C24" s="121" t="s">
        <v>301</v>
      </c>
      <c r="D24" s="152" t="s">
        <v>312</v>
      </c>
      <c r="E24" s="144">
        <v>1</v>
      </c>
      <c r="F24" s="7"/>
      <c r="G24" s="7"/>
      <c r="H24" s="7"/>
      <c r="I24" s="7"/>
      <c r="J24" s="7"/>
    </row>
    <row r="25" spans="1:10" x14ac:dyDescent="0.3">
      <c r="A25" s="26"/>
      <c r="B25" s="28"/>
      <c r="C25" s="28"/>
      <c r="D25" s="28"/>
      <c r="E25" s="143"/>
      <c r="F25" s="7"/>
      <c r="G25" s="7"/>
      <c r="H25" s="7"/>
      <c r="I25" s="7"/>
      <c r="J25" s="7"/>
    </row>
    <row r="26" spans="1:10" x14ac:dyDescent="0.3">
      <c r="A26" s="26"/>
      <c r="B26" s="28"/>
      <c r="C26" s="28"/>
      <c r="D26" s="28"/>
      <c r="E26" s="143"/>
      <c r="F26" s="7"/>
      <c r="G26" s="7"/>
      <c r="H26" s="7"/>
      <c r="I26" s="7"/>
      <c r="J26" s="7"/>
    </row>
    <row r="27" spans="1:10" x14ac:dyDescent="0.3">
      <c r="A27" s="26"/>
      <c r="B27" s="28"/>
      <c r="C27" s="28"/>
      <c r="D27" s="28"/>
      <c r="E27" s="143"/>
      <c r="F27" s="7"/>
      <c r="G27" s="7"/>
      <c r="H27" s="7"/>
      <c r="I27" s="7"/>
      <c r="J27" s="7"/>
    </row>
    <row r="28" spans="1:10" x14ac:dyDescent="0.3">
      <c r="A28" s="26"/>
      <c r="B28" s="28"/>
      <c r="C28" s="28"/>
      <c r="D28" s="28"/>
      <c r="E28" s="143"/>
      <c r="F28" s="7"/>
      <c r="G28" s="7"/>
      <c r="H28" s="7"/>
      <c r="I28" s="7"/>
      <c r="J28" s="7"/>
    </row>
    <row r="29" spans="1:10" ht="60" x14ac:dyDescent="0.3">
      <c r="A29" s="26"/>
      <c r="B29" s="25"/>
      <c r="C29" s="116" t="s">
        <v>282</v>
      </c>
      <c r="D29" s="116" t="s">
        <v>313</v>
      </c>
      <c r="E29" s="143"/>
      <c r="F29" s="7"/>
      <c r="G29" s="7"/>
      <c r="H29" s="7"/>
      <c r="I29" s="7"/>
      <c r="J29" s="7"/>
    </row>
    <row r="30" spans="1:10" ht="75.75" customHeight="1" x14ac:dyDescent="0.3">
      <c r="A30" s="26"/>
      <c r="B30" s="117" t="s">
        <v>285</v>
      </c>
      <c r="C30" s="118" t="s">
        <v>286</v>
      </c>
      <c r="D30" s="152" t="s">
        <v>314</v>
      </c>
      <c r="E30" s="144">
        <v>0.2</v>
      </c>
      <c r="F30" s="7"/>
      <c r="G30" s="7"/>
      <c r="H30" s="7"/>
      <c r="I30" s="7"/>
      <c r="J30" s="7"/>
    </row>
    <row r="31" spans="1:10" ht="65.25" customHeight="1" x14ac:dyDescent="0.3">
      <c r="A31" s="26"/>
      <c r="B31" s="120" t="s">
        <v>288</v>
      </c>
      <c r="C31" s="121" t="s">
        <v>289</v>
      </c>
      <c r="D31" s="152" t="s">
        <v>315</v>
      </c>
      <c r="E31" s="144">
        <v>0.4</v>
      </c>
      <c r="F31" s="7"/>
      <c r="G31" s="7"/>
      <c r="H31" s="7"/>
      <c r="I31" s="7"/>
      <c r="J31" s="7"/>
    </row>
    <row r="32" spans="1:10" ht="57" customHeight="1" x14ac:dyDescent="0.3">
      <c r="A32" s="26"/>
      <c r="B32" s="123" t="s">
        <v>292</v>
      </c>
      <c r="C32" s="121" t="s">
        <v>293</v>
      </c>
      <c r="D32" s="152" t="s">
        <v>316</v>
      </c>
      <c r="E32" s="144">
        <v>0.6</v>
      </c>
      <c r="F32" s="7"/>
      <c r="G32" s="7"/>
      <c r="H32" s="7"/>
      <c r="I32" s="7"/>
      <c r="J32" s="7"/>
    </row>
    <row r="33" spans="1:10" ht="66.75" customHeight="1" x14ac:dyDescent="0.3">
      <c r="A33" s="26"/>
      <c r="B33" s="124" t="s">
        <v>296</v>
      </c>
      <c r="C33" s="121" t="s">
        <v>297</v>
      </c>
      <c r="D33" s="152" t="s">
        <v>317</v>
      </c>
      <c r="E33" s="144">
        <v>0.8</v>
      </c>
      <c r="F33" s="7"/>
      <c r="G33" s="7"/>
      <c r="H33" s="7"/>
      <c r="I33" s="7"/>
      <c r="J33" s="7"/>
    </row>
    <row r="34" spans="1:10" ht="79.5" customHeight="1" x14ac:dyDescent="0.3">
      <c r="A34" s="26"/>
      <c r="B34" s="125" t="s">
        <v>300</v>
      </c>
      <c r="C34" s="121" t="s">
        <v>301</v>
      </c>
      <c r="D34" s="152" t="s">
        <v>318</v>
      </c>
      <c r="E34" s="144">
        <v>1</v>
      </c>
      <c r="F34" s="7"/>
      <c r="G34" s="7"/>
      <c r="H34" s="7"/>
      <c r="I34" s="7"/>
      <c r="J34" s="7"/>
    </row>
    <row r="35" spans="1:10" x14ac:dyDescent="0.3">
      <c r="A35" s="26"/>
      <c r="B35" s="26"/>
      <c r="C35" s="26" t="s">
        <v>319</v>
      </c>
      <c r="D35" s="26" t="s">
        <v>320</v>
      </c>
      <c r="E35" s="143"/>
      <c r="F35" s="7"/>
      <c r="G35" s="7"/>
      <c r="H35" s="7"/>
      <c r="I35" s="7"/>
      <c r="J35" s="7"/>
    </row>
    <row r="36" spans="1:10" x14ac:dyDescent="0.3">
      <c r="A36" s="26"/>
      <c r="B36" s="26"/>
      <c r="C36" s="26"/>
      <c r="D36" s="26"/>
      <c r="E36" s="143"/>
      <c r="F36" s="7"/>
      <c r="G36" s="7"/>
      <c r="H36" s="7"/>
      <c r="I36" s="7"/>
      <c r="J36" s="7"/>
    </row>
    <row r="37" spans="1:10" x14ac:dyDescent="0.3">
      <c r="A37" s="26"/>
      <c r="B37" s="26"/>
      <c r="C37" s="26"/>
      <c r="D37" s="26"/>
      <c r="E37" s="143"/>
      <c r="F37" s="7"/>
      <c r="G37" s="7"/>
      <c r="H37" s="7"/>
      <c r="I37" s="7"/>
      <c r="J37" s="7"/>
    </row>
    <row r="38" spans="1:10" ht="60" x14ac:dyDescent="0.3">
      <c r="A38" s="26"/>
      <c r="B38" s="25"/>
      <c r="C38" s="116" t="s">
        <v>282</v>
      </c>
      <c r="D38" s="116" t="s">
        <v>242</v>
      </c>
      <c r="E38" s="143"/>
      <c r="F38" s="7"/>
      <c r="G38" s="7"/>
      <c r="H38" s="7"/>
      <c r="I38" s="7"/>
      <c r="J38" s="7"/>
    </row>
    <row r="39" spans="1:10" ht="97.2" x14ac:dyDescent="0.3">
      <c r="A39" s="26"/>
      <c r="B39" s="117" t="s">
        <v>285</v>
      </c>
      <c r="C39" s="118" t="s">
        <v>286</v>
      </c>
      <c r="D39" s="153" t="s">
        <v>321</v>
      </c>
      <c r="E39" s="144">
        <v>0.2</v>
      </c>
      <c r="F39" s="7"/>
      <c r="G39" s="7"/>
      <c r="H39" s="7"/>
      <c r="I39" s="7"/>
      <c r="J39" s="7"/>
    </row>
    <row r="40" spans="1:10" ht="97.2" x14ac:dyDescent="0.3">
      <c r="A40" s="26"/>
      <c r="B40" s="120" t="s">
        <v>288</v>
      </c>
      <c r="C40" s="121" t="s">
        <v>289</v>
      </c>
      <c r="D40" s="153" t="s">
        <v>322</v>
      </c>
      <c r="E40" s="144">
        <v>0.4</v>
      </c>
      <c r="F40" s="7"/>
      <c r="G40" s="7"/>
      <c r="H40" s="7"/>
      <c r="I40" s="7"/>
      <c r="J40" s="7"/>
    </row>
    <row r="41" spans="1:10" ht="97.2" x14ac:dyDescent="0.3">
      <c r="A41" s="26"/>
      <c r="B41" s="123" t="s">
        <v>292</v>
      </c>
      <c r="C41" s="121" t="s">
        <v>293</v>
      </c>
      <c r="D41" s="153" t="s">
        <v>323</v>
      </c>
      <c r="E41" s="144">
        <v>0.6</v>
      </c>
      <c r="F41" s="7"/>
      <c r="G41" s="7"/>
      <c r="H41" s="7"/>
      <c r="I41" s="7"/>
      <c r="J41" s="7"/>
    </row>
    <row r="42" spans="1:10" ht="97.2" x14ac:dyDescent="0.3">
      <c r="A42" s="26"/>
      <c r="B42" s="124" t="s">
        <v>296</v>
      </c>
      <c r="C42" s="121" t="s">
        <v>297</v>
      </c>
      <c r="D42" s="153" t="s">
        <v>324</v>
      </c>
      <c r="E42" s="144">
        <v>0.8</v>
      </c>
      <c r="F42" s="7"/>
      <c r="G42" s="7"/>
      <c r="H42" s="7"/>
      <c r="I42" s="7"/>
      <c r="J42" s="7"/>
    </row>
    <row r="43" spans="1:10" ht="97.2" x14ac:dyDescent="0.3">
      <c r="A43" s="26"/>
      <c r="B43" s="125" t="s">
        <v>300</v>
      </c>
      <c r="C43" s="121" t="s">
        <v>301</v>
      </c>
      <c r="D43" s="153" t="s">
        <v>325</v>
      </c>
      <c r="E43" s="144">
        <v>1</v>
      </c>
      <c r="F43" s="7"/>
      <c r="G43" s="7"/>
      <c r="H43" s="7"/>
      <c r="I43" s="7"/>
      <c r="J43" s="7"/>
    </row>
    <row r="44" spans="1:10" x14ac:dyDescent="0.3">
      <c r="A44" s="26"/>
      <c r="B44" s="26"/>
      <c r="C44" s="26"/>
      <c r="D44" s="26"/>
      <c r="E44" s="143"/>
      <c r="F44" s="7"/>
      <c r="G44" s="7"/>
      <c r="H44" s="7"/>
      <c r="I44" s="7"/>
      <c r="J44" s="7"/>
    </row>
    <row r="45" spans="1:10" ht="56.25" customHeight="1" x14ac:dyDescent="0.3">
      <c r="A45" s="26"/>
      <c r="B45" s="26"/>
      <c r="C45" s="26"/>
      <c r="D45" s="116" t="s">
        <v>205</v>
      </c>
      <c r="E45" s="143"/>
      <c r="F45" s="7"/>
      <c r="G45" s="7"/>
      <c r="H45" s="7"/>
      <c r="I45" s="7"/>
      <c r="J45" s="7"/>
    </row>
    <row r="46" spans="1:10" ht="94.5" customHeight="1" x14ac:dyDescent="0.3">
      <c r="A46" s="26"/>
      <c r="B46" s="124" t="s">
        <v>296</v>
      </c>
      <c r="C46" s="26"/>
      <c r="D46" s="122" t="s">
        <v>326</v>
      </c>
      <c r="E46" s="144">
        <v>0.8</v>
      </c>
      <c r="F46" s="7"/>
      <c r="G46" s="7"/>
      <c r="H46" s="7"/>
      <c r="I46" s="7"/>
      <c r="J46" s="7"/>
    </row>
    <row r="47" spans="1:10" ht="105.75" customHeight="1" x14ac:dyDescent="0.3">
      <c r="A47" s="26"/>
      <c r="B47" s="125" t="s">
        <v>300</v>
      </c>
      <c r="C47" s="27"/>
      <c r="D47" s="122" t="s">
        <v>327</v>
      </c>
      <c r="E47" s="144">
        <v>1</v>
      </c>
      <c r="F47" s="7"/>
      <c r="G47" s="7"/>
      <c r="H47" s="7"/>
      <c r="I47" s="7"/>
      <c r="J47" s="7"/>
    </row>
    <row r="48" spans="1:10" x14ac:dyDescent="0.3">
      <c r="A48" s="26"/>
      <c r="B48" s="23"/>
      <c r="C48" s="23"/>
      <c r="D48" s="23"/>
      <c r="E48" s="143"/>
      <c r="F48" s="7"/>
      <c r="G48" s="7"/>
      <c r="H48" s="7"/>
      <c r="I48" s="7"/>
      <c r="J48" s="7"/>
    </row>
    <row r="49" spans="1:10" x14ac:dyDescent="0.3">
      <c r="A49" s="26"/>
      <c r="B49" s="23"/>
      <c r="C49" s="23"/>
      <c r="D49" s="23"/>
      <c r="E49" s="143"/>
      <c r="F49" s="7"/>
      <c r="G49" s="7"/>
      <c r="H49" s="7"/>
      <c r="I49" s="7"/>
      <c r="J49" s="7"/>
    </row>
    <row r="50" spans="1:10" ht="20.399999999999999" x14ac:dyDescent="0.3">
      <c r="A50" s="26"/>
      <c r="B50" s="26"/>
      <c r="C50" s="27"/>
      <c r="D50" s="27"/>
      <c r="E50" s="143"/>
      <c r="F50" s="7"/>
      <c r="G50" s="7"/>
      <c r="H50" s="7"/>
      <c r="I50" s="7"/>
      <c r="J50" s="7"/>
    </row>
    <row r="51" spans="1:10" ht="46.5" customHeight="1" x14ac:dyDescent="0.3">
      <c r="A51" s="26"/>
      <c r="B51" s="26"/>
      <c r="C51" s="26"/>
      <c r="D51" s="116" t="s">
        <v>221</v>
      </c>
      <c r="E51" s="143"/>
      <c r="F51" s="7"/>
      <c r="G51" s="7"/>
      <c r="H51" s="7"/>
      <c r="I51" s="7"/>
      <c r="J51" s="7"/>
    </row>
    <row r="52" spans="1:10" ht="90" customHeight="1" x14ac:dyDescent="0.3">
      <c r="A52" s="26"/>
      <c r="B52" s="124" t="s">
        <v>296</v>
      </c>
      <c r="C52" s="26"/>
      <c r="D52" s="122" t="s">
        <v>226</v>
      </c>
      <c r="E52" s="144">
        <v>0.8</v>
      </c>
      <c r="F52" s="7"/>
      <c r="G52" s="7"/>
      <c r="H52" s="7"/>
      <c r="I52" s="7"/>
      <c r="J52" s="7"/>
    </row>
    <row r="53" spans="1:10" ht="64.8" x14ac:dyDescent="0.3">
      <c r="A53" s="26"/>
      <c r="B53" s="125" t="s">
        <v>300</v>
      </c>
      <c r="C53" s="27"/>
      <c r="D53" s="122" t="s">
        <v>328</v>
      </c>
      <c r="E53" s="144">
        <v>1</v>
      </c>
      <c r="F53" s="7"/>
      <c r="G53" s="7"/>
      <c r="H53" s="7"/>
      <c r="I53" s="7"/>
      <c r="J53" s="7"/>
    </row>
    <row r="54" spans="1:10" ht="20.399999999999999" x14ac:dyDescent="0.3">
      <c r="A54" s="26"/>
      <c r="B54" s="26"/>
      <c r="C54" s="27"/>
      <c r="D54" s="27"/>
      <c r="E54" s="143"/>
      <c r="F54" s="7"/>
      <c r="G54" s="7"/>
      <c r="H54" s="7"/>
      <c r="I54" s="7"/>
      <c r="J54" s="7"/>
    </row>
    <row r="55" spans="1:10" ht="20.399999999999999" x14ac:dyDescent="0.3">
      <c r="A55" s="26"/>
      <c r="B55" s="26"/>
      <c r="C55" s="27"/>
      <c r="D55" s="27"/>
      <c r="E55" s="143"/>
      <c r="F55" s="7"/>
      <c r="G55" s="7"/>
      <c r="H55" s="7"/>
      <c r="I55" s="7"/>
      <c r="J55" s="7"/>
    </row>
    <row r="56" spans="1:10" ht="20.399999999999999" x14ac:dyDescent="0.3">
      <c r="A56" s="26"/>
      <c r="B56" s="26"/>
      <c r="C56" s="27"/>
      <c r="D56" s="27"/>
      <c r="E56" s="143"/>
      <c r="F56" s="7"/>
      <c r="G56" s="7"/>
      <c r="H56" s="7"/>
      <c r="I56" s="7"/>
      <c r="J56" s="7"/>
    </row>
    <row r="57" spans="1:10" ht="20.399999999999999" x14ac:dyDescent="0.3">
      <c r="A57" s="26"/>
      <c r="B57" s="26"/>
      <c r="C57" s="27"/>
      <c r="D57" s="27"/>
      <c r="E57" s="143"/>
      <c r="F57" s="7"/>
      <c r="G57" s="7"/>
      <c r="H57" s="7"/>
      <c r="I57" s="7"/>
      <c r="J57" s="7"/>
    </row>
    <row r="58" spans="1:10" ht="20.399999999999999" x14ac:dyDescent="0.3">
      <c r="A58" s="26"/>
      <c r="B58" s="26"/>
      <c r="C58" s="27"/>
      <c r="D58" s="27"/>
      <c r="E58" s="143"/>
      <c r="F58" s="7"/>
      <c r="G58" s="7"/>
      <c r="H58" s="7"/>
      <c r="I58" s="7"/>
      <c r="J58" s="7"/>
    </row>
    <row r="59" spans="1:10" ht="20.399999999999999" x14ac:dyDescent="0.3">
      <c r="A59" s="26"/>
      <c r="B59" s="26"/>
      <c r="C59" s="27"/>
      <c r="D59" s="27"/>
      <c r="E59" s="143"/>
      <c r="F59" s="7"/>
      <c r="G59" s="7"/>
      <c r="H59" s="7"/>
      <c r="I59" s="7"/>
      <c r="J59" s="7"/>
    </row>
    <row r="60" spans="1:10" ht="20.399999999999999" x14ac:dyDescent="0.3">
      <c r="A60" s="26"/>
      <c r="B60" s="26"/>
      <c r="C60" s="27"/>
      <c r="D60" s="27"/>
      <c r="E60" s="143"/>
      <c r="F60" s="7"/>
      <c r="G60" s="7"/>
      <c r="H60" s="7"/>
      <c r="I60" s="7"/>
      <c r="J60" s="7"/>
    </row>
    <row r="61" spans="1:10" ht="20.399999999999999" x14ac:dyDescent="0.3">
      <c r="A61" s="26"/>
      <c r="B61" s="26"/>
      <c r="C61" s="27"/>
      <c r="D61" s="27"/>
      <c r="E61" s="143"/>
      <c r="F61" s="7"/>
      <c r="G61" s="7"/>
      <c r="H61" s="7"/>
      <c r="I61" s="7"/>
      <c r="J61" s="7"/>
    </row>
    <row r="62" spans="1:10" ht="20.399999999999999" x14ac:dyDescent="0.3">
      <c r="A62" s="26"/>
      <c r="B62" s="26"/>
      <c r="C62" s="27"/>
      <c r="D62" s="27"/>
      <c r="E62" s="143"/>
      <c r="F62" s="7"/>
      <c r="G62" s="7"/>
      <c r="H62" s="7"/>
      <c r="I62" s="7"/>
      <c r="J62" s="7"/>
    </row>
    <row r="63" spans="1:10" ht="20.399999999999999" x14ac:dyDescent="0.3">
      <c r="A63" s="26"/>
      <c r="B63" s="26"/>
      <c r="C63" s="27"/>
      <c r="D63" s="27"/>
      <c r="E63" s="143"/>
      <c r="F63" s="7"/>
      <c r="G63" s="7"/>
      <c r="H63" s="7"/>
      <c r="I63" s="7"/>
      <c r="J63" s="7"/>
    </row>
    <row r="64" spans="1:10" ht="20.399999999999999" x14ac:dyDescent="0.3">
      <c r="A64" s="26"/>
      <c r="B64" s="26"/>
      <c r="C64" s="27"/>
      <c r="D64" s="27"/>
      <c r="E64" s="143"/>
      <c r="F64" s="7"/>
      <c r="G64" s="7"/>
      <c r="H64" s="7"/>
      <c r="I64" s="7"/>
      <c r="J64" s="7"/>
    </row>
    <row r="65" spans="1:10" ht="20.399999999999999" x14ac:dyDescent="0.3">
      <c r="A65" s="26"/>
      <c r="B65" s="26"/>
      <c r="C65" s="27"/>
      <c r="D65" s="27"/>
      <c r="E65" s="143"/>
      <c r="F65" s="7"/>
      <c r="G65" s="7"/>
      <c r="H65" s="7"/>
      <c r="I65" s="7"/>
      <c r="J65" s="7"/>
    </row>
    <row r="66" spans="1:10" ht="20.399999999999999" x14ac:dyDescent="0.3">
      <c r="A66" s="26"/>
      <c r="B66" s="26"/>
      <c r="C66" s="27"/>
      <c r="D66" s="27"/>
      <c r="E66" s="143"/>
      <c r="F66" s="7"/>
      <c r="G66" s="7"/>
      <c r="H66" s="7"/>
      <c r="I66" s="7"/>
      <c r="J66" s="7"/>
    </row>
    <row r="67" spans="1:10" ht="20.399999999999999" x14ac:dyDescent="0.3">
      <c r="A67" s="26"/>
      <c r="B67" s="26"/>
      <c r="C67" s="27"/>
      <c r="D67" s="27"/>
      <c r="E67" s="143"/>
      <c r="F67" s="7"/>
      <c r="G67" s="7"/>
      <c r="H67" s="7"/>
      <c r="I67" s="7"/>
      <c r="J67" s="7"/>
    </row>
    <row r="68" spans="1:10" ht="20.399999999999999" x14ac:dyDescent="0.3">
      <c r="A68" s="26"/>
      <c r="B68" s="26"/>
      <c r="C68" s="27"/>
      <c r="D68" s="27"/>
      <c r="E68" s="143"/>
      <c r="F68" s="7"/>
      <c r="G68" s="7"/>
      <c r="H68" s="7"/>
      <c r="I68" s="7"/>
      <c r="J68" s="7"/>
    </row>
    <row r="69" spans="1:10" ht="20.399999999999999" x14ac:dyDescent="0.3">
      <c r="A69" s="26"/>
      <c r="B69" s="26"/>
      <c r="C69" s="27"/>
      <c r="D69" s="27"/>
      <c r="E69" s="143"/>
      <c r="F69" s="7"/>
      <c r="G69" s="7"/>
      <c r="H69" s="7"/>
      <c r="I69" s="7"/>
      <c r="J69" s="7"/>
    </row>
    <row r="70" spans="1:10" ht="20.399999999999999" x14ac:dyDescent="0.3">
      <c r="A70" s="26"/>
      <c r="B70" s="26"/>
      <c r="C70" s="27"/>
      <c r="D70" s="27"/>
      <c r="E70" s="143"/>
      <c r="F70" s="7"/>
      <c r="G70" s="7"/>
      <c r="H70" s="7"/>
      <c r="I70" s="7"/>
      <c r="J70" s="7"/>
    </row>
    <row r="71" spans="1:10" ht="20.399999999999999" x14ac:dyDescent="0.3">
      <c r="A71" s="26"/>
      <c r="B71" s="26"/>
      <c r="C71" s="27"/>
      <c r="D71" s="27"/>
      <c r="E71" s="143"/>
      <c r="F71" s="7"/>
      <c r="G71" s="7"/>
      <c r="H71" s="7"/>
      <c r="I71" s="7"/>
      <c r="J71" s="7"/>
    </row>
    <row r="72" spans="1:10" ht="20.399999999999999" x14ac:dyDescent="0.3">
      <c r="A72" s="26"/>
      <c r="B72" s="26"/>
      <c r="C72" s="27"/>
      <c r="D72" s="27"/>
      <c r="E72" s="143"/>
      <c r="F72" s="7"/>
      <c r="G72" s="7"/>
      <c r="H72" s="7"/>
      <c r="I72" s="7"/>
      <c r="J72" s="7"/>
    </row>
    <row r="73" spans="1:10" ht="20.399999999999999" x14ac:dyDescent="0.3">
      <c r="A73" s="26"/>
      <c r="B73" s="26"/>
      <c r="C73" s="27"/>
      <c r="D73" s="27"/>
      <c r="E73" s="143"/>
      <c r="F73" s="7"/>
      <c r="G73" s="7"/>
      <c r="H73" s="7"/>
      <c r="I73" s="7"/>
      <c r="J73" s="7"/>
    </row>
    <row r="74" spans="1:10" ht="20.399999999999999" x14ac:dyDescent="0.3">
      <c r="A74" s="26"/>
      <c r="B74" s="26"/>
      <c r="C74" s="27"/>
      <c r="D74" s="27"/>
      <c r="E74" s="143"/>
      <c r="F74" s="7"/>
      <c r="G74" s="7"/>
      <c r="H74" s="7"/>
      <c r="I74" s="7"/>
      <c r="J74" s="7"/>
    </row>
    <row r="75" spans="1:10" ht="20.399999999999999" x14ac:dyDescent="0.3">
      <c r="A75" s="26"/>
      <c r="B75" s="26"/>
      <c r="C75" s="27"/>
      <c r="D75" s="27"/>
      <c r="E75" s="143"/>
      <c r="F75" s="7"/>
      <c r="G75" s="7"/>
      <c r="H75" s="7"/>
      <c r="I75" s="7"/>
      <c r="J75" s="7"/>
    </row>
    <row r="76" spans="1:10" ht="20.399999999999999" x14ac:dyDescent="0.3">
      <c r="A76" s="26"/>
      <c r="B76" s="26"/>
      <c r="C76" s="27"/>
      <c r="D76" s="27"/>
      <c r="E76" s="143"/>
      <c r="F76" s="7"/>
      <c r="G76" s="7"/>
      <c r="H76" s="7"/>
      <c r="I76" s="7"/>
      <c r="J76" s="7"/>
    </row>
    <row r="77" spans="1:10" ht="20.399999999999999" x14ac:dyDescent="0.3">
      <c r="A77" s="26"/>
      <c r="B77" s="26"/>
      <c r="C77" s="27"/>
      <c r="D77" s="27"/>
      <c r="E77" s="143"/>
      <c r="F77" s="7"/>
      <c r="G77" s="7"/>
      <c r="H77" s="7"/>
      <c r="I77" s="7"/>
      <c r="J77" s="7"/>
    </row>
    <row r="78" spans="1:10" ht="20.399999999999999" x14ac:dyDescent="0.3">
      <c r="A78" s="26"/>
      <c r="B78" s="26"/>
      <c r="C78" s="27"/>
      <c r="D78" s="27"/>
      <c r="E78" s="143"/>
      <c r="F78" s="7"/>
      <c r="G78" s="7"/>
      <c r="H78" s="7"/>
      <c r="I78" s="7"/>
      <c r="J78" s="7"/>
    </row>
    <row r="79" spans="1:10" ht="20.399999999999999" x14ac:dyDescent="0.3">
      <c r="A79" s="26"/>
      <c r="B79" s="26"/>
      <c r="C79" s="27"/>
      <c r="D79" s="27"/>
      <c r="E79" s="143"/>
      <c r="F79" s="7"/>
      <c r="G79" s="7"/>
      <c r="H79" s="7"/>
      <c r="I79" s="7"/>
      <c r="J79" s="7"/>
    </row>
    <row r="80" spans="1:10" s="7" customFormat="1" ht="20.399999999999999" x14ac:dyDescent="0.3">
      <c r="A80" s="26"/>
      <c r="B80" s="26"/>
      <c r="C80" s="27"/>
      <c r="D80" s="27"/>
      <c r="E80" s="143"/>
    </row>
    <row r="81" spans="1:5" s="7" customFormat="1" ht="20.399999999999999" x14ac:dyDescent="0.3">
      <c r="A81" s="26"/>
      <c r="B81" s="26"/>
      <c r="C81" s="27"/>
      <c r="D81" s="27"/>
      <c r="E81" s="143"/>
    </row>
    <row r="82" spans="1:5" s="7" customFormat="1" ht="20.399999999999999" x14ac:dyDescent="0.3">
      <c r="A82" s="26"/>
      <c r="B82" s="26"/>
      <c r="C82" s="27"/>
      <c r="D82" s="27"/>
      <c r="E82" s="143"/>
    </row>
    <row r="83" spans="1:5" s="7" customFormat="1" ht="20.399999999999999" x14ac:dyDescent="0.3">
      <c r="A83" s="26"/>
      <c r="B83" s="26"/>
      <c r="C83" s="27"/>
      <c r="D83" s="27"/>
      <c r="E83" s="143"/>
    </row>
    <row r="84" spans="1:5" s="7" customFormat="1" ht="20.399999999999999" x14ac:dyDescent="0.3">
      <c r="A84" s="26"/>
      <c r="B84" s="26"/>
      <c r="C84" s="27"/>
      <c r="D84" s="27"/>
      <c r="E84" s="143"/>
    </row>
    <row r="85" spans="1:5" s="7" customFormat="1" ht="20.399999999999999" x14ac:dyDescent="0.3">
      <c r="A85" s="26"/>
      <c r="B85" s="26"/>
      <c r="C85" s="27"/>
      <c r="D85" s="27"/>
      <c r="E85" s="143"/>
    </row>
    <row r="86" spans="1:5" s="7" customFormat="1" ht="20.399999999999999" x14ac:dyDescent="0.3">
      <c r="A86" s="26"/>
      <c r="B86" s="26"/>
      <c r="C86" s="27"/>
      <c r="D86" s="27"/>
      <c r="E86" s="143"/>
    </row>
    <row r="87" spans="1:5" s="7" customFormat="1" ht="20.399999999999999" x14ac:dyDescent="0.3">
      <c r="A87" s="26"/>
      <c r="B87" s="26"/>
      <c r="C87" s="27"/>
      <c r="D87" s="27"/>
      <c r="E87" s="143"/>
    </row>
    <row r="88" spans="1:5" s="7" customFormat="1" ht="20.399999999999999" x14ac:dyDescent="0.3">
      <c r="A88" s="26"/>
      <c r="B88" s="26"/>
      <c r="C88" s="27"/>
      <c r="D88" s="27"/>
      <c r="E88" s="143"/>
    </row>
    <row r="89" spans="1:5" s="7" customFormat="1" ht="20.399999999999999" x14ac:dyDescent="0.3">
      <c r="A89" s="26"/>
      <c r="B89" s="26"/>
      <c r="C89" s="27"/>
      <c r="D89" s="27"/>
      <c r="E89" s="143"/>
    </row>
    <row r="90" spans="1:5" s="7" customFormat="1" ht="20.399999999999999" x14ac:dyDescent="0.3">
      <c r="A90" s="26"/>
      <c r="B90" s="26"/>
      <c r="C90" s="27"/>
      <c r="D90" s="27"/>
      <c r="E90" s="143"/>
    </row>
    <row r="91" spans="1:5" s="7" customFormat="1" ht="20.399999999999999" x14ac:dyDescent="0.3">
      <c r="A91" s="26"/>
      <c r="B91" s="26"/>
      <c r="C91" s="27"/>
      <c r="D91" s="27"/>
      <c r="E91" s="143"/>
    </row>
    <row r="92" spans="1:5" s="7" customFormat="1" ht="20.399999999999999" x14ac:dyDescent="0.3">
      <c r="A92" s="26"/>
      <c r="B92" s="26"/>
      <c r="C92" s="27"/>
      <c r="D92" s="27"/>
      <c r="E92" s="143"/>
    </row>
    <row r="93" spans="1:5" s="7" customFormat="1" ht="20.399999999999999" x14ac:dyDescent="0.3">
      <c r="A93" s="26"/>
      <c r="B93" s="26"/>
      <c r="C93" s="27"/>
      <c r="D93" s="27"/>
      <c r="E93" s="143"/>
    </row>
    <row r="94" spans="1:5" s="7" customFormat="1" ht="20.399999999999999" x14ac:dyDescent="0.3">
      <c r="A94" s="26"/>
      <c r="B94" s="26"/>
      <c r="C94" s="27"/>
      <c r="D94" s="27"/>
      <c r="E94" s="143"/>
    </row>
    <row r="95" spans="1:5" s="7" customFormat="1" ht="20.399999999999999" x14ac:dyDescent="0.3">
      <c r="A95" s="26"/>
      <c r="B95" s="26"/>
      <c r="C95" s="27"/>
      <c r="D95" s="27"/>
      <c r="E95" s="143"/>
    </row>
    <row r="96" spans="1:5" s="7" customFormat="1" ht="20.399999999999999" x14ac:dyDescent="0.3">
      <c r="A96" s="26"/>
      <c r="B96" s="26"/>
      <c r="C96" s="27"/>
      <c r="D96" s="27"/>
      <c r="E96" s="143"/>
    </row>
    <row r="97" spans="1:5" s="7" customFormat="1" ht="20.399999999999999" x14ac:dyDescent="0.3">
      <c r="A97" s="26"/>
      <c r="B97" s="26"/>
      <c r="C97" s="27"/>
      <c r="D97" s="27"/>
      <c r="E97" s="143"/>
    </row>
    <row r="98" spans="1:5" s="7" customFormat="1" ht="20.399999999999999" x14ac:dyDescent="0.3">
      <c r="A98" s="26"/>
      <c r="B98" s="26"/>
      <c r="C98" s="27"/>
      <c r="D98" s="27"/>
      <c r="E98" s="143"/>
    </row>
    <row r="99" spans="1:5" s="7" customFormat="1" ht="20.399999999999999" x14ac:dyDescent="0.3">
      <c r="A99" s="26"/>
      <c r="B99" s="26"/>
      <c r="C99" s="27"/>
      <c r="D99" s="27"/>
      <c r="E99" s="143"/>
    </row>
    <row r="100" spans="1:5" s="7" customFormat="1" ht="20.399999999999999" x14ac:dyDescent="0.3">
      <c r="A100" s="26"/>
      <c r="B100" s="26"/>
      <c r="C100" s="27"/>
      <c r="D100" s="27"/>
      <c r="E100" s="143"/>
    </row>
    <row r="101" spans="1:5" s="7" customFormat="1" ht="20.399999999999999" x14ac:dyDescent="0.3">
      <c r="A101" s="26"/>
      <c r="B101" s="26"/>
      <c r="C101" s="27"/>
      <c r="D101" s="27"/>
      <c r="E101" s="143"/>
    </row>
    <row r="102" spans="1:5" s="7" customFormat="1" ht="20.399999999999999" x14ac:dyDescent="0.3">
      <c r="A102" s="26"/>
      <c r="B102" s="26"/>
      <c r="C102" s="27"/>
      <c r="D102" s="27"/>
      <c r="E102" s="143"/>
    </row>
    <row r="103" spans="1:5" s="7" customFormat="1" ht="20.399999999999999" x14ac:dyDescent="0.3">
      <c r="A103" s="26"/>
      <c r="B103" s="26"/>
      <c r="C103" s="27"/>
      <c r="D103" s="27"/>
      <c r="E103" s="143"/>
    </row>
    <row r="104" spans="1:5" s="7" customFormat="1" ht="20.399999999999999" x14ac:dyDescent="0.3">
      <c r="A104" s="26"/>
      <c r="B104" s="26"/>
      <c r="C104" s="27"/>
      <c r="D104" s="27"/>
      <c r="E104" s="143"/>
    </row>
    <row r="105" spans="1:5" s="7" customFormat="1" ht="20.399999999999999" x14ac:dyDescent="0.3">
      <c r="A105" s="26"/>
      <c r="B105" s="26"/>
      <c r="C105" s="27"/>
      <c r="D105" s="27"/>
      <c r="E105" s="143"/>
    </row>
    <row r="106" spans="1:5" s="7" customFormat="1" ht="20.399999999999999" x14ac:dyDescent="0.3">
      <c r="A106" s="26"/>
      <c r="B106" s="26"/>
      <c r="C106" s="27"/>
      <c r="D106" s="27"/>
      <c r="E106" s="143"/>
    </row>
    <row r="107" spans="1:5" s="7" customFormat="1" ht="20.399999999999999" x14ac:dyDescent="0.3">
      <c r="A107" s="26"/>
      <c r="B107" s="26"/>
      <c r="C107" s="27"/>
      <c r="D107" s="27"/>
      <c r="E107" s="143"/>
    </row>
    <row r="108" spans="1:5" s="7" customFormat="1" ht="20.399999999999999" x14ac:dyDescent="0.3">
      <c r="A108" s="26"/>
      <c r="B108" s="26"/>
      <c r="C108" s="27"/>
      <c r="D108" s="27"/>
      <c r="E108" s="143"/>
    </row>
    <row r="109" spans="1:5" s="7" customFormat="1" ht="20.399999999999999" x14ac:dyDescent="0.3">
      <c r="A109" s="26"/>
      <c r="B109" s="26"/>
      <c r="C109" s="27"/>
      <c r="D109" s="27"/>
      <c r="E109" s="143"/>
    </row>
    <row r="110" spans="1:5" s="7" customFormat="1" ht="20.399999999999999" x14ac:dyDescent="0.3">
      <c r="A110" s="26"/>
      <c r="B110" s="26"/>
      <c r="C110" s="27"/>
      <c r="D110" s="27"/>
      <c r="E110" s="143"/>
    </row>
    <row r="111" spans="1:5" s="7" customFormat="1" ht="20.399999999999999" x14ac:dyDescent="0.3">
      <c r="A111" s="26"/>
      <c r="B111" s="26"/>
      <c r="C111" s="27"/>
      <c r="D111" s="27"/>
      <c r="E111" s="143"/>
    </row>
    <row r="112" spans="1:5" s="7" customFormat="1" ht="20.399999999999999" x14ac:dyDescent="0.3">
      <c r="A112" s="26"/>
      <c r="B112" s="26"/>
      <c r="C112" s="27"/>
      <c r="D112" s="27"/>
      <c r="E112" s="143"/>
    </row>
    <row r="113" spans="1:5" s="7" customFormat="1" ht="20.399999999999999" x14ac:dyDescent="0.3">
      <c r="A113" s="26"/>
      <c r="B113" s="26"/>
      <c r="C113" s="27"/>
      <c r="D113" s="27"/>
      <c r="E113" s="143"/>
    </row>
    <row r="114" spans="1:5" s="7" customFormat="1" ht="20.399999999999999" x14ac:dyDescent="0.3">
      <c r="A114" s="26"/>
      <c r="B114" s="26"/>
      <c r="C114" s="27"/>
      <c r="D114" s="27"/>
      <c r="E114" s="143"/>
    </row>
    <row r="115" spans="1:5" s="7" customFormat="1" ht="20.399999999999999" x14ac:dyDescent="0.3">
      <c r="A115" s="26"/>
      <c r="B115" s="26"/>
      <c r="C115" s="27"/>
      <c r="D115" s="27"/>
      <c r="E115" s="143"/>
    </row>
    <row r="116" spans="1:5" s="7" customFormat="1" ht="20.399999999999999" x14ac:dyDescent="0.3">
      <c r="A116" s="26"/>
      <c r="B116" s="26"/>
      <c r="C116" s="27"/>
      <c r="D116" s="27"/>
      <c r="E116" s="143"/>
    </row>
    <row r="117" spans="1:5" s="7" customFormat="1" ht="20.399999999999999" x14ac:dyDescent="0.3">
      <c r="A117" s="26"/>
      <c r="B117" s="26"/>
      <c r="C117" s="27"/>
      <c r="D117" s="27"/>
      <c r="E117" s="143"/>
    </row>
    <row r="118" spans="1:5" s="7" customFormat="1" ht="20.399999999999999" x14ac:dyDescent="0.3">
      <c r="A118" s="26"/>
      <c r="B118" s="26"/>
      <c r="C118" s="27"/>
      <c r="D118" s="27"/>
      <c r="E118" s="143"/>
    </row>
    <row r="119" spans="1:5" s="7" customFormat="1" ht="20.399999999999999" x14ac:dyDescent="0.3">
      <c r="A119" s="26"/>
      <c r="B119" s="26"/>
      <c r="C119" s="27"/>
      <c r="D119" s="27"/>
      <c r="E119" s="143"/>
    </row>
    <row r="120" spans="1:5" s="7" customFormat="1" ht="20.399999999999999" x14ac:dyDescent="0.3">
      <c r="A120" s="26"/>
      <c r="B120" s="26"/>
      <c r="C120" s="27"/>
      <c r="D120" s="27"/>
      <c r="E120" s="143"/>
    </row>
    <row r="121" spans="1:5" s="7" customFormat="1" ht="20.399999999999999" x14ac:dyDescent="0.3">
      <c r="A121" s="26"/>
      <c r="B121" s="26"/>
      <c r="C121" s="27"/>
      <c r="D121" s="27"/>
      <c r="E121" s="143"/>
    </row>
    <row r="122" spans="1:5" s="7" customFormat="1" ht="20.399999999999999" x14ac:dyDescent="0.3">
      <c r="A122" s="26"/>
      <c r="B122" s="26"/>
      <c r="C122" s="27"/>
      <c r="D122" s="27"/>
      <c r="E122" s="143"/>
    </row>
    <row r="123" spans="1:5" s="7" customFormat="1" ht="20.399999999999999" x14ac:dyDescent="0.3">
      <c r="A123" s="26"/>
      <c r="B123" s="26"/>
      <c r="C123" s="27"/>
      <c r="D123" s="27"/>
      <c r="E123" s="143"/>
    </row>
    <row r="124" spans="1:5" s="7" customFormat="1" ht="20.399999999999999" x14ac:dyDescent="0.3">
      <c r="A124" s="26"/>
      <c r="B124" s="26"/>
      <c r="C124" s="27"/>
      <c r="D124" s="27"/>
      <c r="E124" s="143"/>
    </row>
    <row r="125" spans="1:5" s="7" customFormat="1" ht="20.399999999999999" x14ac:dyDescent="0.3">
      <c r="A125" s="26"/>
      <c r="B125" s="26"/>
      <c r="C125" s="27"/>
      <c r="D125" s="27"/>
      <c r="E125" s="143"/>
    </row>
    <row r="126" spans="1:5" s="7" customFormat="1" ht="20.399999999999999" x14ac:dyDescent="0.3">
      <c r="A126" s="26"/>
      <c r="B126" s="26"/>
      <c r="C126" s="27"/>
      <c r="D126" s="27"/>
      <c r="E126" s="143"/>
    </row>
    <row r="127" spans="1:5" s="7" customFormat="1" ht="20.399999999999999" x14ac:dyDescent="0.3">
      <c r="A127" s="26"/>
      <c r="B127" s="26"/>
      <c r="C127" s="27"/>
      <c r="D127" s="27"/>
      <c r="E127" s="143"/>
    </row>
    <row r="128" spans="1:5" s="7" customFormat="1" ht="20.399999999999999" x14ac:dyDescent="0.3">
      <c r="A128" s="26"/>
      <c r="B128" s="26"/>
      <c r="C128" s="27"/>
      <c r="D128" s="27"/>
      <c r="E128" s="143"/>
    </row>
    <row r="129" spans="1:5" s="7" customFormat="1" ht="20.399999999999999" x14ac:dyDescent="0.3">
      <c r="A129" s="26"/>
      <c r="B129" s="26"/>
      <c r="C129" s="27"/>
      <c r="D129" s="27"/>
      <c r="E129" s="143"/>
    </row>
    <row r="130" spans="1:5" s="7" customFormat="1" ht="20.399999999999999" x14ac:dyDescent="0.3">
      <c r="A130" s="26"/>
      <c r="B130" s="26"/>
      <c r="C130" s="27"/>
      <c r="D130" s="27"/>
      <c r="E130" s="143"/>
    </row>
    <row r="131" spans="1:5" s="7" customFormat="1" ht="20.399999999999999" x14ac:dyDescent="0.3">
      <c r="A131" s="26"/>
      <c r="B131" s="26"/>
      <c r="C131" s="27"/>
      <c r="D131" s="27"/>
      <c r="E131" s="143"/>
    </row>
    <row r="132" spans="1:5" s="7" customFormat="1" ht="20.399999999999999" x14ac:dyDescent="0.3">
      <c r="A132" s="26"/>
      <c r="B132" s="26"/>
      <c r="C132" s="27"/>
      <c r="D132" s="27"/>
      <c r="E132" s="143"/>
    </row>
    <row r="133" spans="1:5" s="7" customFormat="1" ht="20.399999999999999" x14ac:dyDescent="0.3">
      <c r="A133" s="26"/>
      <c r="B133" s="26"/>
      <c r="C133" s="27"/>
      <c r="D133" s="27"/>
      <c r="E133" s="143"/>
    </row>
    <row r="134" spans="1:5" s="7" customFormat="1" ht="20.399999999999999" x14ac:dyDescent="0.3">
      <c r="A134" s="26"/>
      <c r="B134" s="26"/>
      <c r="C134" s="27"/>
      <c r="D134" s="27"/>
      <c r="E134" s="143"/>
    </row>
    <row r="135" spans="1:5" s="7" customFormat="1" ht="20.399999999999999" x14ac:dyDescent="0.3">
      <c r="A135" s="26"/>
      <c r="B135" s="26"/>
      <c r="C135" s="27"/>
      <c r="D135" s="27"/>
      <c r="E135" s="143"/>
    </row>
    <row r="136" spans="1:5" s="7" customFormat="1" ht="20.399999999999999" x14ac:dyDescent="0.3">
      <c r="A136" s="26"/>
      <c r="B136" s="26"/>
      <c r="C136" s="27"/>
      <c r="D136" s="27"/>
      <c r="E136" s="143"/>
    </row>
    <row r="137" spans="1:5" s="7" customFormat="1" ht="20.399999999999999" x14ac:dyDescent="0.3">
      <c r="A137" s="26"/>
      <c r="B137" s="26"/>
      <c r="C137" s="27"/>
      <c r="D137" s="27"/>
      <c r="E137" s="143"/>
    </row>
    <row r="138" spans="1:5" s="7" customFormat="1" ht="20.399999999999999" x14ac:dyDescent="0.3">
      <c r="A138" s="26"/>
      <c r="B138" s="26"/>
      <c r="C138" s="27"/>
      <c r="D138" s="27"/>
      <c r="E138" s="143"/>
    </row>
    <row r="139" spans="1:5" s="7" customFormat="1" ht="20.399999999999999" x14ac:dyDescent="0.3">
      <c r="A139" s="26"/>
      <c r="B139" s="26"/>
      <c r="C139" s="27"/>
      <c r="D139" s="27"/>
      <c r="E139" s="143"/>
    </row>
    <row r="140" spans="1:5" s="7" customFormat="1" ht="20.399999999999999" x14ac:dyDescent="0.3">
      <c r="A140" s="26"/>
      <c r="B140" s="26"/>
      <c r="C140" s="27"/>
      <c r="D140" s="27"/>
      <c r="E140" s="143"/>
    </row>
    <row r="141" spans="1:5" s="7" customFormat="1" ht="20.399999999999999" x14ac:dyDescent="0.3">
      <c r="A141" s="26"/>
      <c r="B141" s="26"/>
      <c r="C141" s="27"/>
      <c r="D141" s="27"/>
      <c r="E141" s="143"/>
    </row>
    <row r="142" spans="1:5" s="7" customFormat="1" ht="20.399999999999999" x14ac:dyDescent="0.3">
      <c r="A142" s="26"/>
      <c r="B142" s="26"/>
      <c r="C142" s="27"/>
      <c r="D142" s="27"/>
      <c r="E142" s="143"/>
    </row>
    <row r="143" spans="1:5" s="7" customFormat="1" ht="20.399999999999999" x14ac:dyDescent="0.3">
      <c r="A143" s="26"/>
      <c r="B143" s="26"/>
      <c r="C143" s="27"/>
      <c r="D143" s="27"/>
      <c r="E143" s="143"/>
    </row>
    <row r="144" spans="1:5" s="7" customFormat="1" ht="20.399999999999999" x14ac:dyDescent="0.3">
      <c r="A144" s="26"/>
      <c r="B144" s="26"/>
      <c r="C144" s="27"/>
      <c r="D144" s="27"/>
      <c r="E144" s="143"/>
    </row>
    <row r="145" spans="1:5" s="7" customFormat="1" ht="20.399999999999999" x14ac:dyDescent="0.3">
      <c r="A145" s="26"/>
      <c r="B145" s="26"/>
      <c r="C145" s="27"/>
      <c r="D145" s="27"/>
      <c r="E145" s="143"/>
    </row>
    <row r="146" spans="1:5" s="7" customFormat="1" ht="20.399999999999999" x14ac:dyDescent="0.3">
      <c r="A146" s="26"/>
      <c r="B146" s="26"/>
      <c r="C146" s="27"/>
      <c r="D146" s="27"/>
      <c r="E146" s="143"/>
    </row>
    <row r="147" spans="1:5" s="7" customFormat="1" ht="20.399999999999999" x14ac:dyDescent="0.3">
      <c r="A147" s="26"/>
      <c r="B147" s="26"/>
      <c r="C147" s="27"/>
      <c r="D147" s="27"/>
      <c r="E147" s="143"/>
    </row>
    <row r="148" spans="1:5" s="7" customFormat="1" ht="20.399999999999999" x14ac:dyDescent="0.3">
      <c r="A148" s="26"/>
      <c r="B148" s="26"/>
      <c r="C148" s="27"/>
      <c r="D148" s="27"/>
      <c r="E148" s="143"/>
    </row>
    <row r="149" spans="1:5" s="7" customFormat="1" ht="20.399999999999999" x14ac:dyDescent="0.3">
      <c r="A149" s="26"/>
      <c r="B149" s="26"/>
      <c r="C149" s="27"/>
      <c r="D149" s="27"/>
      <c r="E149" s="143"/>
    </row>
    <row r="150" spans="1:5" s="7" customFormat="1" ht="20.399999999999999" x14ac:dyDescent="0.3">
      <c r="A150" s="26"/>
      <c r="B150" s="26"/>
      <c r="C150" s="27"/>
      <c r="D150" s="27"/>
      <c r="E150" s="143"/>
    </row>
    <row r="151" spans="1:5" s="7" customFormat="1" ht="20.399999999999999" x14ac:dyDescent="0.3">
      <c r="A151" s="26"/>
      <c r="B151" s="26"/>
      <c r="C151" s="27"/>
      <c r="D151" s="27"/>
      <c r="E151" s="143"/>
    </row>
    <row r="152" spans="1:5" s="7" customFormat="1" ht="20.399999999999999" x14ac:dyDescent="0.3">
      <c r="A152" s="26"/>
      <c r="B152" s="26"/>
      <c r="C152" s="27"/>
      <c r="D152" s="27"/>
      <c r="E152" s="143"/>
    </row>
    <row r="153" spans="1:5" s="7" customFormat="1" ht="20.399999999999999" x14ac:dyDescent="0.3">
      <c r="A153" s="26"/>
      <c r="B153" s="26"/>
      <c r="C153" s="27"/>
      <c r="D153" s="27"/>
      <c r="E153" s="143"/>
    </row>
    <row r="154" spans="1:5" s="7" customFormat="1" ht="20.399999999999999" x14ac:dyDescent="0.3">
      <c r="A154" s="26"/>
      <c r="B154" s="26"/>
      <c r="C154" s="27"/>
      <c r="D154" s="27"/>
      <c r="E154" s="143"/>
    </row>
    <row r="155" spans="1:5" s="7" customFormat="1" ht="20.399999999999999" x14ac:dyDescent="0.3">
      <c r="A155" s="26"/>
      <c r="B155" s="26"/>
      <c r="C155" s="27"/>
      <c r="D155" s="27"/>
      <c r="E155" s="143"/>
    </row>
    <row r="156" spans="1:5" s="7" customFormat="1" ht="20.399999999999999" x14ac:dyDescent="0.3">
      <c r="A156" s="26"/>
      <c r="B156" s="26"/>
      <c r="C156" s="27"/>
      <c r="D156" s="27"/>
      <c r="E156" s="143"/>
    </row>
    <row r="157" spans="1:5" s="7" customFormat="1" ht="20.399999999999999" x14ac:dyDescent="0.3">
      <c r="A157" s="26"/>
      <c r="B157" s="26"/>
      <c r="C157" s="27"/>
      <c r="D157" s="27"/>
      <c r="E157" s="143"/>
    </row>
    <row r="158" spans="1:5" s="7" customFormat="1" ht="20.399999999999999" x14ac:dyDescent="0.3">
      <c r="A158" s="26"/>
      <c r="B158" s="26"/>
      <c r="C158" s="27"/>
      <c r="D158" s="27"/>
      <c r="E158" s="143"/>
    </row>
    <row r="159" spans="1:5" s="7" customFormat="1" ht="20.399999999999999" x14ac:dyDescent="0.3">
      <c r="A159" s="26"/>
      <c r="B159" s="26"/>
      <c r="C159" s="27"/>
      <c r="D159" s="27"/>
      <c r="E159" s="143"/>
    </row>
    <row r="160" spans="1:5" s="7" customFormat="1" ht="20.399999999999999" x14ac:dyDescent="0.3">
      <c r="A160" s="26"/>
      <c r="B160" s="26"/>
      <c r="C160" s="27"/>
      <c r="D160" s="27"/>
      <c r="E160" s="143"/>
    </row>
    <row r="161" spans="1:5" s="7" customFormat="1" ht="20.399999999999999" x14ac:dyDescent="0.3">
      <c r="A161" s="26"/>
      <c r="B161" s="26"/>
      <c r="C161" s="27"/>
      <c r="D161" s="27"/>
      <c r="E161" s="143"/>
    </row>
    <row r="162" spans="1:5" s="7" customFormat="1" ht="20.399999999999999" x14ac:dyDescent="0.3">
      <c r="A162" s="26"/>
      <c r="B162" s="26"/>
      <c r="C162" s="27"/>
      <c r="D162" s="27"/>
      <c r="E162" s="143"/>
    </row>
    <row r="163" spans="1:5" s="7" customFormat="1" ht="20.399999999999999" x14ac:dyDescent="0.3">
      <c r="A163" s="26"/>
      <c r="B163" s="26"/>
      <c r="C163" s="27"/>
      <c r="D163" s="27"/>
      <c r="E163" s="143"/>
    </row>
    <row r="164" spans="1:5" s="7" customFormat="1" ht="20.399999999999999" x14ac:dyDescent="0.3">
      <c r="A164" s="26"/>
      <c r="B164" s="26"/>
      <c r="C164" s="27"/>
      <c r="D164" s="27"/>
      <c r="E164" s="143"/>
    </row>
    <row r="165" spans="1:5" s="7" customFormat="1" ht="20.399999999999999" x14ac:dyDescent="0.3">
      <c r="A165" s="26"/>
      <c r="B165" s="26"/>
      <c r="C165" s="27"/>
      <c r="D165" s="27"/>
      <c r="E165" s="143"/>
    </row>
    <row r="166" spans="1:5" s="7" customFormat="1" ht="20.399999999999999" x14ac:dyDescent="0.3">
      <c r="A166" s="26"/>
      <c r="B166" s="26"/>
      <c r="C166" s="27"/>
      <c r="D166" s="27"/>
      <c r="E166" s="143"/>
    </row>
    <row r="167" spans="1:5" s="7" customFormat="1" ht="20.399999999999999" x14ac:dyDescent="0.3">
      <c r="A167" s="26"/>
      <c r="B167" s="26"/>
      <c r="C167" s="27"/>
      <c r="D167" s="27"/>
      <c r="E167" s="143"/>
    </row>
    <row r="168" spans="1:5" s="7" customFormat="1" ht="20.399999999999999" x14ac:dyDescent="0.3">
      <c r="A168" s="26"/>
      <c r="B168" s="26"/>
      <c r="C168" s="27"/>
      <c r="D168" s="27"/>
      <c r="E168" s="143"/>
    </row>
    <row r="169" spans="1:5" s="7" customFormat="1" ht="20.399999999999999" x14ac:dyDescent="0.3">
      <c r="A169" s="26"/>
      <c r="B169" s="26"/>
      <c r="C169" s="27"/>
      <c r="D169" s="27"/>
      <c r="E169" s="143"/>
    </row>
    <row r="170" spans="1:5" s="7" customFormat="1" ht="20.399999999999999" x14ac:dyDescent="0.3">
      <c r="A170" s="26"/>
      <c r="B170" s="26"/>
      <c r="C170" s="27"/>
      <c r="D170" s="27"/>
      <c r="E170" s="143"/>
    </row>
    <row r="171" spans="1:5" s="7" customFormat="1" ht="20.399999999999999" x14ac:dyDescent="0.3">
      <c r="A171" s="26"/>
      <c r="B171" s="26"/>
      <c r="C171" s="27"/>
      <c r="D171" s="27"/>
      <c r="E171" s="143"/>
    </row>
    <row r="172" spans="1:5" s="7" customFormat="1" ht="20.399999999999999" x14ac:dyDescent="0.3">
      <c r="A172" s="26"/>
      <c r="B172" s="26"/>
      <c r="C172" s="27"/>
      <c r="D172" s="27"/>
      <c r="E172" s="143"/>
    </row>
    <row r="173" spans="1:5" s="7" customFormat="1" ht="20.399999999999999" x14ac:dyDescent="0.3">
      <c r="A173" s="26"/>
      <c r="B173" s="26"/>
      <c r="C173" s="27"/>
      <c r="D173" s="27"/>
      <c r="E173" s="143"/>
    </row>
    <row r="174" spans="1:5" s="7" customFormat="1" ht="20.399999999999999" x14ac:dyDescent="0.3">
      <c r="A174" s="26"/>
      <c r="B174" s="26"/>
      <c r="C174" s="27"/>
      <c r="D174" s="27"/>
      <c r="E174" s="143"/>
    </row>
    <row r="175" spans="1:5" s="7" customFormat="1" ht="20.399999999999999" x14ac:dyDescent="0.3">
      <c r="A175" s="26"/>
      <c r="B175" s="26"/>
      <c r="C175" s="27"/>
      <c r="D175" s="27"/>
      <c r="E175" s="143"/>
    </row>
    <row r="176" spans="1:5" s="7" customFormat="1" ht="20.399999999999999" x14ac:dyDescent="0.3">
      <c r="A176" s="26"/>
      <c r="B176" s="26"/>
      <c r="C176" s="27"/>
      <c r="D176" s="27"/>
      <c r="E176" s="143"/>
    </row>
    <row r="177" spans="1:5" s="7" customFormat="1" ht="20.399999999999999" x14ac:dyDescent="0.3">
      <c r="A177" s="26"/>
      <c r="B177" s="26"/>
      <c r="C177" s="27"/>
      <c r="D177" s="27"/>
      <c r="E177" s="143"/>
    </row>
    <row r="178" spans="1:5" s="7" customFormat="1" ht="20.399999999999999" x14ac:dyDescent="0.3">
      <c r="A178" s="26"/>
      <c r="B178" s="26"/>
      <c r="C178" s="27"/>
      <c r="D178" s="27"/>
      <c r="E178" s="143"/>
    </row>
    <row r="179" spans="1:5" s="7" customFormat="1" ht="20.399999999999999" x14ac:dyDescent="0.3">
      <c r="A179" s="26"/>
      <c r="B179" s="26"/>
      <c r="C179" s="27"/>
      <c r="D179" s="27"/>
      <c r="E179" s="143"/>
    </row>
    <row r="180" spans="1:5" s="7" customFormat="1" ht="20.399999999999999" x14ac:dyDescent="0.3">
      <c r="A180" s="26"/>
      <c r="B180" s="26"/>
      <c r="C180" s="27"/>
      <c r="D180" s="27"/>
      <c r="E180" s="143"/>
    </row>
    <row r="181" spans="1:5" s="7" customFormat="1" ht="20.399999999999999" x14ac:dyDescent="0.3">
      <c r="A181" s="26"/>
      <c r="B181" s="26"/>
      <c r="C181" s="27"/>
      <c r="D181" s="27"/>
      <c r="E181" s="143"/>
    </row>
    <row r="182" spans="1:5" s="7" customFormat="1" ht="20.399999999999999" x14ac:dyDescent="0.3">
      <c r="A182" s="26"/>
      <c r="B182" s="26"/>
      <c r="C182" s="27"/>
      <c r="D182" s="27"/>
      <c r="E182" s="143"/>
    </row>
    <row r="183" spans="1:5" s="7" customFormat="1" ht="20.399999999999999" x14ac:dyDescent="0.3">
      <c r="A183" s="26"/>
      <c r="B183" s="26"/>
      <c r="C183" s="27"/>
      <c r="D183" s="27"/>
      <c r="E183" s="143"/>
    </row>
    <row r="184" spans="1:5" s="7" customFormat="1" ht="20.399999999999999" x14ac:dyDescent="0.3">
      <c r="A184" s="26"/>
      <c r="B184" s="26"/>
      <c r="C184" s="27"/>
      <c r="D184" s="27"/>
      <c r="E184" s="143"/>
    </row>
    <row r="185" spans="1:5" s="7" customFormat="1" ht="20.399999999999999" x14ac:dyDescent="0.3">
      <c r="A185" s="26"/>
      <c r="B185" s="26"/>
      <c r="C185" s="27"/>
      <c r="D185" s="27"/>
      <c r="E185" s="143"/>
    </row>
    <row r="186" spans="1:5" s="7" customFormat="1" ht="20.399999999999999" x14ac:dyDescent="0.3">
      <c r="A186" s="26"/>
      <c r="B186" s="26"/>
      <c r="C186" s="27"/>
      <c r="D186" s="27"/>
      <c r="E186" s="143"/>
    </row>
    <row r="187" spans="1:5" s="7" customFormat="1" ht="20.399999999999999" x14ac:dyDescent="0.3">
      <c r="A187" s="26"/>
      <c r="B187" s="26"/>
      <c r="C187" s="27"/>
      <c r="D187" s="27"/>
      <c r="E187" s="143"/>
    </row>
    <row r="188" spans="1:5" s="7" customFormat="1" ht="20.399999999999999" x14ac:dyDescent="0.3">
      <c r="A188" s="26"/>
      <c r="B188" s="26"/>
      <c r="C188" s="27"/>
      <c r="D188" s="27"/>
      <c r="E188" s="143"/>
    </row>
    <row r="189" spans="1:5" s="7" customFormat="1" ht="20.399999999999999" x14ac:dyDescent="0.3">
      <c r="A189" s="26"/>
      <c r="B189" s="26"/>
      <c r="C189" s="27"/>
      <c r="D189" s="27"/>
      <c r="E189" s="143"/>
    </row>
    <row r="190" spans="1:5" s="7" customFormat="1" ht="20.399999999999999" x14ac:dyDescent="0.3">
      <c r="A190" s="26"/>
      <c r="B190" s="26"/>
      <c r="C190" s="27"/>
      <c r="D190" s="27"/>
      <c r="E190" s="143"/>
    </row>
    <row r="191" spans="1:5" s="7" customFormat="1" ht="20.399999999999999" x14ac:dyDescent="0.3">
      <c r="A191" s="26"/>
      <c r="B191" s="26"/>
      <c r="C191" s="27"/>
      <c r="D191" s="27"/>
      <c r="E191" s="143"/>
    </row>
    <row r="192" spans="1:5" s="7" customFormat="1" ht="20.399999999999999" x14ac:dyDescent="0.3">
      <c r="A192" s="26"/>
      <c r="B192" s="26"/>
      <c r="C192" s="27"/>
      <c r="D192" s="27"/>
      <c r="E192" s="143"/>
    </row>
    <row r="193" spans="1:5" s="7" customFormat="1" ht="20.399999999999999" x14ac:dyDescent="0.3">
      <c r="A193" s="26"/>
      <c r="B193" s="26"/>
      <c r="C193" s="27"/>
      <c r="D193" s="27"/>
      <c r="E193" s="143"/>
    </row>
    <row r="194" spans="1:5" s="7" customFormat="1" ht="20.399999999999999" x14ac:dyDescent="0.3">
      <c r="A194" s="26"/>
      <c r="B194" s="26"/>
      <c r="C194" s="27"/>
      <c r="D194" s="27"/>
      <c r="E194" s="143"/>
    </row>
    <row r="195" spans="1:5" s="7" customFormat="1" ht="20.399999999999999" x14ac:dyDescent="0.3">
      <c r="A195" s="26"/>
      <c r="B195" s="26"/>
      <c r="C195" s="27"/>
      <c r="D195" s="27"/>
      <c r="E195" s="143"/>
    </row>
    <row r="196" spans="1:5" s="7" customFormat="1" ht="20.399999999999999" x14ac:dyDescent="0.3">
      <c r="A196" s="26"/>
      <c r="B196" s="26"/>
      <c r="C196" s="27"/>
      <c r="D196" s="27"/>
      <c r="E196" s="143"/>
    </row>
    <row r="197" spans="1:5" s="7" customFormat="1" ht="20.399999999999999" x14ac:dyDescent="0.3">
      <c r="A197" s="26"/>
      <c r="B197" s="26"/>
      <c r="C197" s="27"/>
      <c r="D197" s="27"/>
      <c r="E197" s="143"/>
    </row>
    <row r="198" spans="1:5" s="7" customFormat="1" ht="20.399999999999999" x14ac:dyDescent="0.3">
      <c r="A198" s="26"/>
      <c r="B198" s="26"/>
      <c r="C198" s="27"/>
      <c r="D198" s="27"/>
      <c r="E198" s="143"/>
    </row>
    <row r="199" spans="1:5" s="7" customFormat="1" ht="20.399999999999999" x14ac:dyDescent="0.3">
      <c r="A199" s="26"/>
      <c r="B199" s="26"/>
      <c r="C199" s="27"/>
      <c r="D199" s="27"/>
      <c r="E199" s="143"/>
    </row>
    <row r="200" spans="1:5" s="7" customFormat="1" ht="20.399999999999999" x14ac:dyDescent="0.3">
      <c r="A200" s="26"/>
      <c r="B200" s="26"/>
      <c r="C200" s="27"/>
      <c r="D200" s="27"/>
      <c r="E200" s="143"/>
    </row>
    <row r="201" spans="1:5" s="7" customFormat="1" ht="20.399999999999999" x14ac:dyDescent="0.3">
      <c r="A201" s="26"/>
      <c r="B201" s="26"/>
      <c r="C201" s="27"/>
      <c r="D201" s="27"/>
      <c r="E201" s="143"/>
    </row>
    <row r="202" spans="1:5" s="7" customFormat="1" ht="20.399999999999999" x14ac:dyDescent="0.3">
      <c r="A202" s="26"/>
      <c r="B202" s="26"/>
      <c r="C202" s="27"/>
      <c r="D202" s="27"/>
      <c r="E202" s="143"/>
    </row>
    <row r="203" spans="1:5" s="7" customFormat="1" ht="20.399999999999999" x14ac:dyDescent="0.3">
      <c r="A203" s="26"/>
      <c r="B203" s="26"/>
      <c r="C203" s="27"/>
      <c r="D203" s="27"/>
      <c r="E203" s="143"/>
    </row>
    <row r="204" spans="1:5" s="7" customFormat="1" ht="20.399999999999999" x14ac:dyDescent="0.3">
      <c r="A204" s="26"/>
      <c r="B204" s="26"/>
      <c r="C204" s="27"/>
      <c r="D204" s="27"/>
      <c r="E204" s="143"/>
    </row>
    <row r="205" spans="1:5" s="7" customFormat="1" ht="20.399999999999999" x14ac:dyDescent="0.3">
      <c r="A205" s="26"/>
      <c r="B205" s="26"/>
      <c r="C205" s="27"/>
      <c r="D205" s="27"/>
      <c r="E205" s="143"/>
    </row>
    <row r="206" spans="1:5" s="7" customFormat="1" ht="20.399999999999999" x14ac:dyDescent="0.3">
      <c r="A206" s="26"/>
      <c r="B206" s="26"/>
      <c r="C206" s="27"/>
      <c r="D206" s="27"/>
      <c r="E206" s="143"/>
    </row>
    <row r="207" spans="1:5" s="7" customFormat="1" ht="20.399999999999999" x14ac:dyDescent="0.3">
      <c r="A207" s="26"/>
      <c r="B207" s="26"/>
      <c r="C207" s="27"/>
      <c r="D207" s="27"/>
      <c r="E207" s="143"/>
    </row>
    <row r="208" spans="1:5" s="7" customFormat="1" ht="20.399999999999999" x14ac:dyDescent="0.3">
      <c r="A208" s="26"/>
      <c r="B208" s="26"/>
      <c r="C208" s="27"/>
      <c r="D208" s="27"/>
      <c r="E208" s="143"/>
    </row>
    <row r="209" spans="1:5" s="7" customFormat="1" ht="20.399999999999999" x14ac:dyDescent="0.3">
      <c r="A209" s="26"/>
      <c r="B209" s="26"/>
      <c r="C209" s="27"/>
      <c r="D209" s="27"/>
      <c r="E209" s="143"/>
    </row>
    <row r="210" spans="1:5" s="7" customFormat="1" ht="20.399999999999999" x14ac:dyDescent="0.3">
      <c r="A210" s="26"/>
      <c r="B210" s="26"/>
      <c r="C210" s="27"/>
      <c r="D210" s="27"/>
      <c r="E210" s="143"/>
    </row>
    <row r="211" spans="1:5" s="7" customFormat="1" ht="20.399999999999999" x14ac:dyDescent="0.3">
      <c r="A211" s="26"/>
      <c r="B211" s="26"/>
      <c r="C211" s="27"/>
      <c r="D211" s="27"/>
      <c r="E211" s="143"/>
    </row>
    <row r="212" spans="1:5" s="7" customFormat="1" ht="20.399999999999999" x14ac:dyDescent="0.3">
      <c r="A212" s="26"/>
      <c r="B212" s="26"/>
      <c r="C212" s="27"/>
      <c r="D212" s="27"/>
      <c r="E212" s="143"/>
    </row>
    <row r="213" spans="1:5" s="7" customFormat="1" ht="20.399999999999999" x14ac:dyDescent="0.3">
      <c r="A213" s="26"/>
      <c r="B213" s="26"/>
      <c r="C213" s="27"/>
      <c r="D213" s="27"/>
      <c r="E213" s="143"/>
    </row>
    <row r="214" spans="1:5" s="7" customFormat="1" ht="20.399999999999999" x14ac:dyDescent="0.3">
      <c r="A214" s="26"/>
      <c r="B214" s="26"/>
      <c r="C214" s="27"/>
      <c r="D214" s="27"/>
      <c r="E214" s="143"/>
    </row>
    <row r="215" spans="1:5" s="7" customFormat="1" ht="20.399999999999999" x14ac:dyDescent="0.3">
      <c r="A215" s="26"/>
      <c r="B215" s="26"/>
      <c r="C215" s="27"/>
      <c r="D215" s="27"/>
      <c r="E215" s="143"/>
    </row>
    <row r="216" spans="1:5" s="7" customFormat="1" ht="20.399999999999999" x14ac:dyDescent="0.3">
      <c r="A216" s="26"/>
      <c r="B216" s="26"/>
      <c r="C216" s="27"/>
      <c r="D216" s="27"/>
      <c r="E216" s="143"/>
    </row>
    <row r="217" spans="1:5" s="7" customFormat="1" ht="20.399999999999999" x14ac:dyDescent="0.3">
      <c r="A217" s="26"/>
      <c r="B217" s="26"/>
      <c r="C217" s="27"/>
      <c r="D217" s="27"/>
      <c r="E217" s="143"/>
    </row>
    <row r="218" spans="1:5" s="7" customFormat="1" ht="20.399999999999999" x14ac:dyDescent="0.3">
      <c r="A218" s="26"/>
      <c r="B218" s="26"/>
      <c r="C218" s="27"/>
      <c r="D218" s="27"/>
      <c r="E218" s="143"/>
    </row>
    <row r="219" spans="1:5" s="7" customFormat="1" ht="20.399999999999999" x14ac:dyDescent="0.3">
      <c r="A219" s="26"/>
      <c r="B219" s="26"/>
      <c r="C219" s="27"/>
      <c r="D219" s="27"/>
      <c r="E219" s="143"/>
    </row>
    <row r="220" spans="1:5" s="7" customFormat="1" ht="20.399999999999999" x14ac:dyDescent="0.3">
      <c r="A220" s="26"/>
      <c r="B220" s="26"/>
      <c r="C220" s="27"/>
      <c r="D220" s="27"/>
      <c r="E220" s="143"/>
    </row>
    <row r="221" spans="1:5" s="7" customFormat="1" ht="20.399999999999999" x14ac:dyDescent="0.3">
      <c r="A221" s="26"/>
      <c r="B221" s="26"/>
      <c r="C221" s="27"/>
      <c r="D221" s="27"/>
      <c r="E221" s="143"/>
    </row>
    <row r="222" spans="1:5" s="7" customFormat="1" ht="20.399999999999999" x14ac:dyDescent="0.3">
      <c r="A222" s="26"/>
      <c r="B222" s="26"/>
      <c r="C222" s="27"/>
      <c r="D222" s="27"/>
      <c r="E222" s="143"/>
    </row>
    <row r="223" spans="1:5" s="7" customFormat="1" ht="20.399999999999999" x14ac:dyDescent="0.3">
      <c r="A223" s="26"/>
      <c r="B223" s="26"/>
      <c r="C223" s="27"/>
      <c r="D223" s="27"/>
      <c r="E223" s="143"/>
    </row>
    <row r="224" spans="1:5" s="7" customFormat="1" ht="20.399999999999999" x14ac:dyDescent="0.3">
      <c r="A224" s="26"/>
      <c r="B224" s="26"/>
      <c r="C224" s="27"/>
      <c r="D224" s="27"/>
      <c r="E224" s="143"/>
    </row>
    <row r="225" spans="1:7" s="7" customFormat="1" ht="20.399999999999999" x14ac:dyDescent="0.3">
      <c r="A225" s="26"/>
      <c r="B225" s="26"/>
      <c r="C225" s="27"/>
      <c r="D225" s="27"/>
      <c r="E225" s="143"/>
    </row>
    <row r="226" spans="1:7" s="7" customFormat="1" ht="20.399999999999999" x14ac:dyDescent="0.3">
      <c r="A226" s="26"/>
      <c r="B226" s="26"/>
      <c r="C226" s="27"/>
      <c r="D226" s="27"/>
      <c r="E226" s="143"/>
    </row>
    <row r="227" spans="1:7" s="7" customFormat="1" ht="20.399999999999999" x14ac:dyDescent="0.3">
      <c r="A227" s="26"/>
      <c r="B227" s="26"/>
      <c r="C227" s="27"/>
      <c r="D227" s="27"/>
      <c r="E227" s="143"/>
    </row>
    <row r="228" spans="1:7" s="7" customFormat="1" ht="20.399999999999999" x14ac:dyDescent="0.3">
      <c r="A228" s="26"/>
      <c r="B228" s="26"/>
      <c r="C228" s="27"/>
      <c r="D228" s="27"/>
      <c r="E228" s="143"/>
    </row>
    <row r="229" spans="1:7" s="7" customFormat="1" ht="20.399999999999999" x14ac:dyDescent="0.3">
      <c r="A229" s="26"/>
      <c r="B229" s="26"/>
      <c r="C229" s="27"/>
      <c r="D229" s="27"/>
      <c r="E229" s="143"/>
    </row>
    <row r="230" spans="1:7" s="7" customFormat="1" ht="20.399999999999999" x14ac:dyDescent="0.3">
      <c r="A230" s="26"/>
      <c r="B230" s="26"/>
      <c r="C230" s="27"/>
      <c r="D230" s="27"/>
      <c r="E230" s="143"/>
    </row>
    <row r="231" spans="1:7" ht="20.399999999999999" x14ac:dyDescent="0.3">
      <c r="A231" s="26"/>
      <c r="B231" s="29"/>
      <c r="C231" s="30"/>
      <c r="D231" s="30"/>
    </row>
    <row r="232" spans="1:7" ht="20.399999999999999" x14ac:dyDescent="0.3">
      <c r="A232" s="26"/>
      <c r="B232" s="29"/>
      <c r="C232" s="30"/>
      <c r="D232" s="30"/>
    </row>
    <row r="233" spans="1:7" ht="20.399999999999999" x14ac:dyDescent="0.3">
      <c r="A233" s="26"/>
      <c r="B233" s="29"/>
      <c r="C233" s="30"/>
      <c r="D233" s="30"/>
    </row>
    <row r="234" spans="1:7" ht="20.399999999999999" x14ac:dyDescent="0.3">
      <c r="A234" s="26"/>
      <c r="B234" s="29"/>
      <c r="C234" s="30"/>
      <c r="D234" s="30"/>
    </row>
    <row r="235" spans="1:7" ht="20.399999999999999" x14ac:dyDescent="0.3">
      <c r="A235" s="26"/>
      <c r="B235" s="29"/>
      <c r="C235" s="30"/>
      <c r="D235" s="30"/>
    </row>
    <row r="236" spans="1:7" x14ac:dyDescent="0.3">
      <c r="A236" s="7"/>
      <c r="B236" s="29"/>
      <c r="C236" s="29"/>
      <c r="D236" s="29"/>
    </row>
    <row r="237" spans="1:7" ht="20.399999999999999" x14ac:dyDescent="0.3">
      <c r="A237" s="7"/>
      <c r="B237" s="31" t="s">
        <v>329</v>
      </c>
      <c r="C237" s="31" t="s">
        <v>330</v>
      </c>
      <c r="D237" t="s">
        <v>329</v>
      </c>
      <c r="E237" s="136" t="s">
        <v>330</v>
      </c>
    </row>
    <row r="238" spans="1:7" ht="21" x14ac:dyDescent="0.4">
      <c r="A238" s="7"/>
      <c r="B238" s="32" t="s">
        <v>331</v>
      </c>
      <c r="C238" s="32" t="s">
        <v>332</v>
      </c>
      <c r="D238" t="s">
        <v>331</v>
      </c>
      <c r="F238" t="s">
        <v>331</v>
      </c>
      <c r="G238" t="str">
        <f ca="1">IF(NOT(ISERROR(MATCH(F238,_xlfn.ANCHORARRAY(B249),0))),#REF!&amp;"Por favor no seleccionar los criterios de impacto",F238)</f>
        <v>Afectación Económica o presupuestal</v>
      </c>
    </row>
    <row r="239" spans="1:7" ht="21" x14ac:dyDescent="0.4">
      <c r="A239" s="7"/>
      <c r="B239" s="32" t="s">
        <v>331</v>
      </c>
      <c r="C239" s="32" t="s">
        <v>289</v>
      </c>
      <c r="E239" s="136" t="s">
        <v>332</v>
      </c>
    </row>
    <row r="240" spans="1:7" ht="21" x14ac:dyDescent="0.4">
      <c r="A240" s="7"/>
      <c r="B240" s="32" t="s">
        <v>331</v>
      </c>
      <c r="C240" s="32" t="s">
        <v>293</v>
      </c>
      <c r="E240" s="136" t="s">
        <v>289</v>
      </c>
    </row>
    <row r="241" spans="1:5" ht="21" x14ac:dyDescent="0.4">
      <c r="A241" s="7"/>
      <c r="B241" s="32" t="s">
        <v>331</v>
      </c>
      <c r="C241" s="32" t="s">
        <v>297</v>
      </c>
      <c r="E241" s="136" t="s">
        <v>293</v>
      </c>
    </row>
    <row r="242" spans="1:5" ht="21" x14ac:dyDescent="0.4">
      <c r="A242" s="7"/>
      <c r="B242" s="32" t="s">
        <v>331</v>
      </c>
      <c r="C242" s="32" t="s">
        <v>301</v>
      </c>
      <c r="E242" s="136" t="s">
        <v>297</v>
      </c>
    </row>
    <row r="243" spans="1:5" ht="21" x14ac:dyDescent="0.4">
      <c r="A243" s="7"/>
      <c r="B243" s="32" t="s">
        <v>283</v>
      </c>
      <c r="C243" s="32" t="s">
        <v>287</v>
      </c>
      <c r="E243" s="136" t="s">
        <v>301</v>
      </c>
    </row>
    <row r="244" spans="1:5" ht="21" x14ac:dyDescent="0.4">
      <c r="A244" s="7"/>
      <c r="B244" s="32" t="s">
        <v>283</v>
      </c>
      <c r="C244" s="32" t="s">
        <v>333</v>
      </c>
      <c r="D244" t="s">
        <v>283</v>
      </c>
    </row>
    <row r="245" spans="1:5" ht="21" x14ac:dyDescent="0.4">
      <c r="A245" s="7"/>
      <c r="B245" s="32" t="s">
        <v>283</v>
      </c>
      <c r="C245" s="32" t="s">
        <v>294</v>
      </c>
      <c r="E245" s="136" t="s">
        <v>287</v>
      </c>
    </row>
    <row r="246" spans="1:5" ht="21" x14ac:dyDescent="0.4">
      <c r="A246" s="7"/>
      <c r="B246" s="32" t="s">
        <v>283</v>
      </c>
      <c r="C246" s="32" t="s">
        <v>334</v>
      </c>
      <c r="E246" s="136" t="s">
        <v>333</v>
      </c>
    </row>
    <row r="247" spans="1:5" ht="21" x14ac:dyDescent="0.4">
      <c r="A247" s="7"/>
      <c r="B247" s="32" t="s">
        <v>283</v>
      </c>
      <c r="C247" s="32" t="s">
        <v>302</v>
      </c>
      <c r="E247" s="136" t="s">
        <v>294</v>
      </c>
    </row>
    <row r="248" spans="1:5" x14ac:dyDescent="0.3">
      <c r="A248" s="7"/>
      <c r="B248" s="33"/>
      <c r="C248" s="33"/>
      <c r="E248" s="136" t="s">
        <v>334</v>
      </c>
    </row>
    <row r="249" spans="1:5" x14ac:dyDescent="0.3">
      <c r="A249" s="7"/>
      <c r="B249" s="33" t="e" cm="1" vm="1">
        <f t="array" aca="1" ref="B249:B251" ca="1">_xlfn.UNIQUE(Tabla13[[#All],[Criterios]])</f>
        <v>#NAME?</v>
      </c>
      <c r="C249" s="33"/>
      <c r="E249" s="136" t="s">
        <v>302</v>
      </c>
    </row>
    <row r="250" spans="1:5" x14ac:dyDescent="0.3">
      <c r="A250" s="7"/>
      <c r="B250" s="33" t="e" vm="1">
        <f ca="1"/>
        <v>#NAME?</v>
      </c>
      <c r="C250" s="33"/>
    </row>
    <row r="251" spans="1:5" x14ac:dyDescent="0.3">
      <c r="B251" s="33" t="e" vm="1">
        <f ca="1"/>
        <v>#NAME?</v>
      </c>
      <c r="C251" s="33"/>
    </row>
    <row r="252" spans="1:5" x14ac:dyDescent="0.3">
      <c r="B252" s="34"/>
      <c r="C252" s="34"/>
    </row>
    <row r="253" spans="1:5" x14ac:dyDescent="0.3">
      <c r="B253" s="34"/>
      <c r="C253" s="34"/>
    </row>
    <row r="254" spans="1:5" x14ac:dyDescent="0.3">
      <c r="B254" s="34"/>
      <c r="C254" s="34"/>
    </row>
    <row r="255" spans="1:5" x14ac:dyDescent="0.3">
      <c r="B255" s="34"/>
      <c r="C255" s="34"/>
      <c r="D255" s="34"/>
    </row>
    <row r="256" spans="1:5" x14ac:dyDescent="0.3">
      <c r="B256" s="34"/>
      <c r="C256" s="34"/>
      <c r="D256" s="34"/>
    </row>
    <row r="257" spans="2:4" x14ac:dyDescent="0.3">
      <c r="B257" s="34"/>
      <c r="C257" s="34"/>
      <c r="D257" s="34"/>
    </row>
    <row r="258" spans="2:4" x14ac:dyDescent="0.3">
      <c r="B258" s="34"/>
      <c r="C258" s="34"/>
      <c r="D258" s="34"/>
    </row>
    <row r="259" spans="2:4" x14ac:dyDescent="0.3">
      <c r="B259" s="34"/>
      <c r="C259" s="34"/>
      <c r="D259" s="34"/>
    </row>
    <row r="260" spans="2:4" x14ac:dyDescent="0.3">
      <c r="B260" s="34"/>
      <c r="C260" s="34"/>
      <c r="D260" s="34"/>
    </row>
  </sheetData>
  <mergeCells count="1">
    <mergeCell ref="B2:E2"/>
  </mergeCells>
  <dataValidations count="1">
    <dataValidation type="list" allowBlank="1" showInputMessage="1" showErrorMessage="1" sqref="F238" xr:uid="{41C57F9E-EBD2-402F-9CB2-68B0DF1CB14B}">
      <formula1>#REF!</formula1>
    </dataValidation>
  </dataValidations>
  <pageMargins left="0.7" right="0.7" top="0.75" bottom="0.75" header="0.3" footer="0.3"/>
  <pageSetup orientation="portrait" r:id="rId2"/>
  <tableParts count="1">
    <tablePart r:id="rId3"/>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B510D2-BA40-45F9-A728-17D3F6372F75}">
  <dimension ref="B1:Z61"/>
  <sheetViews>
    <sheetView topLeftCell="J4" workbookViewId="0">
      <selection activeCell="Q15" sqref="Q15"/>
    </sheetView>
  </sheetViews>
  <sheetFormatPr baseColWidth="10" defaultColWidth="11.44140625" defaultRowHeight="14.4" x14ac:dyDescent="0.3"/>
  <cols>
    <col min="2" max="2" width="25.5546875" customWidth="1"/>
    <col min="6" max="6" width="27.44140625" customWidth="1"/>
    <col min="7" max="7" width="24.6640625" style="138" customWidth="1"/>
    <col min="8" max="8" width="11.44140625" style="138"/>
    <col min="9" max="9" width="18.33203125" style="138" customWidth="1"/>
    <col min="10" max="12" width="11.44140625" style="138"/>
    <col min="17" max="17" width="21.5546875" customWidth="1"/>
    <col min="18" max="18" width="17.5546875" bestFit="1" customWidth="1"/>
    <col min="19" max="19" width="23.88671875" bestFit="1" customWidth="1"/>
    <col min="21" max="21" width="15.5546875" bestFit="1" customWidth="1"/>
    <col min="22" max="22" width="25.33203125" bestFit="1" customWidth="1"/>
    <col min="24" max="24" width="21" bestFit="1" customWidth="1"/>
  </cols>
  <sheetData>
    <row r="1" spans="2:26" x14ac:dyDescent="0.3">
      <c r="G1" s="138" t="s">
        <v>142</v>
      </c>
      <c r="H1" s="138" t="s">
        <v>135</v>
      </c>
    </row>
    <row r="4" spans="2:26" x14ac:dyDescent="0.3">
      <c r="B4" t="s">
        <v>335</v>
      </c>
      <c r="C4" t="s">
        <v>336</v>
      </c>
      <c r="F4" t="s">
        <v>162</v>
      </c>
      <c r="G4" s="137" t="s">
        <v>337</v>
      </c>
      <c r="H4" s="137">
        <v>0.2</v>
      </c>
      <c r="I4" s="137"/>
      <c r="K4" s="137"/>
      <c r="Q4" t="s">
        <v>338</v>
      </c>
      <c r="R4" s="137">
        <v>0.5</v>
      </c>
      <c r="S4" s="138" t="s">
        <v>273</v>
      </c>
      <c r="T4" s="137">
        <v>0.3</v>
      </c>
      <c r="U4" s="138" t="s">
        <v>288</v>
      </c>
      <c r="V4" s="137">
        <v>0.4</v>
      </c>
      <c r="W4" s="138" t="s">
        <v>291</v>
      </c>
    </row>
    <row r="5" spans="2:26" x14ac:dyDescent="0.3">
      <c r="B5" t="s">
        <v>339</v>
      </c>
      <c r="C5" t="s">
        <v>336</v>
      </c>
      <c r="F5" t="s">
        <v>175</v>
      </c>
      <c r="G5" s="137" t="s">
        <v>337</v>
      </c>
      <c r="H5" s="137">
        <v>0.2</v>
      </c>
      <c r="I5" s="137"/>
      <c r="K5" s="137"/>
      <c r="Q5" t="s">
        <v>340</v>
      </c>
      <c r="R5" s="137">
        <v>0.45</v>
      </c>
      <c r="S5" s="138" t="s">
        <v>273</v>
      </c>
      <c r="T5" s="137">
        <v>0.36</v>
      </c>
      <c r="U5" s="138" t="s">
        <v>288</v>
      </c>
      <c r="V5" s="137">
        <v>0.4</v>
      </c>
      <c r="W5" s="138" t="s">
        <v>291</v>
      </c>
    </row>
    <row r="6" spans="2:26" x14ac:dyDescent="0.3">
      <c r="B6" t="s">
        <v>341</v>
      </c>
      <c r="C6" t="s">
        <v>291</v>
      </c>
      <c r="F6" t="s">
        <v>183</v>
      </c>
      <c r="G6" s="137" t="s">
        <v>275</v>
      </c>
      <c r="H6" s="137">
        <v>0.6</v>
      </c>
      <c r="I6" s="137" t="s">
        <v>342</v>
      </c>
      <c r="K6" s="137"/>
      <c r="Q6" t="s">
        <v>343</v>
      </c>
      <c r="R6" s="137">
        <v>0.4</v>
      </c>
      <c r="S6" s="138" t="s">
        <v>273</v>
      </c>
      <c r="T6" s="137">
        <v>0.36</v>
      </c>
      <c r="U6" s="138" t="s">
        <v>288</v>
      </c>
      <c r="V6" s="137">
        <v>0.4</v>
      </c>
      <c r="W6" s="138" t="s">
        <v>291</v>
      </c>
    </row>
    <row r="7" spans="2:26" x14ac:dyDescent="0.3">
      <c r="B7" t="s">
        <v>344</v>
      </c>
      <c r="C7" t="s">
        <v>345</v>
      </c>
      <c r="G7" s="137"/>
      <c r="I7" s="137"/>
      <c r="K7" s="137"/>
      <c r="Q7" t="s">
        <v>346</v>
      </c>
      <c r="R7" s="137">
        <v>0.35</v>
      </c>
      <c r="S7" s="138" t="s">
        <v>275</v>
      </c>
      <c r="T7" s="137">
        <v>0.42</v>
      </c>
      <c r="U7" s="138" t="s">
        <v>288</v>
      </c>
      <c r="V7" s="137">
        <v>0.4</v>
      </c>
      <c r="W7" s="138" t="s">
        <v>291</v>
      </c>
    </row>
    <row r="8" spans="2:26" x14ac:dyDescent="0.3">
      <c r="B8" t="s">
        <v>347</v>
      </c>
      <c r="C8" t="s">
        <v>348</v>
      </c>
      <c r="G8" s="137"/>
      <c r="I8" s="137"/>
      <c r="K8" s="137"/>
      <c r="Q8" t="s">
        <v>349</v>
      </c>
      <c r="R8" s="137">
        <v>0.35</v>
      </c>
      <c r="S8" s="138" t="s">
        <v>275</v>
      </c>
      <c r="T8" s="137">
        <v>0.6</v>
      </c>
      <c r="U8" s="138" t="s">
        <v>288</v>
      </c>
      <c r="V8" s="137">
        <v>0.26</v>
      </c>
      <c r="W8" s="138" t="s">
        <v>291</v>
      </c>
    </row>
    <row r="9" spans="2:26" x14ac:dyDescent="0.3">
      <c r="B9" t="s">
        <v>350</v>
      </c>
      <c r="C9" t="s">
        <v>336</v>
      </c>
      <c r="G9" s="137"/>
      <c r="I9" s="137"/>
      <c r="K9" s="137"/>
      <c r="Q9" t="s">
        <v>351</v>
      </c>
      <c r="R9" s="137">
        <v>0.3</v>
      </c>
      <c r="S9" s="138" t="s">
        <v>275</v>
      </c>
      <c r="T9" s="137">
        <v>0.6</v>
      </c>
      <c r="U9" s="138" t="s">
        <v>288</v>
      </c>
      <c r="V9" s="137">
        <v>0.3</v>
      </c>
      <c r="W9" s="138" t="s">
        <v>291</v>
      </c>
    </row>
    <row r="10" spans="2:26" x14ac:dyDescent="0.3">
      <c r="B10" t="s">
        <v>352</v>
      </c>
      <c r="C10" t="s">
        <v>291</v>
      </c>
    </row>
    <row r="11" spans="2:26" x14ac:dyDescent="0.3">
      <c r="B11" t="s">
        <v>353</v>
      </c>
      <c r="C11" t="s">
        <v>291</v>
      </c>
      <c r="F11" t="s">
        <v>335</v>
      </c>
      <c r="G11" s="138" t="s">
        <v>271</v>
      </c>
      <c r="H11" s="137">
        <v>0.1</v>
      </c>
      <c r="I11" s="138" t="s">
        <v>337</v>
      </c>
      <c r="J11" s="137">
        <v>0.2</v>
      </c>
      <c r="K11" s="138" t="s">
        <v>336</v>
      </c>
    </row>
    <row r="12" spans="2:26" x14ac:dyDescent="0.3">
      <c r="B12" t="s">
        <v>354</v>
      </c>
      <c r="C12" t="s">
        <v>345</v>
      </c>
      <c r="F12" t="s">
        <v>339</v>
      </c>
      <c r="G12" s="138" t="s">
        <v>271</v>
      </c>
      <c r="H12" s="137">
        <v>0.1</v>
      </c>
      <c r="I12" s="138" t="s">
        <v>288</v>
      </c>
      <c r="J12" s="137">
        <v>0.4</v>
      </c>
      <c r="K12" s="138" t="s">
        <v>336</v>
      </c>
      <c r="Q12" t="s">
        <v>134</v>
      </c>
      <c r="R12" t="s">
        <v>355</v>
      </c>
      <c r="S12" s="138" t="s">
        <v>87</v>
      </c>
      <c r="T12" t="s">
        <v>148</v>
      </c>
      <c r="U12" s="138" t="s">
        <v>149</v>
      </c>
      <c r="V12" t="s">
        <v>154</v>
      </c>
      <c r="W12" s="138" t="s">
        <v>135</v>
      </c>
      <c r="X12" t="s">
        <v>142</v>
      </c>
      <c r="Y12" s="138" t="s">
        <v>135</v>
      </c>
      <c r="Z12" t="s">
        <v>356</v>
      </c>
    </row>
    <row r="13" spans="2:26" x14ac:dyDescent="0.3">
      <c r="B13" t="s">
        <v>357</v>
      </c>
      <c r="C13" t="s">
        <v>348</v>
      </c>
      <c r="F13" t="s">
        <v>341</v>
      </c>
      <c r="G13" s="138" t="s">
        <v>271</v>
      </c>
      <c r="H13" s="137">
        <v>0.1</v>
      </c>
      <c r="I13" s="138" t="s">
        <v>291</v>
      </c>
      <c r="J13" s="137">
        <v>0.6</v>
      </c>
      <c r="K13" s="138" t="s">
        <v>291</v>
      </c>
      <c r="Q13" t="s">
        <v>271</v>
      </c>
      <c r="R13" t="s">
        <v>337</v>
      </c>
      <c r="S13" t="s">
        <v>336</v>
      </c>
      <c r="T13" t="s">
        <v>162</v>
      </c>
      <c r="U13" t="s">
        <v>358</v>
      </c>
      <c r="V13" t="s">
        <v>271</v>
      </c>
      <c r="W13" s="136">
        <v>0.1</v>
      </c>
      <c r="X13" t="s">
        <v>337</v>
      </c>
      <c r="Y13" s="136">
        <v>0.2</v>
      </c>
      <c r="Z13" t="s">
        <v>336</v>
      </c>
    </row>
    <row r="14" spans="2:26" x14ac:dyDescent="0.3">
      <c r="B14" t="s">
        <v>359</v>
      </c>
      <c r="C14" t="s">
        <v>291</v>
      </c>
      <c r="F14" t="s">
        <v>344</v>
      </c>
      <c r="G14" s="138" t="s">
        <v>271</v>
      </c>
      <c r="H14" s="137">
        <v>0.1</v>
      </c>
      <c r="I14" s="138" t="s">
        <v>295</v>
      </c>
      <c r="J14" s="137">
        <v>0.8</v>
      </c>
      <c r="K14" s="138" t="s">
        <v>360</v>
      </c>
      <c r="Q14" t="s">
        <v>271</v>
      </c>
      <c r="R14" t="s">
        <v>288</v>
      </c>
      <c r="S14" t="s">
        <v>336</v>
      </c>
      <c r="T14" t="s">
        <v>162</v>
      </c>
      <c r="U14" t="s">
        <v>358</v>
      </c>
      <c r="V14" t="s">
        <v>271</v>
      </c>
      <c r="W14" s="136">
        <v>0.1</v>
      </c>
      <c r="X14" t="s">
        <v>288</v>
      </c>
      <c r="Y14" s="136">
        <v>0.4</v>
      </c>
      <c r="Z14" t="s">
        <v>336</v>
      </c>
    </row>
    <row r="15" spans="2:26" x14ac:dyDescent="0.3">
      <c r="B15" t="s">
        <v>361</v>
      </c>
      <c r="C15" t="s">
        <v>291</v>
      </c>
      <c r="F15" t="s">
        <v>347</v>
      </c>
      <c r="G15" s="138" t="s">
        <v>271</v>
      </c>
      <c r="H15" s="137">
        <v>0.1</v>
      </c>
      <c r="I15" s="138" t="s">
        <v>299</v>
      </c>
      <c r="J15" s="137">
        <v>1</v>
      </c>
      <c r="K15" s="138" t="s">
        <v>348</v>
      </c>
      <c r="Q15" t="s">
        <v>271</v>
      </c>
      <c r="R15" t="s">
        <v>291</v>
      </c>
      <c r="S15" t="s">
        <v>291</v>
      </c>
      <c r="T15" t="s">
        <v>162</v>
      </c>
      <c r="U15" t="s">
        <v>358</v>
      </c>
      <c r="V15" t="s">
        <v>271</v>
      </c>
      <c r="W15" s="136">
        <v>0.1</v>
      </c>
      <c r="X15" t="s">
        <v>291</v>
      </c>
      <c r="Y15" s="136">
        <v>0.6</v>
      </c>
      <c r="Z15" t="s">
        <v>291</v>
      </c>
    </row>
    <row r="16" spans="2:26" x14ac:dyDescent="0.3">
      <c r="B16" t="s">
        <v>362</v>
      </c>
      <c r="C16" t="s">
        <v>291</v>
      </c>
      <c r="F16" t="s">
        <v>350</v>
      </c>
      <c r="G16" s="138" t="s">
        <v>271</v>
      </c>
      <c r="H16" s="137">
        <v>0.2</v>
      </c>
      <c r="I16" s="138" t="s">
        <v>337</v>
      </c>
      <c r="J16" s="137">
        <v>0.2</v>
      </c>
      <c r="K16" s="138" t="s">
        <v>336</v>
      </c>
      <c r="T16" t="s">
        <v>162</v>
      </c>
      <c r="U16" t="s">
        <v>358</v>
      </c>
    </row>
    <row r="17" spans="2:21" x14ac:dyDescent="0.3">
      <c r="B17" t="s">
        <v>363</v>
      </c>
      <c r="C17" t="s">
        <v>345</v>
      </c>
      <c r="F17" t="s">
        <v>352</v>
      </c>
      <c r="G17" s="138" t="s">
        <v>271</v>
      </c>
      <c r="H17" s="137">
        <v>0.2</v>
      </c>
      <c r="I17" s="138" t="s">
        <v>288</v>
      </c>
      <c r="J17" s="137">
        <v>0.4</v>
      </c>
      <c r="K17" s="138" t="s">
        <v>336</v>
      </c>
      <c r="R17" s="137">
        <v>0.5</v>
      </c>
      <c r="S17" s="136">
        <v>0.5</v>
      </c>
      <c r="T17" t="s">
        <v>162</v>
      </c>
      <c r="U17" t="s">
        <v>358</v>
      </c>
    </row>
    <row r="18" spans="2:21" x14ac:dyDescent="0.3">
      <c r="B18" t="s">
        <v>364</v>
      </c>
      <c r="C18" t="s">
        <v>348</v>
      </c>
      <c r="F18" t="s">
        <v>353</v>
      </c>
      <c r="G18" s="138" t="s">
        <v>271</v>
      </c>
      <c r="H18" s="137">
        <v>0.2</v>
      </c>
      <c r="I18" s="138" t="s">
        <v>291</v>
      </c>
      <c r="J18" s="137">
        <v>0.6</v>
      </c>
      <c r="K18" s="138" t="s">
        <v>291</v>
      </c>
      <c r="R18" s="137">
        <v>0.45</v>
      </c>
      <c r="S18" s="136">
        <v>0.35</v>
      </c>
      <c r="T18" t="s">
        <v>162</v>
      </c>
      <c r="U18" t="s">
        <v>358</v>
      </c>
    </row>
    <row r="19" spans="2:21" x14ac:dyDescent="0.3">
      <c r="B19" t="s">
        <v>365</v>
      </c>
      <c r="C19" t="s">
        <v>291</v>
      </c>
      <c r="F19" t="s">
        <v>354</v>
      </c>
      <c r="G19" s="138" t="s">
        <v>271</v>
      </c>
      <c r="H19" s="137">
        <v>0.2</v>
      </c>
      <c r="I19" s="138" t="s">
        <v>295</v>
      </c>
      <c r="J19" s="137">
        <v>0.8</v>
      </c>
      <c r="K19" s="138" t="s">
        <v>360</v>
      </c>
      <c r="R19" s="137">
        <v>0.4</v>
      </c>
      <c r="T19" t="s">
        <v>162</v>
      </c>
      <c r="U19" t="s">
        <v>358</v>
      </c>
    </row>
    <row r="20" spans="2:21" x14ac:dyDescent="0.3">
      <c r="B20" t="s">
        <v>366</v>
      </c>
      <c r="C20" t="s">
        <v>291</v>
      </c>
      <c r="F20" t="s">
        <v>357</v>
      </c>
      <c r="G20" s="138" t="s">
        <v>271</v>
      </c>
      <c r="H20" s="137">
        <v>0.2</v>
      </c>
      <c r="I20" s="138" t="s">
        <v>299</v>
      </c>
      <c r="J20" s="137">
        <v>1</v>
      </c>
      <c r="K20" s="138" t="s">
        <v>348</v>
      </c>
      <c r="R20" s="137">
        <v>0.35</v>
      </c>
      <c r="T20" t="s">
        <v>162</v>
      </c>
      <c r="U20" t="s">
        <v>358</v>
      </c>
    </row>
    <row r="21" spans="2:21" x14ac:dyDescent="0.3">
      <c r="B21" t="s">
        <v>367</v>
      </c>
      <c r="C21" t="s">
        <v>345</v>
      </c>
      <c r="F21" t="s">
        <v>359</v>
      </c>
      <c r="G21" s="138" t="s">
        <v>273</v>
      </c>
      <c r="H21" s="137">
        <v>0.3</v>
      </c>
      <c r="I21" s="138" t="s">
        <v>337</v>
      </c>
      <c r="J21" s="137">
        <v>0.2</v>
      </c>
      <c r="K21" s="138" t="s">
        <v>336</v>
      </c>
      <c r="R21" s="137">
        <v>0.35</v>
      </c>
      <c r="T21" t="s">
        <v>162</v>
      </c>
      <c r="U21" t="s">
        <v>358</v>
      </c>
    </row>
    <row r="22" spans="2:21" x14ac:dyDescent="0.3">
      <c r="B22" t="s">
        <v>368</v>
      </c>
      <c r="C22" t="s">
        <v>345</v>
      </c>
      <c r="F22" t="s">
        <v>361</v>
      </c>
      <c r="G22" s="138" t="s">
        <v>273</v>
      </c>
      <c r="H22" s="137">
        <v>0.3</v>
      </c>
      <c r="I22" s="138" t="s">
        <v>288</v>
      </c>
      <c r="J22" s="137">
        <v>0.4</v>
      </c>
      <c r="K22" s="138" t="s">
        <v>291</v>
      </c>
      <c r="R22" s="137">
        <v>0.3</v>
      </c>
      <c r="T22" t="s">
        <v>162</v>
      </c>
      <c r="U22" t="s">
        <v>358</v>
      </c>
    </row>
    <row r="23" spans="2:21" x14ac:dyDescent="0.3">
      <c r="B23" t="s">
        <v>369</v>
      </c>
      <c r="C23" t="s">
        <v>348</v>
      </c>
      <c r="F23" t="s">
        <v>362</v>
      </c>
      <c r="G23" s="138" t="s">
        <v>273</v>
      </c>
      <c r="H23" s="137">
        <v>0.3</v>
      </c>
      <c r="I23" s="138" t="s">
        <v>291</v>
      </c>
      <c r="J23" s="137">
        <v>0.6</v>
      </c>
      <c r="K23" s="138" t="s">
        <v>291</v>
      </c>
      <c r="T23" t="s">
        <v>162</v>
      </c>
      <c r="U23" t="s">
        <v>358</v>
      </c>
    </row>
    <row r="24" spans="2:21" x14ac:dyDescent="0.3">
      <c r="B24" t="s">
        <v>370</v>
      </c>
      <c r="C24" t="s">
        <v>345</v>
      </c>
      <c r="F24" t="s">
        <v>363</v>
      </c>
      <c r="G24" s="138" t="s">
        <v>273</v>
      </c>
      <c r="H24" s="137">
        <v>0.3</v>
      </c>
      <c r="I24" s="138" t="s">
        <v>295</v>
      </c>
      <c r="J24" s="137">
        <v>0.8</v>
      </c>
      <c r="K24" s="138" t="s">
        <v>360</v>
      </c>
      <c r="T24" t="s">
        <v>162</v>
      </c>
      <c r="U24" t="s">
        <v>358</v>
      </c>
    </row>
    <row r="25" spans="2:21" x14ac:dyDescent="0.3">
      <c r="B25" t="s">
        <v>371</v>
      </c>
      <c r="C25" t="s">
        <v>345</v>
      </c>
      <c r="F25" t="s">
        <v>364</v>
      </c>
      <c r="G25" s="138" t="s">
        <v>273</v>
      </c>
      <c r="H25" s="137">
        <v>0.3</v>
      </c>
      <c r="I25" s="138" t="s">
        <v>299</v>
      </c>
      <c r="J25" s="137">
        <v>1</v>
      </c>
      <c r="K25" s="138" t="s">
        <v>348</v>
      </c>
    </row>
    <row r="26" spans="2:21" x14ac:dyDescent="0.3">
      <c r="B26" t="s">
        <v>372</v>
      </c>
      <c r="C26" t="s">
        <v>345</v>
      </c>
      <c r="F26" t="s">
        <v>365</v>
      </c>
      <c r="G26" s="138" t="s">
        <v>273</v>
      </c>
      <c r="H26" s="137">
        <v>0.4</v>
      </c>
      <c r="I26" s="138" t="s">
        <v>337</v>
      </c>
      <c r="J26" s="137">
        <v>0.2</v>
      </c>
      <c r="K26" s="138" t="s">
        <v>336</v>
      </c>
    </row>
    <row r="27" spans="2:21" x14ac:dyDescent="0.3">
      <c r="B27" t="s">
        <v>373</v>
      </c>
      <c r="C27" t="s">
        <v>345</v>
      </c>
      <c r="F27" t="s">
        <v>366</v>
      </c>
      <c r="G27" s="138" t="s">
        <v>273</v>
      </c>
      <c r="H27" s="137">
        <v>0.4</v>
      </c>
      <c r="I27" s="138" t="s">
        <v>288</v>
      </c>
      <c r="J27" s="137">
        <v>0.4</v>
      </c>
      <c r="K27" s="138" t="s">
        <v>291</v>
      </c>
    </row>
    <row r="28" spans="2:21" x14ac:dyDescent="0.3">
      <c r="B28" t="s">
        <v>374</v>
      </c>
      <c r="C28" t="s">
        <v>348</v>
      </c>
      <c r="F28" t="s">
        <v>367</v>
      </c>
      <c r="G28" s="138" t="s">
        <v>273</v>
      </c>
      <c r="H28" s="137">
        <v>0.4</v>
      </c>
      <c r="I28" s="138" t="s">
        <v>291</v>
      </c>
      <c r="J28" s="137">
        <v>0.6</v>
      </c>
      <c r="K28" s="138" t="s">
        <v>291</v>
      </c>
    </row>
    <row r="29" spans="2:21" x14ac:dyDescent="0.3">
      <c r="F29" t="s">
        <v>368</v>
      </c>
      <c r="G29" s="138" t="s">
        <v>273</v>
      </c>
      <c r="H29" s="137">
        <v>0.4</v>
      </c>
      <c r="I29" s="138" t="s">
        <v>295</v>
      </c>
      <c r="J29" s="137">
        <v>0.8</v>
      </c>
      <c r="K29" s="138" t="s">
        <v>360</v>
      </c>
    </row>
    <row r="30" spans="2:21" x14ac:dyDescent="0.3">
      <c r="F30" t="s">
        <v>369</v>
      </c>
      <c r="G30" s="138" t="s">
        <v>273</v>
      </c>
      <c r="H30" s="137">
        <v>0.4</v>
      </c>
      <c r="I30" s="138" t="s">
        <v>299</v>
      </c>
      <c r="J30" s="137">
        <v>1</v>
      </c>
      <c r="K30" s="138" t="s">
        <v>348</v>
      </c>
    </row>
    <row r="31" spans="2:21" x14ac:dyDescent="0.3">
      <c r="F31" t="s">
        <v>375</v>
      </c>
      <c r="G31" s="138" t="s">
        <v>275</v>
      </c>
      <c r="H31" s="137">
        <v>0.5</v>
      </c>
      <c r="I31" s="138" t="s">
        <v>337</v>
      </c>
      <c r="J31" s="137">
        <v>0.2</v>
      </c>
      <c r="K31" s="138" t="s">
        <v>291</v>
      </c>
    </row>
    <row r="32" spans="2:21" x14ac:dyDescent="0.3">
      <c r="F32" t="s">
        <v>376</v>
      </c>
      <c r="G32" s="138" t="s">
        <v>275</v>
      </c>
      <c r="H32" s="137">
        <v>0.5</v>
      </c>
      <c r="I32" s="138" t="s">
        <v>288</v>
      </c>
      <c r="J32" s="137">
        <v>0.4</v>
      </c>
      <c r="K32" s="138" t="s">
        <v>291</v>
      </c>
    </row>
    <row r="33" spans="6:11" x14ac:dyDescent="0.3">
      <c r="F33" t="s">
        <v>377</v>
      </c>
      <c r="G33" s="138" t="s">
        <v>275</v>
      </c>
      <c r="H33" s="137">
        <v>0.5</v>
      </c>
      <c r="I33" s="138" t="s">
        <v>291</v>
      </c>
      <c r="J33" s="137">
        <v>0.6</v>
      </c>
      <c r="K33" s="138" t="s">
        <v>291</v>
      </c>
    </row>
    <row r="34" spans="6:11" x14ac:dyDescent="0.3">
      <c r="F34" t="s">
        <v>378</v>
      </c>
      <c r="G34" s="138" t="s">
        <v>275</v>
      </c>
      <c r="H34" s="137">
        <v>0.5</v>
      </c>
      <c r="I34" s="138" t="s">
        <v>295</v>
      </c>
      <c r="J34" s="137">
        <v>0.8</v>
      </c>
      <c r="K34" s="138" t="s">
        <v>360</v>
      </c>
    </row>
    <row r="35" spans="6:11" x14ac:dyDescent="0.3">
      <c r="F35" t="s">
        <v>379</v>
      </c>
      <c r="G35" s="138" t="s">
        <v>275</v>
      </c>
      <c r="H35" s="137">
        <v>0.5</v>
      </c>
      <c r="I35" s="138" t="s">
        <v>299</v>
      </c>
      <c r="J35" s="137">
        <v>1</v>
      </c>
      <c r="K35" s="138" t="s">
        <v>348</v>
      </c>
    </row>
    <row r="37" spans="6:11" ht="43.2" x14ac:dyDescent="0.3">
      <c r="G37" s="139" t="s">
        <v>380</v>
      </c>
    </row>
    <row r="38" spans="6:11" ht="100.8" x14ac:dyDescent="0.3">
      <c r="G38" s="139" t="s">
        <v>381</v>
      </c>
    </row>
    <row r="39" spans="6:11" ht="72" x14ac:dyDescent="0.3">
      <c r="G39" s="139" t="s">
        <v>382</v>
      </c>
    </row>
    <row r="40" spans="6:11" ht="57.6" x14ac:dyDescent="0.3">
      <c r="G40" s="139" t="s">
        <v>383</v>
      </c>
    </row>
    <row r="41" spans="6:11" ht="72" x14ac:dyDescent="0.3">
      <c r="G41" s="139" t="s">
        <v>384</v>
      </c>
    </row>
    <row r="42" spans="6:11" ht="43.2" x14ac:dyDescent="0.3">
      <c r="G42" s="139" t="s">
        <v>385</v>
      </c>
    </row>
    <row r="43" spans="6:11" ht="100.8" x14ac:dyDescent="0.3">
      <c r="G43" s="139" t="s">
        <v>386</v>
      </c>
    </row>
    <row r="44" spans="6:11" ht="72" x14ac:dyDescent="0.3">
      <c r="G44" s="139" t="s">
        <v>387</v>
      </c>
    </row>
    <row r="45" spans="6:11" ht="57.6" x14ac:dyDescent="0.3">
      <c r="G45" s="139" t="s">
        <v>388</v>
      </c>
    </row>
    <row r="46" spans="6:11" ht="72" x14ac:dyDescent="0.3">
      <c r="G46" s="139" t="s">
        <v>389</v>
      </c>
    </row>
    <row r="47" spans="6:11" ht="43.2" x14ac:dyDescent="0.3">
      <c r="G47" s="139" t="s">
        <v>390</v>
      </c>
    </row>
    <row r="48" spans="6:11" ht="100.8" x14ac:dyDescent="0.3">
      <c r="G48" s="139" t="s">
        <v>391</v>
      </c>
    </row>
    <row r="49" spans="7:7" ht="72" x14ac:dyDescent="0.3">
      <c r="G49" s="139" t="s">
        <v>392</v>
      </c>
    </row>
    <row r="50" spans="7:7" ht="57.6" x14ac:dyDescent="0.3">
      <c r="G50" s="139" t="s">
        <v>393</v>
      </c>
    </row>
    <row r="51" spans="7:7" ht="72" x14ac:dyDescent="0.3">
      <c r="G51" s="139" t="s">
        <v>394</v>
      </c>
    </row>
    <row r="52" spans="7:7" ht="43.2" x14ac:dyDescent="0.3">
      <c r="G52" s="139" t="s">
        <v>395</v>
      </c>
    </row>
    <row r="53" spans="7:7" ht="100.8" x14ac:dyDescent="0.3">
      <c r="G53" s="139" t="s">
        <v>396</v>
      </c>
    </row>
    <row r="54" spans="7:7" ht="72" x14ac:dyDescent="0.3">
      <c r="G54" s="139" t="s">
        <v>397</v>
      </c>
    </row>
    <row r="55" spans="7:7" ht="57.6" x14ac:dyDescent="0.3">
      <c r="G55" s="139" t="s">
        <v>398</v>
      </c>
    </row>
    <row r="56" spans="7:7" ht="72" x14ac:dyDescent="0.3">
      <c r="G56" s="139" t="s">
        <v>399</v>
      </c>
    </row>
    <row r="57" spans="7:7" ht="43.2" x14ac:dyDescent="0.3">
      <c r="G57" s="139" t="s">
        <v>400</v>
      </c>
    </row>
    <row r="58" spans="7:7" ht="100.8" x14ac:dyDescent="0.3">
      <c r="G58" s="139" t="s">
        <v>401</v>
      </c>
    </row>
    <row r="59" spans="7:7" ht="72" x14ac:dyDescent="0.3">
      <c r="G59" s="139" t="s">
        <v>402</v>
      </c>
    </row>
    <row r="60" spans="7:7" ht="57.6" x14ac:dyDescent="0.3">
      <c r="G60" s="139" t="s">
        <v>403</v>
      </c>
    </row>
    <row r="61" spans="7:7" ht="72" x14ac:dyDescent="0.3">
      <c r="G61" s="139" t="s">
        <v>404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16</vt:i4>
      </vt:variant>
    </vt:vector>
  </HeadingPairs>
  <TitlesOfParts>
    <vt:vector size="16" baseType="lpstr">
      <vt:lpstr>Presentacion</vt:lpstr>
      <vt:lpstr>Análisis de Contexto</vt:lpstr>
      <vt:lpstr>Estrategias </vt:lpstr>
      <vt:lpstr>Instructivo</vt:lpstr>
      <vt:lpstr>Mapa Final</vt:lpstr>
      <vt:lpstr>Clasificación Riesgo</vt:lpstr>
      <vt:lpstr>Tabla probabilidad</vt:lpstr>
      <vt:lpstr>Tabla Impacto </vt:lpstr>
      <vt:lpstr>Hoja1</vt:lpstr>
      <vt:lpstr>LISTA</vt:lpstr>
      <vt:lpstr>Tabla Valoración de Controles</vt:lpstr>
      <vt:lpstr>Matriz de Calor</vt:lpstr>
      <vt:lpstr>Seguimiento 1 Trimestre</vt:lpstr>
      <vt:lpstr>Seguimiento 2 Trimestre</vt:lpstr>
      <vt:lpstr>Seguimiento 3 Trimestre</vt:lpstr>
      <vt:lpstr>Seguimiento 4 Trimestre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Usuario</dc:creator>
  <cp:keywords/>
  <dc:description/>
  <cp:lastModifiedBy>HP</cp:lastModifiedBy>
  <cp:revision/>
  <dcterms:created xsi:type="dcterms:W3CDTF">2021-04-16T16:11:31Z</dcterms:created>
  <dcterms:modified xsi:type="dcterms:W3CDTF">2022-05-17T22:28:35Z</dcterms:modified>
  <cp:category/>
  <cp:contentStatus/>
</cp:coreProperties>
</file>