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defaultThemeVersion="166925"/>
  <mc:AlternateContent xmlns:mc="http://schemas.openxmlformats.org/markup-compatibility/2006">
    <mc:Choice Requires="x15">
      <x15ac:absPath xmlns:x15ac="http://schemas.microsoft.com/office/spreadsheetml/2010/11/ac" url="D:\Rama Judicial\SRPA\CESPA\SIGCMA\9 Matriz de Riesgos\2021\MATRIZ DE RIESGOS 2021 GESTION ACCIONES CONSTITUCIONALES Y GESTION PROCESO PENAL ADOLESCENTES\"/>
    </mc:Choice>
  </mc:AlternateContent>
  <xr:revisionPtr revIDLastSave="0" documentId="13_ncr:1_{96DFC65C-718C-47E2-B858-0E1A149BA3FD}" xr6:coauthVersionLast="47" xr6:coauthVersionMax="47" xr10:uidLastSave="{00000000-0000-0000-0000-000000000000}"/>
  <bookViews>
    <workbookView xWindow="-120" yWindow="-120" windowWidth="29040" windowHeight="15840" firstSheet="11" activeTab="15" xr2:uid="{00000000-000D-0000-FFFF-FFFF00000000}"/>
  </bookViews>
  <sheets>
    <sheet name="Presentacion " sheetId="10" r:id="rId1"/>
    <sheet name="Análisis de Contexto " sheetId="12" r:id="rId2"/>
    <sheet name="Estrategias" sheetId="11" r:id="rId3"/>
    <sheet name="Instructivo" sheetId="20"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1"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5" i="16" l="1"/>
  <c r="D60" i="16"/>
  <c r="D6" i="22" l="1"/>
  <c r="N65" i="24" l="1"/>
  <c r="G65" i="24"/>
  <c r="F65" i="24"/>
  <c r="E65" i="24"/>
  <c r="D65" i="24"/>
  <c r="C65" i="24"/>
  <c r="B65" i="24"/>
  <c r="A65" i="24"/>
  <c r="N60" i="24"/>
  <c r="G60" i="24"/>
  <c r="F60" i="24"/>
  <c r="E60" i="24"/>
  <c r="D60" i="24"/>
  <c r="C60" i="24"/>
  <c r="B60" i="24"/>
  <c r="A60" i="24"/>
  <c r="N55" i="24"/>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N65" i="23"/>
  <c r="G65" i="23"/>
  <c r="F65" i="23"/>
  <c r="E65" i="23"/>
  <c r="D65" i="23"/>
  <c r="C65" i="23"/>
  <c r="B65" i="23"/>
  <c r="A65" i="23"/>
  <c r="N60" i="23"/>
  <c r="G60" i="23"/>
  <c r="F60" i="23"/>
  <c r="E60" i="23"/>
  <c r="D60" i="23"/>
  <c r="C60" i="23"/>
  <c r="B60" i="23"/>
  <c r="A60" i="23"/>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B10" i="23"/>
  <c r="A10" i="23"/>
  <c r="N65" i="22"/>
  <c r="G65" i="22"/>
  <c r="F65" i="22"/>
  <c r="E65" i="22"/>
  <c r="D65" i="22"/>
  <c r="C65" i="22"/>
  <c r="B65" i="22"/>
  <c r="A65" i="22"/>
  <c r="N60" i="22"/>
  <c r="G60" i="22"/>
  <c r="F60" i="22"/>
  <c r="E60" i="22"/>
  <c r="D60" i="22"/>
  <c r="C60" i="22"/>
  <c r="B60" i="22"/>
  <c r="A60" i="22"/>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N65" i="16"/>
  <c r="G65" i="16"/>
  <c r="F65" i="16"/>
  <c r="E65" i="16"/>
  <c r="C65" i="16"/>
  <c r="B65" i="16"/>
  <c r="A65" i="16"/>
  <c r="N60" i="16"/>
  <c r="G60" i="16"/>
  <c r="F60" i="16"/>
  <c r="E60" i="16"/>
  <c r="C60" i="16"/>
  <c r="B60" i="16"/>
  <c r="A60" i="16"/>
  <c r="N55" i="16"/>
  <c r="G55" i="16"/>
  <c r="F55" i="16"/>
  <c r="E55" i="16"/>
  <c r="D55" i="16"/>
  <c r="C55" i="16"/>
  <c r="B55" i="16"/>
  <c r="A55" i="16"/>
  <c r="N50" i="16"/>
  <c r="G50" i="16"/>
  <c r="F50" i="16"/>
  <c r="E50" i="16"/>
  <c r="D50" i="16"/>
  <c r="C50" i="16"/>
  <c r="B50" i="16"/>
  <c r="A50" i="16"/>
  <c r="N45" i="16"/>
  <c r="G45" i="16"/>
  <c r="F45" i="16"/>
  <c r="E45" i="16"/>
  <c r="D45" i="16"/>
  <c r="C45" i="16"/>
  <c r="B45" i="16"/>
  <c r="A45" i="16"/>
  <c r="N40" i="16"/>
  <c r="G40" i="16"/>
  <c r="F40" i="16"/>
  <c r="E40" i="16"/>
  <c r="D40" i="16"/>
  <c r="C40" i="16"/>
  <c r="B40" i="16"/>
  <c r="A40" i="16"/>
  <c r="N35" i="16"/>
  <c r="G35" i="16"/>
  <c r="F35" i="16"/>
  <c r="E35" i="16"/>
  <c r="D35" i="16"/>
  <c r="C35" i="16"/>
  <c r="B35" i="16"/>
  <c r="A35" i="16"/>
  <c r="N30" i="16"/>
  <c r="G30" i="16"/>
  <c r="F30" i="16"/>
  <c r="E30" i="16"/>
  <c r="D30" i="16"/>
  <c r="C30" i="16"/>
  <c r="B30" i="16"/>
  <c r="A30" i="16"/>
  <c r="N25" i="16"/>
  <c r="F25" i="16"/>
  <c r="E25" i="16"/>
  <c r="D25" i="16"/>
  <c r="C25" i="16"/>
  <c r="B25" i="16"/>
  <c r="A25" i="16"/>
  <c r="N20" i="16"/>
  <c r="G20" i="16"/>
  <c r="F20" i="16"/>
  <c r="E20" i="16"/>
  <c r="D20" i="16"/>
  <c r="C20" i="16"/>
  <c r="B20" i="16"/>
  <c r="A20" i="16"/>
  <c r="N15" i="16"/>
  <c r="G15" i="16"/>
  <c r="F15" i="16"/>
  <c r="E15" i="16"/>
  <c r="D15" i="16"/>
  <c r="C15" i="16"/>
  <c r="B15" i="16"/>
  <c r="A15" i="16"/>
  <c r="N10" i="16"/>
  <c r="G10" i="16"/>
  <c r="F10" i="16"/>
  <c r="E10" i="16"/>
  <c r="D10" i="16"/>
  <c r="C10" i="16"/>
  <c r="B10" i="16"/>
  <c r="A10" i="16"/>
  <c r="T69" i="1"/>
  <c r="Q69" i="1"/>
  <c r="T68" i="1"/>
  <c r="Q68" i="1"/>
  <c r="T67" i="1"/>
  <c r="Q67" i="1"/>
  <c r="T66" i="1"/>
  <c r="Q66" i="1"/>
  <c r="T65" i="1"/>
  <c r="Q65" i="1"/>
  <c r="M65" i="1"/>
  <c r="L65" i="1"/>
  <c r="I65" i="24" s="1"/>
  <c r="J65" i="1"/>
  <c r="I65" i="1"/>
  <c r="T59" i="1"/>
  <c r="Q59" i="1"/>
  <c r="T58" i="1"/>
  <c r="Q58" i="1"/>
  <c r="T57" i="1"/>
  <c r="Q57" i="1"/>
  <c r="T56" i="1"/>
  <c r="Q56" i="1"/>
  <c r="T55" i="1"/>
  <c r="Q55" i="1"/>
  <c r="M55" i="1"/>
  <c r="L55" i="1"/>
  <c r="I55" i="24" s="1"/>
  <c r="J55" i="1"/>
  <c r="I55" i="1"/>
  <c r="N65" i="1" l="1"/>
  <c r="J65" i="24" s="1"/>
  <c r="Z67" i="1"/>
  <c r="Y67" i="1" s="1"/>
  <c r="I55" i="16"/>
  <c r="I55" i="22"/>
  <c r="I55" i="23"/>
  <c r="H65" i="16"/>
  <c r="H65" i="22"/>
  <c r="H65" i="23"/>
  <c r="H65" i="24"/>
  <c r="N55" i="1"/>
  <c r="I65" i="16"/>
  <c r="I65" i="22"/>
  <c r="I65" i="23"/>
  <c r="H55" i="16"/>
  <c r="H55" i="22"/>
  <c r="J65" i="22"/>
  <c r="H55" i="23"/>
  <c r="J65" i="23"/>
  <c r="H55" i="24"/>
  <c r="Z69" i="1"/>
  <c r="Y69" i="1" s="1"/>
  <c r="Z68" i="1"/>
  <c r="Y68" i="1" s="1"/>
  <c r="Z65" i="1"/>
  <c r="Z66" i="1"/>
  <c r="Y66" i="1" s="1"/>
  <c r="D6" i="24"/>
  <c r="D5" i="24"/>
  <c r="D4" i="24"/>
  <c r="D6" i="23"/>
  <c r="D5" i="23"/>
  <c r="D4" i="23"/>
  <c r="D5" i="22"/>
  <c r="D4" i="22"/>
  <c r="J65" i="16" l="1"/>
  <c r="J55" i="24"/>
  <c r="J55" i="23"/>
  <c r="J55" i="22"/>
  <c r="J55" i="16"/>
  <c r="Y65" i="1"/>
  <c r="AB65" i="1"/>
  <c r="AA65" i="1" s="1"/>
  <c r="M60" i="1"/>
  <c r="L60" i="1"/>
  <c r="M20" i="1"/>
  <c r="L20" i="1"/>
  <c r="M35" i="1"/>
  <c r="L35" i="1"/>
  <c r="M25" i="1"/>
  <c r="L25" i="1"/>
  <c r="M45" i="1"/>
  <c r="L45" i="1"/>
  <c r="M40" i="1"/>
  <c r="L40" i="1"/>
  <c r="M15" i="1"/>
  <c r="L15" i="1"/>
  <c r="M10" i="1"/>
  <c r="L10" i="1"/>
  <c r="M50" i="1"/>
  <c r="L50" i="1"/>
  <c r="AD68" i="1" l="1"/>
  <c r="AC68" i="1" s="1"/>
  <c r="AD66" i="1"/>
  <c r="AC66" i="1" s="1"/>
  <c r="AD65" i="1"/>
  <c r="AD69" i="1"/>
  <c r="AC69" i="1" s="1"/>
  <c r="AD67" i="1"/>
  <c r="AC67" i="1" s="1"/>
  <c r="I15" i="24"/>
  <c r="I15" i="23"/>
  <c r="I15" i="22"/>
  <c r="I15" i="16"/>
  <c r="I35" i="24"/>
  <c r="I35" i="23"/>
  <c r="I35" i="22"/>
  <c r="I35" i="16"/>
  <c r="I40" i="24"/>
  <c r="I40" i="23"/>
  <c r="I40" i="22"/>
  <c r="I40" i="16"/>
  <c r="I25" i="24"/>
  <c r="I25" i="23"/>
  <c r="I25" i="22"/>
  <c r="I25" i="16"/>
  <c r="I20" i="24"/>
  <c r="I20" i="23"/>
  <c r="I20" i="22"/>
  <c r="I20" i="16"/>
  <c r="K65" i="24"/>
  <c r="K65" i="23"/>
  <c r="K65" i="22"/>
  <c r="K65" i="16"/>
  <c r="I50" i="24"/>
  <c r="I50" i="23"/>
  <c r="I50" i="22"/>
  <c r="I50" i="16"/>
  <c r="I60" i="24"/>
  <c r="I60" i="23"/>
  <c r="I60" i="22"/>
  <c r="I60" i="16"/>
  <c r="I45" i="24"/>
  <c r="I45" i="23"/>
  <c r="I45" i="22"/>
  <c r="I45" i="16"/>
  <c r="I10" i="24"/>
  <c r="I10" i="23"/>
  <c r="I10" i="22"/>
  <c r="I10" i="16"/>
  <c r="AD57" i="1"/>
  <c r="AC57" i="1" s="1"/>
  <c r="AD58" i="1"/>
  <c r="AC58" i="1" s="1"/>
  <c r="AD59" i="1"/>
  <c r="AC59" i="1" s="1"/>
  <c r="AD56" i="1"/>
  <c r="AC56" i="1" s="1"/>
  <c r="AD55" i="1"/>
  <c r="M30" i="1"/>
  <c r="L30" i="1"/>
  <c r="AC65" i="1" l="1"/>
  <c r="AF65" i="1"/>
  <c r="AE65" i="1" s="1"/>
  <c r="I30" i="24"/>
  <c r="I30" i="23"/>
  <c r="I30" i="22"/>
  <c r="I30" i="16"/>
  <c r="AC55" i="1"/>
  <c r="AF55" i="1"/>
  <c r="AE55" i="1" s="1"/>
  <c r="B249" i="21" a="1"/>
  <c r="B249" i="21" s="1"/>
  <c r="G238" i="21" s="1"/>
  <c r="L65" i="24" l="1"/>
  <c r="L65" i="23"/>
  <c r="L65" i="22"/>
  <c r="L65" i="16"/>
  <c r="AG65" i="1"/>
  <c r="L55" i="24"/>
  <c r="L55" i="23"/>
  <c r="L55" i="22"/>
  <c r="L55" i="16"/>
  <c r="D6" i="16"/>
  <c r="D5" i="16"/>
  <c r="D4" i="16"/>
  <c r="T49" i="1"/>
  <c r="Q49" i="1"/>
  <c r="T48" i="1"/>
  <c r="Q48" i="1"/>
  <c r="T47" i="1"/>
  <c r="Q47" i="1"/>
  <c r="T46" i="1"/>
  <c r="Q46" i="1"/>
  <c r="T45" i="1"/>
  <c r="Q45" i="1"/>
  <c r="J45" i="1"/>
  <c r="I45" i="1"/>
  <c r="T44" i="1"/>
  <c r="Q44" i="1"/>
  <c r="T43" i="1"/>
  <c r="Q43" i="1"/>
  <c r="AD43" i="1" s="1"/>
  <c r="T42" i="1"/>
  <c r="Q42" i="1"/>
  <c r="T41" i="1"/>
  <c r="Q41" i="1"/>
  <c r="T40" i="1"/>
  <c r="Q40" i="1"/>
  <c r="AD40" i="1" s="1"/>
  <c r="J40" i="1"/>
  <c r="I40" i="1"/>
  <c r="H40" i="24" l="1"/>
  <c r="H40" i="23"/>
  <c r="H40" i="22"/>
  <c r="H40" i="16"/>
  <c r="H45" i="24"/>
  <c r="H45" i="23"/>
  <c r="H45" i="22"/>
  <c r="H45" i="16"/>
  <c r="M65" i="24"/>
  <c r="M65" i="23"/>
  <c r="M65" i="22"/>
  <c r="M65" i="16"/>
  <c r="Z41" i="1"/>
  <c r="Y41" i="1" s="1"/>
  <c r="X43" i="1"/>
  <c r="X45" i="1"/>
  <c r="N45" i="1"/>
  <c r="X48" i="1"/>
  <c r="AD41" i="1"/>
  <c r="AC41" i="1" s="1"/>
  <c r="X40" i="1"/>
  <c r="AD49" i="1"/>
  <c r="AC49" i="1" s="1"/>
  <c r="N40" i="1"/>
  <c r="AD42" i="1"/>
  <c r="AC42" i="1" s="1"/>
  <c r="X46" i="1"/>
  <c r="Z43" i="1"/>
  <c r="Y43" i="1" s="1"/>
  <c r="Z42" i="1"/>
  <c r="Y42" i="1" s="1"/>
  <c r="X47" i="1"/>
  <c r="X42" i="1"/>
  <c r="Z45" i="1"/>
  <c r="X41" i="1"/>
  <c r="Z49" i="1"/>
  <c r="Y49" i="1" s="1"/>
  <c r="Z40" i="1"/>
  <c r="Y40" i="1" s="1"/>
  <c r="Z46" i="1"/>
  <c r="Y46" i="1" s="1"/>
  <c r="AD46" i="1"/>
  <c r="AC46" i="1" s="1"/>
  <c r="AD44" i="1"/>
  <c r="AC44" i="1" s="1"/>
  <c r="Z44" i="1"/>
  <c r="Y44" i="1" s="1"/>
  <c r="AD45" i="1"/>
  <c r="AC45" i="1" s="1"/>
  <c r="Z47" i="1"/>
  <c r="Y47" i="1" s="1"/>
  <c r="Z48" i="1"/>
  <c r="Y48" i="1" s="1"/>
  <c r="AD48" i="1"/>
  <c r="AC48" i="1" s="1"/>
  <c r="AD47" i="1"/>
  <c r="AC47" i="1" s="1"/>
  <c r="X49" i="1"/>
  <c r="X44" i="1"/>
  <c r="AC40" i="1"/>
  <c r="AC43" i="1"/>
  <c r="J40" i="24" l="1"/>
  <c r="J40" i="23"/>
  <c r="J40" i="22"/>
  <c r="J40" i="16"/>
  <c r="J45" i="24"/>
  <c r="J45" i="23"/>
  <c r="J45" i="22"/>
  <c r="J45" i="16"/>
  <c r="AB45" i="1"/>
  <c r="AA45" i="1" s="1"/>
  <c r="AB40" i="1"/>
  <c r="AA40" i="1" s="1"/>
  <c r="Y45" i="1"/>
  <c r="AF45" i="1"/>
  <c r="AE45" i="1" s="1"/>
  <c r="AF40" i="1"/>
  <c r="AE40" i="1" s="1"/>
  <c r="L45" i="24" l="1"/>
  <c r="L45" i="23"/>
  <c r="L45" i="22"/>
  <c r="L45" i="16"/>
  <c r="L40" i="24"/>
  <c r="L40" i="23"/>
  <c r="L40" i="22"/>
  <c r="L40" i="16"/>
  <c r="K40" i="24"/>
  <c r="K40" i="23"/>
  <c r="K40" i="22"/>
  <c r="K40" i="16"/>
  <c r="K45" i="24"/>
  <c r="K45" i="23"/>
  <c r="K45" i="22"/>
  <c r="K45" i="16"/>
  <c r="AG45" i="1"/>
  <c r="AG40" i="1"/>
  <c r="T15" i="1"/>
  <c r="T16" i="1"/>
  <c r="T17" i="1"/>
  <c r="T18" i="1"/>
  <c r="T19" i="1"/>
  <c r="Q15" i="1"/>
  <c r="Q16" i="1"/>
  <c r="Q17" i="1"/>
  <c r="Q18" i="1"/>
  <c r="AD18" i="1" s="1"/>
  <c r="AC18" i="1" s="1"/>
  <c r="Q19" i="1"/>
  <c r="AD19" i="1" s="1"/>
  <c r="AC19" i="1" s="1"/>
  <c r="J15" i="1"/>
  <c r="I15" i="1"/>
  <c r="T64" i="1"/>
  <c r="Q64" i="1"/>
  <c r="T63" i="1"/>
  <c r="Q63" i="1"/>
  <c r="T62" i="1"/>
  <c r="Q62" i="1"/>
  <c r="T61" i="1"/>
  <c r="Q61" i="1"/>
  <c r="T60" i="1"/>
  <c r="Q60" i="1"/>
  <c r="J60" i="1"/>
  <c r="I60" i="1"/>
  <c r="H60" i="24" l="1"/>
  <c r="H60" i="23"/>
  <c r="H60" i="22"/>
  <c r="H60" i="16"/>
  <c r="H15" i="24"/>
  <c r="H15" i="23"/>
  <c r="H15" i="22"/>
  <c r="H15" i="16"/>
  <c r="M40" i="24"/>
  <c r="M40" i="23"/>
  <c r="M40" i="22"/>
  <c r="M40" i="16"/>
  <c r="M45" i="24"/>
  <c r="M45" i="23"/>
  <c r="M45" i="22"/>
  <c r="M45" i="16"/>
  <c r="AD17" i="1"/>
  <c r="AC17" i="1" s="1"/>
  <c r="AD16" i="1"/>
  <c r="AC16" i="1" s="1"/>
  <c r="N15" i="1"/>
  <c r="AD15" i="1"/>
  <c r="AC15" i="1" s="1"/>
  <c r="Z15" i="1"/>
  <c r="Y15" i="1" s="1"/>
  <c r="AD64" i="1"/>
  <c r="AC64" i="1" s="1"/>
  <c r="X18" i="1"/>
  <c r="X17" i="1"/>
  <c r="Z19" i="1"/>
  <c r="Y19" i="1" s="1"/>
  <c r="X16" i="1"/>
  <c r="Z18" i="1"/>
  <c r="Y18" i="1" s="1"/>
  <c r="Z17" i="1"/>
  <c r="Y17" i="1" s="1"/>
  <c r="Z16" i="1"/>
  <c r="Y16" i="1" s="1"/>
  <c r="X15" i="1"/>
  <c r="X19" i="1"/>
  <c r="X64" i="1"/>
  <c r="X63" i="1"/>
  <c r="Z63" i="1"/>
  <c r="Y63" i="1" s="1"/>
  <c r="X61" i="1"/>
  <c r="X62" i="1"/>
  <c r="Z60" i="1"/>
  <c r="Y60" i="1" s="1"/>
  <c r="Z64" i="1"/>
  <c r="Y64" i="1" s="1"/>
  <c r="Z62" i="1"/>
  <c r="Y62" i="1" s="1"/>
  <c r="X60" i="1"/>
  <c r="N60" i="1"/>
  <c r="AD63" i="1"/>
  <c r="AC63" i="1" s="1"/>
  <c r="AD61" i="1"/>
  <c r="AC61" i="1" s="1"/>
  <c r="AD62" i="1"/>
  <c r="AC62" i="1" s="1"/>
  <c r="AD60" i="1"/>
  <c r="Z61" i="1"/>
  <c r="Y61" i="1" s="1"/>
  <c r="T24" i="1"/>
  <c r="Q24" i="1"/>
  <c r="T23" i="1"/>
  <c r="Q23" i="1"/>
  <c r="AD23" i="1" s="1"/>
  <c r="AC23" i="1" s="1"/>
  <c r="T22" i="1"/>
  <c r="Q22" i="1"/>
  <c r="T21" i="1"/>
  <c r="Q21" i="1"/>
  <c r="T20" i="1"/>
  <c r="Q20" i="1"/>
  <c r="J20" i="1"/>
  <c r="I20" i="1"/>
  <c r="H20" i="24" l="1"/>
  <c r="H20" i="23"/>
  <c r="H20" i="22"/>
  <c r="H20" i="16"/>
  <c r="J15" i="24"/>
  <c r="J15" i="23"/>
  <c r="J15" i="22"/>
  <c r="J15" i="16"/>
  <c r="J60" i="24"/>
  <c r="J60" i="23"/>
  <c r="J60" i="22"/>
  <c r="J60" i="16"/>
  <c r="AF15" i="1"/>
  <c r="AE15" i="1" s="1"/>
  <c r="AB15" i="1"/>
  <c r="AA15" i="1" s="1"/>
  <c r="Z24" i="1"/>
  <c r="Y24" i="1" s="1"/>
  <c r="AC60" i="1"/>
  <c r="AF60" i="1"/>
  <c r="AE60" i="1" s="1"/>
  <c r="AB60" i="1"/>
  <c r="AA60" i="1" s="1"/>
  <c r="AD22" i="1"/>
  <c r="AC22" i="1" s="1"/>
  <c r="AD21" i="1"/>
  <c r="AC21" i="1" s="1"/>
  <c r="AD24" i="1"/>
  <c r="AC24" i="1" s="1"/>
  <c r="N20" i="1"/>
  <c r="AD20" i="1"/>
  <c r="X23" i="1"/>
  <c r="Z21" i="1"/>
  <c r="Y21" i="1" s="1"/>
  <c r="X21" i="1"/>
  <c r="X22" i="1"/>
  <c r="Z23" i="1"/>
  <c r="Y23" i="1" s="1"/>
  <c r="Z22" i="1"/>
  <c r="Y22" i="1" s="1"/>
  <c r="X20" i="1"/>
  <c r="X24" i="1"/>
  <c r="Z20" i="1"/>
  <c r="J20" i="24" l="1"/>
  <c r="J20" i="23"/>
  <c r="J20" i="22"/>
  <c r="J20" i="16"/>
  <c r="K60" i="24"/>
  <c r="K60" i="23"/>
  <c r="K60" i="22"/>
  <c r="K60" i="16"/>
  <c r="K15" i="24"/>
  <c r="K15" i="23"/>
  <c r="K15" i="22"/>
  <c r="K15" i="16"/>
  <c r="L60" i="24"/>
  <c r="L60" i="23"/>
  <c r="L60" i="22"/>
  <c r="L60" i="16"/>
  <c r="L15" i="24"/>
  <c r="L15" i="23"/>
  <c r="L15" i="22"/>
  <c r="L15" i="16"/>
  <c r="AG15" i="1"/>
  <c r="AG60" i="1"/>
  <c r="AF20" i="1"/>
  <c r="AE20" i="1" s="1"/>
  <c r="AC20" i="1"/>
  <c r="AB20" i="1"/>
  <c r="AA20" i="1" s="1"/>
  <c r="Y20" i="1"/>
  <c r="K20" i="24" l="1"/>
  <c r="K20" i="23"/>
  <c r="K20" i="22"/>
  <c r="K20" i="16"/>
  <c r="L20" i="24"/>
  <c r="L20" i="23"/>
  <c r="L20" i="22"/>
  <c r="L20" i="16"/>
  <c r="M60" i="24"/>
  <c r="M60" i="23"/>
  <c r="M60" i="22"/>
  <c r="M60" i="16"/>
  <c r="M15" i="24"/>
  <c r="M15" i="23"/>
  <c r="M15" i="22"/>
  <c r="M15" i="16"/>
  <c r="AG20" i="1"/>
  <c r="M20" i="24" l="1"/>
  <c r="M20" i="23"/>
  <c r="M20" i="22"/>
  <c r="M20" i="16"/>
  <c r="T39" i="1"/>
  <c r="Q39" i="1"/>
  <c r="T38" i="1"/>
  <c r="Q38" i="1"/>
  <c r="T37" i="1"/>
  <c r="Q37" i="1"/>
  <c r="T36" i="1"/>
  <c r="Q36" i="1"/>
  <c r="T35" i="1"/>
  <c r="Q35" i="1"/>
  <c r="J35" i="1"/>
  <c r="I35" i="1"/>
  <c r="H35" i="24" l="1"/>
  <c r="H35" i="23"/>
  <c r="H35" i="22"/>
  <c r="H35" i="16"/>
  <c r="X38" i="1"/>
  <c r="Z39" i="1"/>
  <c r="Y39" i="1" s="1"/>
  <c r="X35" i="1"/>
  <c r="X39" i="1"/>
  <c r="X37" i="1"/>
  <c r="X36" i="1"/>
  <c r="AD36" i="1"/>
  <c r="AC36" i="1" s="1"/>
  <c r="AD38" i="1"/>
  <c r="AC38" i="1" s="1"/>
  <c r="AD37" i="1"/>
  <c r="AD39" i="1"/>
  <c r="AC39" i="1" s="1"/>
  <c r="AD35" i="1"/>
  <c r="AC35" i="1" s="1"/>
  <c r="Z37" i="1"/>
  <c r="Y37" i="1" s="1"/>
  <c r="Z35" i="1"/>
  <c r="Y35" i="1" s="1"/>
  <c r="N35" i="1"/>
  <c r="Z38" i="1"/>
  <c r="Y38" i="1" s="1"/>
  <c r="Z36" i="1"/>
  <c r="Y36" i="1" s="1"/>
  <c r="J35" i="24" l="1"/>
  <c r="J35" i="23"/>
  <c r="J35" i="22"/>
  <c r="J35" i="16"/>
  <c r="AF35" i="1"/>
  <c r="AE35" i="1" s="1"/>
  <c r="AC37" i="1"/>
  <c r="AB35" i="1"/>
  <c r="AA35" i="1" s="1"/>
  <c r="K35" i="24" l="1"/>
  <c r="K35" i="23"/>
  <c r="K35" i="22"/>
  <c r="K35" i="16"/>
  <c r="L35" i="24"/>
  <c r="L35" i="23"/>
  <c r="L35" i="22"/>
  <c r="L35" i="16"/>
  <c r="AG35" i="1"/>
  <c r="T29" i="1"/>
  <c r="Q29" i="1"/>
  <c r="T28" i="1"/>
  <c r="Q28" i="1"/>
  <c r="T27" i="1"/>
  <c r="Q27" i="1"/>
  <c r="T26" i="1"/>
  <c r="Q26" i="1"/>
  <c r="T25" i="1"/>
  <c r="Q25" i="1"/>
  <c r="J25" i="1"/>
  <c r="I25" i="1"/>
  <c r="H25" i="24" l="1"/>
  <c r="H25" i="23"/>
  <c r="H25" i="22"/>
  <c r="H25" i="16"/>
  <c r="M35" i="24"/>
  <c r="M35" i="23"/>
  <c r="M35" i="22"/>
  <c r="M35" i="16"/>
  <c r="X27" i="1"/>
  <c r="X26" i="1"/>
  <c r="Z27" i="1"/>
  <c r="Y27" i="1" s="1"/>
  <c r="Z29" i="1"/>
  <c r="Y29" i="1" s="1"/>
  <c r="X28" i="1"/>
  <c r="AD26" i="1"/>
  <c r="AC26" i="1" s="1"/>
  <c r="X25" i="1"/>
  <c r="X29" i="1"/>
  <c r="AD29" i="1"/>
  <c r="AC29" i="1" s="1"/>
  <c r="AD27" i="1"/>
  <c r="AC27" i="1" s="1"/>
  <c r="AD25" i="1"/>
  <c r="AC25" i="1" s="1"/>
  <c r="AD28" i="1"/>
  <c r="AC28" i="1" s="1"/>
  <c r="Z26" i="1"/>
  <c r="Y26" i="1" s="1"/>
  <c r="Z28" i="1"/>
  <c r="Y28" i="1" s="1"/>
  <c r="Z25" i="1"/>
  <c r="Y25" i="1" s="1"/>
  <c r="N25" i="1"/>
  <c r="T14" i="1"/>
  <c r="Q14" i="1"/>
  <c r="T13" i="1"/>
  <c r="Q13" i="1"/>
  <c r="T12" i="1"/>
  <c r="Q12" i="1"/>
  <c r="T11" i="1"/>
  <c r="Q11" i="1"/>
  <c r="T10" i="1"/>
  <c r="Q10" i="1"/>
  <c r="J10" i="1"/>
  <c r="I10" i="1"/>
  <c r="T54" i="1"/>
  <c r="Q54" i="1"/>
  <c r="T53" i="1"/>
  <c r="Q53" i="1"/>
  <c r="T52" i="1"/>
  <c r="Q52" i="1"/>
  <c r="T51" i="1"/>
  <c r="Q51" i="1"/>
  <c r="T50" i="1"/>
  <c r="Q50" i="1"/>
  <c r="J50" i="1"/>
  <c r="I50" i="1"/>
  <c r="H50" i="24" l="1"/>
  <c r="H50" i="23"/>
  <c r="H50" i="22"/>
  <c r="H50" i="16"/>
  <c r="H10" i="24"/>
  <c r="H10" i="23"/>
  <c r="H10" i="22"/>
  <c r="H10" i="16"/>
  <c r="J25" i="24"/>
  <c r="J25" i="23"/>
  <c r="J25" i="22"/>
  <c r="J25" i="16"/>
  <c r="X65" i="1"/>
  <c r="X66" i="1"/>
  <c r="X69" i="1"/>
  <c r="X67" i="1"/>
  <c r="X68" i="1"/>
  <c r="Z59" i="1"/>
  <c r="Y59" i="1" s="1"/>
  <c r="Z58" i="1"/>
  <c r="Y58" i="1" s="1"/>
  <c r="Z55" i="1"/>
  <c r="Z56" i="1"/>
  <c r="Y56" i="1" s="1"/>
  <c r="X58" i="1"/>
  <c r="Z57" i="1"/>
  <c r="Y57" i="1" s="1"/>
  <c r="X57" i="1"/>
  <c r="X59" i="1"/>
  <c r="X55" i="1"/>
  <c r="X56" i="1"/>
  <c r="Z54" i="1"/>
  <c r="Y54" i="1" s="1"/>
  <c r="Z50" i="1"/>
  <c r="Y50" i="1" s="1"/>
  <c r="Z52" i="1"/>
  <c r="Y52" i="1" s="1"/>
  <c r="Z53" i="1"/>
  <c r="Y53" i="1" s="1"/>
  <c r="Z51" i="1"/>
  <c r="Y51" i="1" s="1"/>
  <c r="Z14" i="1"/>
  <c r="Y14" i="1" s="1"/>
  <c r="Z11" i="1"/>
  <c r="Y11" i="1" s="1"/>
  <c r="Z12" i="1"/>
  <c r="Y12" i="1" s="1"/>
  <c r="Z10" i="1"/>
  <c r="Y10" i="1" s="1"/>
  <c r="Z13" i="1"/>
  <c r="Y13" i="1" s="1"/>
  <c r="X11" i="1"/>
  <c r="X13" i="1"/>
  <c r="X53" i="1"/>
  <c r="X50" i="1"/>
  <c r="X54" i="1"/>
  <c r="X12" i="1"/>
  <c r="X51" i="1"/>
  <c r="X52" i="1"/>
  <c r="X10" i="1"/>
  <c r="X14" i="1"/>
  <c r="AB25" i="1"/>
  <c r="AA25" i="1" s="1"/>
  <c r="AF25" i="1"/>
  <c r="AE25" i="1" s="1"/>
  <c r="N50" i="1"/>
  <c r="AD53" i="1"/>
  <c r="AD54" i="1"/>
  <c r="AD50" i="1"/>
  <c r="AD52" i="1"/>
  <c r="AD51" i="1"/>
  <c r="AD11" i="1"/>
  <c r="AD10" i="1"/>
  <c r="AD12" i="1"/>
  <c r="AD14" i="1"/>
  <c r="AD13" i="1"/>
  <c r="N10" i="1"/>
  <c r="K25" i="24" l="1"/>
  <c r="K25" i="23"/>
  <c r="K25" i="22"/>
  <c r="K25" i="16"/>
  <c r="J50" i="24"/>
  <c r="J50" i="23"/>
  <c r="J50" i="22"/>
  <c r="J50" i="16"/>
  <c r="L25" i="24"/>
  <c r="L25" i="23"/>
  <c r="L25" i="22"/>
  <c r="L25" i="16"/>
  <c r="J10" i="24"/>
  <c r="J10" i="23"/>
  <c r="J10" i="22"/>
  <c r="J10" i="16"/>
  <c r="Y55" i="1"/>
  <c r="AB55" i="1"/>
  <c r="AA55" i="1" s="1"/>
  <c r="AG25" i="1"/>
  <c r="AB10" i="1"/>
  <c r="AA10" i="1" s="1"/>
  <c r="AB50" i="1"/>
  <c r="AA50" i="1" s="1"/>
  <c r="K10" i="24" l="1"/>
  <c r="K10" i="23"/>
  <c r="K10" i="22"/>
  <c r="K10" i="16"/>
  <c r="M25" i="24"/>
  <c r="M25" i="23"/>
  <c r="M25" i="22"/>
  <c r="M25" i="16"/>
  <c r="AG55" i="1"/>
  <c r="M55" i="24" s="1"/>
  <c r="K55" i="24"/>
  <c r="K55" i="23"/>
  <c r="K55" i="22"/>
  <c r="K55" i="16"/>
  <c r="K50" i="24"/>
  <c r="K50" i="23"/>
  <c r="K50" i="22"/>
  <c r="K50" i="16"/>
  <c r="T34" i="1"/>
  <c r="Q34" i="1"/>
  <c r="T33" i="1"/>
  <c r="Q33" i="1"/>
  <c r="T32" i="1"/>
  <c r="Q32" i="1"/>
  <c r="M55" i="22" l="1"/>
  <c r="M55" i="16"/>
  <c r="M55" i="23"/>
  <c r="AC13" i="1"/>
  <c r="AC11" i="1"/>
  <c r="AC54" i="1"/>
  <c r="AC12" i="1"/>
  <c r="AC14" i="1"/>
  <c r="AC53" i="1"/>
  <c r="AC51" i="1"/>
  <c r="AC52" i="1"/>
  <c r="AD32" i="1"/>
  <c r="AC32" i="1" s="1"/>
  <c r="AD33" i="1"/>
  <c r="AC33" i="1" s="1"/>
  <c r="AD34" i="1"/>
  <c r="AC34" i="1" s="1"/>
  <c r="Q31" i="1"/>
  <c r="T31" i="1"/>
  <c r="T30" i="1"/>
  <c r="AF10" i="1" l="1"/>
  <c r="AE10" i="1" s="1"/>
  <c r="AC10" i="1"/>
  <c r="AF50" i="1"/>
  <c r="AE50" i="1" s="1"/>
  <c r="AC50" i="1"/>
  <c r="AD31" i="1"/>
  <c r="Q30" i="1"/>
  <c r="AD30" i="1" s="1"/>
  <c r="J30" i="1"/>
  <c r="L50" i="24" l="1"/>
  <c r="L50" i="23"/>
  <c r="L50" i="22"/>
  <c r="L50" i="16"/>
  <c r="L10" i="24"/>
  <c r="L10" i="23"/>
  <c r="L10" i="22"/>
  <c r="L10" i="16"/>
  <c r="AG50" i="1"/>
  <c r="AG10" i="1"/>
  <c r="Z32" i="1"/>
  <c r="Z30" i="1"/>
  <c r="Y30" i="1" s="1"/>
  <c r="Z31" i="1"/>
  <c r="Z33" i="1"/>
  <c r="Z34" i="1"/>
  <c r="AC31" i="1"/>
  <c r="X33" i="1"/>
  <c r="X32" i="1"/>
  <c r="X34" i="1"/>
  <c r="AC30" i="1"/>
  <c r="X30" i="1"/>
  <c r="X31" i="1"/>
  <c r="I30" i="1"/>
  <c r="H30" i="24" l="1"/>
  <c r="H30" i="23"/>
  <c r="H30" i="22"/>
  <c r="H30" i="16"/>
  <c r="M50" i="24"/>
  <c r="M50" i="23"/>
  <c r="M50" i="22"/>
  <c r="M50" i="16"/>
  <c r="M10" i="24"/>
  <c r="M10" i="23"/>
  <c r="M10" i="22"/>
  <c r="M10" i="16"/>
  <c r="N30" i="1"/>
  <c r="AF30" i="1"/>
  <c r="AE30" i="1" s="1"/>
  <c r="Y33" i="1"/>
  <c r="Y32" i="1"/>
  <c r="Y31" i="1"/>
  <c r="Y34" i="1"/>
  <c r="AB30" i="1"/>
  <c r="AA30" i="1" s="1"/>
  <c r="K30" i="24" l="1"/>
  <c r="K30" i="23"/>
  <c r="K30" i="22"/>
  <c r="K30" i="16"/>
  <c r="L30" i="24"/>
  <c r="L30" i="23"/>
  <c r="L30" i="22"/>
  <c r="L30" i="16"/>
  <c r="J30" i="24"/>
  <c r="J30" i="23"/>
  <c r="J30" i="22"/>
  <c r="J30" i="16"/>
  <c r="AG30" i="1"/>
  <c r="M30" i="24" l="1"/>
  <c r="M30" i="23"/>
  <c r="M30" i="22"/>
  <c r="M30" i="16"/>
  <c r="B251" i="21"/>
  <c r="B25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F65" authorId="0" shapeId="0" xr:uid="{00000000-0006-0000-0400-000001000000}">
      <text>
        <r>
          <rPr>
            <b/>
            <sz val="9"/>
            <color indexed="81"/>
            <rFont val="Tahoma"/>
            <family val="2"/>
          </rPr>
          <t>Usuario:</t>
        </r>
        <r>
          <rPr>
            <sz val="9"/>
            <color indexed="81"/>
            <rFont val="Tahoma"/>
            <family val="2"/>
          </rPr>
          <t xml:space="preserve">
Tener en cuenta según la metodologia establecida que la descripción del riesgo sale de la suma del impacto mas la causa raiz, revisar ya que no concuerda el riesgo o modificar la cauda raiz para que coincida con lo identificado.</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<sst xmlns="http://schemas.openxmlformats.org/spreadsheetml/2006/main" count="3031" uniqueCount="648">
  <si>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</si>
  <si>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</si>
  <si>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</si>
  <si>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</si>
  <si>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</si>
  <si>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</si>
  <si>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</si>
  <si>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</si>
  <si>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</si>
  <si>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</si>
  <si>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</si>
  <si>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</si>
  <si>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</si>
  <si>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</si>
  <si>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</si>
  <si>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</si>
  <si>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</si>
  <si>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</si>
  <si>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</si>
  <si>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</si>
  <si>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</si>
  <si>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</si>
  <si>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</si>
  <si>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</si>
  <si>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</si>
  <si>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</si>
  <si>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</si>
  <si>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</si>
  <si>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</si>
  <si>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</si>
  <si>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</si>
  <si>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</si>
  <si>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</si>
  <si>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</si>
  <si>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</si>
  <si>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</si>
  <si>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</si>
  <si>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</si>
  <si>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</si>
  <si>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</si>
  <si>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</si>
  <si>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</si>
  <si>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</si>
  <si>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</si>
  <si>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</si>
  <si>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</si>
  <si>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</si>
  <si>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</si>
  <si>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</si>
  <si>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</si>
  <si>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</si>
  <si>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</si>
  <si>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</si>
  <si>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</si>
  <si>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</si>
  <si>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</si>
  <si>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</si>
  <si>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</si>
  <si>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</si>
  <si>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</si>
  <si>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</si>
  <si>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</si>
  <si>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</si>
  <si>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</si>
  <si>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</si>
  <si>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</si>
  <si>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</si>
  <si>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</si>
  <si>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</si>
  <si>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</si>
  <si>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</si>
  <si>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</si>
  <si>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</si>
  <si>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</si>
  <si>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</si>
  <si>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</si>
  <si>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</si>
  <si>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</si>
  <si>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</si>
  <si>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</si>
  <si>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</si>
  <si>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</si>
  <si>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</si>
  <si>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</si>
  <si>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</si>
  <si>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</si>
  <si>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</si>
  <si>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</si>
  <si>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</si>
  <si>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</si>
  <si>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</si>
  <si>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</si>
  <si>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</si>
  <si>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</si>
  <si>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</si>
  <si>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</si>
  <si>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</si>
  <si>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</si>
  <si>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</si>
  <si>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</si>
  <si>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</si>
  <si>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</si>
  <si>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</si>
  <si>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</si>
  <si>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</si>
  <si>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</si>
  <si>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</si>
  <si>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</si>
  <si>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</si>
  <si>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</si>
  <si>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</si>
  <si>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</si>
  <si>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</si>
  <si>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</si>
  <si>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</si>
  <si>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</si>
  <si>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</si>
  <si>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</si>
  <si>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</si>
  <si>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</si>
  <si>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</si>
  <si>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</si>
  <si>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</si>
  <si>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</si>
  <si>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</si>
  <si>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</si>
  <si>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</si>
  <si>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</si>
  <si>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</si>
  <si>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</si>
  <si>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</si>
  <si>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</si>
  <si>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</si>
  <si>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</si>
  <si>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</si>
  <si>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</si>
  <si>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</si>
  <si>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</si>
  <si>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</si>
  <si>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</si>
  <si>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</si>
  <si>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</si>
  <si>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</si>
  <si>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</si>
  <si>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</si>
  <si>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</si>
  <si>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</si>
  <si>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</si>
  <si>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</si>
  <si>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</si>
  <si>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</si>
  <si>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</si>
  <si>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</si>
  <si>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</si>
  <si>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</si>
  <si>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</si>
  <si>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</si>
  <si>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</si>
  <si>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</si>
  <si>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</si>
  <si>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</si>
  <si>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</si>
  <si>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</si>
  <si>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</si>
  <si>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</si>
  <si>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</si>
  <si>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</si>
  <si>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</si>
  <si>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</si>
  <si>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</si>
  <si>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</si>
  <si>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</si>
  <si>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</si>
  <si>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</si>
  <si>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</si>
  <si>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</si>
  <si>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</si>
  <si>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</si>
  <si>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</si>
  <si>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</si>
  <si>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</si>
  <si>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</si>
  <si>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</si>
  <si>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</si>
  <si>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</si>
  <si>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</si>
  <si>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</si>
  <si>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</si>
  <si>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</si>
  <si>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</si>
  <si>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</si>
  <si>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</si>
  <si>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</si>
  <si>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</si>
  <si>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</si>
  <si>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</si>
  <si>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</si>
  <si>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1,3</t>
  </si>
  <si>
    <t xml:space="preserve">14
</t>
  </si>
  <si>
    <t xml:space="preserve">Plan de acción </t>
  </si>
  <si>
    <t xml:space="preserve">Mapa  de riesgos </t>
  </si>
  <si>
    <t>6,7,13, 14</t>
  </si>
  <si>
    <r>
      <t xml:space="preserve">Ampliar y divulgar canales de comunicación con las partes interesadas, </t>
    </r>
    <r>
      <rPr>
        <sz val="11"/>
        <color theme="1"/>
        <rFont val="Calibri"/>
        <family val="2"/>
        <scheme val="minor"/>
      </rPr>
      <t xml:space="preserve">internas y  externas (micrositio, </t>
    </r>
    <r>
      <rPr>
        <i/>
        <sz val="11"/>
        <color theme="1"/>
        <rFont val="Calibri"/>
        <family val="2"/>
        <scheme val="minor"/>
      </rPr>
      <t xml:space="preserve">whatsapp, </t>
    </r>
    <r>
      <rPr>
        <sz val="11"/>
        <color theme="1"/>
        <rFont val="Calibri"/>
        <family val="2"/>
        <scheme val="minor"/>
      </rPr>
      <t>celular) que permitan visibilizar la labor del juzgado y contribuir al aprestigiamento de la administración de justicia.</t>
    </r>
  </si>
  <si>
    <t>Facilitar la asistencia virtual o remota a las audiencias de quienes no acudan a las sedes judiciales cuando la audiencia se realiza de forma presencial.</t>
  </si>
  <si>
    <t>5,6</t>
  </si>
  <si>
    <t>Realizar reuniones trimestrales de planeación, seguimiento y evaluación de la gestión del Juzgado.</t>
  </si>
  <si>
    <t>1, 3</t>
  </si>
  <si>
    <t>Realizar por parte del lider del SIGCMA del juzgado capacitación y seguimiento periódico de cumplimiento del sistema complementado con las capacitaciones realizadas por la Coordinación  Nacional del SIGCMA.</t>
  </si>
  <si>
    <t>2, 4</t>
  </si>
  <si>
    <t>1, 2,3,4</t>
  </si>
  <si>
    <r>
      <t xml:space="preserve">Utilizar herramientas tecnológicas de comunicación interna como </t>
    </r>
    <r>
      <rPr>
        <i/>
        <sz val="11"/>
        <rFont val="Calibri"/>
        <family val="2"/>
        <scheme val="minor"/>
      </rPr>
      <t>Teams</t>
    </r>
    <r>
      <rPr>
        <sz val="11"/>
        <rFont val="Calibri"/>
        <family val="2"/>
        <scheme val="minor"/>
      </rPr>
      <t xml:space="preserve"> y </t>
    </r>
    <r>
      <rPr>
        <i/>
        <sz val="11"/>
        <rFont val="Calibri"/>
        <family val="2"/>
        <scheme val="minor"/>
      </rPr>
      <t>Planner</t>
    </r>
    <r>
      <rPr>
        <sz val="11"/>
        <rFont val="Calibri"/>
        <family val="2"/>
        <scheme val="minor"/>
      </rPr>
      <t xml:space="preserve">  que permitan respetar los horarios laborales y espacios personales y familiares de los servidores judiciales.</t>
    </r>
  </si>
  <si>
    <t>5, 16</t>
  </si>
  <si>
    <t>Solicitar apoyo y seguimiento a las condiciones y riesgos laborales por parte de la ARL así como fomentar la asistencia a las actividades programadas por esta.</t>
  </si>
  <si>
    <t>7, 9</t>
  </si>
  <si>
    <t xml:space="preserve">Conocer e implementar las diferentes herramientas tecnológicas dispuestas para la prestación del servicios de justicia, la realización de audiencias virtuales y la gestión del expediente judicial. </t>
  </si>
  <si>
    <t>10,11, 12</t>
  </si>
  <si>
    <t>Solicitar apoyo a la Dirección Ejecutiva Seccional de Administración Judicial en el suministro de recursos tecnólogicos para los servidores judiciales.</t>
  </si>
  <si>
    <t>Solicitar apoyo al CENDOJ, para realización de capacitaciones en tablas de retención documental (TRD)</t>
  </si>
  <si>
    <t>Análisis de Contexto</t>
  </si>
  <si>
    <t>ESPECIALIDAD:</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</si>
  <si>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</si>
  <si>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</si>
  <si>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</si>
  <si>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</si>
  <si>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</si>
  <si>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</si>
  <si>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</si>
  <si>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</si>
  <si>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</si>
  <si>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 aplicable a los procesos que implique adecuación de los procesos en curso.</t>
  </si>
  <si>
    <t>Modificacion de la estructura organizacional de la rama judicial o del régimen de Carrera Judicial.</t>
  </si>
  <si>
    <t>Mejoramiento y ampliación de la planta de personal y número de juzgados para reducir carga permanente y acortar los tiempos de los procesos.</t>
  </si>
  <si>
    <t>Económicos y Financieros( disponibilidad de capital, liquidez, mercados financieros, desempleo, competencia.)</t>
  </si>
  <si>
    <t>La afectación en la economía genera incremento de la criminalidad y mayor demanda y congestión de la justicia.</t>
  </si>
  <si>
    <t xml:space="preserve">Reducción del presupuesto asignado a la Rama Judicial que implique reducción de los recursos asignados a los juzgados y de la capacitación a los servidores judiciales. </t>
  </si>
  <si>
    <t>Incremento del presupuesto asignado a la Rama Judicial en proyectos de inversión que permita incrementar las capacitaciones por parte de la Escuela Judicial Rodrigo Lara Bonilla y de la Coordinanación Nacional del SIGCMA, aumentando  el número de juzgados y servidores para reducir carga permanente y acortar los tiempos de los procesos.</t>
  </si>
  <si>
    <t>Sociales  y culturales (cultura, religión, demografía, responsabilidad social, orden público.)</t>
  </si>
  <si>
    <t>No realización de audiencias presenciales por falta de recursos económicos para acudir a las sedes judiciales o no deseo de hacerlo por falta de credibilidad en la justicia de las partes interesadas externas.</t>
  </si>
  <si>
    <t>Incremento de la credibilidad y confianza en la administracion de justicia en la comunidad con la certificaciónes de las normas ISO 9001:2015 y Norma Técnica  NTC 6256:2018 y Guía Técnica de la Rama Judicial en los despachos judiciales.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</si>
  <si>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</si>
  <si>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</si>
  <si>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</si>
  <si>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</si>
  <si>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</si>
  <si>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</si>
  <si>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Legales y reglamentarios (estándares nacionales, internacionales, regulacion )</t>
  </si>
  <si>
    <t>Cambios de la normatividad vigente.</t>
  </si>
  <si>
    <t>Capacitaciones por plataforma Teams y vía streaming por parte de la EJRLB  para las diferentes jurisdicciones.</t>
  </si>
  <si>
    <t>AMBIENTALES: emisiones y residuos, energía, catástrofes naturales, desarrollo sostenible.</t>
  </si>
  <si>
    <t>Cambios normativos en la parte ambiental.</t>
  </si>
  <si>
    <t>Emergencias ambientales.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</si>
  <si>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</si>
  <si>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</si>
  <si>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</si>
  <si>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</si>
  <si>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</si>
  <si>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de planeación,  seguimiento y evaluación del despacho judicial.</t>
  </si>
  <si>
    <t>Formación del Juez como Lider de Proceso  con bases orientadas al  direccionamiento de la planeación y gestión de su  despacho.</t>
  </si>
  <si>
    <t xml:space="preserve">Falta de liderazgo y trabajo en equipo de los líderes de proceso. 
</t>
  </si>
  <si>
    <t>Formación del Juez en temas del SIGCMA.</t>
  </si>
  <si>
    <t>Desconocimiento en la  articulación de la planeación del despacho con el Plan Sectorial de Desarrollo.</t>
  </si>
  <si>
    <t>Definición de roles y responsabilidades de los  líderes de proceso, de profesionales de enlace para el funcionamiento del SIGCMA.</t>
  </si>
  <si>
    <t>Desconocimiento al realizar el trabajo de forma sistemática con enfoque a proceso del SIGCMA</t>
  </si>
  <si>
    <t>Normalización y estandarización de los comités del SIGCMA a nivel nacional por parte de la Coordinación Nacional del SIGCMA.</t>
  </si>
  <si>
    <t>Recursos financieros (presupuesto de funcionamiento, recursos de inversión</t>
  </si>
  <si>
    <t>Insuficiencia de recursos, economicos, humanos, físicos, tecnológicos e infraestructura para el desarrollo de las actividades judiciales.</t>
  </si>
  <si>
    <t>Aprovechamiento de licencias de microsoft Oficce 365 y aplicativos de la Rama Judicial.</t>
  </si>
  <si>
    <t>Personal
( competencia del personal, disponibilidad, suficiencia, seguridad
y salud ocupacional.)</t>
  </si>
  <si>
    <t>Competencia y compromiso de los servidores judiciales.</t>
  </si>
  <si>
    <t xml:space="preserve">Extensión de los horarios laborales ante la alta carga laboral, con afectación del bienestar físico y emocional de los servidores judiciales. </t>
  </si>
  <si>
    <t>Falta de separación de los espacios laboral, personal y familiar derivado de trabajo remoto.</t>
  </si>
  <si>
    <t>Ausencia de condiciones de seguridad y salud ocupacional en el trabajo en casa.</t>
  </si>
  <si>
    <t>Falta de tiempo para acceder a la formación  en herramientas tecnológicas y a diferentes capacitaciones de alto interes.</t>
  </si>
  <si>
    <t>Disposición para el aprendizaje autodirigido.</t>
  </si>
  <si>
    <t xml:space="preserve">Falta de  tiempo relacionado con el SIGCMA y modelos de gestión implementados.
</t>
  </si>
  <si>
    <t xml:space="preserve">
</t>
  </si>
  <si>
    <t>Proceso
(capacidad, diseño, ejecución, proveedores, entradas, salidas,
gestión del conocimiento)</t>
  </si>
  <si>
    <t>Incremento de solicitudes vía correo electrónico como principal canal de comunicación conocido por los usuarios.</t>
  </si>
  <si>
    <t>Ampliación y divulgación de otros canales de comunicación y suministro de información a los usuarios a través de micrositios, celular, whatsapp, etc.</t>
  </si>
  <si>
    <t>Congestión judicial derivada de la no realización de audiencias programadas por indebida citación, faltas de remisión de detenidos o no disponibilidad de Juzgado por encontrarse en otras diligencias.</t>
  </si>
  <si>
    <t xml:space="preserve">Apoyo del Centro de Servicios Judiciales en el agendamiento, gestión ante establecimientos carcelarios y citación a las audiencias. </t>
  </si>
  <si>
    <t>Número de solicitudes que ingresan a los despachos (entradas) muy superior al número de solicitudes atendidas  (salidas).</t>
  </si>
  <si>
    <t xml:space="preserve">Tecnológicos </t>
  </si>
  <si>
    <t>Fallas e insuficiencia de las herramientas tecnológicas y de  formación dispuestas para prestar el servicio de justicia, igualmente en la conformación y gestión del expediente digital.</t>
  </si>
  <si>
    <t>Implementación de herramientas tecnológicas para la totalidad de las actividades que abarca el proceso de conocimiento simplificando trámites, mejorando la comunicación interna de los servidores judiciales y dependencias y erradicando el uso de papel para la gestión de los expedientes.</t>
  </si>
  <si>
    <t>Falta de implementación del expediente digital en todas las dependencias y despachos judiciales</t>
  </si>
  <si>
    <t>Avance en la implementación del expediente digital y nuevos de aplicativos para la mejor gestión del juzgado</t>
  </si>
  <si>
    <t>Insuficiencia  de  recursos tecnológicos (hardware y software) para los empleados en trabajo remoto.</t>
  </si>
  <si>
    <t>Carencia de internet y  conectividad  y adecuada equipos en las sedes judiciales y salas de audiencias.</t>
  </si>
  <si>
    <t>Desarrollos de aplicativos propios para elaboración de comunicaciones y firma electrónica.</t>
  </si>
  <si>
    <t xml:space="preserve">Documentación ( Actualización, coherencia, aplicabilidad) </t>
  </si>
  <si>
    <t>Inconvenientes con el reporte de estadistica con el sistema SIERJU</t>
  </si>
  <si>
    <t>Formatos estandarizados impartidos  desde la Coordinación Nacional del SIGCMA para la mejor prestación del servicio.</t>
  </si>
  <si>
    <t>Falta de experticia en la actualización de los documentos del SIGCMA.</t>
  </si>
  <si>
    <t>Micrositio de fácil acceso a los documentos propios del Sistema Integrado de Gestión y Control de la Calidad y el Medio Ambiente.</t>
  </si>
  <si>
    <t>Desconocimiento e inaplicabilidad de las Tablas de Retención Documental (TRD)</t>
  </si>
  <si>
    <t>Infraestructura física (suficiencia, comodidad)</t>
  </si>
  <si>
    <t>Salas diseñadas sin espacios físicos adecuados.</t>
  </si>
  <si>
    <t>Elementos de trabajo (papel, equipos)</t>
  </si>
  <si>
    <t xml:space="preserve">Insuficiencia de equipos tecnológicos, internet para el trabajo presencial y  virtual.
</t>
  </si>
  <si>
    <t>Disminución notoria del uso del papel a causa de la implementación de medios tecnológicos.</t>
  </si>
  <si>
    <t>Comunicación Interna (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</si>
  <si>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</si>
  <si>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</si>
  <si>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Falta de comunicación asertiva con los usuarios internos.</t>
  </si>
  <si>
    <t>Otros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</si>
  <si>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</si>
  <si>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</si>
  <si>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</si>
  <si>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</si>
  <si>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</si>
  <si>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</si>
  <si>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</si>
  <si>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</si>
  <si>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</si>
  <si>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</si>
  <si>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</si>
  <si>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</si>
  <si>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</si>
  <si>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</si>
  <si>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</si>
  <si>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</si>
  <si>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</si>
  <si>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</si>
  <si>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</si>
  <si>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</si>
  <si>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</si>
  <si>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</si>
  <si>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</si>
  <si>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</si>
  <si>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</si>
  <si>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</si>
  <si>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</si>
  <si>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</si>
  <si>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</si>
  <si>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</si>
  <si>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</si>
  <si>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</si>
  <si>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</si>
  <si>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</si>
  <si>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</si>
  <si>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</si>
  <si>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</si>
  <si>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</si>
  <si>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</si>
  <si>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</si>
  <si>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</si>
  <si>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</si>
  <si>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</si>
  <si>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</si>
  <si>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</si>
  <si>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</si>
  <si>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</si>
  <si>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</si>
  <si>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</si>
  <si>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</si>
  <si>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</si>
  <si>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</si>
  <si>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</si>
  <si>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</si>
  <si>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</si>
  <si>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</si>
  <si>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</si>
  <si>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</si>
  <si>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</si>
  <si>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</si>
  <si>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</si>
  <si>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</si>
  <si>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</si>
  <si>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</si>
  <si>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</si>
  <si>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</si>
  <si>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</si>
  <si>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</si>
  <si>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</si>
  <si>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</si>
  <si>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</si>
  <si>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</si>
  <si>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</si>
  <si>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</si>
  <si>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</si>
  <si>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</si>
  <si>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</si>
  <si>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</si>
  <si>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</si>
  <si>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</si>
  <si>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</si>
  <si>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 xml:space="preserve"> Actuaciones procesales después del vencimiento de los términos legales  </t>
  </si>
  <si>
    <t xml:space="preserve">Posibilidad de vulneración de los derechos fundamentales de los ciudadanos  debido a las  actuaciones procesales después del vencimiento de los términos legales  </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</si>
  <si>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</si>
  <si>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</si>
  <si>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</si>
  <si>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</si>
  <si>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</si>
  <si>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</si>
  <si>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</si>
  <si>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</si>
  <si>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</si>
  <si>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</si>
  <si>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</si>
  <si>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</si>
  <si>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</si>
  <si>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Asignación de personal por descongestión y/o adecuados lineamientos de planeación  y redistribución de funciones asignadas al personal del despacho</t>
  </si>
  <si>
    <t>Archivo de control diario del seguimiento de la entrega del expediente al despacho</t>
  </si>
  <si>
    <t xml:space="preserve">Herramientas tecnologicas adoptadas por la entidad para lograr cumplir todas las actividades planificadas por medio del trabajo en Casa </t>
  </si>
  <si>
    <t>Archivo reporte de solicitudes allegadas al despacho judicial y el control respectivo para el cumplimiento de los términos procesales</t>
  </si>
  <si>
    <t>Incumplimiento en la realización de las audiencias programadas</t>
  </si>
  <si>
    <t>Posibilidad de vulneración de los derechos fundamentales de los ciudadanos  debido al Incumplimiento en la realización de las audiencias programadas</t>
  </si>
  <si>
    <t>Revisión diaria del procedimiento de verificación  de los equipos antes de iniciar las audiencias</t>
  </si>
  <si>
    <t>Planear con antelación  y  programar  la audiencias según  la complejidad de la audiencia</t>
  </si>
  <si>
    <t>Revisión periódica de las comunicaciones por parte del centro de servicio ante de ser enviadas</t>
  </si>
  <si>
    <t xml:space="preserve">Soporte periódico del área tecnólogica </t>
  </si>
  <si>
    <t>Incumplimiento de las metas establecidas</t>
  </si>
  <si>
    <t>Posibilidad de Incumplimiento de las metas establecidas debido al alto de volumen  de trámites procesales</t>
  </si>
  <si>
    <t>Revisión y seguimientos periódicos por parte del Juez  y fortalecimiento de las competencias por parte de la Escuela Judicial Rodrigo Lara Bonilla</t>
  </si>
  <si>
    <t>Asistencia y soporte tecnólogico e utilización de las herramientas tecnológicas proporcionadas por la entidad.</t>
  </si>
  <si>
    <t>Alto de volumen  de los trámites procesales</t>
  </si>
  <si>
    <t>Usuarios, productos y prácticas organizacionales</t>
  </si>
  <si>
    <t xml:space="preserve">Unificar procesos del mismo tipo para reducir el tiempo de las diligencias judiciales y agilizar el acceso a la justicia </t>
  </si>
  <si>
    <t>Seguimiento periódico al Plan de Acción y Planeador establecido por el despacho judicial.</t>
  </si>
  <si>
    <r>
      <t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t>
    </r>
    <r>
      <rPr>
        <b/>
        <sz val="11"/>
        <color rgb="FF00B050"/>
        <rFont val="Calibri"/>
        <family val="2"/>
        <scheme val="minor"/>
      </rPr>
      <t>4.Carencia de internet y  conectividad adecuada para los  equipos en las sedes judiciales y salas de audiencias.</t>
    </r>
    <r>
      <rPr>
        <sz val="11"/>
        <color theme="1"/>
        <rFont val="Calibri"/>
        <family val="2"/>
        <scheme val="minor"/>
      </rPr>
      <t xml:space="preserve">
5.Desactualización de la información suministrada por el usuario para la debida citación.
</t>
    </r>
  </si>
  <si>
    <r>
      <rPr>
        <b/>
        <sz val="11"/>
        <color rgb="FF00B050"/>
        <rFont val="Calibri"/>
        <family val="2"/>
        <scheme val="minor"/>
      </rPr>
      <t>1. Falta de implementación de modelos operativos de preparación de audiencias (MOPA's) y guías de realización de audiencias para reducir el tiempo de las diligencias.</t>
    </r>
    <r>
      <rPr>
        <sz val="11"/>
        <color theme="1"/>
        <rFont val="Calibri"/>
        <family val="2"/>
        <scheme val="minor"/>
      </rPr>
      <t xml:space="preserve">
</t>
    </r>
    <r>
      <rPr>
        <b/>
        <sz val="11"/>
        <color rgb="FF00B050"/>
        <rFont val="Calibri"/>
        <family val="2"/>
        <scheme val="minor"/>
      </rPr>
      <t>2.Insuficiencia de personal para la carga laboral presentada.</t>
    </r>
    <r>
      <rPr>
        <sz val="11"/>
        <color theme="1"/>
        <rFont val="Calibri"/>
        <family val="2"/>
        <scheme val="minor"/>
      </rPr>
      <t xml:space="preserve">
</t>
    </r>
    <r>
      <rPr>
        <b/>
        <sz val="11"/>
        <color rgb="FF00B050"/>
        <rFont val="Calibri"/>
        <family val="2"/>
        <scheme val="minor"/>
      </rPr>
      <t>3.Incremento de solicitudes vía correo electrónico, reparto de demandas y solicitudes judiciales..</t>
    </r>
    <r>
      <rPr>
        <sz val="11"/>
        <color theme="1"/>
        <rFont val="Calibri"/>
        <family val="2"/>
        <scheme val="minor"/>
      </rPr>
      <t xml:space="preserve">
4.Demora en la entrega del reparto por parte del centro de sevicios
</t>
    </r>
    <r>
      <rPr>
        <b/>
        <sz val="11"/>
        <color rgb="FF00B050"/>
        <rFont val="Calibri"/>
        <family val="2"/>
        <scheme val="minor"/>
      </rPr>
      <t>5.Afectación del orden público, genera mayor demanda y congestión de la justicia.</t>
    </r>
    <r>
      <rPr>
        <sz val="11"/>
        <color theme="1"/>
        <rFont val="Calibri"/>
        <family val="2"/>
        <scheme val="minor"/>
      </rPr>
      <t xml:space="preserve">
</t>
    </r>
  </si>
  <si>
    <r>
      <t xml:space="preserve">1.Imprecisión al establecer lineamientos de planeaciòn  para el desarrollo de las tareas propias del despacho.
2.Deficiencia en las competencias necesarias del personal del despacho. 
</t>
    </r>
    <r>
      <rPr>
        <b/>
        <sz val="11"/>
        <color rgb="FF00B050"/>
        <rFont val="Calibri"/>
        <family val="2"/>
        <scheme val="minor"/>
      </rPr>
      <t>3.Insuficiencia de equipos y soporte tecnológicos para el trabajo presencial y  virtual.</t>
    </r>
    <r>
      <rPr>
        <sz val="11"/>
        <color theme="1"/>
        <rFont val="Calibri"/>
        <family val="2"/>
        <scheme val="minor"/>
      </rPr>
      <t xml:space="preserve">
4.Complejidad de los procesos judiciales.
</t>
    </r>
    <r>
      <rPr>
        <b/>
        <sz val="11"/>
        <color rgb="FF00B050"/>
        <rFont val="Calibri"/>
        <family val="2"/>
        <scheme val="minor"/>
      </rPr>
      <t>5.Insuficiencia de personal para la carga laboral presentada</t>
    </r>
    <r>
      <rPr>
        <sz val="11"/>
        <color theme="1"/>
        <rFont val="Calibri"/>
        <family val="2"/>
        <scheme val="minor"/>
      </rPr>
      <t xml:space="preserve">.
</t>
    </r>
  </si>
  <si>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</si>
  <si>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</si>
  <si>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</si>
  <si>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</si>
  <si>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</si>
  <si>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</si>
  <si>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</si>
  <si>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</si>
  <si>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</si>
  <si>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</si>
  <si>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</si>
  <si>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Extravío de documentos temporal o definitivo de los procesos judiciales</t>
  </si>
  <si>
    <t>Afectación en la Prestación del Servicio de Justicia</t>
  </si>
  <si>
    <t xml:space="preserve">Directrices del  expediente electrónico y cobertura de implementación a todas las dependencias y juzgados </t>
  </si>
  <si>
    <t xml:space="preserve">Aplicativos de seguimiento y control diseñados en las diferentes instancias </t>
  </si>
  <si>
    <t>Divulgación de los acuerdos establecidos en Tablas de Retención Documental y capacitaciones virtuales realizadas por el Cendoj</t>
  </si>
  <si>
    <t>Posibilidad de la afectación en la Prestación del Servicio de Justicia debido al extravío de documentos temporal o definitivo de los procesos judiciales</t>
  </si>
  <si>
    <t>Archivo de control  de ingreso de los expedientes judiciales</t>
  </si>
  <si>
    <t>Monitoreo y control por medio de las Auditorias Internas, Externas de Control Interno y de entes de control</t>
  </si>
  <si>
    <t xml:space="preserve">Carencia en transparencia, etica y valores . </t>
  </si>
  <si>
    <t xml:space="preserve">Posibilidad de actos indebidos de  los servidores judiciales debido a  la carencia en transparencia, etica y valores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</si>
  <si>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</si>
  <si>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Informes de Gestión seguimiento a la contratación, rendición de cuentas, Auditorias Internas, Externas de Control Interno y de entes de control.</t>
  </si>
  <si>
    <r>
      <t xml:space="preserve">1. Falta de implementación del expediente electrónico en todas las dependencias y juzgados
2.Falta de software institucional para el control en el archivo de documentos tanto físicos como virtuales.
</t>
    </r>
    <r>
      <rPr>
        <b/>
        <sz val="11"/>
        <color rgb="FF00B050"/>
        <rFont val="Calibri"/>
        <family val="2"/>
        <scheme val="minor"/>
      </rPr>
      <t>3.Desconocimiento e inaplicabilidad de las Tablas de Retención Documental (TRD)</t>
    </r>
    <r>
      <rPr>
        <sz val="11"/>
        <color theme="1"/>
        <rFont val="Calibri"/>
        <family val="2"/>
        <scheme val="minor"/>
      </rPr>
      <t xml:space="preserve">
4.Volumen excesivo de ingreso de expedientes para el personal asignado,  generando demoras en la organización de los expediente
5. Carencia de organización documental</t>
    </r>
  </si>
  <si>
    <t xml:space="preserve">Registro de las soliciitudes judiciales allegadas al despacho en el archivo de radicación </t>
  </si>
  <si>
    <t>Posibilidad de  afectación en la Prestación del Servicio de Justicia debido a un suceso de fuerza mayor que imposibilita la gestión judicial</t>
  </si>
  <si>
    <t>1. Paro por sindicato
2. Huelgas, protestas ciudadana
3. Disturbios o hechos violentos
4.Pandemia
5.Emergencias Ambientales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</si>
  <si>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</si>
  <si>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</si>
  <si>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</si>
  <si>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</si>
  <si>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</si>
  <si>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</si>
  <si>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Posibilidad de afectación ambiental debido al desconocimiento de las lineamientos ambientales y normatividad vigente ambiental</t>
  </si>
  <si>
    <t>Desconocimiento de los lineamientos ambientales y normatividad vigente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</si>
  <si>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</si>
  <si>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</si>
  <si>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</si>
  <si>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</si>
  <si>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</si>
  <si>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</si>
  <si>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</si>
  <si>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</si>
  <si>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</si>
  <si>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</si>
  <si>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</si>
  <si>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</si>
  <si>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</si>
  <si>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t>
  </si>
  <si>
    <t xml:space="preserve">Inadecuado registro de la gestion de los procesos misionales y actuaciones administrativa </t>
  </si>
  <si>
    <t xml:space="preserve">Posibilidad de incumplimiento de las metas establecidas debido al  inadecuado registro de la gestion de los procesos misionales y actuaciones administrativa </t>
  </si>
  <si>
    <r>
      <t xml:space="preserve">1. Errores en la información registrada en los aplicativos Justicia XXI WEB y SIERJU-BI
</t>
    </r>
    <r>
      <rPr>
        <b/>
        <sz val="11"/>
        <color rgb="FF00B050"/>
        <rFont val="Calibri"/>
        <family val="2"/>
        <scheme val="minor"/>
      </rPr>
      <t xml:space="preserve">2.Insuficiencia de personal para la carga laboral presentada. 
</t>
    </r>
    <r>
      <rPr>
        <sz val="11"/>
        <color theme="1"/>
        <rFont val="Calibri"/>
        <family val="2"/>
        <scheme val="minor"/>
      </rPr>
      <t xml:space="preserve">3.Fallas en la funcionalidad de los aplicativos    
4.Incremento de solicitudes  por la  alta demanda judiciales 
5.Inadecuado control de verificación del registro de la información </t>
    </r>
  </si>
  <si>
    <t xml:space="preserve">Revisión y validación de la información por parte de la Secretaría , Consejo Seccional, las  Unidades de Desarrollo y Análisis Estadístico y de Administración de la Carrera Judicial. </t>
  </si>
  <si>
    <t xml:space="preserve">Asignación de personal por descongestión </t>
  </si>
  <si>
    <t>Seguimientos de control  periódicos para el registro de la información</t>
  </si>
  <si>
    <t>Reportar periódicamente los incidentes de fallas  técnicas de los aplicativos utilizados</t>
  </si>
  <si>
    <t xml:space="preserve">Cambios en la  planeación  y redistribución de funciones asignadas al personal </t>
  </si>
  <si>
    <t>Falencia en la gestión, control y seguimiento del proceso de reparto</t>
  </si>
  <si>
    <t>Posibilidad de incumplimiento de las metas establecidas debido a la falencia en la gestión, control y seguimiento del proceso de reparto</t>
  </si>
  <si>
    <t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t>
  </si>
  <si>
    <t xml:space="preserve">Establecimiento de lineamientos y politicas claras de planeación y revisión del procedimiento establecido del proceso de reparto </t>
  </si>
  <si>
    <t xml:space="preserve">Asignación de personal por descongestión y/o adecuados lineamientos de planeación  y redistribución de funciones asignadas al personal </t>
  </si>
  <si>
    <t>Revisión periódica del administrador del sistema cumpla lo previsto en el Acuerdo que regula el órden de los Despachos para el reparto.</t>
  </si>
  <si>
    <t>Revisión  periódica de las compensaciones de reparto correspondientes y del reparto de las demandas  y/o acciones Constitucionales  entre los Despachos competentes, dentro del término establecido. .</t>
  </si>
  <si>
    <t>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t>
  </si>
  <si>
    <t xml:space="preserve">Inadecuada comunicación de las notificaciones judiciales </t>
  </si>
  <si>
    <t xml:space="preserve">Posibilidad de incumplimiento de las metas establecidas debido a la inadecuada comunicación de las notificaciones judiciales </t>
  </si>
  <si>
    <t xml:space="preserve">Verificación de recepción de correos electrónicos por Secretaría,  </t>
  </si>
  <si>
    <t xml:space="preserve">Seguimientos de control  periódicas de las notificaciones judiciales enviadas </t>
  </si>
  <si>
    <t>Revisión permanente de los datos consignados en el acta de reparto para confirmar que coincidan con el expediente.</t>
  </si>
  <si>
    <t xml:space="preserve">Revisión permanente de recepción de correos electrónicos por Secretaría y actualización de datos de las partes </t>
  </si>
  <si>
    <t xml:space="preserve">Implementación de las herramientas tecnólogicas adoptadas por la Rama Judicial  para el desarrollo de las actividades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</si>
  <si>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</si>
  <si>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</si>
  <si>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</si>
  <si>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</si>
  <si>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</si>
  <si>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</si>
  <si>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</si>
  <si>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</si>
  <si>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</si>
  <si>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</si>
  <si>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</si>
  <si>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</si>
  <si>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</si>
  <si>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</si>
  <si>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</si>
  <si>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</si>
  <si>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</si>
  <si>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</si>
  <si>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</si>
  <si>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</si>
  <si>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</si>
  <si>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</si>
  <si>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</si>
  <si>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</si>
  <si>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</si>
  <si>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</si>
  <si>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</si>
  <si>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</si>
  <si>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</si>
  <si>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</si>
  <si>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</si>
  <si>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</si>
  <si>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</si>
  <si>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</si>
  <si>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</si>
  <si>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</si>
  <si>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</si>
  <si>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</si>
  <si>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</si>
  <si>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</si>
  <si>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</si>
  <si>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</si>
  <si>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</si>
  <si>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</si>
  <si>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</si>
  <si>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</si>
  <si>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</si>
  <si>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</si>
  <si>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</si>
  <si>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</si>
  <si>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</si>
  <si>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</si>
  <si>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</si>
  <si>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</si>
  <si>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</si>
  <si>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</si>
  <si>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</si>
  <si>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</si>
  <si>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</si>
  <si>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</si>
  <si>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</si>
  <si>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</si>
  <si>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</si>
  <si>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Vencimiento de Términos</t>
  </si>
  <si>
    <t>Inconsistencias en el reparto</t>
  </si>
  <si>
    <t>Error en las notificaciones judiicales</t>
  </si>
  <si>
    <t>Pérdida de documentos</t>
  </si>
  <si>
    <t>Corrupción</t>
  </si>
  <si>
    <t>Interrupción o demora en el Servicio Público de Administrar  Justicia</t>
  </si>
  <si>
    <t>Inaplicabilidad de la normavidad ambiental vigente</t>
  </si>
  <si>
    <t xml:space="preserve">Inexactitud en el registro de la gestion de los procesos misionales y actuaciones administrativa </t>
  </si>
  <si>
    <t>Incumplimiento de los objetivos y metas trazadas para el cumplimiento de los términos legales.</t>
  </si>
  <si>
    <t>Listas de asistencia de las actividades de formación virtual y Autodiagnóstico inicial de estado de la Gestión Ambiental en las diferentes sedes</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</si>
  <si>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</si>
  <si>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</si>
  <si>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</si>
  <si>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</si>
  <si>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</si>
  <si>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Actualización de datos cuando se registre las solicitudes por parte del usuario en el centro de servicio</t>
  </si>
  <si>
    <t>Archivo de  control y seguimiento de vencimientos de términos</t>
  </si>
  <si>
    <t>DESPACHO JUDICIAL</t>
  </si>
  <si>
    <t>GESTIÓN DE ACCIONES CONSTITUCIONALES
GESTIÓN DE PROCESOS PENALES PARA ADOLESCENTES</t>
  </si>
  <si>
    <t>26 de mayo 2021</t>
  </si>
  <si>
    <t>PENAL</t>
  </si>
  <si>
    <t xml:space="preserve">PROCESOS </t>
  </si>
  <si>
    <t xml:space="preserve">Actualización de la normatividad en las diferentes especialidades por parte de la  Escuela Judicial Rodrigo Lara Bonilla ayudando a mejora el Sistema Judicial con mayor agilidad en el trámite procesal y prestación del servicio de administración de justicia. </t>
  </si>
  <si>
    <r>
      <t>No realización</t>
    </r>
    <r>
      <rPr>
        <b/>
        <sz val="10"/>
        <rFont val="Calibri"/>
        <family val="2"/>
        <scheme val="minor"/>
      </rPr>
      <t xml:space="preserve"> de</t>
    </r>
    <r>
      <rPr>
        <sz val="10"/>
        <rFont val="Calibri"/>
        <family val="2"/>
        <scheme val="minor"/>
      </rPr>
      <t xml:space="preserve"> notificaciones derivadas de la Atención de Acciones Contitucionales y de Audiencias,  del Seguimiento a las Sanciones y de Audiencias virtuales, por falta de conocimiento en el uso  de herramientas tecnológicas de las partes interesadas externas.</t>
    </r>
  </si>
  <si>
    <t>No realización de notificaciones derivadas de la Atención de Acciones Contitucionales y de Audiencias, del Seguimiento a Sanciones y de Audiencias presenciales y/o virtuales, por falta de suministro de contactos actualizados o que estos estén errados o desconocimiento de los mismos (Direcciones Físicas, líneas telefónicas),</t>
  </si>
  <si>
    <t>Disposición de un grupo reducido de partes o sujetos procesales (2 funcionarios), como fiscales, Defensores públicos y defensores de Familia, lo que limita la programación y realización de las audiencias por los despachos judiciales.</t>
  </si>
  <si>
    <t>Insuficiencia de  personal para la carga laboral presentada, Falta en la planta de personal del cargo Coordinador de Calidad de la seccional, con el perfil requerido y dedicación exclusiva, para el consejo, la dirección ejecutiva y los despachos certificados y por certificar.</t>
  </si>
  <si>
    <t>Falencias en la comunicación y notificación para sectores rurales de la ciudad y otros municipios del país, que impiden la notificación física a estos destinos, por cuanto la entidad contratada por el nivel central (Operador Postal), no garantiza la efectividad del servicio para tales zonas, dificultando la realización de audiencias, notificaciones derivadas de la atención de Acciones Constitucionales, notificacions de Audiencias y Seguimiento a Sanciones</t>
  </si>
  <si>
    <t xml:space="preserve">Falta de salas de audiencia y de planta electrica en la edificación
</t>
  </si>
  <si>
    <t>Incluir en la programación de la agenda de los Juzgados y el Centro de Servicios, espacios de actualización y capacitación periódica sobre la normatividad vigente y el SIGCMA, asi como espacios de asistencia a capacitaciones y formación autodirigida.</t>
  </si>
  <si>
    <t>1,4, 12</t>
  </si>
  <si>
    <t xml:space="preserve">2, 10, 11,26 
</t>
  </si>
  <si>
    <t>Actualizar manuales de funciones y procedimientos de los Juzgados y el Centro de Servicios para facilitar transiciones o cambios de personal y Solicitar la creación entre otros cargos del de Coordinador Seccional de Calidad con el perfil requerido  y dedicación exclusiva, para los consejos, direcciones y despachos certificados y por certificar.</t>
  </si>
  <si>
    <t>6, 21</t>
  </si>
  <si>
    <t>Realizar programación de audiencias acorde con el tiempo de duración para reducir número de audiencias no realizadas e incrementar el número de salidas e implementar modelos operativos de preparación de audiencias (MOPAS) y guías de realización de audiencias para reducir su tiempo de realización.</t>
  </si>
  <si>
    <t>12, 27</t>
  </si>
  <si>
    <t>Divulgar los distintos medios,  formas de acceso e instructivos para notificaciones, seguimiento a las sanciones y asistir a las audiencias virtuales y  gestionar la conexión desde la sede judicial de aquellas partes interesadas que no cuenten con medios tecnógicos o conocimientos para hacerlo.</t>
  </si>
  <si>
    <t>6, 10</t>
  </si>
  <si>
    <t>Requerir la actualización y/o corrección de los datos de contacto de las partes y terceros a notificar, a las entidades responsables y de apoyo del SRPA que permitan la realizacion exitosa de notificaciones derivadas de la Atención de Acciones Contitucionales y de Audiencias, del Seguimiento a Sanciones y de Audiencias presenciales y/o virtuales</t>
  </si>
  <si>
    <t>Instar a las demás entidades del SRPA para que esten en la capacidad de responder ante la demanda eventual de mas funcionarios, para la realización de audiencias</t>
  </si>
  <si>
    <t>13, 14</t>
  </si>
  <si>
    <t>16, 17</t>
  </si>
  <si>
    <t>5, 18,19,23, 24,25</t>
  </si>
  <si>
    <t>Solicitar al Consejo Seccional y a la Direccion Ejecutiva Seccional que informe al Consejo Superior de la Judicatura y a la Direccion Ejecutiva de la Rama Judicial las Falencias en la comunicación y notificación para sectores rurales de la ciudad y otros municipios del país, por causas de la inefectiva gestión del Operador Postal contratado por la entidad para la  notificación en estas zonas e implementar alternativas diferentes que permitan mitigar esta situación</t>
  </si>
  <si>
    <t>No realización de los Seguimientos a las Sanciones</t>
  </si>
  <si>
    <t>Inadecuada realización de los seguimientos a las sanciones</t>
  </si>
  <si>
    <t>Posibilidad de incumplimiento de las metas establecidas debido al inadecuado seguimientos de las sanciones</t>
  </si>
  <si>
    <t>Seguimientos de control  periódicas de las sanciones sujetas de seguimiento</t>
  </si>
  <si>
    <t xml:space="preserve">Revisión permanente de recepción de correos electrónicos por la Asistente Soical y actualización de datos de las partes </t>
  </si>
  <si>
    <t>Verificación de recepción de correos electrónicos por la Asistente Social y demás datos con información de contactos</t>
  </si>
  <si>
    <t xml:space="preserve">Seguimiento, Verificación y Control de las sanciones impuestas y su cumplimiento </t>
  </si>
  <si>
    <t>No realización de las Audiencias Programadas</t>
  </si>
  <si>
    <t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t>
  </si>
  <si>
    <t>Desconocimiento de los lineamientos calidad y normatividad vigente de calidad</t>
  </si>
  <si>
    <t xml:space="preserve">
Divulgación de programas, guías y procedimientos del Plan de Gestión Ambiental, además del  acompañamiento y/o seguimiento a implementación del  Acuerdo No. PSAA14-10161, "Por el cual se actualiza el Sistema Integrado de Gestión y Control de la Calidad creado mediante Acuerdo PSAA07-3926 de 2007 y se establece el SIGCMA -".
</t>
  </si>
  <si>
    <t>Listas de asistencia de las sensibilización y capacitaciones charlas del Sistema de Gestión de la Callidad</t>
  </si>
  <si>
    <t xml:space="preserve">Actas de reunión donde se ratifica el compromiso de la Alta Dirección, para la implementación, mantenimiento y fortalecimiento del Sistema de Gestión de la calidad en la Rama Judicial por medio de revisiones y seguimiento periódico por medio de los Comites del SIGCMA y reuniones de la Alta Dirección  </t>
  </si>
  <si>
    <t>GESTIÓN DE ACCIONES CONSTITUCIONALES Y GESTIÓN DE PROCESOS PENALES PARA ADOLESCENTES</t>
  </si>
  <si>
    <t xml:space="preserve">Administrar justicia con eficacia y eficiencia dentro las acciones constitucionales y procesos penales para adolescentes, cumpliendo los términos judiciales,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 </t>
  </si>
  <si>
    <t>SeguImiento y control a Resultados  de las Auditorías Internas del SIGCMA (Informe de Auditorias Interna )</t>
  </si>
  <si>
    <t xml:space="preserve">Consolidación de la información de los servidores judiciales por medio del Directorio del SIGCMA  </t>
  </si>
  <si>
    <t xml:space="preserve">1. </t>
  </si>
  <si>
    <t>Con las actividades realizadas, se evitó que  el riesgo se volviera a materializar por las mismas causas</t>
  </si>
  <si>
    <t>1. Registro y seguimiento a través de los radicadores creados en formato EXCEL de las actuaciones  de las acciones constitucionales y procesos penales para adolescentes , mediante el cual se verifica cuándo se vencerán los términos judiciales.                                       2. Manejo de un control manual individual mediante agendas y anotaciones que hacen los empleados con respecto a cada uno de los procesos penales para adolescentes y acciones constitucionales.                                                3. Organizar de manera completa y cronológica el expediente digital todas las actuaciones de las acciones constitucionales y procesos penales para adolescentes para efectos de consulta y  fácil manejo del mismo.                                                             4. Registro de las actuaciones en TYBA de las acciones constitucionales y de los procesos penales para adolescentes que permiten tener un control sobre los trámites realizados en dichos procesos y verificar que el expediente se encuentra completo para emitir el fallo o la sentencia.</t>
  </si>
  <si>
    <t xml:space="preserve">1. Realizar un examen y verificación del cumplimiento de los procedimientos ACCIONES CONSTITUCIONALES y PROCESOS PENALES PARA ADOLESCENTES, y los responsables de ejecutarlos son el juez y de los empleados del juzgado.                                        2. Organizar diariamente el expediente digital de las acciones constitucionales y de los procesos penales para adolescentes y registrar sus actuaciones en debida forma en los radicadores y en el sistema TYBA.                                               3. Planeación y organización de las actividades para el registro efectivo de las actuaciones de las acciones constitucionales y los procesos penales para adolescentes .                     </t>
  </si>
  <si>
    <t xml:space="preserve">1. Continuidad de la prestación del servicio de administrar justicia y atención al público mientras las condiciones de seguridad , las condiciones climáticas y los protocolos de bioseguridad o permitan.                                                           2. Uso de herramientas tecnológicas como correos electrónicos, líneas telefónicas y redes sociales para la atención al público.                                         3.  La celebración de audiencias virtuales para evitar el contacto y respetar las medidas de aislamiento social para evitar el contagio del COVID-19.                                                        4. Acatamiento de las medidas y protocolos de bioseguridad para evitar el contagio del virus COVID-19.    </t>
  </si>
  <si>
    <t xml:space="preserve">1. Uso del expediente digital y trámite de admisión de forma inmediata de las acciones y procesos penales para adolescentes.                                                    2.. Registro y organización diaria, en Tyba y en la carpeta compartida del juzgado, de las actuaciones ,memoriales y documentos presentados dentro de las acciones constitucionales y procesos penales para adolescentes , la cual está administrada por todos los empleados del juzgado.                                                        </t>
  </si>
  <si>
    <t xml:space="preserve">1. La celebración de audiencias virtuales y las citaciones por medios tecnológicos, dan celeridad a los procesos penales para adolescentes y así se pueden cumplir los términos judiciales establecidos en la Ley.              2. El Uso de herramientas tecnológicas como el correo electrónico, el sistema TYBA y la carpeta de ONE DRIVE permiten organizar el expediente digital y así facilitar la emisión de las decisiones judiciales en los términos legales.                                                                     3. Concretar las actuaciones a fin de aumentar el rendimiento del trabajo y realizar una division equitativa del trabajo. </t>
  </si>
  <si>
    <t xml:space="preserve">1. Control interno de los procesos penales para adolescentes y acciones constitucionales con el fin de garantizar un tramite igualitario y sin lugar a discriminaciones.                                         2. Dar trámite a las actuaciones judiciales conforme a su turno, respetando el orden de llegada y de prelación.                                                         3. Fomentar el uso de las buenas practicas .                                                         4. Vigilar  que se garantice un comportamiento ético por parte de los empleados del juzgado y se brinde transparencia en las actuaciones adelantadas en las acciones constitucionales y los procesos penales para adolescentes.  </t>
  </si>
  <si>
    <t xml:space="preserve">1. Notificar la novedad de forma inmediata a la Oficina Judicial para que se efectúen las correcciones pertienentes.                                                   2. Anotacion de los recursos interpuestos y trámite prioritario de los mismos.                                                               3. Remisión al superior,  dentro del término legal, de los expedientes digitales que fueron objeto de recursos de impugnación </t>
  </si>
  <si>
    <t>1. Control y seguimiento permanente de las notificaciones que se realicen mediante correo electrónico o a través de Centro de Servicios.                                   2-  Creacion de una base de datos de correos electronicos institucionales y permanente actualizacion de los mismso.                                                           3. Uso de medios tecnológicos y redes sociales  tales como llamadas telefónicas, correo electrónico, twitter, instagram , para lograr la notificacion y vinculacion de las partes al tramite de las acciones constitucionales o procesos penales para adolescentes.</t>
  </si>
  <si>
    <t xml:space="preserve">1. Las partes son vinculadas a las audiencias virtuales a través de herramientas tecnológicas como la aplicación LIFESIZE y video llamadas, lo cual facilita su participación y torna más viable la realización de estas diligencias, en especial cuando las partes viven en zona rural o no residen en la misma ciudad donde se encuentra ubicado el juzgado.                   2. Las audiencias son programadas teniendo en cuenta qué clase de diligencia es , la complejidad del proceso penal para adolescentes y la duración de las intervenciones de los sujetos procesales.                                      3.  Se recopila y se actualiza información sobre datos de contacto de las partes, con la Fiscalía, la Defensa técnica o el ICBF, cuando ha sido posible su localización con la información primigenia reportada en el proceso, e inclusive se ordena la notificación personal de los mismos.                                                </t>
  </si>
  <si>
    <t>1. Uso minimo de papel a través de la digitalizacion de las acciones constitucionales y procesos penales para adolescentes y la notificacion electronica.                                                      2. Organización y planificacion del trabajo para lograr espacios para formacion y capacitación de temas relacionados con el Sistema de Gestión Ambiental.</t>
  </si>
  <si>
    <t>1. Se realiza un control permanente de los correos electrónicos remitidos por los centros de internamiento preventivo o de atención especializada que contengan los informes de seguimiento de los adolescentes sancionados y se remiten a la trabajadora social del SRPA Montería.                                            2. Se emiten las decisiones correspondientes cuando la trabajadora social del SRPA o la defensoría de Familia remite solicitudes de cambio o modificación de sanción de los adolescentes puestos a disposición de este juzgado.                                                                  3. El juzgado emite las providencias que implican la libertad o la privación de la libertad de los adolescentes que ya han cumplido con sus sanciones, o que se hayan vencido; y hace revisión de las sanciones de aquellos que no cumplan con los compromisoso adquiridos ante este despacho judicial.</t>
  </si>
  <si>
    <t xml:space="preserve">1. Notificar la novedad de forma inmediata a la Oficina Judicial para que se efectúen las correcciones pertienentes.                                                   2. Anotacion de los recursos interpuestos y trámite prioritario de los mismos.                                                               3. Remisión al superior,  dentro del término legal, de los expedientes digitales que fueron objeto de recursos de impugnación.                                              4. Revisión diaria minuciosa de los correos electrónicos y  registros de TYBA que reportan el reparto de los procesos penales para adolescentes, para que no se cause mora en el trámite de admisión. </t>
  </si>
  <si>
    <t xml:space="preserve">                            </t>
  </si>
  <si>
    <t>1.- Motivacion constante para el cumplimiento de las metas y objetivos planteados.                                                       2.- Programar un espacio para la solcializacion de los logros y deficiencias de las tareas del juzgado.                                   3.- Participacion activa de las reuniones y capacitaciones relacionadas con la Sistema de Gestión de Calidad.                       Asistencia a reuniones y Capacitaciones Programadas por la Coordinación Nacional del SICGMA, como:
22-ABR-21: Comité Nacional del SIGCMA
10-MAY-21: Capacitación Matriz de Riesgos Despachos Administrativos y Judiciales
20-MAY-21: Comité Nacional del SIGCMA
26-MAY-21: Capacitación Matriz de Riesgos Despachos Judiciales
27-MAY-21: Tablas de 	Retención Documental
05-JUN-21: Conmemoración Dia Mundial del Medio Ambiente 
03-JUN-21: Capacitación Generalidades de Calidad y Matriz de Riesgos Despachos Judiciales (Solicitada Por Tribunal Contencioso Administrativo de Córdoba).
08-JUN-21:  Informe de Revisión para la alta dirección Dependencias Administrativas
09-JUN-21:  Informe de Revisión para la alta dirección Dependencias Judiciales
24-JUN-21: Comité Nacional del SIGCMA</t>
  </si>
  <si>
    <t>1.- Motivacion constante para el cumplimiento de las metas y objetivos planteados.                                                       2.- Programar un espacio para la solcializacion de los logros y deficiencias de las tareas del juzgado.                                   3.- Participacion activa de las reuniones y capacitaciones relacionadas con la Sistema de Gestión de Calidad.         Asistencia a reuniones y Capacitaciones Programadas por la Coordinación Nacional del SICGMA, como:
04-FEB-21: Comité Nacional del SIGCMA
15-FEB-21: ELABORACION PLAN DE ACCION 2021 DESPACHOS JUDICIALES
12-MAR-21: ELABORACION PLAN DE ACCION 2021 DESPACHOS JUDICIALES</t>
  </si>
  <si>
    <t>SISTEMA DE RESPONSABILIDAD PENAL PARA ADOLESCENTES DE MONTERÍA</t>
  </si>
  <si>
    <t>GESTIÓN DE ACCIONES CONSTITUCIONALES  Y GESTIÓN DE PROCESOS PENALES PARA ADOLESCENTES</t>
  </si>
  <si>
    <t>Posibilidad de Incumplimiento de las metas establecidas por desconocimiento de los lineamientos calidad y normatividad vigente de calidad</t>
  </si>
  <si>
    <t>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t>
  </si>
  <si>
    <t>TRÁMITES ADELANTADOS EN VIRTUD DE LOS PROCESOS DE LAS ACCIONES CONSTITUCIONALES Y PROCESOS PENALES PARA ADOLESCENTES (CONTROL DE GARANTÍAS Y CONOCIMIENTO), LA PLANEACIÓN Y EJECUCIÓN DE LAS ACTIVIDADES PROPIAS DEL DESPACHO Y LA ATENCIÓN AL USUARIO, POR PARTE DE LOS JUZGADOS PRIMERO PENAL DEL CIRCUITO PARA ADOLESCENTES, PRIMERO PENAL MUNICIPAL PARA ADOLESCENTES Y 3 PENAL MUNICIPAL PARA ADOLESCENTES DE MONTERÍA</t>
  </si>
  <si>
    <t>1. La celebración de audiencias virtuales y las citaciones por medios tecnológicos, dan celeridad a los procesos penales para adolescentes y así se pueden cumplir los términos judiciales establecidos en la Ley.              2. El Uso de herramientas tecnológicas como el correo electrónico, el sistema TYBA y la carpeta de ONE DRIVE permiten organizar el expediente digital y así facilitar la emisión de las decisiones judiciales en los términos legales.                                                                     3. Concretar las actuaciones a fin de aumentar el rendimiento del trabajo y realizar una division equitativa del trabajo. 
4. Se concluyo que era necesario establecer en el manual de funciones interno del juzgado la responsabilidad en el manejo de todos los procesos del juzgado por parte de todos sus servidores, como quiera que la función de asistencia a audiencias, elaboración de actas y cargue de la información de procesos penales en la matriz del juzgado, aplicativo TYBA y carpeta de proceso compartida por el Centro de Servicios, se encuentra en cabeza de la secretaria; haciéndose necesario entonces dejar sentado en dicho manual que en ausencia de la secretaria o la oficial mayor por cualquier circunstancia de tipo administrativo, deberá la persona disponible asumir las funciones a cabalidad del ausente. Lo anterior ya que en el periodo en que se presentó dicho inconveniente en el reparto, la secretaria se encontraba de vacaciones, siendo obviada la remisión de la carpeta por la persona disponible.
5. Se implemento en la matriz de control de audiencias penales compartida una columna a efectos de evidenciar si existe allanamiento o recurso, con el fin de que la señora Juez tenga conocimiento de los procesos que deban ser repartidos al superior y pueda hacer seguimiento posterior a las audiencias.
6. Se acato la recomendación realizada por el CENTRO DE SERVICIOS en el sentido de informar a través de correo electrónico dispuesto para ello, la finalización de cada proceso en instancia de garantías, informando la decisión adoptada en cada audiencia, a efectos de garantizar el control cruzado por parte de dicho centro.</t>
  </si>
  <si>
    <t>Juez</t>
  </si>
  <si>
    <t>Con las actividades realizadas, se evitó que  el riesgo se materializara</t>
  </si>
  <si>
    <t>Realizar Actividades tendientes a garantizar y fortalecer la efectividad de los controles estipulados para evitar la materialización del riesgo y dejar constancia de dichas actividades realizadas en los seguimientos trimestrales</t>
  </si>
  <si>
    <t>Descertificación</t>
  </si>
  <si>
    <t>1.- Motivacion constante para el cumplimiento de las metas y objetivos planteados.                                                       2.- Programar un espacio para la solcializacion de los logros y deficiencias de las tareas del juzgado.                                   3.- Participacion activa de las reuniones y capacitaciones relacionadas con la Sistema de Gestión de Calidad.                       Asistencia a reuniones y Capacitaciones Programadas por la Coordinación Nacional del SICGMA, como:
29-JULIO-2021: Comité Nacional del SIGCMA.</t>
  </si>
  <si>
    <t xml:space="preserve">1.- Motivacion constante para el cumplimiento de las metas y objetivos planteados.                                                       2.- Programar un espacio para la solcializacion de los logros y deficiencias de las tareas del juzgado.                                   3.- Participacion activa de las reuniones y capacitaciones relacionadas con la Sistema de Gestión de Calidad.                       Asistencia a reuniones y Capacitaciones Programadas por la Coordinación Nacional del SICGMA, como:
12/10/2021: Preparación Auditoría Externa 2021 ICONTEC                                    27/10/2021: Socialización Plan de Auditorías Externas 2021 Icontec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</si>
</sst>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2"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i/>
      <sz val="1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sz val="10"/>
      <color rgb="FFFF0000"/>
      <name val="Arial"/>
      <family val="2"/>
    </font>
    <font>
      <sz val="10"/>
      <color rgb="FFFF0000"/>
      <name val="Calibri"/>
      <family val="2"/>
      <scheme val="minor"/>
    </font>
    <font>
      <b/>
      <sz val="10"/>
      <name val="Arial"/>
      <family val="2"/>
    </font>
    <font>
      <sz val="10"/>
      <color theme="0"/>
      <name val="Arial"/>
      <family val="2"/>
    </font>
    <font>
      <strike/>
      <sz val="10"/>
      <color rgb="FF000000"/>
      <name val="Arial"/>
      <family val="2"/>
    </font>
    <font>
      <strike/>
      <sz val="10"/>
      <name val="Calibri"/>
      <family val="2"/>
      <scheme val="minor"/>
    </font>
    <font>
      <i/>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b/>
      <sz val="10"/>
      <name val="Calibri"/>
      <family val="2"/>
      <scheme val="minor"/>
    </font>
    <font>
      <sz val="10"/>
      <color theme="1"/>
      <name val="Calibri"/>
      <family val="2"/>
    </font>
    <font>
      <sz val="9"/>
      <color indexed="81"/>
      <name val="Tahoma"/>
      <family val="2"/>
    </font>
    <font>
      <b/>
      <sz val="9"/>
      <color indexed="81"/>
      <name val="Tahoma"/>
      <family val="2"/>
    </font>
    <font>
      <sz val="9"/>
      <color theme="1"/>
      <name val="Calibri"/>
      <family val="2"/>
      <scheme val="minor"/>
    </font>
    <font>
      <sz val="14"/>
      <name val="Arial Narrow"/>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45">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27" fillId="3" borderId="13" xfId="0" applyFont="1" applyFill="1" applyBorder="1" applyAlignment="1">
      <alignment vertical="top" wrapText="1"/>
    </xf>
    <xf numFmtId="0" fontId="54" fillId="0" borderId="13" xfId="0" applyFont="1" applyBorder="1" applyAlignment="1">
      <alignment horizontal="center" vertical="center"/>
    </xf>
    <xf numFmtId="0" fontId="54" fillId="0" borderId="13" xfId="0" applyFont="1" applyBorder="1" applyAlignment="1">
      <alignment horizontal="center" vertical="center" wrapText="1"/>
    </xf>
    <xf numFmtId="0" fontId="0" fillId="0" borderId="13" xfId="0" applyBorder="1" applyAlignment="1">
      <alignment horizontal="left" vertical="center" wrapText="1"/>
    </xf>
    <xf numFmtId="0" fontId="20" fillId="0" borderId="0" xfId="0" applyFont="1"/>
    <xf numFmtId="0" fontId="27" fillId="0" borderId="13" xfId="0" applyFont="1" applyBorder="1" applyAlignment="1">
      <alignment vertical="top" wrapText="1"/>
    </xf>
    <xf numFmtId="0" fontId="0" fillId="0" borderId="13" xfId="0" applyBorder="1" applyAlignment="1">
      <alignment vertical="top" wrapText="1"/>
    </xf>
    <xf numFmtId="0" fontId="27" fillId="0" borderId="81" xfId="0" applyFont="1" applyBorder="1" applyAlignment="1">
      <alignment vertical="top" wrapText="1"/>
    </xf>
    <xf numFmtId="0" fontId="0" fillId="3" borderId="13" xfId="0" applyFill="1" applyBorder="1" applyAlignment="1">
      <alignment vertical="top" wrapText="1"/>
    </xf>
    <xf numFmtId="0" fontId="54" fillId="0" borderId="0" xfId="0" applyFont="1" applyAlignment="1">
      <alignment horizontal="center"/>
    </xf>
    <xf numFmtId="0" fontId="54" fillId="0" borderId="0" xfId="0" applyFont="1" applyAlignment="1">
      <alignment horizontal="left"/>
    </xf>
    <xf numFmtId="0" fontId="57" fillId="0" borderId="0" xfId="0" applyFont="1" applyAlignment="1">
      <alignment horizontal="center" vertical="center"/>
    </xf>
    <xf numFmtId="0" fontId="54" fillId="0" borderId="0" xfId="0" applyFont="1" applyAlignment="1">
      <alignment horizontal="center" vertical="center"/>
    </xf>
    <xf numFmtId="0" fontId="57" fillId="0" borderId="0" xfId="0" applyFont="1" applyAlignment="1">
      <alignment horizontal="center"/>
    </xf>
    <xf numFmtId="0" fontId="45" fillId="0" borderId="0" xfId="0" applyFont="1" applyProtection="1">
      <protection locked="0"/>
    </xf>
    <xf numFmtId="0" fontId="59" fillId="0" borderId="0" xfId="0" applyFont="1" applyAlignment="1" applyProtection="1">
      <alignment vertical="center"/>
      <protection locked="0"/>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60"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0" borderId="0" xfId="0" applyFont="1" applyAlignment="1" applyProtection="1">
      <alignment vertical="center"/>
      <protection locked="0"/>
    </xf>
    <xf numFmtId="0" fontId="62"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4" fillId="0" borderId="13" xfId="0" applyFont="1" applyBorder="1" applyAlignment="1">
      <alignment vertical="center" wrapText="1"/>
    </xf>
    <xf numFmtId="0" fontId="64" fillId="0" borderId="13" xfId="0" applyFont="1" applyBorder="1" applyAlignment="1">
      <alignment vertical="top" wrapText="1"/>
    </xf>
    <xf numFmtId="0" fontId="64" fillId="0" borderId="13" xfId="0" applyFont="1" applyBorder="1" applyAlignment="1">
      <alignment horizontal="center" vertical="center" wrapText="1"/>
    </xf>
    <xf numFmtId="0" fontId="64" fillId="0" borderId="13" xfId="0" applyFont="1" applyBorder="1" applyAlignment="1">
      <alignment horizontal="center" vertical="top" wrapText="1"/>
    </xf>
    <xf numFmtId="0" fontId="62" fillId="0" borderId="13" xfId="0" applyFont="1" applyBorder="1" applyAlignment="1">
      <alignment horizontal="center" vertical="center" wrapText="1" readingOrder="1"/>
    </xf>
    <xf numFmtId="0" fontId="62" fillId="0" borderId="13" xfId="0" applyFont="1" applyBorder="1" applyAlignment="1">
      <alignment vertical="center" wrapText="1"/>
    </xf>
    <xf numFmtId="0" fontId="32" fillId="0" borderId="13" xfId="0" applyFont="1" applyBorder="1" applyAlignment="1">
      <alignment vertical="top" wrapText="1"/>
    </xf>
    <xf numFmtId="0" fontId="65" fillId="0" borderId="13" xfId="0" applyFont="1" applyBorder="1" applyAlignment="1">
      <alignment horizontal="center" vertical="center" wrapText="1" readingOrder="1"/>
    </xf>
    <xf numFmtId="0" fontId="66" fillId="0" borderId="13" xfId="0" applyFont="1" applyBorder="1" applyAlignment="1">
      <alignment vertical="top" wrapText="1"/>
    </xf>
    <xf numFmtId="0" fontId="67" fillId="22" borderId="79" xfId="0" applyFont="1" applyFill="1" applyBorder="1" applyAlignment="1">
      <alignment horizontal="center" vertical="top" wrapText="1" readingOrder="1"/>
    </xf>
    <xf numFmtId="0" fontId="67"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13" xfId="0" applyFont="1" applyBorder="1" applyAlignment="1">
      <alignment horizontal="center" vertical="center"/>
    </xf>
    <xf numFmtId="0" fontId="64" fillId="0" borderId="81" xfId="0" applyFont="1" applyBorder="1" applyAlignment="1">
      <alignment vertical="top" wrapText="1"/>
    </xf>
    <xf numFmtId="0" fontId="64" fillId="0" borderId="13" xfId="0" applyFont="1" applyBorder="1" applyAlignment="1">
      <alignment horizontal="left" vertical="center" wrapText="1"/>
    </xf>
    <xf numFmtId="0" fontId="32" fillId="0" borderId="81" xfId="0" applyFont="1" applyBorder="1" applyAlignment="1">
      <alignment vertical="top" wrapText="1"/>
    </xf>
    <xf numFmtId="0" fontId="8" fillId="0" borderId="13" xfId="0" applyFont="1" applyBorder="1" applyAlignment="1">
      <alignment horizontal="center" vertical="top" wrapText="1" readingOrder="1"/>
    </xf>
    <xf numFmtId="0" fontId="68" fillId="0" borderId="0" xfId="0" applyFont="1"/>
    <xf numFmtId="0" fontId="68" fillId="0" borderId="13" xfId="0" applyFont="1" applyBorder="1"/>
    <xf numFmtId="0" fontId="47" fillId="0" borderId="13" xfId="0" applyFont="1" applyBorder="1" applyAlignment="1">
      <alignment horizontal="center" vertical="top" wrapText="1" readingOrder="1"/>
    </xf>
    <xf numFmtId="0" fontId="32" fillId="3" borderId="13" xfId="0" applyFont="1" applyFill="1" applyBorder="1" applyAlignment="1">
      <alignment vertical="top" wrapText="1"/>
    </xf>
    <xf numFmtId="0" fontId="8" fillId="0" borderId="13" xfId="0" applyFont="1" applyBorder="1" applyAlignment="1">
      <alignment horizontal="center" vertical="center" wrapText="1" readingOrder="1"/>
    </xf>
    <xf numFmtId="0" fontId="64" fillId="3" borderId="13" xfId="0" applyFont="1" applyFill="1" applyBorder="1" applyAlignment="1">
      <alignment vertical="top" wrapText="1"/>
    </xf>
    <xf numFmtId="0" fontId="63"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2" fillId="0" borderId="13" xfId="0" applyFont="1" applyBorder="1"/>
    <xf numFmtId="0" fontId="62" fillId="0" borderId="0" xfId="0" applyFont="1" applyAlignment="1">
      <alignment vertical="top" wrapText="1"/>
    </xf>
    <xf numFmtId="0" fontId="69" fillId="0" borderId="13" xfId="0" applyFont="1" applyBorder="1" applyAlignment="1">
      <alignment horizontal="center" vertical="center" wrapText="1"/>
    </xf>
    <xf numFmtId="0" fontId="70" fillId="3" borderId="13" xfId="0" applyFont="1" applyFill="1" applyBorder="1" applyAlignment="1">
      <alignment vertical="center" wrapText="1"/>
    </xf>
    <xf numFmtId="0" fontId="62" fillId="0" borderId="13" xfId="0" applyFont="1" applyBorder="1" applyAlignment="1">
      <alignment horizontal="center"/>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74" fillId="7" borderId="0" xfId="0" applyFont="1" applyFill="1" applyAlignment="1">
      <alignment horizontal="center" vertical="center" wrapText="1" readingOrder="1"/>
    </xf>
    <xf numFmtId="0" fontId="75" fillId="8" borderId="51" xfId="0" applyFont="1" applyFill="1" applyBorder="1" applyAlignment="1">
      <alignment horizontal="center" vertical="center" wrapText="1" readingOrder="1"/>
    </xf>
    <xf numFmtId="0" fontId="75" fillId="0" borderId="51" xfId="0" applyFont="1" applyBorder="1" applyAlignment="1">
      <alignment horizontal="center" vertical="center" wrapText="1" readingOrder="1"/>
    </xf>
    <xf numFmtId="0" fontId="75" fillId="0" borderId="51" xfId="0" applyFont="1" applyBorder="1" applyAlignment="1">
      <alignment horizontal="justify" vertical="center" wrapText="1" readingOrder="1"/>
    </xf>
    <xf numFmtId="0" fontId="75" fillId="9" borderId="52" xfId="0" applyFont="1" applyFill="1" applyBorder="1" applyAlignment="1">
      <alignment horizontal="center" vertical="center" wrapText="1" readingOrder="1"/>
    </xf>
    <xf numFmtId="0" fontId="75" fillId="0" borderId="52" xfId="0" applyFont="1" applyBorder="1" applyAlignment="1">
      <alignment horizontal="center" vertical="center" wrapText="1" readingOrder="1"/>
    </xf>
    <xf numFmtId="0" fontId="75" fillId="0" borderId="52" xfId="0" applyFont="1" applyBorder="1" applyAlignment="1">
      <alignment horizontal="justify" vertical="center" wrapText="1" readingOrder="1"/>
    </xf>
    <xf numFmtId="0" fontId="75" fillId="10" borderId="52" xfId="0" applyFont="1" applyFill="1" applyBorder="1" applyAlignment="1">
      <alignment horizontal="center" vertical="center" wrapText="1" readingOrder="1"/>
    </xf>
    <xf numFmtId="0" fontId="75" fillId="11" borderId="52" xfId="0" applyFont="1" applyFill="1" applyBorder="1" applyAlignment="1">
      <alignment horizontal="center" vertical="center" wrapText="1" readingOrder="1"/>
    </xf>
    <xf numFmtId="0" fontId="76"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8" fillId="7" borderId="0" xfId="0" applyFont="1" applyFill="1" applyAlignment="1">
      <alignment horizontal="center" vertical="center" wrapText="1" readingOrder="1"/>
    </xf>
    <xf numFmtId="0" fontId="79" fillId="8" borderId="51" xfId="0" applyFont="1" applyFill="1" applyBorder="1" applyAlignment="1">
      <alignment horizontal="center" vertical="center" wrapText="1" readingOrder="1"/>
    </xf>
    <xf numFmtId="0" fontId="79" fillId="0" borderId="51" xfId="0" applyFont="1" applyBorder="1" applyAlignment="1">
      <alignment horizontal="justify" vertical="center" wrapText="1" readingOrder="1"/>
    </xf>
    <xf numFmtId="9" fontId="79" fillId="0" borderId="51" xfId="0" applyNumberFormat="1" applyFont="1" applyBorder="1" applyAlignment="1">
      <alignment horizontal="center" vertical="center" wrapText="1" readingOrder="1"/>
    </xf>
    <xf numFmtId="0" fontId="79" fillId="9" borderId="52" xfId="0" applyFont="1" applyFill="1" applyBorder="1" applyAlignment="1">
      <alignment horizontal="center" vertical="center" wrapText="1" readingOrder="1"/>
    </xf>
    <xf numFmtId="0" fontId="79" fillId="0" borderId="52" xfId="0" applyFont="1" applyBorder="1" applyAlignment="1">
      <alignment horizontal="justify" vertical="center" wrapText="1" readingOrder="1"/>
    </xf>
    <xf numFmtId="9" fontId="79" fillId="0" borderId="52" xfId="0" applyNumberFormat="1" applyFont="1" applyBorder="1" applyAlignment="1">
      <alignment horizontal="center" vertical="center" wrapText="1" readingOrder="1"/>
    </xf>
    <xf numFmtId="0" fontId="79" fillId="10" borderId="52" xfId="0" applyFont="1" applyFill="1" applyBorder="1" applyAlignment="1">
      <alignment horizontal="center" vertical="center" wrapText="1" readingOrder="1"/>
    </xf>
    <xf numFmtId="0" fontId="79" fillId="11" borderId="52" xfId="0" applyFont="1" applyFill="1" applyBorder="1" applyAlignment="1">
      <alignment horizontal="center" vertical="center" wrapText="1" readingOrder="1"/>
    </xf>
    <xf numFmtId="0" fontId="80"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75" fillId="0" borderId="52" xfId="0" applyNumberFormat="1" applyFont="1" applyBorder="1" applyAlignment="1">
      <alignment horizontal="justify" vertical="center" wrapText="1" readingOrder="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83" fillId="0" borderId="13" xfId="0" applyFont="1" applyBorder="1" applyAlignment="1">
      <alignment horizontal="left" vertical="center" wrapText="1"/>
    </xf>
    <xf numFmtId="0" fontId="83" fillId="0" borderId="0" xfId="0" applyFont="1" applyAlignment="1">
      <alignment horizontal="left" vertical="center" wrapText="1"/>
    </xf>
    <xf numFmtId="0" fontId="0" fillId="0" borderId="0" xfId="0" applyAlignment="1">
      <alignment vertical="center" wrapText="1"/>
    </xf>
    <xf numFmtId="0" fontId="84" fillId="3" borderId="0" xfId="0" applyFont="1" applyFill="1" applyBorder="1"/>
    <xf numFmtId="0" fontId="8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27" fillId="0" borderId="13"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64" fillId="0" borderId="92" xfId="0" applyFont="1" applyBorder="1" applyAlignment="1" applyProtection="1">
      <alignment horizontal="left" vertical="top" wrapText="1"/>
      <protection locked="0"/>
    </xf>
    <xf numFmtId="0" fontId="64" fillId="0" borderId="13" xfId="0" applyFont="1" applyBorder="1" applyAlignment="1" applyProtection="1">
      <alignment vertical="center" wrapText="1"/>
      <protection locked="0"/>
    </xf>
    <xf numFmtId="0" fontId="64" fillId="0" borderId="13" xfId="0" applyFont="1" applyBorder="1" applyAlignment="1" applyProtection="1">
      <alignment horizontal="left" vertical="top" wrapText="1"/>
      <protection locked="0"/>
    </xf>
    <xf numFmtId="0" fontId="64" fillId="0" borderId="65" xfId="0" applyFont="1" applyBorder="1" applyAlignment="1" applyProtection="1">
      <alignment horizontal="left" vertical="top" wrapText="1"/>
      <protection locked="0"/>
    </xf>
    <xf numFmtId="0" fontId="0" fillId="0" borderId="82" xfId="0" applyFont="1" applyBorder="1" applyAlignment="1" applyProtection="1">
      <alignment horizontal="left" vertical="top" wrapText="1"/>
      <protection locked="0"/>
    </xf>
    <xf numFmtId="0" fontId="0" fillId="0" borderId="13" xfId="0" applyFont="1" applyBorder="1" applyAlignment="1">
      <alignment horizontal="center" vertical="center" wrapText="1"/>
    </xf>
    <xf numFmtId="9" fontId="0" fillId="0" borderId="13" xfId="0" applyNumberFormat="1" applyFont="1" applyBorder="1" applyAlignment="1">
      <alignment horizontal="center" vertical="center" wrapText="1"/>
    </xf>
    <xf numFmtId="0" fontId="27" fillId="0" borderId="82" xfId="0" applyFont="1" applyBorder="1" applyAlignment="1" applyProtection="1">
      <alignment horizontal="left" vertical="top"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27" fillId="0" borderId="78"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4" fillId="3" borderId="48" xfId="0" applyFont="1" applyFill="1" applyBorder="1" applyAlignment="1">
      <alignment vertical="top" wrapText="1"/>
    </xf>
    <xf numFmtId="0" fontId="84" fillId="3" borderId="0" xfId="0" applyFont="1" applyFill="1"/>
    <xf numFmtId="0" fontId="84" fillId="0" borderId="0" xfId="0" applyFont="1"/>
    <xf numFmtId="0" fontId="90"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90" fillId="4" borderId="98" xfId="0" applyFont="1" applyFill="1" applyBorder="1" applyAlignment="1" applyProtection="1">
      <alignment vertical="center" wrapText="1"/>
      <protection locked="0"/>
    </xf>
    <xf numFmtId="0" fontId="90" fillId="4" borderId="98" xfId="0" applyFont="1" applyFill="1" applyBorder="1" applyAlignment="1" applyProtection="1">
      <alignment vertical="center"/>
      <protection locked="0"/>
    </xf>
    <xf numFmtId="0" fontId="90" fillId="4" borderId="98" xfId="0" applyFont="1" applyFill="1" applyBorder="1" applyAlignment="1">
      <alignment horizontal="center" vertical="center" wrapText="1"/>
    </xf>
    <xf numFmtId="0" fontId="90" fillId="4" borderId="98" xfId="0" applyFont="1" applyFill="1" applyBorder="1" applyAlignment="1" applyProtection="1">
      <alignment horizontal="center" vertical="center" wrapText="1"/>
      <protection locked="0"/>
    </xf>
    <xf numFmtId="0" fontId="90" fillId="23" borderId="98" xfId="0" applyFont="1" applyFill="1" applyBorder="1" applyAlignment="1" applyProtection="1">
      <alignment horizontal="center" vertical="center" textRotation="90"/>
      <protection locked="0"/>
    </xf>
    <xf numFmtId="0" fontId="91" fillId="4" borderId="98" xfId="0" applyFont="1" applyFill="1" applyBorder="1" applyAlignment="1">
      <alignment horizontal="center" vertical="center" wrapText="1"/>
    </xf>
    <xf numFmtId="0" fontId="92" fillId="3" borderId="0" xfId="0" applyFont="1" applyFill="1" applyAlignment="1" applyProtection="1">
      <alignment horizontal="center" vertical="center"/>
      <protection locked="0"/>
    </xf>
    <xf numFmtId="0" fontId="92" fillId="0" borderId="0" xfId="0" applyFont="1" applyAlignment="1" applyProtection="1">
      <alignment horizontal="center" vertical="center"/>
      <protection locked="0"/>
    </xf>
    <xf numFmtId="0" fontId="93" fillId="0" borderId="0" xfId="0" applyFont="1"/>
    <xf numFmtId="0" fontId="93" fillId="24" borderId="0" xfId="0" applyFont="1" applyFill="1"/>
    <xf numFmtId="0" fontId="93"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90" fillId="4" borderId="98" xfId="0" applyFont="1" applyFill="1" applyBorder="1" applyAlignment="1" applyProtection="1">
      <alignment horizontal="center" vertical="center" wrapText="1"/>
      <protection locked="0"/>
    </xf>
    <xf numFmtId="0" fontId="89"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8" fillId="0" borderId="0" xfId="0" applyFont="1" applyAlignment="1" applyProtection="1">
      <alignment horizontal="center" vertical="center"/>
      <protection locked="0"/>
    </xf>
    <xf numFmtId="0" fontId="63" fillId="0" borderId="13" xfId="0" applyFont="1" applyBorder="1" applyAlignment="1">
      <alignment horizontal="center" vertical="center" wrapText="1" readingOrder="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0" fontId="0" fillId="0" borderId="82" xfId="0" applyBorder="1" applyAlignment="1">
      <alignment horizontal="center" vertical="center" wrapText="1"/>
    </xf>
    <xf numFmtId="9" fontId="0" fillId="0" borderId="13" xfId="0" applyNumberFormat="1" applyBorder="1" applyAlignment="1">
      <alignment horizontal="center" vertical="center" wrapText="1"/>
    </xf>
    <xf numFmtId="0" fontId="45" fillId="3" borderId="0" xfId="0" applyFont="1" applyFill="1" applyProtection="1">
      <protection locked="0"/>
    </xf>
    <xf numFmtId="0" fontId="62" fillId="3" borderId="0" xfId="0" applyFont="1" applyFill="1"/>
    <xf numFmtId="0" fontId="63" fillId="3" borderId="13" xfId="0" applyFont="1" applyFill="1" applyBorder="1" applyAlignment="1">
      <alignment horizontal="center" vertical="center" wrapText="1" readingOrder="1"/>
    </xf>
    <xf numFmtId="0" fontId="97" fillId="3" borderId="0" xfId="0" applyFont="1" applyFill="1" applyAlignment="1">
      <alignment horizontal="justify" vertical="center"/>
    </xf>
    <xf numFmtId="0" fontId="68" fillId="3" borderId="0" xfId="0" applyFont="1" applyFill="1"/>
    <xf numFmtId="0" fontId="32" fillId="3" borderId="13" xfId="0" applyFont="1" applyFill="1" applyBorder="1" applyAlignment="1">
      <alignment vertical="center" wrapText="1"/>
    </xf>
    <xf numFmtId="0" fontId="32" fillId="0" borderId="0" xfId="0" applyFont="1" applyAlignment="1">
      <alignment vertical="center" wrapText="1"/>
    </xf>
    <xf numFmtId="0" fontId="62" fillId="3" borderId="13" xfId="0" applyFont="1" applyFill="1" applyBorder="1" applyAlignment="1">
      <alignment horizontal="center" vertical="center"/>
    </xf>
    <xf numFmtId="0" fontId="54" fillId="3" borderId="13" xfId="0" applyFont="1" applyFill="1" applyBorder="1" applyAlignment="1">
      <alignment horizontal="center" vertical="center"/>
    </xf>
    <xf numFmtId="0" fontId="54" fillId="3" borderId="13" xfId="0" applyFont="1" applyFill="1" applyBorder="1" applyAlignment="1">
      <alignment horizontal="center" vertical="center" wrapText="1"/>
    </xf>
    <xf numFmtId="0" fontId="0" fillId="3" borderId="13" xfId="0" applyFill="1" applyBorder="1" applyAlignment="1">
      <alignment horizontal="left" vertical="center" wrapText="1"/>
    </xf>
    <xf numFmtId="0" fontId="0" fillId="17" borderId="13" xfId="0" applyFill="1" applyBorder="1" applyAlignment="1">
      <alignment horizontal="left" vertical="center" wrapText="1"/>
    </xf>
    <xf numFmtId="0" fontId="54" fillId="3" borderId="13" xfId="0" applyFont="1" applyFill="1" applyBorder="1" applyAlignment="1">
      <alignment horizontal="center"/>
    </xf>
    <xf numFmtId="0" fontId="27" fillId="0" borderId="78" xfId="0" applyFont="1" applyBorder="1" applyAlignment="1" applyProtection="1">
      <alignment horizontal="left" vertical="top" wrapText="1"/>
      <protection locked="0"/>
    </xf>
    <xf numFmtId="0" fontId="27" fillId="0" borderId="13" xfId="0" applyFont="1" applyBorder="1" applyAlignment="1">
      <alignment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72"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3" fillId="0" borderId="83" xfId="0" applyFont="1" applyBorder="1" applyAlignment="1">
      <alignment horizontal="center" vertical="center" wrapText="1" readingOrder="1"/>
    </xf>
    <xf numFmtId="0" fontId="63" fillId="0" borderId="84" xfId="0" applyFont="1" applyBorder="1" applyAlignment="1">
      <alignment horizontal="center" vertical="center" wrapText="1" readingOrder="1"/>
    </xf>
    <xf numFmtId="0" fontId="63" fillId="0" borderId="18" xfId="0" applyFont="1" applyBorder="1" applyAlignment="1">
      <alignment horizontal="center" vertical="center" wrapText="1" readingOrder="1"/>
    </xf>
    <xf numFmtId="0" fontId="63" fillId="0" borderId="23" xfId="0" applyFont="1" applyBorder="1" applyAlignment="1">
      <alignment horizontal="center" vertical="center" wrapText="1" readingOrder="1"/>
    </xf>
    <xf numFmtId="0" fontId="61" fillId="4" borderId="79" xfId="0" applyFont="1" applyFill="1" applyBorder="1" applyAlignment="1">
      <alignment horizontal="center" vertical="top" wrapText="1" readingOrder="1"/>
    </xf>
    <xf numFmtId="0" fontId="61" fillId="4" borderId="80" xfId="0" applyFont="1" applyFill="1" applyBorder="1" applyAlignment="1">
      <alignment horizontal="center" vertical="top" wrapText="1" readingOrder="1"/>
    </xf>
    <xf numFmtId="0" fontId="61" fillId="4" borderId="81" xfId="0" applyFont="1" applyFill="1" applyBorder="1" applyAlignment="1">
      <alignment horizontal="center" vertical="top" wrapText="1" readingOrder="1"/>
    </xf>
    <xf numFmtId="0" fontId="8" fillId="0" borderId="82" xfId="0" applyFont="1" applyBorder="1" applyAlignment="1">
      <alignment horizontal="center" vertical="center" wrapText="1" readingOrder="1"/>
    </xf>
    <xf numFmtId="0" fontId="8" fillId="0" borderId="78" xfId="0" applyFont="1" applyBorder="1" applyAlignment="1">
      <alignment horizontal="center" vertical="center" wrapText="1" readingOrder="1"/>
    </xf>
    <xf numFmtId="0" fontId="8" fillId="0" borderId="60" xfId="0" applyFont="1" applyBorder="1" applyAlignment="1">
      <alignment horizontal="center" vertical="center" wrapText="1" readingOrder="1"/>
    </xf>
    <xf numFmtId="0" fontId="63" fillId="0" borderId="82" xfId="0" applyFont="1" applyBorder="1" applyAlignment="1">
      <alignment horizontal="center" vertical="center" wrapText="1" readingOrder="1"/>
    </xf>
    <xf numFmtId="0" fontId="63" fillId="0" borderId="78"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58"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47" fillId="20" borderId="0" xfId="0" applyFont="1" applyFill="1" applyAlignment="1" applyProtection="1">
      <alignment vertical="center" wrapText="1"/>
      <protection locked="0"/>
    </xf>
    <xf numFmtId="0" fontId="61" fillId="4" borderId="13" xfId="0" applyFont="1" applyFill="1" applyBorder="1" applyAlignment="1">
      <alignment horizontal="center" vertical="top" wrapText="1" readingOrder="1"/>
    </xf>
    <xf numFmtId="0" fontId="63" fillId="0" borderId="13"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17" fontId="0" fillId="0" borderId="13" xfId="0" applyNumberForma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left" vertical="center" wrapText="1"/>
    </xf>
    <xf numFmtId="0" fontId="27" fillId="0" borderId="13" xfId="0" applyFont="1" applyBorder="1" applyAlignment="1">
      <alignment horizontal="center" vertical="center" wrapText="1"/>
    </xf>
    <xf numFmtId="0" fontId="81" fillId="0" borderId="13" xfId="0" applyFont="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82" fillId="4" borderId="2" xfId="0" applyFont="1" applyFill="1" applyBorder="1" applyAlignment="1">
      <alignment horizontal="center" vertical="center"/>
    </xf>
    <xf numFmtId="0" fontId="8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101" fillId="3" borderId="5" xfId="0" applyFont="1" applyFill="1" applyBorder="1" applyAlignment="1" applyProtection="1">
      <alignment horizontal="left" vertical="center"/>
      <protection locked="0"/>
    </xf>
    <xf numFmtId="0" fontId="101" fillId="3" borderId="7" xfId="0" applyFont="1" applyFill="1" applyBorder="1" applyAlignment="1" applyProtection="1">
      <alignment horizontal="left" vertical="center"/>
      <protection locked="0"/>
    </xf>
    <xf numFmtId="0" fontId="101"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01" fillId="0" borderId="5" xfId="0" applyFont="1" applyFill="1" applyBorder="1" applyAlignment="1" applyProtection="1">
      <alignment horizontal="left" vertical="center" wrapText="1"/>
      <protection locked="0"/>
    </xf>
    <xf numFmtId="0" fontId="101" fillId="0" borderId="7" xfId="0" applyFont="1" applyFill="1" applyBorder="1" applyAlignment="1" applyProtection="1">
      <alignment horizontal="left" vertical="center" wrapText="1"/>
      <protection locked="0"/>
    </xf>
    <xf numFmtId="0" fontId="101" fillId="0" borderId="6" xfId="0" applyFont="1" applyFill="1" applyBorder="1" applyAlignment="1" applyProtection="1">
      <alignment horizontal="left" vertical="center" wrapText="1"/>
      <protection locked="0"/>
    </xf>
    <xf numFmtId="0" fontId="101" fillId="3" borderId="5" xfId="0" applyFont="1" applyFill="1" applyBorder="1" applyAlignment="1" applyProtection="1">
      <alignment horizontal="left" vertical="center" wrapText="1"/>
      <protection locked="0"/>
    </xf>
    <xf numFmtId="0" fontId="101" fillId="3" borderId="7" xfId="0" applyFont="1" applyFill="1" applyBorder="1" applyAlignment="1" applyProtection="1">
      <alignment horizontal="left" vertical="center" wrapText="1"/>
      <protection locked="0"/>
    </xf>
    <xf numFmtId="0" fontId="101" fillId="3" borderId="6" xfId="0" applyFont="1" applyFill="1" applyBorder="1" applyAlignment="1" applyProtection="1">
      <alignment horizontal="left" vertical="center" wrapText="1"/>
      <protection locked="0"/>
    </xf>
    <xf numFmtId="0" fontId="4" fillId="4" borderId="8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81" fillId="0" borderId="82" xfId="0" applyFont="1" applyBorder="1" applyAlignment="1">
      <alignment horizontal="center" vertical="center" wrapText="1"/>
    </xf>
    <xf numFmtId="0" fontId="81" fillId="0" borderId="78" xfId="0" applyFont="1" applyBorder="1" applyAlignment="1">
      <alignment horizontal="center" vertical="center" wrapText="1"/>
    </xf>
    <xf numFmtId="0" fontId="81" fillId="0" borderId="60"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7" fillId="0" borderId="0" xfId="0" applyFont="1" applyAlignment="1">
      <alignment horizontal="center" vertical="center"/>
    </xf>
    <xf numFmtId="0" fontId="73"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87" fillId="0" borderId="67" xfId="0" applyFont="1" applyBorder="1" applyAlignment="1">
      <alignment horizontal="center" vertical="center" wrapText="1"/>
    </xf>
    <xf numFmtId="0" fontId="87" fillId="0" borderId="68" xfId="0" applyFont="1" applyBorder="1" applyAlignment="1">
      <alignment horizontal="center" vertical="center"/>
    </xf>
    <xf numFmtId="0" fontId="87" fillId="0" borderId="69" xfId="0" applyFont="1" applyBorder="1" applyAlignment="1">
      <alignment horizontal="center" vertical="center"/>
    </xf>
    <xf numFmtId="0" fontId="87" fillId="0" borderId="20" xfId="0" applyFont="1" applyBorder="1" applyAlignment="1">
      <alignment horizontal="center" vertical="center" wrapText="1"/>
    </xf>
    <xf numFmtId="0" fontId="87" fillId="0" borderId="0" xfId="0" applyFont="1" applyBorder="1" applyAlignment="1">
      <alignment horizontal="center" vertical="center"/>
    </xf>
    <xf numFmtId="0" fontId="87" fillId="0" borderId="21" xfId="0" applyFont="1" applyBorder="1" applyAlignment="1">
      <alignment horizontal="center" vertical="center"/>
    </xf>
    <xf numFmtId="0" fontId="87" fillId="0" borderId="20" xfId="0" applyFont="1" applyBorder="1" applyAlignment="1">
      <alignment horizontal="center" vertical="center"/>
    </xf>
    <xf numFmtId="0" fontId="87" fillId="0" borderId="43" xfId="0" applyFont="1" applyBorder="1" applyAlignment="1">
      <alignment horizontal="center" vertical="center"/>
    </xf>
    <xf numFmtId="0" fontId="87" fillId="0" borderId="44" xfId="0" applyFont="1" applyBorder="1" applyAlignment="1">
      <alignment horizontal="center" vertical="center"/>
    </xf>
    <xf numFmtId="0" fontId="87" fillId="0" borderId="45" xfId="0" applyFont="1" applyBorder="1" applyAlignment="1">
      <alignment horizontal="center" vertical="center"/>
    </xf>
    <xf numFmtId="0" fontId="87" fillId="0" borderId="0" xfId="0" applyFont="1" applyAlignment="1">
      <alignment horizontal="center" vertical="center"/>
    </xf>
    <xf numFmtId="0" fontId="88" fillId="25" borderId="70" xfId="0" applyFont="1" applyFill="1" applyBorder="1" applyAlignment="1">
      <alignment horizontal="center" vertical="center" wrapText="1" readingOrder="1"/>
    </xf>
    <xf numFmtId="0" fontId="88" fillId="25" borderId="71" xfId="0" applyFont="1" applyFill="1" applyBorder="1" applyAlignment="1">
      <alignment horizontal="center" vertical="center" wrapText="1" readingOrder="1"/>
    </xf>
    <xf numFmtId="0" fontId="88" fillId="25" borderId="73" xfId="0" applyFont="1" applyFill="1" applyBorder="1" applyAlignment="1">
      <alignment horizontal="center" vertical="center" wrapText="1" readingOrder="1"/>
    </xf>
    <xf numFmtId="0" fontId="88" fillId="25" borderId="0" xfId="0" applyFont="1" applyFill="1" applyAlignment="1">
      <alignment horizontal="center" vertical="center" wrapText="1" readingOrder="1"/>
    </xf>
    <xf numFmtId="0" fontId="88" fillId="25" borderId="74" xfId="0" applyFont="1" applyFill="1" applyBorder="1" applyAlignment="1">
      <alignment horizontal="center" vertical="center" wrapText="1" readingOrder="1"/>
    </xf>
    <xf numFmtId="0" fontId="88" fillId="25" borderId="75" xfId="0" applyFont="1" applyFill="1" applyBorder="1" applyAlignment="1">
      <alignment horizontal="center" vertical="center" wrapText="1" readingOrder="1"/>
    </xf>
    <xf numFmtId="0" fontId="88" fillId="25" borderId="76" xfId="0" applyFont="1" applyFill="1" applyBorder="1" applyAlignment="1">
      <alignment horizontal="center" vertical="center" wrapText="1" readingOrder="1"/>
    </xf>
    <xf numFmtId="0" fontId="88"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8" fillId="8" borderId="70" xfId="0" applyFont="1" applyFill="1" applyBorder="1" applyAlignment="1">
      <alignment horizontal="center" vertical="center" wrapText="1" readingOrder="1"/>
    </xf>
    <xf numFmtId="0" fontId="88" fillId="8" borderId="71" xfId="0" applyFont="1" applyFill="1" applyBorder="1" applyAlignment="1">
      <alignment horizontal="center" vertical="center" wrapText="1" readingOrder="1"/>
    </xf>
    <xf numFmtId="0" fontId="88" fillId="8" borderId="73" xfId="0" applyFont="1" applyFill="1" applyBorder="1" applyAlignment="1">
      <alignment horizontal="center" vertical="center" wrapText="1" readingOrder="1"/>
    </xf>
    <xf numFmtId="0" fontId="88" fillId="8" borderId="0" xfId="0" applyFont="1" applyFill="1" applyAlignment="1">
      <alignment horizontal="center" vertical="center" wrapText="1" readingOrder="1"/>
    </xf>
    <xf numFmtId="0" fontId="88" fillId="8" borderId="74" xfId="0" applyFont="1" applyFill="1" applyBorder="1" applyAlignment="1">
      <alignment horizontal="center" vertical="center" wrapText="1" readingOrder="1"/>
    </xf>
    <xf numFmtId="0" fontId="88" fillId="8" borderId="75" xfId="0" applyFont="1" applyFill="1" applyBorder="1" applyAlignment="1">
      <alignment horizontal="center" vertical="center" wrapText="1" readingOrder="1"/>
    </xf>
    <xf numFmtId="0" fontId="88" fillId="8" borderId="76" xfId="0" applyFont="1" applyFill="1" applyBorder="1" applyAlignment="1">
      <alignment horizontal="center" vertical="center" wrapText="1" readingOrder="1"/>
    </xf>
    <xf numFmtId="0" fontId="88"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87" fillId="0" borderId="68" xfId="0" applyFont="1" applyBorder="1" applyAlignment="1">
      <alignment horizontal="center" vertical="center" wrapText="1"/>
    </xf>
    <xf numFmtId="0" fontId="2" fillId="0" borderId="0" xfId="0" applyFont="1" applyAlignment="1">
      <alignment horizontal="center" vertical="center" wrapText="1"/>
    </xf>
    <xf numFmtId="0" fontId="86"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6" fillId="14" borderId="0" xfId="0" applyFont="1" applyFill="1" applyAlignment="1">
      <alignment horizontal="center" vertical="center" textRotation="90" wrapText="1" readingOrder="1"/>
    </xf>
    <xf numFmtId="0" fontId="86" fillId="14" borderId="21" xfId="0" applyFont="1" applyFill="1" applyBorder="1" applyAlignment="1">
      <alignment horizontal="center" vertical="center" textRotation="90" wrapText="1" readingOrder="1"/>
    </xf>
    <xf numFmtId="0" fontId="88" fillId="16" borderId="70" xfId="0" applyFont="1" applyFill="1" applyBorder="1" applyAlignment="1">
      <alignment horizontal="center" vertical="center" wrapText="1" readingOrder="1"/>
    </xf>
    <xf numFmtId="0" fontId="88" fillId="16" borderId="71" xfId="0" applyFont="1" applyFill="1" applyBorder="1" applyAlignment="1">
      <alignment horizontal="center" vertical="center" wrapText="1" readingOrder="1"/>
    </xf>
    <xf numFmtId="0" fontId="88" fillId="16" borderId="72" xfId="0" applyFont="1" applyFill="1" applyBorder="1" applyAlignment="1">
      <alignment horizontal="center" vertical="center" wrapText="1" readingOrder="1"/>
    </xf>
    <xf numFmtId="0" fontId="88" fillId="16" borderId="73" xfId="0" applyFont="1" applyFill="1" applyBorder="1" applyAlignment="1">
      <alignment horizontal="center" vertical="center" wrapText="1" readingOrder="1"/>
    </xf>
    <xf numFmtId="0" fontId="88" fillId="16" borderId="0" xfId="0" applyFont="1" applyFill="1" applyAlignment="1">
      <alignment horizontal="center" vertical="center" wrapText="1" readingOrder="1"/>
    </xf>
    <xf numFmtId="0" fontId="88" fillId="16" borderId="74" xfId="0" applyFont="1" applyFill="1" applyBorder="1" applyAlignment="1">
      <alignment horizontal="center" vertical="center" wrapText="1" readingOrder="1"/>
    </xf>
    <xf numFmtId="0" fontId="88" fillId="16" borderId="75" xfId="0" applyFont="1" applyFill="1" applyBorder="1" applyAlignment="1">
      <alignment horizontal="center" vertical="center" wrapText="1" readingOrder="1"/>
    </xf>
    <xf numFmtId="0" fontId="88" fillId="16" borderId="76" xfId="0" applyFont="1" applyFill="1" applyBorder="1" applyAlignment="1">
      <alignment horizontal="center" vertical="center" wrapText="1" readingOrder="1"/>
    </xf>
    <xf numFmtId="0" fontId="88" fillId="16" borderId="77" xfId="0" applyFont="1" applyFill="1" applyBorder="1" applyAlignment="1">
      <alignment horizontal="center" vertical="center" wrapText="1" readingOrder="1"/>
    </xf>
    <xf numFmtId="0" fontId="88" fillId="15" borderId="70" xfId="0" applyFont="1" applyFill="1" applyBorder="1" applyAlignment="1">
      <alignment horizontal="center" vertical="center" wrapText="1" readingOrder="1"/>
    </xf>
    <xf numFmtId="0" fontId="88" fillId="15" borderId="71" xfId="0" applyFont="1" applyFill="1" applyBorder="1" applyAlignment="1">
      <alignment horizontal="center" vertical="center" wrapText="1" readingOrder="1"/>
    </xf>
    <xf numFmtId="0" fontId="88" fillId="15" borderId="73" xfId="0" applyFont="1" applyFill="1" applyBorder="1" applyAlignment="1">
      <alignment horizontal="center" vertical="center" wrapText="1" readingOrder="1"/>
    </xf>
    <xf numFmtId="0" fontId="88" fillId="15" borderId="0" xfId="0" applyFont="1" applyFill="1" applyAlignment="1">
      <alignment horizontal="center" vertical="center" wrapText="1" readingOrder="1"/>
    </xf>
    <xf numFmtId="0" fontId="88" fillId="15" borderId="75" xfId="0" applyFont="1" applyFill="1" applyBorder="1" applyAlignment="1">
      <alignment horizontal="center" vertical="center" wrapText="1" readingOrder="1"/>
    </xf>
    <xf numFmtId="0" fontId="88"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left" wrapText="1"/>
    </xf>
    <xf numFmtId="0" fontId="32" fillId="0" borderId="78" xfId="0" applyFont="1" applyBorder="1" applyAlignment="1">
      <alignment horizontal="left" wrapText="1"/>
    </xf>
    <xf numFmtId="0" fontId="32" fillId="0" borderId="107" xfId="0" applyFont="1" applyBorder="1" applyAlignment="1">
      <alignment horizontal="left" wrapText="1"/>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14" fontId="32" fillId="0" borderId="104" xfId="0" applyNumberFormat="1" applyFont="1" applyBorder="1" applyAlignment="1">
      <alignment horizontal="center"/>
    </xf>
    <xf numFmtId="0" fontId="100" fillId="0" borderId="104" xfId="0" applyFont="1" applyBorder="1" applyAlignment="1">
      <alignment horizontal="left" vertical="top" wrapText="1"/>
    </xf>
    <xf numFmtId="0" fontId="100" fillId="0" borderId="78" xfId="0" applyFont="1" applyBorder="1" applyAlignment="1">
      <alignment horizontal="left" vertical="top"/>
    </xf>
    <xf numFmtId="0" fontId="100" fillId="0" borderId="107" xfId="0" applyFont="1" applyBorder="1" applyAlignment="1">
      <alignment horizontal="left" vertical="top"/>
    </xf>
    <xf numFmtId="0" fontId="94" fillId="0" borderId="104" xfId="0" applyFont="1" applyBorder="1" applyAlignment="1" applyProtection="1">
      <alignment horizontal="center" vertical="center"/>
      <protection locked="0"/>
    </xf>
    <xf numFmtId="0" fontId="94" fillId="0" borderId="78" xfId="0" applyFont="1" applyBorder="1" applyAlignment="1" applyProtection="1">
      <alignment horizontal="center" vertical="center"/>
      <protection locked="0"/>
    </xf>
    <xf numFmtId="0" fontId="94" fillId="0" borderId="107" xfId="0" applyFont="1" applyBorder="1" applyAlignment="1" applyProtection="1">
      <alignment horizontal="center" vertical="center"/>
      <protection locked="0"/>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1" fontId="94" fillId="0" borderId="104" xfId="0" applyNumberFormat="1" applyFont="1" applyBorder="1" applyAlignment="1">
      <alignment horizontal="center" vertical="center"/>
    </xf>
    <xf numFmtId="1" fontId="94" fillId="0" borderId="78" xfId="0" applyNumberFormat="1" applyFont="1" applyBorder="1" applyAlignment="1">
      <alignment horizontal="center" vertical="center"/>
    </xf>
    <xf numFmtId="1" fontId="94" fillId="0" borderId="107" xfId="0" applyNumberFormat="1" applyFont="1" applyBorder="1" applyAlignment="1">
      <alignment horizontal="center" vertical="center"/>
    </xf>
    <xf numFmtId="1" fontId="94" fillId="0" borderId="103" xfId="0" applyNumberFormat="1" applyFont="1" applyBorder="1" applyAlignment="1" applyProtection="1">
      <alignment horizontal="center" vertical="center" wrapText="1"/>
      <protection locked="0"/>
    </xf>
    <xf numFmtId="1" fontId="94" fillId="0" borderId="105" xfId="0" applyNumberFormat="1" applyFont="1" applyBorder="1" applyAlignment="1" applyProtection="1">
      <alignment horizontal="center" vertical="center" wrapText="1"/>
      <protection locked="0"/>
    </xf>
    <xf numFmtId="1" fontId="94" fillId="0" borderId="106" xfId="0" applyNumberFormat="1" applyFont="1" applyBorder="1" applyAlignment="1" applyProtection="1">
      <alignment horizontal="center" vertical="center" wrapText="1"/>
      <protection locked="0"/>
    </xf>
    <xf numFmtId="0" fontId="100" fillId="0" borderId="78" xfId="0" applyFont="1" applyBorder="1" applyAlignment="1">
      <alignment horizontal="left" vertical="top" wrapText="1"/>
    </xf>
    <xf numFmtId="0" fontId="100" fillId="0" borderId="107" xfId="0" applyFont="1" applyBorder="1" applyAlignment="1">
      <alignment horizontal="left" vertical="top" wrapText="1"/>
    </xf>
    <xf numFmtId="0" fontId="93" fillId="24" borderId="101" xfId="0" applyFont="1" applyFill="1" applyBorder="1" applyAlignment="1">
      <alignment horizontal="center"/>
    </xf>
    <xf numFmtId="0" fontId="93" fillId="24" borderId="102" xfId="0" applyFont="1" applyFill="1" applyBorder="1" applyAlignment="1">
      <alignment horizont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90" fillId="4" borderId="95" xfId="0" applyFont="1" applyFill="1" applyBorder="1" applyAlignment="1">
      <alignment horizontal="center" vertical="center"/>
    </xf>
    <xf numFmtId="0" fontId="90" fillId="4" borderId="96" xfId="0" applyFont="1" applyFill="1" applyBorder="1" applyAlignment="1">
      <alignment horizontal="center" vertical="center"/>
    </xf>
    <xf numFmtId="0" fontId="90" fillId="4" borderId="97" xfId="0" applyFont="1" applyFill="1" applyBorder="1" applyAlignment="1">
      <alignment horizontal="center" vertical="center"/>
    </xf>
    <xf numFmtId="0" fontId="90" fillId="23" borderId="98" xfId="0" applyFont="1" applyFill="1" applyBorder="1" applyAlignment="1" applyProtection="1">
      <alignment horizontal="center" vertical="center" wrapText="1"/>
      <protection locked="0"/>
    </xf>
    <xf numFmtId="0" fontId="90" fillId="4" borderId="98" xfId="0" applyFont="1" applyFill="1" applyBorder="1" applyAlignment="1" applyProtection="1">
      <alignment horizontal="center" vertical="center" wrapText="1"/>
      <protection locked="0"/>
    </xf>
    <xf numFmtId="0" fontId="89" fillId="4" borderId="2" xfId="0" applyFont="1" applyFill="1" applyBorder="1" applyAlignment="1">
      <alignment horizontal="center" vertical="center" wrapText="1"/>
    </xf>
    <xf numFmtId="0" fontId="89" fillId="4" borderId="94" xfId="0" applyFont="1" applyFill="1" applyBorder="1" applyAlignment="1">
      <alignment horizontal="center" vertical="center" wrapText="1"/>
    </xf>
    <xf numFmtId="0" fontId="89" fillId="4" borderId="0" xfId="0" applyFont="1" applyFill="1" applyAlignment="1">
      <alignment horizontal="center" vertical="center" wrapText="1"/>
    </xf>
    <xf numFmtId="0" fontId="89" fillId="4" borderId="93" xfId="0" applyFont="1" applyFill="1" applyBorder="1" applyAlignment="1">
      <alignment horizontal="center" vertical="center" wrapText="1"/>
    </xf>
    <xf numFmtId="0" fontId="91" fillId="4" borderId="99" xfId="0" applyFont="1" applyFill="1" applyBorder="1" applyAlignment="1">
      <alignment horizontal="center" vertical="center" wrapText="1"/>
    </xf>
    <xf numFmtId="0" fontId="91" fillId="4" borderId="100" xfId="0" applyFont="1" applyFill="1" applyBorder="1" applyAlignment="1">
      <alignment horizontal="center" vertical="center" wrapText="1"/>
    </xf>
    <xf numFmtId="0" fontId="91" fillId="4" borderId="95" xfId="0" applyFont="1" applyFill="1" applyBorder="1" applyAlignment="1">
      <alignment horizontal="center" vertical="center" wrapText="1"/>
    </xf>
    <xf numFmtId="0" fontId="91" fillId="4" borderId="97" xfId="0" applyFont="1" applyFill="1" applyBorder="1" applyAlignment="1">
      <alignment horizontal="center" vertical="center" wrapText="1"/>
    </xf>
    <xf numFmtId="0" fontId="90" fillId="4" borderId="95" xfId="0" applyFont="1" applyFill="1" applyBorder="1" applyAlignment="1" applyProtection="1">
      <alignment horizontal="center" vertical="center" wrapText="1"/>
      <protection locked="0"/>
    </xf>
    <xf numFmtId="0" fontId="91" fillId="4" borderId="96" xfId="0" applyFont="1" applyFill="1" applyBorder="1" applyAlignment="1">
      <alignment horizontal="center" vertical="center" wrapText="1"/>
    </xf>
  </cellXfs>
  <cellStyles count="3">
    <cellStyle name="Normal" xfId="0" builtinId="0"/>
    <cellStyle name="Normal - Style1 2" xfId="1" xr:uid="{00000000-0005-0000-0000-000001000000}"/>
    <cellStyle name="Normal 2 2" xfId="2" xr:uid="{00000000-0005-0000-0000-000002000000}"/>
  </cellStyles>
  <dxfs count="3979">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7D867A4A-FF37-40CA-8185-CD33A72F9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B83AC58-898F-4AD0-92AD-9600EB0714A7}"/>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947140C6-FDFF-4981-BEC4-1D14C8B3D53F}"/>
            </a:ext>
          </a:extLst>
        </xdr:cNvPr>
        <xdr:cNvGrpSpPr>
          <a:grpSpLocks/>
        </xdr:cNvGrpSpPr>
      </xdr:nvGrpSpPr>
      <xdr:grpSpPr bwMode="auto">
        <a:xfrm>
          <a:off x="8586788" y="457200"/>
          <a:ext cx="2886074" cy="283369"/>
          <a:chOff x="2381" y="720"/>
          <a:chExt cx="3154" cy="65"/>
        </a:xfrm>
      </xdr:grpSpPr>
      <xdr:pic>
        <xdr:nvPicPr>
          <xdr:cNvPr id="5" name="6 Imagen">
            <a:extLst>
              <a:ext uri="{FF2B5EF4-FFF2-40B4-BE49-F238E27FC236}">
                <a16:creationId xmlns:a16="http://schemas.microsoft.com/office/drawing/2014/main" id="{2F07407D-BC0B-4F6B-9C1B-BB1BB595F4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4F33A69-4D37-42B9-9368-12CA7F67D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A1156D8-864E-4945-8DBA-2D7C3B24FB45}"/>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E64692D-DBDA-4362-ABEB-006F5BF6F812}"/>
            </a:ext>
          </a:extLst>
        </xdr:cNvPr>
        <xdr:cNvSpPr txBox="1"/>
      </xdr:nvSpPr>
      <xdr:spPr>
        <a:xfrm>
          <a:off x="11786235" y="3425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9" name="18 Imagen" descr="Logo CSJ RGB_01">
          <a:extLst>
            <a:ext uri="{FF2B5EF4-FFF2-40B4-BE49-F238E27FC236}">
              <a16:creationId xmlns:a16="http://schemas.microsoft.com/office/drawing/2014/main" id="{8F688FD2-776F-4892-9AB6-6E1A461E0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6F0B57F5-EDD0-4CD5-BB80-6DCC105E4F0C}"/>
            </a:ext>
          </a:extLst>
        </xdr:cNvPr>
        <xdr:cNvSpPr txBox="1"/>
      </xdr:nvSpPr>
      <xdr:spPr>
        <a:xfrm>
          <a:off x="9591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EF3E21A2-580C-433D-A397-E95067857EF0}"/>
            </a:ext>
          </a:extLst>
        </xdr:cNvPr>
        <xdr:cNvGrpSpPr>
          <a:grpSpLocks/>
        </xdr:cNvGrpSpPr>
      </xdr:nvGrpSpPr>
      <xdr:grpSpPr bwMode="auto">
        <a:xfrm>
          <a:off x="8586788" y="457200"/>
          <a:ext cx="2886074" cy="283369"/>
          <a:chOff x="2381" y="720"/>
          <a:chExt cx="3154" cy="65"/>
        </a:xfrm>
      </xdr:grpSpPr>
      <xdr:pic>
        <xdr:nvPicPr>
          <xdr:cNvPr id="12" name="6 Imagen">
            <a:extLst>
              <a:ext uri="{FF2B5EF4-FFF2-40B4-BE49-F238E27FC236}">
                <a16:creationId xmlns:a16="http://schemas.microsoft.com/office/drawing/2014/main" id="{396605F5-6972-4DCD-887E-69C51D4E56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528CF11F-5958-4E4A-8869-267A1BCB9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14" name="Imagen 13">
          <a:extLst>
            <a:ext uri="{FF2B5EF4-FFF2-40B4-BE49-F238E27FC236}">
              <a16:creationId xmlns:a16="http://schemas.microsoft.com/office/drawing/2014/main" id="{146B4D0A-7D85-40A4-9CB1-B5FFB0829A86}"/>
            </a:ext>
          </a:extLst>
        </xdr:cNvPr>
        <xdr:cNvPicPr>
          <a:picLocks noChangeAspect="1"/>
        </xdr:cNvPicPr>
      </xdr:nvPicPr>
      <xdr:blipFill>
        <a:blip xmlns:r="http://schemas.openxmlformats.org/officeDocument/2006/relationships" r:embed="rId4"/>
        <a:stretch>
          <a:fillRect/>
        </a:stretch>
      </xdr:blipFill>
      <xdr:spPr>
        <a:xfrm>
          <a:off x="9772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B39403A8-4C31-47E4-9C42-C185BC534063}"/>
            </a:ext>
          </a:extLst>
        </xdr:cNvPr>
        <xdr:cNvSpPr txBox="1"/>
      </xdr:nvSpPr>
      <xdr:spPr>
        <a:xfrm>
          <a:off x="12052935" y="36061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16" name="18 Imagen" descr="Logo CSJ RGB_01">
          <a:extLst>
            <a:ext uri="{FF2B5EF4-FFF2-40B4-BE49-F238E27FC236}">
              <a16:creationId xmlns:a16="http://schemas.microsoft.com/office/drawing/2014/main" id="{0313B1CA-BD04-4FD6-A4E8-18DBE25E22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7" name="CuadroTexto 4">
          <a:extLst>
            <a:ext uri="{FF2B5EF4-FFF2-40B4-BE49-F238E27FC236}">
              <a16:creationId xmlns:a16="http://schemas.microsoft.com/office/drawing/2014/main" id="{3B3F35EA-25D1-46A2-BE32-6FF7C5158FAC}"/>
            </a:ext>
          </a:extLst>
        </xdr:cNvPr>
        <xdr:cNvSpPr txBox="1"/>
      </xdr:nvSpPr>
      <xdr:spPr>
        <a:xfrm>
          <a:off x="9591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8" name="Group 8">
          <a:extLst>
            <a:ext uri="{FF2B5EF4-FFF2-40B4-BE49-F238E27FC236}">
              <a16:creationId xmlns:a16="http://schemas.microsoft.com/office/drawing/2014/main" id="{6427A82D-EA92-47AA-BA18-C9DCFBDC7CD2}"/>
            </a:ext>
          </a:extLst>
        </xdr:cNvPr>
        <xdr:cNvGrpSpPr>
          <a:grpSpLocks/>
        </xdr:cNvGrpSpPr>
      </xdr:nvGrpSpPr>
      <xdr:grpSpPr bwMode="auto">
        <a:xfrm>
          <a:off x="8586788" y="457200"/>
          <a:ext cx="2886074" cy="283369"/>
          <a:chOff x="2381" y="720"/>
          <a:chExt cx="3154" cy="65"/>
        </a:xfrm>
      </xdr:grpSpPr>
      <xdr:pic>
        <xdr:nvPicPr>
          <xdr:cNvPr id="19" name="6 Imagen">
            <a:extLst>
              <a:ext uri="{FF2B5EF4-FFF2-40B4-BE49-F238E27FC236}">
                <a16:creationId xmlns:a16="http://schemas.microsoft.com/office/drawing/2014/main" id="{76E171F3-F220-41CC-B09D-75B22EAD7B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84E28221-38A0-42A6-A728-EED65F519D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21" name="Imagen 20">
          <a:extLst>
            <a:ext uri="{FF2B5EF4-FFF2-40B4-BE49-F238E27FC236}">
              <a16:creationId xmlns:a16="http://schemas.microsoft.com/office/drawing/2014/main" id="{1EF5C9D6-7458-4B5C-BC6D-150B730CB4C7}"/>
            </a:ext>
          </a:extLst>
        </xdr:cNvPr>
        <xdr:cNvPicPr>
          <a:picLocks noChangeAspect="1"/>
        </xdr:cNvPicPr>
      </xdr:nvPicPr>
      <xdr:blipFill>
        <a:blip xmlns:r="http://schemas.openxmlformats.org/officeDocument/2006/relationships" r:embed="rId4"/>
        <a:stretch>
          <a:fillRect/>
        </a:stretch>
      </xdr:blipFill>
      <xdr:spPr>
        <a:xfrm>
          <a:off x="9772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22" name="CuadroTexto 21">
          <a:extLst>
            <a:ext uri="{FF2B5EF4-FFF2-40B4-BE49-F238E27FC236}">
              <a16:creationId xmlns:a16="http://schemas.microsoft.com/office/drawing/2014/main" id="{43599DA8-5550-4C41-BD30-E6DCB67261E0}"/>
            </a:ext>
          </a:extLst>
        </xdr:cNvPr>
        <xdr:cNvSpPr txBox="1"/>
      </xdr:nvSpPr>
      <xdr:spPr>
        <a:xfrm>
          <a:off x="12052935" y="36061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1</xdr:col>
      <xdr:colOff>119063</xdr:colOff>
      <xdr:row>0</xdr:row>
      <xdr:rowOff>0</xdr:rowOff>
    </xdr:from>
    <xdr:to>
      <xdr:col>1</xdr:col>
      <xdr:colOff>928688</xdr:colOff>
      <xdr:row>4</xdr:row>
      <xdr:rowOff>7143</xdr:rowOff>
    </xdr:to>
    <xdr:pic>
      <xdr:nvPicPr>
        <xdr:cNvPr id="23" name="Imagen 22">
          <a:extLst>
            <a:ext uri="{FF2B5EF4-FFF2-40B4-BE49-F238E27FC236}">
              <a16:creationId xmlns:a16="http://schemas.microsoft.com/office/drawing/2014/main" id="{66E3047E-9C84-4136-959E-E5512BAB5FF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81338" y="0"/>
          <a:ext cx="809625" cy="690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31290B81-3269-4859-B552-DE295F497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74361DEA-DFAF-4396-A650-7ED75E5F3797}"/>
            </a:ext>
          </a:extLst>
        </xdr:cNvPr>
        <xdr:cNvSpPr txBox="1"/>
      </xdr:nvSpPr>
      <xdr:spPr>
        <a:xfrm>
          <a:off x="7734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F6680BB3-E237-4B6E-B97A-22C080D9850D}"/>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id="{71EB3C33-8E72-4A5D-8DEA-1644E2CAD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9E94A85-E526-4745-9B87-DB947E7349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F973822D-275F-4543-8A71-47C6876830E1}"/>
            </a:ext>
          </a:extLst>
        </xdr:cNvPr>
        <xdr:cNvPicPr>
          <a:picLocks noChangeAspect="1"/>
        </xdr:cNvPicPr>
      </xdr:nvPicPr>
      <xdr:blipFill>
        <a:blip xmlns:r="http://schemas.openxmlformats.org/officeDocument/2006/relationships" r:embed="rId4"/>
        <a:stretch>
          <a:fillRect/>
        </a:stretch>
      </xdr:blipFill>
      <xdr:spPr>
        <a:xfrm>
          <a:off x="7839074"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118213E6-83A5-4005-906E-C04C7596A750}"/>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oneCellAnchor>
    <xdr:from>
      <xdr:col>6</xdr:col>
      <xdr:colOff>375284</xdr:colOff>
      <xdr:row>3</xdr:row>
      <xdr:rowOff>200026</xdr:rowOff>
    </xdr:from>
    <xdr:ext cx="3920491" cy="3962400"/>
    <xdr:sp macro="" textlink="">
      <xdr:nvSpPr>
        <xdr:cNvPr id="9" name="CuadroTexto 8">
          <a:extLst>
            <a:ext uri="{FF2B5EF4-FFF2-40B4-BE49-F238E27FC236}">
              <a16:creationId xmlns:a16="http://schemas.microsoft.com/office/drawing/2014/main" id="{DB090398-1D97-440D-A5B7-197796CB3346}"/>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oneCellAnchor>
    <xdr:from>
      <xdr:col>6</xdr:col>
      <xdr:colOff>375284</xdr:colOff>
      <xdr:row>3</xdr:row>
      <xdr:rowOff>200026</xdr:rowOff>
    </xdr:from>
    <xdr:ext cx="3920491" cy="3962400"/>
    <xdr:sp macro="" textlink="">
      <xdr:nvSpPr>
        <xdr:cNvPr id="10" name="CuadroTexto 9">
          <a:extLst>
            <a:ext uri="{FF2B5EF4-FFF2-40B4-BE49-F238E27FC236}">
              <a16:creationId xmlns:a16="http://schemas.microsoft.com/office/drawing/2014/main" id="{4C66C2E4-C041-4774-92A5-EA850B930FFD}"/>
            </a:ext>
          </a:extLst>
        </xdr:cNvPr>
        <xdr:cNvSpPr txBox="1"/>
      </xdr:nvSpPr>
      <xdr:spPr>
        <a:xfrm>
          <a:off x="9909809"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E5B3E38-0035-4C9C-9872-38F71F0C4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A08FF937-0FA9-49EC-9A42-22E8A7843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B65EF3E6-862F-4B15-B566-BA3D67C8F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405E8A5-411E-4884-88ED-7A13691BF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ma%20Judicial/SRPA/CESPA/SIGCMA/2021/Matriz%20de%20Riesgos%202021/MATRIZ%20DE%20RIESGOS%202021%20GESTION%20ADMINISTRATIVA/Matriz%20de%20Riesgos%20SIGCMA%205X5%20Centro%20de%20Servicios%20SRPA%20Monteria%20Gestion%20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I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
      <sheetName val="Hoja1"/>
      <sheetName val="LISTA"/>
      <sheetName val="Tabla Valoración de Controles"/>
      <sheetName val="Matriz de Calor"/>
      <sheetName val="Seguimiento 1 Trimestre"/>
      <sheetName val="Seguimiento 2 Trimestre"/>
      <sheetName val="Seguimiento 3 Trimestre"/>
      <sheetName val="Seguimiento 4 Trimestre"/>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296">
      <pivotArea field="1" type="button" dataOnly="0" labelOnly="1" outline="0" axis="axisRow" fieldPosition="1"/>
    </format>
    <format dxfId="3295">
      <pivotArea dataOnly="0" labelOnly="1" outline="0" fieldPosition="0">
        <references count="1">
          <reference field="0" count="1">
            <x v="0"/>
          </reference>
        </references>
      </pivotArea>
    </format>
    <format dxfId="3294">
      <pivotArea dataOnly="0" labelOnly="1" outline="0" fieldPosition="0">
        <references count="1">
          <reference field="0" count="1">
            <x v="1"/>
          </reference>
        </references>
      </pivotArea>
    </format>
    <format dxfId="3293">
      <pivotArea dataOnly="0" labelOnly="1" outline="0" fieldPosition="0">
        <references count="2">
          <reference field="0" count="1" selected="0">
            <x v="0"/>
          </reference>
          <reference field="1" count="5">
            <x v="0"/>
            <x v="6"/>
            <x v="7"/>
            <x v="8"/>
            <x v="9"/>
          </reference>
        </references>
      </pivotArea>
    </format>
    <format dxfId="3292">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37:C247" totalsRowShown="0" headerRowDxfId="3291" dataDxfId="3290">
  <autoFilter ref="B237:C247" xr:uid="{00000000-0009-0000-0100-000002000000}"/>
  <tableColumns count="2">
    <tableColumn id="1" xr3:uid="{00000000-0010-0000-0000-000001000000}" name="Criterios" dataDxfId="3289"/>
    <tableColumn id="2" xr3:uid="{00000000-0010-0000-0000-000002000000}" name="Subcriterios" dataDxfId="328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18"/>
  <sheetViews>
    <sheetView showGridLines="0" topLeftCell="A7" workbookViewId="0">
      <selection activeCell="B19" sqref="B19"/>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98" t="s">
        <v>186</v>
      </c>
      <c r="B1" s="298"/>
      <c r="C1" s="298"/>
      <c r="D1" s="298"/>
      <c r="E1" s="298"/>
      <c r="F1" s="298"/>
    </row>
    <row r="5" spans="1:9" x14ac:dyDescent="0.25">
      <c r="D5" s="95"/>
      <c r="E5" s="95"/>
      <c r="F5" s="95"/>
      <c r="G5" s="95"/>
      <c r="H5" s="95"/>
    </row>
    <row r="6" spans="1:9" x14ac:dyDescent="0.25">
      <c r="D6" s="95"/>
      <c r="E6" s="95"/>
      <c r="F6" s="95"/>
      <c r="G6" s="95"/>
      <c r="H6" s="95"/>
    </row>
    <row r="7" spans="1:9" ht="33.75" x14ac:dyDescent="0.5">
      <c r="A7" s="299" t="s">
        <v>306</v>
      </c>
      <c r="B7" s="299"/>
      <c r="C7" s="299"/>
      <c r="D7" s="299"/>
      <c r="E7" s="299"/>
      <c r="F7" s="299"/>
      <c r="G7" s="299"/>
      <c r="H7" s="299"/>
      <c r="I7" s="299"/>
    </row>
    <row r="9" spans="1:9" s="87" customFormat="1" ht="81.75" customHeight="1" x14ac:dyDescent="0.2">
      <c r="A9" s="88" t="s">
        <v>307</v>
      </c>
      <c r="B9" s="300" t="s">
        <v>185</v>
      </c>
      <c r="C9" s="300"/>
      <c r="D9" s="300"/>
      <c r="E9" s="300"/>
      <c r="F9" s="300"/>
      <c r="G9" s="300"/>
      <c r="H9" s="300"/>
      <c r="I9" s="300"/>
    </row>
    <row r="10" spans="1:9" s="87" customFormat="1" ht="16.7" customHeight="1" x14ac:dyDescent="0.2">
      <c r="A10" s="93"/>
      <c r="B10" s="94"/>
      <c r="C10" s="94"/>
      <c r="D10" s="93"/>
      <c r="E10" s="92"/>
    </row>
    <row r="11" spans="1:9" s="87" customFormat="1" ht="84" customHeight="1" x14ac:dyDescent="0.2">
      <c r="A11" s="88" t="s">
        <v>184</v>
      </c>
      <c r="B11" s="89" t="s">
        <v>183</v>
      </c>
      <c r="C11" s="297" t="s">
        <v>576</v>
      </c>
      <c r="D11" s="297"/>
      <c r="E11" s="297"/>
      <c r="F11" s="297"/>
      <c r="G11" s="297"/>
      <c r="H11" s="297"/>
      <c r="I11" s="297"/>
    </row>
    <row r="12" spans="1:9" ht="32.25" customHeight="1" x14ac:dyDescent="0.25">
      <c r="A12" s="91"/>
    </row>
    <row r="13" spans="1:9" ht="32.25" customHeight="1" x14ac:dyDescent="0.25">
      <c r="A13" s="90" t="s">
        <v>185</v>
      </c>
      <c r="B13" s="297"/>
      <c r="C13" s="297"/>
      <c r="D13" s="297"/>
      <c r="E13" s="297"/>
      <c r="F13" s="297"/>
      <c r="G13" s="297"/>
      <c r="H13" s="297"/>
      <c r="I13" s="297"/>
    </row>
    <row r="14" spans="1:9" s="87" customFormat="1" ht="69" customHeight="1" x14ac:dyDescent="0.2">
      <c r="A14" s="90" t="s">
        <v>182</v>
      </c>
      <c r="B14" s="297"/>
      <c r="C14" s="297"/>
      <c r="D14" s="297"/>
      <c r="E14" s="297"/>
      <c r="F14" s="297"/>
      <c r="G14" s="297"/>
      <c r="H14" s="297"/>
      <c r="I14" s="297"/>
    </row>
    <row r="15" spans="1:9" s="87" customFormat="1" ht="54" customHeight="1" x14ac:dyDescent="0.2">
      <c r="A15" s="90" t="s">
        <v>181</v>
      </c>
      <c r="B15" s="297"/>
      <c r="C15" s="297"/>
      <c r="D15" s="297"/>
      <c r="E15" s="297"/>
      <c r="F15" s="297"/>
      <c r="G15" s="297"/>
      <c r="H15" s="297"/>
      <c r="I15" s="297"/>
    </row>
    <row r="16" spans="1:9" s="87" customFormat="1" ht="54" customHeight="1" x14ac:dyDescent="0.2">
      <c r="A16" s="88" t="s">
        <v>180</v>
      </c>
      <c r="B16" s="297" t="s">
        <v>179</v>
      </c>
      <c r="C16" s="297"/>
      <c r="D16" s="297"/>
      <c r="E16" s="297"/>
      <c r="F16" s="297"/>
      <c r="G16" s="297"/>
      <c r="H16" s="297"/>
      <c r="I16" s="297"/>
    </row>
    <row r="18" spans="1:9" s="87" customFormat="1" ht="54.75" customHeight="1" x14ac:dyDescent="0.2">
      <c r="A18" s="88" t="s">
        <v>178</v>
      </c>
      <c r="B18" s="296" t="s">
        <v>577</v>
      </c>
      <c r="C18" s="296"/>
      <c r="D18" s="296"/>
      <c r="E18" s="296"/>
      <c r="F18" s="296"/>
      <c r="G18" s="296"/>
      <c r="H18" s="296"/>
      <c r="I18" s="29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31"/>
  <sheetViews>
    <sheetView topLeftCell="A26" workbookViewId="0">
      <selection activeCell="D19" sqref="D19"/>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381</v>
      </c>
    </row>
    <row r="3" spans="2:11" ht="30" x14ac:dyDescent="0.25">
      <c r="B3" t="s">
        <v>40</v>
      </c>
      <c r="C3" s="82" t="s">
        <v>41</v>
      </c>
      <c r="D3" s="5" t="s">
        <v>47</v>
      </c>
      <c r="E3" t="s">
        <v>52</v>
      </c>
      <c r="F3" t="s">
        <v>56</v>
      </c>
      <c r="G3" t="s">
        <v>59</v>
      </c>
      <c r="H3" t="s">
        <v>62</v>
      </c>
      <c r="I3" t="s">
        <v>65</v>
      </c>
      <c r="J3" t="s">
        <v>176</v>
      </c>
      <c r="K3" t="s">
        <v>382</v>
      </c>
    </row>
    <row r="4" spans="2:11" ht="75" x14ac:dyDescent="0.25">
      <c r="B4" s="208" t="s">
        <v>389</v>
      </c>
      <c r="C4" t="s">
        <v>42</v>
      </c>
      <c r="D4" s="5" t="s">
        <v>48</v>
      </c>
      <c r="E4" t="s">
        <v>53</v>
      </c>
      <c r="F4" t="s">
        <v>57</v>
      </c>
      <c r="G4" t="s">
        <v>60</v>
      </c>
      <c r="H4" t="s">
        <v>63</v>
      </c>
      <c r="I4" t="s">
        <v>66</v>
      </c>
      <c r="J4" t="s">
        <v>177</v>
      </c>
      <c r="K4" t="s">
        <v>383</v>
      </c>
    </row>
    <row r="5" spans="2:11" ht="60" x14ac:dyDescent="0.25">
      <c r="B5" s="208" t="s">
        <v>412</v>
      </c>
      <c r="C5" t="s">
        <v>43</v>
      </c>
      <c r="D5" s="5" t="s">
        <v>129</v>
      </c>
      <c r="E5" t="s">
        <v>54</v>
      </c>
      <c r="K5" t="s">
        <v>384</v>
      </c>
    </row>
    <row r="6" spans="2:11" ht="45" x14ac:dyDescent="0.25">
      <c r="B6" s="208" t="s">
        <v>386</v>
      </c>
      <c r="C6" t="s">
        <v>44</v>
      </c>
      <c r="D6" s="5" t="s">
        <v>423</v>
      </c>
      <c r="K6" t="s">
        <v>385</v>
      </c>
    </row>
    <row r="7" spans="2:11" ht="60" x14ac:dyDescent="0.25">
      <c r="B7" s="208" t="s">
        <v>435</v>
      </c>
      <c r="C7" t="s">
        <v>45</v>
      </c>
      <c r="D7" s="83" t="s">
        <v>50</v>
      </c>
    </row>
    <row r="8" spans="2:11" ht="30" x14ac:dyDescent="0.25">
      <c r="B8" s="208" t="s">
        <v>555</v>
      </c>
      <c r="C8" t="s">
        <v>417</v>
      </c>
      <c r="D8" s="194" t="s">
        <v>395</v>
      </c>
    </row>
    <row r="9" spans="2:11" ht="30" x14ac:dyDescent="0.25">
      <c r="B9" t="s">
        <v>462</v>
      </c>
      <c r="C9" t="s">
        <v>174</v>
      </c>
      <c r="D9" s="194" t="s">
        <v>396</v>
      </c>
    </row>
    <row r="10" spans="2:11" ht="30" x14ac:dyDescent="0.25">
      <c r="C10" t="s">
        <v>507</v>
      </c>
      <c r="D10" s="194" t="s">
        <v>397</v>
      </c>
    </row>
    <row r="11" spans="2:11" ht="30" x14ac:dyDescent="0.25">
      <c r="D11" s="194" t="s">
        <v>398</v>
      </c>
    </row>
    <row r="12" spans="2:11" ht="30" x14ac:dyDescent="0.25">
      <c r="D12" s="194" t="s">
        <v>399</v>
      </c>
    </row>
    <row r="13" spans="2:11" ht="30" x14ac:dyDescent="0.25">
      <c r="D13" s="192" t="s">
        <v>390</v>
      </c>
    </row>
    <row r="14" spans="2:11" ht="30" x14ac:dyDescent="0.25">
      <c r="D14" s="192" t="s">
        <v>391</v>
      </c>
    </row>
    <row r="15" spans="2:11" ht="30" x14ac:dyDescent="0.25">
      <c r="D15" s="192" t="s">
        <v>392</v>
      </c>
    </row>
    <row r="16" spans="2:11" ht="30" x14ac:dyDescent="0.25">
      <c r="D16" s="192" t="s">
        <v>393</v>
      </c>
    </row>
    <row r="17" spans="4:4" ht="30" x14ac:dyDescent="0.25">
      <c r="D17" s="192" t="s">
        <v>394</v>
      </c>
    </row>
    <row r="18" spans="4:4" ht="60" x14ac:dyDescent="0.25">
      <c r="D18" s="82" t="s">
        <v>556</v>
      </c>
    </row>
    <row r="19" spans="4:4" ht="60" x14ac:dyDescent="0.25">
      <c r="D19" s="82" t="s">
        <v>557</v>
      </c>
    </row>
    <row r="20" spans="4:4" ht="30" x14ac:dyDescent="0.25">
      <c r="D20" s="225" t="s">
        <v>426</v>
      </c>
    </row>
    <row r="21" spans="4:4" ht="30" x14ac:dyDescent="0.25">
      <c r="D21" s="225" t="s">
        <v>430</v>
      </c>
    </row>
    <row r="22" spans="4:4" ht="30" x14ac:dyDescent="0.25">
      <c r="D22" s="225" t="s">
        <v>431</v>
      </c>
    </row>
    <row r="23" spans="4:4" ht="30" x14ac:dyDescent="0.25">
      <c r="D23" s="225" t="s">
        <v>432</v>
      </c>
    </row>
    <row r="24" spans="4:4" ht="45" x14ac:dyDescent="0.25">
      <c r="D24" s="225" t="s">
        <v>433</v>
      </c>
    </row>
    <row r="25" spans="4:4" ht="45" x14ac:dyDescent="0.25">
      <c r="D25" s="225" t="s">
        <v>424</v>
      </c>
    </row>
    <row r="26" spans="4:4" ht="60" x14ac:dyDescent="0.25">
      <c r="D26" s="225" t="s">
        <v>425</v>
      </c>
    </row>
    <row r="27" spans="4:4" ht="45" x14ac:dyDescent="0.25">
      <c r="D27" s="225" t="s">
        <v>465</v>
      </c>
    </row>
    <row r="28" spans="4:4" ht="45" x14ac:dyDescent="0.25">
      <c r="D28" s="225" t="s">
        <v>466</v>
      </c>
    </row>
    <row r="29" spans="4:4" ht="45" x14ac:dyDescent="0.25">
      <c r="D29" s="225" t="s">
        <v>467</v>
      </c>
    </row>
    <row r="30" spans="4:4" ht="45" x14ac:dyDescent="0.25">
      <c r="D30" s="225" t="s">
        <v>464</v>
      </c>
    </row>
    <row r="31" spans="4:4" ht="45" x14ac:dyDescent="0.25">
      <c r="D31" s="225" t="s">
        <v>468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31" t="s">
        <v>140</v>
      </c>
      <c r="C1" s="432"/>
      <c r="D1" s="432"/>
      <c r="E1" s="432"/>
      <c r="F1" s="433"/>
    </row>
    <row r="2" spans="2:11" ht="16.5" thickBot="1" x14ac:dyDescent="0.3">
      <c r="B2" s="36"/>
      <c r="C2" s="36"/>
      <c r="D2" s="36"/>
      <c r="E2" s="36"/>
      <c r="F2" s="36"/>
      <c r="I2" s="195"/>
      <c r="J2" s="219" t="s">
        <v>56</v>
      </c>
      <c r="K2" s="219" t="s">
        <v>57</v>
      </c>
    </row>
    <row r="3" spans="2:11" ht="16.5" thickBot="1" x14ac:dyDescent="0.25">
      <c r="B3" s="434" t="s">
        <v>141</v>
      </c>
      <c r="C3" s="435"/>
      <c r="D3" s="435"/>
      <c r="E3" s="37" t="s">
        <v>142</v>
      </c>
      <c r="F3" s="38" t="s">
        <v>143</v>
      </c>
      <c r="I3" s="218" t="s">
        <v>52</v>
      </c>
      <c r="J3" s="204">
        <v>0.5</v>
      </c>
      <c r="K3" s="204">
        <v>0.45</v>
      </c>
    </row>
    <row r="4" spans="2:11" ht="31.5" x14ac:dyDescent="0.2">
      <c r="B4" s="436" t="s">
        <v>144</v>
      </c>
      <c r="C4" s="438" t="s">
        <v>31</v>
      </c>
      <c r="D4" s="39" t="s">
        <v>52</v>
      </c>
      <c r="E4" s="40" t="s">
        <v>145</v>
      </c>
      <c r="F4" s="41">
        <v>0.25</v>
      </c>
      <c r="I4" s="219" t="s">
        <v>53</v>
      </c>
      <c r="J4" s="204">
        <v>0.4</v>
      </c>
      <c r="K4" s="204">
        <v>0.35</v>
      </c>
    </row>
    <row r="5" spans="2:11" ht="47.25" x14ac:dyDescent="0.2">
      <c r="B5" s="437"/>
      <c r="C5" s="439"/>
      <c r="D5" s="42" t="s">
        <v>53</v>
      </c>
      <c r="E5" s="43" t="s">
        <v>146</v>
      </c>
      <c r="F5" s="44">
        <v>0.15</v>
      </c>
      <c r="I5" s="219" t="s">
        <v>54</v>
      </c>
      <c r="J5" s="204">
        <v>0.35</v>
      </c>
      <c r="K5" s="204">
        <v>0.3</v>
      </c>
    </row>
    <row r="6" spans="2:11" ht="47.25" x14ac:dyDescent="0.2">
      <c r="B6" s="437"/>
      <c r="C6" s="439"/>
      <c r="D6" s="42" t="s">
        <v>54</v>
      </c>
      <c r="E6" s="43" t="s">
        <v>147</v>
      </c>
      <c r="F6" s="44">
        <v>0.1</v>
      </c>
    </row>
    <row r="7" spans="2:11" ht="63" x14ac:dyDescent="0.2">
      <c r="B7" s="437"/>
      <c r="C7" s="439" t="s">
        <v>32</v>
      </c>
      <c r="D7" s="42" t="s">
        <v>56</v>
      </c>
      <c r="E7" s="43" t="s">
        <v>148</v>
      </c>
      <c r="F7" s="44">
        <v>0.25</v>
      </c>
      <c r="G7" s="196"/>
    </row>
    <row r="8" spans="2:11" ht="31.5" x14ac:dyDescent="0.2">
      <c r="B8" s="437"/>
      <c r="C8" s="439"/>
      <c r="D8" s="42" t="s">
        <v>57</v>
      </c>
      <c r="E8" s="43" t="s">
        <v>149</v>
      </c>
      <c r="F8" s="44">
        <v>0.2</v>
      </c>
      <c r="G8" s="196"/>
    </row>
    <row r="9" spans="2:11" ht="47.25" x14ac:dyDescent="0.2">
      <c r="B9" s="437" t="s">
        <v>150</v>
      </c>
      <c r="C9" s="439" t="s">
        <v>34</v>
      </c>
      <c r="D9" s="42" t="s">
        <v>59</v>
      </c>
      <c r="E9" s="43" t="s">
        <v>151</v>
      </c>
      <c r="F9" s="45" t="s">
        <v>152</v>
      </c>
    </row>
    <row r="10" spans="2:11" ht="63" x14ac:dyDescent="0.2">
      <c r="B10" s="437"/>
      <c r="C10" s="439"/>
      <c r="D10" s="42" t="s">
        <v>153</v>
      </c>
      <c r="E10" s="43" t="s">
        <v>154</v>
      </c>
      <c r="F10" s="45" t="s">
        <v>152</v>
      </c>
    </row>
    <row r="11" spans="2:11" ht="47.25" x14ac:dyDescent="0.2">
      <c r="B11" s="437"/>
      <c r="C11" s="439" t="s">
        <v>35</v>
      </c>
      <c r="D11" s="42" t="s">
        <v>62</v>
      </c>
      <c r="E11" s="43" t="s">
        <v>155</v>
      </c>
      <c r="F11" s="45" t="s">
        <v>152</v>
      </c>
    </row>
    <row r="12" spans="2:11" ht="47.25" x14ac:dyDescent="0.2">
      <c r="B12" s="437"/>
      <c r="C12" s="439"/>
      <c r="D12" s="42" t="s">
        <v>63</v>
      </c>
      <c r="E12" s="43" t="s">
        <v>156</v>
      </c>
      <c r="F12" s="45" t="s">
        <v>152</v>
      </c>
    </row>
    <row r="13" spans="2:11" ht="31.5" x14ac:dyDescent="0.2">
      <c r="B13" s="437"/>
      <c r="C13" s="439" t="s">
        <v>36</v>
      </c>
      <c r="D13" s="42" t="s">
        <v>65</v>
      </c>
      <c r="E13" s="43" t="s">
        <v>157</v>
      </c>
      <c r="F13" s="45" t="s">
        <v>152</v>
      </c>
    </row>
    <row r="14" spans="2:11" ht="32.25" thickBot="1" x14ac:dyDescent="0.25">
      <c r="B14" s="440"/>
      <c r="C14" s="441"/>
      <c r="D14" s="46" t="s">
        <v>66</v>
      </c>
      <c r="E14" s="47" t="s">
        <v>158</v>
      </c>
      <c r="F14" s="48" t="s">
        <v>152</v>
      </c>
    </row>
    <row r="15" spans="2:11" ht="49.5" customHeight="1" x14ac:dyDescent="0.2">
      <c r="B15" s="430" t="s">
        <v>159</v>
      </c>
      <c r="C15" s="430"/>
      <c r="D15" s="430"/>
      <c r="E15" s="430"/>
      <c r="F15" s="430"/>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4:AU63"/>
  <sheetViews>
    <sheetView topLeftCell="A6" workbookViewId="0">
      <selection activeCell="AN28" sqref="AN28:AS37"/>
    </sheetView>
  </sheetViews>
  <sheetFormatPr baseColWidth="10"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72" t="s">
        <v>508</v>
      </c>
      <c r="C4" s="472"/>
      <c r="D4" s="472"/>
      <c r="E4" s="472"/>
      <c r="F4" s="472"/>
      <c r="G4" s="472"/>
      <c r="H4" s="472"/>
      <c r="I4" s="472"/>
      <c r="J4" s="473" t="s">
        <v>8</v>
      </c>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T4" s="474" t="s">
        <v>25</v>
      </c>
      <c r="AU4" s="474"/>
    </row>
    <row r="5" spans="2:47" x14ac:dyDescent="0.25">
      <c r="B5" s="472"/>
      <c r="C5" s="472"/>
      <c r="D5" s="472"/>
      <c r="E5" s="472"/>
      <c r="F5" s="472"/>
      <c r="G5" s="472"/>
      <c r="H5" s="472"/>
      <c r="I5" s="472"/>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T5" s="474"/>
      <c r="AU5" s="474"/>
    </row>
    <row r="6" spans="2:47" x14ac:dyDescent="0.25">
      <c r="B6" s="472"/>
      <c r="C6" s="472"/>
      <c r="D6" s="472"/>
      <c r="E6" s="472"/>
      <c r="F6" s="472"/>
      <c r="G6" s="472"/>
      <c r="H6" s="472"/>
      <c r="I6" s="472"/>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T6" s="474"/>
      <c r="AU6" s="474"/>
    </row>
    <row r="7" spans="2:47" ht="15.75" thickBot="1" x14ac:dyDescent="0.3"/>
    <row r="8" spans="2:47" ht="15.75" x14ac:dyDescent="0.25">
      <c r="B8" s="475" t="s">
        <v>109</v>
      </c>
      <c r="C8" s="475"/>
      <c r="D8" s="476"/>
      <c r="E8" s="442" t="s">
        <v>160</v>
      </c>
      <c r="F8" s="443"/>
      <c r="G8" s="443"/>
      <c r="H8" s="443"/>
      <c r="I8" s="444"/>
      <c r="J8" s="50" t="s">
        <v>509</v>
      </c>
      <c r="K8" s="51" t="s">
        <v>509</v>
      </c>
      <c r="L8" s="51" t="s">
        <v>509</v>
      </c>
      <c r="M8" s="51" t="s">
        <v>509</v>
      </c>
      <c r="N8" s="51" t="s">
        <v>509</v>
      </c>
      <c r="O8" s="52" t="s">
        <v>509</v>
      </c>
      <c r="P8" s="50" t="s">
        <v>509</v>
      </c>
      <c r="Q8" s="51" t="s">
        <v>509</v>
      </c>
      <c r="R8" s="51" t="s">
        <v>509</v>
      </c>
      <c r="S8" s="51" t="s">
        <v>509</v>
      </c>
      <c r="T8" s="51" t="s">
        <v>509</v>
      </c>
      <c r="U8" s="52" t="s">
        <v>509</v>
      </c>
      <c r="V8" s="50" t="s">
        <v>509</v>
      </c>
      <c r="W8" s="51" t="s">
        <v>509</v>
      </c>
      <c r="X8" s="51" t="s">
        <v>509</v>
      </c>
      <c r="Y8" s="51" t="s">
        <v>509</v>
      </c>
      <c r="Z8" s="51" t="s">
        <v>509</v>
      </c>
      <c r="AA8" s="52" t="s">
        <v>509</v>
      </c>
      <c r="AB8" s="50" t="s">
        <v>509</v>
      </c>
      <c r="AC8" s="51" t="s">
        <v>509</v>
      </c>
      <c r="AD8" s="51" t="s">
        <v>509</v>
      </c>
      <c r="AE8" s="51" t="s">
        <v>509</v>
      </c>
      <c r="AF8" s="51" t="s">
        <v>509</v>
      </c>
      <c r="AG8" s="52" t="s">
        <v>509</v>
      </c>
      <c r="AH8" s="53" t="s">
        <v>509</v>
      </c>
      <c r="AI8" s="54" t="s">
        <v>509</v>
      </c>
      <c r="AJ8" s="54" t="s">
        <v>509</v>
      </c>
      <c r="AK8" s="54" t="s">
        <v>509</v>
      </c>
      <c r="AL8" s="54" t="s">
        <v>509</v>
      </c>
      <c r="AN8" s="477" t="s">
        <v>161</v>
      </c>
      <c r="AO8" s="478"/>
      <c r="AP8" s="478"/>
      <c r="AQ8" s="478"/>
      <c r="AR8" s="478"/>
      <c r="AS8" s="479"/>
      <c r="AT8" s="461" t="s">
        <v>510</v>
      </c>
      <c r="AU8" s="461"/>
    </row>
    <row r="9" spans="2:47" ht="15.75" x14ac:dyDescent="0.25">
      <c r="B9" s="475"/>
      <c r="C9" s="475"/>
      <c r="D9" s="476"/>
      <c r="E9" s="448"/>
      <c r="F9" s="452"/>
      <c r="G9" s="452"/>
      <c r="H9" s="452"/>
      <c r="I9" s="447"/>
      <c r="J9" s="55" t="s">
        <v>509</v>
      </c>
      <c r="K9" s="56" t="s">
        <v>509</v>
      </c>
      <c r="L9" s="56" t="s">
        <v>509</v>
      </c>
      <c r="M9" s="56" t="s">
        <v>509</v>
      </c>
      <c r="N9" s="56" t="s">
        <v>509</v>
      </c>
      <c r="O9" s="57" t="s">
        <v>509</v>
      </c>
      <c r="P9" s="55" t="s">
        <v>509</v>
      </c>
      <c r="Q9" s="56" t="s">
        <v>509</v>
      </c>
      <c r="R9" s="56" t="s">
        <v>509</v>
      </c>
      <c r="S9" s="56" t="s">
        <v>509</v>
      </c>
      <c r="T9" s="56" t="s">
        <v>509</v>
      </c>
      <c r="U9" s="57" t="s">
        <v>509</v>
      </c>
      <c r="V9" s="55" t="s">
        <v>509</v>
      </c>
      <c r="W9" s="56" t="s">
        <v>509</v>
      </c>
      <c r="X9" s="56" t="s">
        <v>509</v>
      </c>
      <c r="Y9" s="56" t="s">
        <v>509</v>
      </c>
      <c r="Z9" s="56" t="s">
        <v>509</v>
      </c>
      <c r="AA9" s="57" t="s">
        <v>509</v>
      </c>
      <c r="AB9" s="55" t="s">
        <v>509</v>
      </c>
      <c r="AC9" s="56" t="s">
        <v>509</v>
      </c>
      <c r="AD9" s="56" t="s">
        <v>509</v>
      </c>
      <c r="AE9" s="56" t="s">
        <v>509</v>
      </c>
      <c r="AF9" s="56" t="s">
        <v>509</v>
      </c>
      <c r="AG9" s="57" t="s">
        <v>509</v>
      </c>
      <c r="AH9" s="58" t="s">
        <v>509</v>
      </c>
      <c r="AI9" s="59" t="s">
        <v>509</v>
      </c>
      <c r="AJ9" s="59" t="s">
        <v>509</v>
      </c>
      <c r="AK9" s="59" t="s">
        <v>509</v>
      </c>
      <c r="AL9" s="59" t="s">
        <v>509</v>
      </c>
      <c r="AN9" s="480"/>
      <c r="AO9" s="481"/>
      <c r="AP9" s="481"/>
      <c r="AQ9" s="481"/>
      <c r="AR9" s="481"/>
      <c r="AS9" s="482"/>
      <c r="AT9" s="461"/>
      <c r="AU9" s="461"/>
    </row>
    <row r="10" spans="2:47" ht="15.75" x14ac:dyDescent="0.25">
      <c r="B10" s="475"/>
      <c r="C10" s="475"/>
      <c r="D10" s="476"/>
      <c r="E10" s="448"/>
      <c r="F10" s="452"/>
      <c r="G10" s="452"/>
      <c r="H10" s="452"/>
      <c r="I10" s="447"/>
      <c r="J10" s="55" t="s">
        <v>509</v>
      </c>
      <c r="K10" s="56" t="s">
        <v>509</v>
      </c>
      <c r="L10" s="56" t="s">
        <v>509</v>
      </c>
      <c r="M10" s="56" t="s">
        <v>509</v>
      </c>
      <c r="N10" s="56" t="s">
        <v>509</v>
      </c>
      <c r="O10" s="57" t="s">
        <v>509</v>
      </c>
      <c r="P10" s="55" t="s">
        <v>509</v>
      </c>
      <c r="Q10" s="56" t="s">
        <v>509</v>
      </c>
      <c r="R10" s="56" t="s">
        <v>509</v>
      </c>
      <c r="S10" s="56" t="s">
        <v>509</v>
      </c>
      <c r="T10" s="56" t="s">
        <v>509</v>
      </c>
      <c r="U10" s="57" t="s">
        <v>509</v>
      </c>
      <c r="V10" s="55" t="s">
        <v>509</v>
      </c>
      <c r="W10" s="56" t="s">
        <v>509</v>
      </c>
      <c r="X10" s="56" t="s">
        <v>509</v>
      </c>
      <c r="Y10" s="56" t="s">
        <v>509</v>
      </c>
      <c r="Z10" s="56" t="s">
        <v>509</v>
      </c>
      <c r="AA10" s="57" t="s">
        <v>509</v>
      </c>
      <c r="AB10" s="55" t="s">
        <v>509</v>
      </c>
      <c r="AC10" s="56" t="s">
        <v>509</v>
      </c>
      <c r="AD10" s="56" t="s">
        <v>509</v>
      </c>
      <c r="AE10" s="56" t="s">
        <v>509</v>
      </c>
      <c r="AF10" s="56" t="s">
        <v>509</v>
      </c>
      <c r="AG10" s="57" t="s">
        <v>509</v>
      </c>
      <c r="AH10" s="58" t="s">
        <v>509</v>
      </c>
      <c r="AI10" s="59" t="s">
        <v>509</v>
      </c>
      <c r="AJ10" s="59" t="s">
        <v>509</v>
      </c>
      <c r="AK10" s="59" t="s">
        <v>509</v>
      </c>
      <c r="AL10" s="59" t="s">
        <v>509</v>
      </c>
      <c r="AN10" s="480"/>
      <c r="AO10" s="481"/>
      <c r="AP10" s="481"/>
      <c r="AQ10" s="481"/>
      <c r="AR10" s="481"/>
      <c r="AS10" s="482"/>
      <c r="AT10" s="461"/>
      <c r="AU10" s="461"/>
    </row>
    <row r="11" spans="2:47" ht="15.75" x14ac:dyDescent="0.25">
      <c r="B11" s="475"/>
      <c r="C11" s="475"/>
      <c r="D11" s="476"/>
      <c r="E11" s="448"/>
      <c r="F11" s="452"/>
      <c r="G11" s="452"/>
      <c r="H11" s="452"/>
      <c r="I11" s="447"/>
      <c r="J11" s="55" t="s">
        <v>509</v>
      </c>
      <c r="K11" s="56" t="s">
        <v>509</v>
      </c>
      <c r="L11" s="56" t="s">
        <v>509</v>
      </c>
      <c r="M11" s="56" t="s">
        <v>509</v>
      </c>
      <c r="N11" s="56" t="s">
        <v>509</v>
      </c>
      <c r="O11" s="57" t="s">
        <v>509</v>
      </c>
      <c r="P11" s="55" t="s">
        <v>509</v>
      </c>
      <c r="Q11" s="56" t="s">
        <v>509</v>
      </c>
      <c r="R11" s="56" t="s">
        <v>509</v>
      </c>
      <c r="S11" s="56" t="s">
        <v>509</v>
      </c>
      <c r="T11" s="56" t="s">
        <v>509</v>
      </c>
      <c r="U11" s="57" t="s">
        <v>509</v>
      </c>
      <c r="V11" s="55" t="s">
        <v>509</v>
      </c>
      <c r="W11" s="56" t="s">
        <v>509</v>
      </c>
      <c r="X11" s="56" t="s">
        <v>509</v>
      </c>
      <c r="Y11" s="56" t="s">
        <v>509</v>
      </c>
      <c r="Z11" s="56" t="s">
        <v>509</v>
      </c>
      <c r="AA11" s="57" t="s">
        <v>509</v>
      </c>
      <c r="AB11" s="55" t="s">
        <v>509</v>
      </c>
      <c r="AC11" s="56" t="s">
        <v>509</v>
      </c>
      <c r="AD11" s="56" t="s">
        <v>509</v>
      </c>
      <c r="AE11" s="56" t="s">
        <v>509</v>
      </c>
      <c r="AF11" s="56" t="s">
        <v>509</v>
      </c>
      <c r="AG11" s="57" t="s">
        <v>509</v>
      </c>
      <c r="AH11" s="58" t="s">
        <v>509</v>
      </c>
      <c r="AI11" s="59" t="s">
        <v>509</v>
      </c>
      <c r="AJ11" s="59" t="s">
        <v>509</v>
      </c>
      <c r="AK11" s="59" t="s">
        <v>509</v>
      </c>
      <c r="AL11" s="59" t="s">
        <v>509</v>
      </c>
      <c r="AN11" s="480"/>
      <c r="AO11" s="481"/>
      <c r="AP11" s="481"/>
      <c r="AQ11" s="481"/>
      <c r="AR11" s="481"/>
      <c r="AS11" s="482"/>
      <c r="AT11" s="461"/>
      <c r="AU11" s="461"/>
    </row>
    <row r="12" spans="2:47" ht="15.75" x14ac:dyDescent="0.25">
      <c r="B12" s="475"/>
      <c r="C12" s="475"/>
      <c r="D12" s="476"/>
      <c r="E12" s="448"/>
      <c r="F12" s="452"/>
      <c r="G12" s="452"/>
      <c r="H12" s="452"/>
      <c r="I12" s="447"/>
      <c r="J12" s="55" t="s">
        <v>509</v>
      </c>
      <c r="K12" s="56" t="s">
        <v>509</v>
      </c>
      <c r="L12" s="56" t="s">
        <v>509</v>
      </c>
      <c r="M12" s="56" t="s">
        <v>509</v>
      </c>
      <c r="N12" s="56" t="s">
        <v>509</v>
      </c>
      <c r="O12" s="57" t="s">
        <v>509</v>
      </c>
      <c r="P12" s="55" t="s">
        <v>509</v>
      </c>
      <c r="Q12" s="56" t="s">
        <v>509</v>
      </c>
      <c r="R12" s="56" t="s">
        <v>509</v>
      </c>
      <c r="S12" s="56" t="s">
        <v>509</v>
      </c>
      <c r="T12" s="56" t="s">
        <v>509</v>
      </c>
      <c r="U12" s="57" t="s">
        <v>509</v>
      </c>
      <c r="V12" s="55" t="s">
        <v>509</v>
      </c>
      <c r="W12" s="56" t="s">
        <v>509</v>
      </c>
      <c r="X12" s="56" t="s">
        <v>509</v>
      </c>
      <c r="Y12" s="56" t="s">
        <v>509</v>
      </c>
      <c r="Z12" s="56" t="s">
        <v>509</v>
      </c>
      <c r="AA12" s="57" t="s">
        <v>509</v>
      </c>
      <c r="AB12" s="55" t="s">
        <v>509</v>
      </c>
      <c r="AC12" s="56" t="s">
        <v>509</v>
      </c>
      <c r="AD12" s="56" t="s">
        <v>509</v>
      </c>
      <c r="AE12" s="56" t="s">
        <v>509</v>
      </c>
      <c r="AF12" s="56" t="s">
        <v>509</v>
      </c>
      <c r="AG12" s="57" t="s">
        <v>509</v>
      </c>
      <c r="AH12" s="58" t="s">
        <v>509</v>
      </c>
      <c r="AI12" s="59" t="s">
        <v>509</v>
      </c>
      <c r="AJ12" s="59" t="s">
        <v>509</v>
      </c>
      <c r="AK12" s="59" t="s">
        <v>509</v>
      </c>
      <c r="AL12" s="59" t="s">
        <v>509</v>
      </c>
      <c r="AN12" s="480"/>
      <c r="AO12" s="481"/>
      <c r="AP12" s="481"/>
      <c r="AQ12" s="481"/>
      <c r="AR12" s="481"/>
      <c r="AS12" s="482"/>
      <c r="AT12" s="461"/>
      <c r="AU12" s="461"/>
    </row>
    <row r="13" spans="2:47" ht="15.75" x14ac:dyDescent="0.25">
      <c r="B13" s="475"/>
      <c r="C13" s="475"/>
      <c r="D13" s="476"/>
      <c r="E13" s="448"/>
      <c r="F13" s="452"/>
      <c r="G13" s="452"/>
      <c r="H13" s="452"/>
      <c r="I13" s="447"/>
      <c r="J13" s="55" t="s">
        <v>509</v>
      </c>
      <c r="K13" s="56" t="s">
        <v>509</v>
      </c>
      <c r="L13" s="56" t="s">
        <v>509</v>
      </c>
      <c r="M13" s="56" t="s">
        <v>509</v>
      </c>
      <c r="N13" s="56" t="s">
        <v>509</v>
      </c>
      <c r="O13" s="57" t="s">
        <v>509</v>
      </c>
      <c r="P13" s="55" t="s">
        <v>509</v>
      </c>
      <c r="Q13" s="56" t="s">
        <v>509</v>
      </c>
      <c r="R13" s="56" t="s">
        <v>509</v>
      </c>
      <c r="S13" s="56" t="s">
        <v>509</v>
      </c>
      <c r="T13" s="56" t="s">
        <v>509</v>
      </c>
      <c r="U13" s="57" t="s">
        <v>509</v>
      </c>
      <c r="V13" s="55" t="s">
        <v>509</v>
      </c>
      <c r="W13" s="56" t="s">
        <v>509</v>
      </c>
      <c r="X13" s="56" t="s">
        <v>509</v>
      </c>
      <c r="Y13" s="56" t="s">
        <v>509</v>
      </c>
      <c r="Z13" s="56" t="s">
        <v>509</v>
      </c>
      <c r="AA13" s="57" t="s">
        <v>509</v>
      </c>
      <c r="AB13" s="55" t="s">
        <v>509</v>
      </c>
      <c r="AC13" s="56" t="s">
        <v>509</v>
      </c>
      <c r="AD13" s="56" t="s">
        <v>509</v>
      </c>
      <c r="AE13" s="56" t="s">
        <v>509</v>
      </c>
      <c r="AF13" s="56" t="s">
        <v>509</v>
      </c>
      <c r="AG13" s="57" t="s">
        <v>509</v>
      </c>
      <c r="AH13" s="58" t="s">
        <v>509</v>
      </c>
      <c r="AI13" s="59" t="s">
        <v>509</v>
      </c>
      <c r="AJ13" s="59" t="s">
        <v>509</v>
      </c>
      <c r="AK13" s="59" t="s">
        <v>509</v>
      </c>
      <c r="AL13" s="59" t="s">
        <v>509</v>
      </c>
      <c r="AN13" s="480"/>
      <c r="AO13" s="481"/>
      <c r="AP13" s="481"/>
      <c r="AQ13" s="481"/>
      <c r="AR13" s="481"/>
      <c r="AS13" s="482"/>
      <c r="AT13" s="461"/>
      <c r="AU13" s="461"/>
    </row>
    <row r="14" spans="2:47" ht="5.25" customHeight="1" thickBot="1" x14ac:dyDescent="0.3">
      <c r="B14" s="475"/>
      <c r="C14" s="475"/>
      <c r="D14" s="476"/>
      <c r="E14" s="448"/>
      <c r="F14" s="452"/>
      <c r="G14" s="452"/>
      <c r="H14" s="452"/>
      <c r="I14" s="447"/>
      <c r="J14" s="55" t="s">
        <v>509</v>
      </c>
      <c r="K14" s="56" t="s">
        <v>509</v>
      </c>
      <c r="L14" s="56" t="s">
        <v>509</v>
      </c>
      <c r="M14" s="56" t="s">
        <v>509</v>
      </c>
      <c r="N14" s="56" t="s">
        <v>509</v>
      </c>
      <c r="O14" s="57" t="s">
        <v>509</v>
      </c>
      <c r="P14" s="55" t="s">
        <v>509</v>
      </c>
      <c r="Q14" s="56" t="s">
        <v>509</v>
      </c>
      <c r="R14" s="56" t="s">
        <v>509</v>
      </c>
      <c r="S14" s="56" t="s">
        <v>509</v>
      </c>
      <c r="T14" s="56" t="s">
        <v>509</v>
      </c>
      <c r="U14" s="57" t="s">
        <v>509</v>
      </c>
      <c r="V14" s="55" t="s">
        <v>509</v>
      </c>
      <c r="W14" s="56" t="s">
        <v>509</v>
      </c>
      <c r="X14" s="56" t="s">
        <v>509</v>
      </c>
      <c r="Y14" s="56" t="s">
        <v>509</v>
      </c>
      <c r="Z14" s="56" t="s">
        <v>509</v>
      </c>
      <c r="AA14" s="57" t="s">
        <v>509</v>
      </c>
      <c r="AB14" s="55" t="s">
        <v>509</v>
      </c>
      <c r="AC14" s="56" t="s">
        <v>509</v>
      </c>
      <c r="AD14" s="56" t="s">
        <v>509</v>
      </c>
      <c r="AE14" s="56" t="s">
        <v>509</v>
      </c>
      <c r="AF14" s="56" t="s">
        <v>509</v>
      </c>
      <c r="AG14" s="57" t="s">
        <v>509</v>
      </c>
      <c r="AH14" s="58" t="s">
        <v>509</v>
      </c>
      <c r="AI14" s="59" t="s">
        <v>509</v>
      </c>
      <c r="AJ14" s="59" t="s">
        <v>509</v>
      </c>
      <c r="AK14" s="59" t="s">
        <v>509</v>
      </c>
      <c r="AL14" s="59" t="s">
        <v>509</v>
      </c>
      <c r="AN14" s="480"/>
      <c r="AO14" s="481"/>
      <c r="AP14" s="481"/>
      <c r="AQ14" s="481"/>
      <c r="AR14" s="481"/>
      <c r="AS14" s="482"/>
      <c r="AT14" s="461"/>
      <c r="AU14" s="461"/>
    </row>
    <row r="15" spans="2:47" ht="16.5" hidden="1" thickBot="1" x14ac:dyDescent="0.3">
      <c r="B15" s="475"/>
      <c r="C15" s="475"/>
      <c r="D15" s="476"/>
      <c r="E15" s="448"/>
      <c r="F15" s="452"/>
      <c r="G15" s="452"/>
      <c r="H15" s="452"/>
      <c r="I15" s="447"/>
      <c r="J15" s="55" t="s">
        <v>509</v>
      </c>
      <c r="K15" s="56" t="s">
        <v>509</v>
      </c>
      <c r="L15" s="56" t="s">
        <v>509</v>
      </c>
      <c r="M15" s="56" t="s">
        <v>509</v>
      </c>
      <c r="N15" s="56" t="s">
        <v>509</v>
      </c>
      <c r="O15" s="57" t="s">
        <v>509</v>
      </c>
      <c r="P15" s="55" t="s">
        <v>509</v>
      </c>
      <c r="Q15" s="56" t="s">
        <v>509</v>
      </c>
      <c r="R15" s="56" t="s">
        <v>509</v>
      </c>
      <c r="S15" s="56" t="s">
        <v>509</v>
      </c>
      <c r="T15" s="56" t="s">
        <v>509</v>
      </c>
      <c r="U15" s="57" t="s">
        <v>509</v>
      </c>
      <c r="V15" s="55" t="s">
        <v>509</v>
      </c>
      <c r="W15" s="56" t="s">
        <v>509</v>
      </c>
      <c r="X15" s="56" t="s">
        <v>509</v>
      </c>
      <c r="Y15" s="56" t="s">
        <v>509</v>
      </c>
      <c r="Z15" s="56" t="s">
        <v>509</v>
      </c>
      <c r="AA15" s="57" t="s">
        <v>509</v>
      </c>
      <c r="AB15" s="55" t="s">
        <v>509</v>
      </c>
      <c r="AC15" s="56" t="s">
        <v>509</v>
      </c>
      <c r="AD15" s="56" t="s">
        <v>509</v>
      </c>
      <c r="AE15" s="56" t="s">
        <v>509</v>
      </c>
      <c r="AF15" s="56" t="s">
        <v>509</v>
      </c>
      <c r="AG15" s="57" t="s">
        <v>509</v>
      </c>
      <c r="AH15" s="58" t="s">
        <v>509</v>
      </c>
      <c r="AI15" s="59" t="s">
        <v>509</v>
      </c>
      <c r="AJ15" s="59" t="s">
        <v>509</v>
      </c>
      <c r="AK15" s="59" t="s">
        <v>509</v>
      </c>
      <c r="AL15" s="59" t="s">
        <v>509</v>
      </c>
      <c r="AN15" s="480"/>
      <c r="AO15" s="481"/>
      <c r="AP15" s="481"/>
      <c r="AQ15" s="481"/>
      <c r="AR15" s="481"/>
      <c r="AS15" s="482"/>
      <c r="AT15" s="36"/>
      <c r="AU15" s="36"/>
    </row>
    <row r="16" spans="2:47" ht="16.5" hidden="1" thickBot="1" x14ac:dyDescent="0.3">
      <c r="B16" s="475"/>
      <c r="C16" s="475"/>
      <c r="D16" s="476"/>
      <c r="E16" s="448"/>
      <c r="F16" s="452"/>
      <c r="G16" s="452"/>
      <c r="H16" s="452"/>
      <c r="I16" s="447"/>
      <c r="J16" s="55" t="s">
        <v>509</v>
      </c>
      <c r="K16" s="56" t="s">
        <v>509</v>
      </c>
      <c r="L16" s="56" t="s">
        <v>509</v>
      </c>
      <c r="M16" s="56" t="s">
        <v>509</v>
      </c>
      <c r="N16" s="56" t="s">
        <v>509</v>
      </c>
      <c r="O16" s="57" t="s">
        <v>509</v>
      </c>
      <c r="P16" s="55" t="s">
        <v>509</v>
      </c>
      <c r="Q16" s="56" t="s">
        <v>509</v>
      </c>
      <c r="R16" s="56" t="s">
        <v>509</v>
      </c>
      <c r="S16" s="56" t="s">
        <v>509</v>
      </c>
      <c r="T16" s="56" t="s">
        <v>509</v>
      </c>
      <c r="U16" s="57" t="s">
        <v>509</v>
      </c>
      <c r="V16" s="55" t="s">
        <v>509</v>
      </c>
      <c r="W16" s="56" t="s">
        <v>509</v>
      </c>
      <c r="X16" s="56" t="s">
        <v>509</v>
      </c>
      <c r="Y16" s="56" t="s">
        <v>509</v>
      </c>
      <c r="Z16" s="56" t="s">
        <v>509</v>
      </c>
      <c r="AA16" s="57" t="s">
        <v>509</v>
      </c>
      <c r="AB16" s="55" t="s">
        <v>509</v>
      </c>
      <c r="AC16" s="56" t="s">
        <v>509</v>
      </c>
      <c r="AD16" s="56" t="s">
        <v>509</v>
      </c>
      <c r="AE16" s="56" t="s">
        <v>509</v>
      </c>
      <c r="AF16" s="56" t="s">
        <v>509</v>
      </c>
      <c r="AG16" s="57" t="s">
        <v>509</v>
      </c>
      <c r="AH16" s="58" t="s">
        <v>509</v>
      </c>
      <c r="AI16" s="59" t="s">
        <v>509</v>
      </c>
      <c r="AJ16" s="59" t="s">
        <v>509</v>
      </c>
      <c r="AK16" s="59" t="s">
        <v>509</v>
      </c>
      <c r="AL16" s="59" t="s">
        <v>509</v>
      </c>
      <c r="AN16" s="480"/>
      <c r="AO16" s="481"/>
      <c r="AP16" s="481"/>
      <c r="AQ16" s="481"/>
      <c r="AR16" s="481"/>
      <c r="AS16" s="482"/>
      <c r="AT16" s="36"/>
      <c r="AU16" s="36"/>
    </row>
    <row r="17" spans="2:47" ht="16.5" hidden="1" thickBot="1" x14ac:dyDescent="0.3">
      <c r="B17" s="475"/>
      <c r="C17" s="475"/>
      <c r="D17" s="476"/>
      <c r="E17" s="449"/>
      <c r="F17" s="450"/>
      <c r="G17" s="450"/>
      <c r="H17" s="450"/>
      <c r="I17" s="451"/>
      <c r="J17" s="60" t="s">
        <v>509</v>
      </c>
      <c r="K17" s="61" t="s">
        <v>509</v>
      </c>
      <c r="L17" s="61" t="s">
        <v>509</v>
      </c>
      <c r="M17" s="61" t="s">
        <v>509</v>
      </c>
      <c r="N17" s="61" t="s">
        <v>509</v>
      </c>
      <c r="O17" s="62" t="s">
        <v>509</v>
      </c>
      <c r="P17" s="55" t="s">
        <v>509</v>
      </c>
      <c r="Q17" s="56" t="s">
        <v>509</v>
      </c>
      <c r="R17" s="56" t="s">
        <v>509</v>
      </c>
      <c r="S17" s="56" t="s">
        <v>509</v>
      </c>
      <c r="T17" s="56" t="s">
        <v>509</v>
      </c>
      <c r="U17" s="57" t="s">
        <v>509</v>
      </c>
      <c r="V17" s="60" t="s">
        <v>509</v>
      </c>
      <c r="W17" s="61" t="s">
        <v>509</v>
      </c>
      <c r="X17" s="61" t="s">
        <v>509</v>
      </c>
      <c r="Y17" s="61" t="s">
        <v>509</v>
      </c>
      <c r="Z17" s="61" t="s">
        <v>509</v>
      </c>
      <c r="AA17" s="62" t="s">
        <v>509</v>
      </c>
      <c r="AB17" s="55" t="s">
        <v>509</v>
      </c>
      <c r="AC17" s="56" t="s">
        <v>509</v>
      </c>
      <c r="AD17" s="56" t="s">
        <v>509</v>
      </c>
      <c r="AE17" s="56" t="s">
        <v>509</v>
      </c>
      <c r="AF17" s="56" t="s">
        <v>509</v>
      </c>
      <c r="AG17" s="57" t="s">
        <v>509</v>
      </c>
      <c r="AH17" s="63" t="s">
        <v>509</v>
      </c>
      <c r="AI17" s="64" t="s">
        <v>509</v>
      </c>
      <c r="AJ17" s="64" t="s">
        <v>509</v>
      </c>
      <c r="AK17" s="64" t="s">
        <v>509</v>
      </c>
      <c r="AL17" s="64" t="s">
        <v>509</v>
      </c>
      <c r="AN17" s="483"/>
      <c r="AO17" s="484"/>
      <c r="AP17" s="484"/>
      <c r="AQ17" s="484"/>
      <c r="AR17" s="484"/>
      <c r="AS17" s="485"/>
      <c r="AT17" s="36"/>
      <c r="AU17" s="36"/>
    </row>
    <row r="18" spans="2:47" ht="15.75" customHeight="1" x14ac:dyDescent="0.25">
      <c r="B18" s="475"/>
      <c r="C18" s="475"/>
      <c r="D18" s="476"/>
      <c r="E18" s="442" t="s">
        <v>162</v>
      </c>
      <c r="F18" s="443"/>
      <c r="G18" s="443"/>
      <c r="H18" s="443"/>
      <c r="I18" s="443"/>
      <c r="J18" s="265" t="s">
        <v>509</v>
      </c>
      <c r="K18" s="266" t="s">
        <v>509</v>
      </c>
      <c r="L18" s="266" t="s">
        <v>509</v>
      </c>
      <c r="M18" s="266" t="s">
        <v>509</v>
      </c>
      <c r="N18" s="266" t="s">
        <v>509</v>
      </c>
      <c r="O18" s="267" t="s">
        <v>509</v>
      </c>
      <c r="P18" s="265" t="s">
        <v>509</v>
      </c>
      <c r="Q18" s="266" t="s">
        <v>509</v>
      </c>
      <c r="R18" s="65" t="s">
        <v>509</v>
      </c>
      <c r="S18" s="65" t="s">
        <v>509</v>
      </c>
      <c r="T18" s="65" t="s">
        <v>509</v>
      </c>
      <c r="U18" s="66" t="s">
        <v>509</v>
      </c>
      <c r="V18" s="50" t="s">
        <v>509</v>
      </c>
      <c r="W18" s="51" t="s">
        <v>509</v>
      </c>
      <c r="X18" s="51" t="s">
        <v>509</v>
      </c>
      <c r="Y18" s="51" t="s">
        <v>509</v>
      </c>
      <c r="Z18" s="51" t="s">
        <v>509</v>
      </c>
      <c r="AA18" s="52" t="s">
        <v>509</v>
      </c>
      <c r="AB18" s="50" t="s">
        <v>509</v>
      </c>
      <c r="AC18" s="51" t="s">
        <v>509</v>
      </c>
      <c r="AD18" s="51" t="s">
        <v>509</v>
      </c>
      <c r="AE18" s="51" t="s">
        <v>509</v>
      </c>
      <c r="AF18" s="51" t="s">
        <v>509</v>
      </c>
      <c r="AG18" s="52" t="s">
        <v>509</v>
      </c>
      <c r="AH18" s="53" t="s">
        <v>509</v>
      </c>
      <c r="AI18" s="54" t="s">
        <v>509</v>
      </c>
      <c r="AJ18" s="54" t="s">
        <v>509</v>
      </c>
      <c r="AK18" s="54" t="s">
        <v>509</v>
      </c>
      <c r="AL18" s="54" t="s">
        <v>509</v>
      </c>
      <c r="AN18" s="486" t="s">
        <v>163</v>
      </c>
      <c r="AO18" s="487"/>
      <c r="AP18" s="487"/>
      <c r="AQ18" s="487"/>
      <c r="AR18" s="487"/>
      <c r="AS18" s="487"/>
      <c r="AT18" s="492" t="s">
        <v>511</v>
      </c>
      <c r="AU18" s="493"/>
    </row>
    <row r="19" spans="2:47" ht="15.75" customHeight="1" x14ac:dyDescent="0.25">
      <c r="B19" s="475"/>
      <c r="C19" s="475"/>
      <c r="D19" s="476"/>
      <c r="E19" s="445"/>
      <c r="F19" s="452"/>
      <c r="G19" s="452"/>
      <c r="H19" s="452"/>
      <c r="I19" s="452"/>
      <c r="J19" s="268" t="s">
        <v>509</v>
      </c>
      <c r="K19" s="269" t="s">
        <v>509</v>
      </c>
      <c r="L19" s="269" t="s">
        <v>509</v>
      </c>
      <c r="M19" s="269" t="s">
        <v>509</v>
      </c>
      <c r="N19" s="269" t="s">
        <v>509</v>
      </c>
      <c r="O19" s="270" t="s">
        <v>509</v>
      </c>
      <c r="P19" s="268" t="s">
        <v>509</v>
      </c>
      <c r="Q19" s="269" t="s">
        <v>509</v>
      </c>
      <c r="R19" s="68" t="s">
        <v>509</v>
      </c>
      <c r="S19" s="68" t="s">
        <v>509</v>
      </c>
      <c r="T19" s="68" t="s">
        <v>509</v>
      </c>
      <c r="U19" s="69" t="s">
        <v>509</v>
      </c>
      <c r="V19" s="55" t="s">
        <v>509</v>
      </c>
      <c r="W19" s="56" t="s">
        <v>509</v>
      </c>
      <c r="X19" s="56" t="s">
        <v>509</v>
      </c>
      <c r="Y19" s="56" t="s">
        <v>509</v>
      </c>
      <c r="Z19" s="56" t="s">
        <v>509</v>
      </c>
      <c r="AA19" s="57" t="s">
        <v>509</v>
      </c>
      <c r="AB19" s="55" t="s">
        <v>509</v>
      </c>
      <c r="AC19" s="56" t="s">
        <v>509</v>
      </c>
      <c r="AD19" s="56" t="s">
        <v>509</v>
      </c>
      <c r="AE19" s="56" t="s">
        <v>509</v>
      </c>
      <c r="AF19" s="56" t="s">
        <v>509</v>
      </c>
      <c r="AG19" s="57" t="s">
        <v>509</v>
      </c>
      <c r="AH19" s="58" t="s">
        <v>509</v>
      </c>
      <c r="AI19" s="59" t="s">
        <v>509</v>
      </c>
      <c r="AJ19" s="59" t="s">
        <v>509</v>
      </c>
      <c r="AK19" s="59" t="s">
        <v>509</v>
      </c>
      <c r="AL19" s="59" t="s">
        <v>509</v>
      </c>
      <c r="AN19" s="488"/>
      <c r="AO19" s="489"/>
      <c r="AP19" s="489"/>
      <c r="AQ19" s="489"/>
      <c r="AR19" s="489"/>
      <c r="AS19" s="489"/>
      <c r="AT19" s="494"/>
      <c r="AU19" s="495"/>
    </row>
    <row r="20" spans="2:47" ht="15.75" customHeight="1" x14ac:dyDescent="0.25">
      <c r="B20" s="475"/>
      <c r="C20" s="475"/>
      <c r="D20" s="476"/>
      <c r="E20" s="448"/>
      <c r="F20" s="452"/>
      <c r="G20" s="452"/>
      <c r="H20" s="452"/>
      <c r="I20" s="452"/>
      <c r="J20" s="268" t="s">
        <v>509</v>
      </c>
      <c r="K20" s="269" t="s">
        <v>509</v>
      </c>
      <c r="L20" s="269" t="s">
        <v>509</v>
      </c>
      <c r="M20" s="269" t="s">
        <v>509</v>
      </c>
      <c r="N20" s="269" t="s">
        <v>509</v>
      </c>
      <c r="O20" s="270" t="s">
        <v>509</v>
      </c>
      <c r="P20" s="268" t="s">
        <v>509</v>
      </c>
      <c r="Q20" s="269" t="s">
        <v>509</v>
      </c>
      <c r="R20" s="68" t="s">
        <v>509</v>
      </c>
      <c r="S20" s="68" t="s">
        <v>509</v>
      </c>
      <c r="T20" s="68" t="s">
        <v>509</v>
      </c>
      <c r="U20" s="69" t="s">
        <v>509</v>
      </c>
      <c r="V20" s="55" t="s">
        <v>509</v>
      </c>
      <c r="W20" s="56" t="s">
        <v>509</v>
      </c>
      <c r="X20" s="56" t="s">
        <v>509</v>
      </c>
      <c r="Y20" s="56" t="s">
        <v>509</v>
      </c>
      <c r="Z20" s="56" t="s">
        <v>509</v>
      </c>
      <c r="AA20" s="57" t="s">
        <v>509</v>
      </c>
      <c r="AB20" s="55" t="s">
        <v>509</v>
      </c>
      <c r="AC20" s="56" t="s">
        <v>509</v>
      </c>
      <c r="AD20" s="56" t="s">
        <v>509</v>
      </c>
      <c r="AE20" s="56" t="s">
        <v>509</v>
      </c>
      <c r="AF20" s="56" t="s">
        <v>509</v>
      </c>
      <c r="AG20" s="57" t="s">
        <v>509</v>
      </c>
      <c r="AH20" s="58" t="s">
        <v>509</v>
      </c>
      <c r="AI20" s="59" t="s">
        <v>509</v>
      </c>
      <c r="AJ20" s="59" t="s">
        <v>509</v>
      </c>
      <c r="AK20" s="59" t="s">
        <v>509</v>
      </c>
      <c r="AL20" s="59" t="s">
        <v>509</v>
      </c>
      <c r="AN20" s="488"/>
      <c r="AO20" s="489"/>
      <c r="AP20" s="489"/>
      <c r="AQ20" s="489"/>
      <c r="AR20" s="489"/>
      <c r="AS20" s="489"/>
      <c r="AT20" s="494"/>
      <c r="AU20" s="495"/>
    </row>
    <row r="21" spans="2:47" ht="15.75" customHeight="1" x14ac:dyDescent="0.25">
      <c r="B21" s="475"/>
      <c r="C21" s="475"/>
      <c r="D21" s="476"/>
      <c r="E21" s="448"/>
      <c r="F21" s="452"/>
      <c r="G21" s="452"/>
      <c r="H21" s="452"/>
      <c r="I21" s="452"/>
      <c r="J21" s="268" t="s">
        <v>509</v>
      </c>
      <c r="K21" s="269" t="s">
        <v>509</v>
      </c>
      <c r="L21" s="269" t="s">
        <v>509</v>
      </c>
      <c r="M21" s="269" t="s">
        <v>509</v>
      </c>
      <c r="N21" s="269" t="s">
        <v>509</v>
      </c>
      <c r="O21" s="270" t="s">
        <v>509</v>
      </c>
      <c r="P21" s="268" t="s">
        <v>509</v>
      </c>
      <c r="Q21" s="269" t="s">
        <v>509</v>
      </c>
      <c r="R21" s="68" t="s">
        <v>509</v>
      </c>
      <c r="S21" s="68" t="s">
        <v>509</v>
      </c>
      <c r="T21" s="68" t="s">
        <v>509</v>
      </c>
      <c r="U21" s="69" t="s">
        <v>509</v>
      </c>
      <c r="V21" s="55" t="s">
        <v>509</v>
      </c>
      <c r="W21" s="56" t="s">
        <v>509</v>
      </c>
      <c r="X21" s="56" t="s">
        <v>509</v>
      </c>
      <c r="Y21" s="56" t="s">
        <v>509</v>
      </c>
      <c r="Z21" s="56" t="s">
        <v>509</v>
      </c>
      <c r="AA21" s="57" t="s">
        <v>509</v>
      </c>
      <c r="AB21" s="55" t="s">
        <v>509</v>
      </c>
      <c r="AC21" s="56" t="s">
        <v>509</v>
      </c>
      <c r="AD21" s="56" t="s">
        <v>509</v>
      </c>
      <c r="AE21" s="56" t="s">
        <v>509</v>
      </c>
      <c r="AF21" s="56" t="s">
        <v>509</v>
      </c>
      <c r="AG21" s="57" t="s">
        <v>509</v>
      </c>
      <c r="AH21" s="58" t="s">
        <v>509</v>
      </c>
      <c r="AI21" s="59" t="s">
        <v>509</v>
      </c>
      <c r="AJ21" s="59" t="s">
        <v>509</v>
      </c>
      <c r="AK21" s="59" t="s">
        <v>509</v>
      </c>
      <c r="AL21" s="59" t="s">
        <v>509</v>
      </c>
      <c r="AN21" s="488"/>
      <c r="AO21" s="489"/>
      <c r="AP21" s="489"/>
      <c r="AQ21" s="489"/>
      <c r="AR21" s="489"/>
      <c r="AS21" s="489"/>
      <c r="AT21" s="494"/>
      <c r="AU21" s="495"/>
    </row>
    <row r="22" spans="2:47" ht="15.75" customHeight="1" x14ac:dyDescent="0.25">
      <c r="B22" s="475"/>
      <c r="C22" s="475"/>
      <c r="D22" s="476"/>
      <c r="E22" s="448"/>
      <c r="F22" s="452"/>
      <c r="G22" s="452"/>
      <c r="H22" s="452"/>
      <c r="I22" s="452"/>
      <c r="J22" s="268" t="s">
        <v>509</v>
      </c>
      <c r="K22" s="269" t="s">
        <v>509</v>
      </c>
      <c r="L22" s="269" t="s">
        <v>509</v>
      </c>
      <c r="M22" s="269" t="s">
        <v>509</v>
      </c>
      <c r="N22" s="269" t="s">
        <v>509</v>
      </c>
      <c r="O22" s="270" t="s">
        <v>509</v>
      </c>
      <c r="P22" s="268" t="s">
        <v>509</v>
      </c>
      <c r="Q22" s="269" t="s">
        <v>509</v>
      </c>
      <c r="R22" s="68" t="s">
        <v>509</v>
      </c>
      <c r="S22" s="68" t="s">
        <v>509</v>
      </c>
      <c r="T22" s="68" t="s">
        <v>509</v>
      </c>
      <c r="U22" s="69" t="s">
        <v>509</v>
      </c>
      <c r="V22" s="55" t="s">
        <v>509</v>
      </c>
      <c r="W22" s="56" t="s">
        <v>509</v>
      </c>
      <c r="X22" s="56" t="s">
        <v>509</v>
      </c>
      <c r="Y22" s="56" t="s">
        <v>509</v>
      </c>
      <c r="Z22" s="56" t="s">
        <v>509</v>
      </c>
      <c r="AA22" s="57" t="s">
        <v>509</v>
      </c>
      <c r="AB22" s="55" t="s">
        <v>509</v>
      </c>
      <c r="AC22" s="56" t="s">
        <v>509</v>
      </c>
      <c r="AD22" s="56" t="s">
        <v>509</v>
      </c>
      <c r="AE22" s="56" t="s">
        <v>509</v>
      </c>
      <c r="AF22" s="56" t="s">
        <v>509</v>
      </c>
      <c r="AG22" s="57" t="s">
        <v>509</v>
      </c>
      <c r="AH22" s="58" t="s">
        <v>509</v>
      </c>
      <c r="AI22" s="59" t="s">
        <v>509</v>
      </c>
      <c r="AJ22" s="59" t="s">
        <v>509</v>
      </c>
      <c r="AK22" s="59" t="s">
        <v>509</v>
      </c>
      <c r="AL22" s="59" t="s">
        <v>509</v>
      </c>
      <c r="AN22" s="488"/>
      <c r="AO22" s="489"/>
      <c r="AP22" s="489"/>
      <c r="AQ22" s="489"/>
      <c r="AR22" s="489"/>
      <c r="AS22" s="489"/>
      <c r="AT22" s="494"/>
      <c r="AU22" s="495"/>
    </row>
    <row r="23" spans="2:47" ht="0.75" customHeight="1" x14ac:dyDescent="0.25">
      <c r="B23" s="475"/>
      <c r="C23" s="475"/>
      <c r="D23" s="476"/>
      <c r="E23" s="448"/>
      <c r="F23" s="452"/>
      <c r="G23" s="452"/>
      <c r="H23" s="452"/>
      <c r="I23" s="452"/>
      <c r="J23" s="268" t="s">
        <v>509</v>
      </c>
      <c r="K23" s="269" t="s">
        <v>509</v>
      </c>
      <c r="L23" s="269" t="s">
        <v>509</v>
      </c>
      <c r="M23" s="269" t="s">
        <v>509</v>
      </c>
      <c r="N23" s="269" t="s">
        <v>509</v>
      </c>
      <c r="O23" s="270" t="s">
        <v>509</v>
      </c>
      <c r="P23" s="268" t="s">
        <v>509</v>
      </c>
      <c r="Q23" s="269" t="s">
        <v>509</v>
      </c>
      <c r="R23" s="68" t="s">
        <v>509</v>
      </c>
      <c r="S23" s="68" t="s">
        <v>509</v>
      </c>
      <c r="T23" s="68" t="s">
        <v>509</v>
      </c>
      <c r="U23" s="69" t="s">
        <v>509</v>
      </c>
      <c r="V23" s="55" t="s">
        <v>509</v>
      </c>
      <c r="W23" s="56" t="s">
        <v>509</v>
      </c>
      <c r="X23" s="56" t="s">
        <v>509</v>
      </c>
      <c r="Y23" s="56" t="s">
        <v>509</v>
      </c>
      <c r="Z23" s="56" t="s">
        <v>509</v>
      </c>
      <c r="AA23" s="57" t="s">
        <v>509</v>
      </c>
      <c r="AB23" s="55" t="s">
        <v>509</v>
      </c>
      <c r="AC23" s="56" t="s">
        <v>509</v>
      </c>
      <c r="AD23" s="56" t="s">
        <v>509</v>
      </c>
      <c r="AE23" s="56" t="s">
        <v>509</v>
      </c>
      <c r="AF23" s="56" t="s">
        <v>509</v>
      </c>
      <c r="AG23" s="57" t="s">
        <v>509</v>
      </c>
      <c r="AH23" s="58" t="s">
        <v>509</v>
      </c>
      <c r="AI23" s="59" t="s">
        <v>509</v>
      </c>
      <c r="AJ23" s="59" t="s">
        <v>509</v>
      </c>
      <c r="AK23" s="59" t="s">
        <v>509</v>
      </c>
      <c r="AL23" s="59" t="s">
        <v>509</v>
      </c>
      <c r="AN23" s="488"/>
      <c r="AO23" s="489"/>
      <c r="AP23" s="489"/>
      <c r="AQ23" s="489"/>
      <c r="AR23" s="489"/>
      <c r="AS23" s="489"/>
      <c r="AT23" s="494"/>
      <c r="AU23" s="495"/>
    </row>
    <row r="24" spans="2:47" ht="15.75" hidden="1" customHeight="1" x14ac:dyDescent="0.25">
      <c r="B24" s="475"/>
      <c r="C24" s="475"/>
      <c r="D24" s="476"/>
      <c r="E24" s="448"/>
      <c r="F24" s="452"/>
      <c r="G24" s="452"/>
      <c r="H24" s="452"/>
      <c r="I24" s="452"/>
      <c r="J24" s="268" t="s">
        <v>509</v>
      </c>
      <c r="K24" s="269" t="s">
        <v>509</v>
      </c>
      <c r="L24" s="269" t="s">
        <v>509</v>
      </c>
      <c r="M24" s="269" t="s">
        <v>509</v>
      </c>
      <c r="N24" s="269" t="s">
        <v>509</v>
      </c>
      <c r="O24" s="270" t="s">
        <v>509</v>
      </c>
      <c r="P24" s="268" t="s">
        <v>509</v>
      </c>
      <c r="Q24" s="269" t="s">
        <v>509</v>
      </c>
      <c r="R24" s="68" t="s">
        <v>509</v>
      </c>
      <c r="S24" s="68" t="s">
        <v>509</v>
      </c>
      <c r="T24" s="68" t="s">
        <v>509</v>
      </c>
      <c r="U24" s="69" t="s">
        <v>509</v>
      </c>
      <c r="V24" s="55" t="s">
        <v>509</v>
      </c>
      <c r="W24" s="56" t="s">
        <v>509</v>
      </c>
      <c r="X24" s="56" t="s">
        <v>509</v>
      </c>
      <c r="Y24" s="56" t="s">
        <v>509</v>
      </c>
      <c r="Z24" s="56" t="s">
        <v>509</v>
      </c>
      <c r="AA24" s="57" t="s">
        <v>509</v>
      </c>
      <c r="AB24" s="55" t="s">
        <v>509</v>
      </c>
      <c r="AC24" s="56" t="s">
        <v>509</v>
      </c>
      <c r="AD24" s="56" t="s">
        <v>509</v>
      </c>
      <c r="AE24" s="56" t="s">
        <v>509</v>
      </c>
      <c r="AF24" s="56" t="s">
        <v>509</v>
      </c>
      <c r="AG24" s="57" t="s">
        <v>509</v>
      </c>
      <c r="AH24" s="58" t="s">
        <v>509</v>
      </c>
      <c r="AI24" s="59" t="s">
        <v>509</v>
      </c>
      <c r="AJ24" s="59" t="s">
        <v>509</v>
      </c>
      <c r="AK24" s="59" t="s">
        <v>509</v>
      </c>
      <c r="AL24" s="59" t="s">
        <v>509</v>
      </c>
      <c r="AN24" s="488"/>
      <c r="AO24" s="489"/>
      <c r="AP24" s="489"/>
      <c r="AQ24" s="489"/>
      <c r="AR24" s="489"/>
      <c r="AS24" s="489"/>
      <c r="AT24" s="494"/>
      <c r="AU24" s="495"/>
    </row>
    <row r="25" spans="2:47" ht="15.75" hidden="1" customHeight="1" thickBot="1" x14ac:dyDescent="0.3">
      <c r="B25" s="475"/>
      <c r="C25" s="475"/>
      <c r="D25" s="476"/>
      <c r="E25" s="448"/>
      <c r="F25" s="452"/>
      <c r="G25" s="452"/>
      <c r="H25" s="452"/>
      <c r="I25" s="452"/>
      <c r="J25" s="268" t="s">
        <v>509</v>
      </c>
      <c r="K25" s="269" t="s">
        <v>509</v>
      </c>
      <c r="L25" s="269" t="s">
        <v>509</v>
      </c>
      <c r="M25" s="269" t="s">
        <v>509</v>
      </c>
      <c r="N25" s="269" t="s">
        <v>509</v>
      </c>
      <c r="O25" s="270" t="s">
        <v>509</v>
      </c>
      <c r="P25" s="268" t="s">
        <v>509</v>
      </c>
      <c r="Q25" s="269" t="s">
        <v>509</v>
      </c>
      <c r="R25" s="68" t="s">
        <v>509</v>
      </c>
      <c r="S25" s="68" t="s">
        <v>509</v>
      </c>
      <c r="T25" s="68" t="s">
        <v>509</v>
      </c>
      <c r="U25" s="69" t="s">
        <v>509</v>
      </c>
      <c r="V25" s="55" t="s">
        <v>509</v>
      </c>
      <c r="W25" s="56" t="s">
        <v>509</v>
      </c>
      <c r="X25" s="56" t="s">
        <v>509</v>
      </c>
      <c r="Y25" s="56" t="s">
        <v>509</v>
      </c>
      <c r="Z25" s="56" t="s">
        <v>509</v>
      </c>
      <c r="AA25" s="57" t="s">
        <v>509</v>
      </c>
      <c r="AB25" s="55" t="s">
        <v>509</v>
      </c>
      <c r="AC25" s="56" t="s">
        <v>509</v>
      </c>
      <c r="AD25" s="56" t="s">
        <v>509</v>
      </c>
      <c r="AE25" s="56" t="s">
        <v>509</v>
      </c>
      <c r="AF25" s="56" t="s">
        <v>509</v>
      </c>
      <c r="AG25" s="57" t="s">
        <v>509</v>
      </c>
      <c r="AH25" s="58" t="s">
        <v>509</v>
      </c>
      <c r="AI25" s="59" t="s">
        <v>509</v>
      </c>
      <c r="AJ25" s="59" t="s">
        <v>509</v>
      </c>
      <c r="AK25" s="59" t="s">
        <v>509</v>
      </c>
      <c r="AL25" s="59" t="s">
        <v>509</v>
      </c>
      <c r="AN25" s="488"/>
      <c r="AO25" s="489"/>
      <c r="AP25" s="489"/>
      <c r="AQ25" s="489"/>
      <c r="AR25" s="489"/>
      <c r="AS25" s="489"/>
      <c r="AT25" s="494"/>
      <c r="AU25" s="495"/>
    </row>
    <row r="26" spans="2:47" ht="15.75" hidden="1" customHeight="1" thickBot="1" x14ac:dyDescent="0.3">
      <c r="B26" s="475"/>
      <c r="C26" s="475"/>
      <c r="D26" s="476"/>
      <c r="E26" s="448"/>
      <c r="F26" s="452"/>
      <c r="G26" s="452"/>
      <c r="H26" s="452"/>
      <c r="I26" s="452"/>
      <c r="J26" s="268" t="s">
        <v>509</v>
      </c>
      <c r="K26" s="269" t="s">
        <v>509</v>
      </c>
      <c r="L26" s="269" t="s">
        <v>509</v>
      </c>
      <c r="M26" s="269" t="s">
        <v>509</v>
      </c>
      <c r="N26" s="269" t="s">
        <v>509</v>
      </c>
      <c r="O26" s="270" t="s">
        <v>509</v>
      </c>
      <c r="P26" s="268" t="s">
        <v>509</v>
      </c>
      <c r="Q26" s="269" t="s">
        <v>509</v>
      </c>
      <c r="R26" s="68" t="s">
        <v>509</v>
      </c>
      <c r="S26" s="68" t="s">
        <v>509</v>
      </c>
      <c r="T26" s="68" t="s">
        <v>509</v>
      </c>
      <c r="U26" s="69" t="s">
        <v>509</v>
      </c>
      <c r="V26" s="55" t="s">
        <v>509</v>
      </c>
      <c r="W26" s="56" t="s">
        <v>509</v>
      </c>
      <c r="X26" s="56" t="s">
        <v>509</v>
      </c>
      <c r="Y26" s="56" t="s">
        <v>509</v>
      </c>
      <c r="Z26" s="56" t="s">
        <v>509</v>
      </c>
      <c r="AA26" s="57" t="s">
        <v>509</v>
      </c>
      <c r="AB26" s="55" t="s">
        <v>509</v>
      </c>
      <c r="AC26" s="56" t="s">
        <v>509</v>
      </c>
      <c r="AD26" s="56" t="s">
        <v>509</v>
      </c>
      <c r="AE26" s="56" t="s">
        <v>509</v>
      </c>
      <c r="AF26" s="56" t="s">
        <v>509</v>
      </c>
      <c r="AG26" s="57" t="s">
        <v>509</v>
      </c>
      <c r="AH26" s="58" t="s">
        <v>509</v>
      </c>
      <c r="AI26" s="59" t="s">
        <v>509</v>
      </c>
      <c r="AJ26" s="59" t="s">
        <v>509</v>
      </c>
      <c r="AK26" s="59" t="s">
        <v>509</v>
      </c>
      <c r="AL26" s="59" t="s">
        <v>509</v>
      </c>
      <c r="AN26" s="488"/>
      <c r="AO26" s="489"/>
      <c r="AP26" s="489"/>
      <c r="AQ26" s="489"/>
      <c r="AR26" s="489"/>
      <c r="AS26" s="489"/>
      <c r="AT26" s="494"/>
      <c r="AU26" s="495"/>
    </row>
    <row r="27" spans="2:47" ht="21" customHeight="1" thickBot="1" x14ac:dyDescent="0.3">
      <c r="B27" s="475"/>
      <c r="C27" s="475"/>
      <c r="D27" s="476"/>
      <c r="E27" s="449"/>
      <c r="F27" s="450"/>
      <c r="G27" s="450"/>
      <c r="H27" s="450"/>
      <c r="I27" s="450"/>
      <c r="J27" s="271" t="s">
        <v>509</v>
      </c>
      <c r="K27" s="272" t="s">
        <v>509</v>
      </c>
      <c r="L27" s="272" t="s">
        <v>509</v>
      </c>
      <c r="M27" s="272" t="s">
        <v>509</v>
      </c>
      <c r="N27" s="272" t="s">
        <v>509</v>
      </c>
      <c r="O27" s="273" t="s">
        <v>509</v>
      </c>
      <c r="P27" s="271" t="s">
        <v>509</v>
      </c>
      <c r="Q27" s="272" t="s">
        <v>509</v>
      </c>
      <c r="R27" s="71" t="s">
        <v>509</v>
      </c>
      <c r="S27" s="71" t="s">
        <v>509</v>
      </c>
      <c r="T27" s="71" t="s">
        <v>509</v>
      </c>
      <c r="U27" s="72" t="s">
        <v>509</v>
      </c>
      <c r="V27" s="60" t="s">
        <v>509</v>
      </c>
      <c r="W27" s="61" t="s">
        <v>509</v>
      </c>
      <c r="X27" s="61" t="s">
        <v>509</v>
      </c>
      <c r="Y27" s="61" t="s">
        <v>509</v>
      </c>
      <c r="Z27" s="61" t="s">
        <v>509</v>
      </c>
      <c r="AA27" s="62" t="s">
        <v>509</v>
      </c>
      <c r="AB27" s="60" t="s">
        <v>509</v>
      </c>
      <c r="AC27" s="61" t="s">
        <v>509</v>
      </c>
      <c r="AD27" s="61" t="s">
        <v>509</v>
      </c>
      <c r="AE27" s="61" t="s">
        <v>509</v>
      </c>
      <c r="AF27" s="61" t="s">
        <v>509</v>
      </c>
      <c r="AG27" s="62" t="s">
        <v>509</v>
      </c>
      <c r="AH27" s="63" t="s">
        <v>509</v>
      </c>
      <c r="AI27" s="64" t="s">
        <v>509</v>
      </c>
      <c r="AJ27" s="64" t="s">
        <v>509</v>
      </c>
      <c r="AK27" s="64" t="s">
        <v>509</v>
      </c>
      <c r="AL27" s="64" t="s">
        <v>509</v>
      </c>
      <c r="AN27" s="490"/>
      <c r="AO27" s="491"/>
      <c r="AP27" s="491"/>
      <c r="AQ27" s="491"/>
      <c r="AR27" s="491"/>
      <c r="AS27" s="491"/>
      <c r="AT27" s="496"/>
      <c r="AU27" s="497"/>
    </row>
    <row r="28" spans="2:47" ht="15.75" customHeight="1" x14ac:dyDescent="0.25">
      <c r="B28" s="475"/>
      <c r="C28" s="475"/>
      <c r="D28" s="476"/>
      <c r="E28" s="442" t="s">
        <v>164</v>
      </c>
      <c r="F28" s="443"/>
      <c r="G28" s="443"/>
      <c r="H28" s="443"/>
      <c r="I28" s="444"/>
      <c r="J28" s="265" t="s">
        <v>509</v>
      </c>
      <c r="K28" s="266" t="s">
        <v>509</v>
      </c>
      <c r="L28" s="266" t="s">
        <v>509</v>
      </c>
      <c r="M28" s="266" t="s">
        <v>509</v>
      </c>
      <c r="N28" s="266" t="s">
        <v>509</v>
      </c>
      <c r="O28" s="267" t="s">
        <v>509</v>
      </c>
      <c r="P28" s="265" t="s">
        <v>509</v>
      </c>
      <c r="Q28" s="266" t="s">
        <v>509</v>
      </c>
      <c r="R28" s="266" t="s">
        <v>509</v>
      </c>
      <c r="S28" s="266" t="s">
        <v>509</v>
      </c>
      <c r="T28" s="266" t="s">
        <v>509</v>
      </c>
      <c r="U28" s="267" t="s">
        <v>509</v>
      </c>
      <c r="V28" s="265" t="s">
        <v>509</v>
      </c>
      <c r="W28" s="266" t="s">
        <v>509</v>
      </c>
      <c r="X28" s="65" t="s">
        <v>509</v>
      </c>
      <c r="Y28" s="65" t="s">
        <v>509</v>
      </c>
      <c r="Z28" s="65" t="s">
        <v>509</v>
      </c>
      <c r="AA28" s="66" t="s">
        <v>509</v>
      </c>
      <c r="AB28" s="50" t="s">
        <v>509</v>
      </c>
      <c r="AC28" s="51" t="s">
        <v>509</v>
      </c>
      <c r="AD28" s="51" t="s">
        <v>509</v>
      </c>
      <c r="AE28" s="51" t="s">
        <v>509</v>
      </c>
      <c r="AF28" s="51" t="s">
        <v>509</v>
      </c>
      <c r="AG28" s="52" t="s">
        <v>509</v>
      </c>
      <c r="AH28" s="53" t="s">
        <v>509</v>
      </c>
      <c r="AI28" s="54" t="s">
        <v>509</v>
      </c>
      <c r="AJ28" s="54" t="s">
        <v>509</v>
      </c>
      <c r="AK28" s="54" t="s">
        <v>509</v>
      </c>
      <c r="AL28" s="54" t="s">
        <v>509</v>
      </c>
      <c r="AN28" s="453" t="s">
        <v>127</v>
      </c>
      <c r="AO28" s="454"/>
      <c r="AP28" s="454"/>
      <c r="AQ28" s="454"/>
      <c r="AR28" s="454"/>
      <c r="AS28" s="454"/>
      <c r="AT28" s="461" t="s">
        <v>512</v>
      </c>
      <c r="AU28" s="461"/>
    </row>
    <row r="29" spans="2:47" ht="15.75" x14ac:dyDescent="0.25">
      <c r="B29" s="475"/>
      <c r="C29" s="475"/>
      <c r="D29" s="476"/>
      <c r="E29" s="445"/>
      <c r="F29" s="452"/>
      <c r="G29" s="452"/>
      <c r="H29" s="452"/>
      <c r="I29" s="447"/>
      <c r="J29" s="268" t="s">
        <v>509</v>
      </c>
      <c r="K29" s="269" t="s">
        <v>509</v>
      </c>
      <c r="L29" s="269" t="s">
        <v>509</v>
      </c>
      <c r="M29" s="269" t="s">
        <v>509</v>
      </c>
      <c r="N29" s="269" t="s">
        <v>509</v>
      </c>
      <c r="O29" s="270" t="s">
        <v>509</v>
      </c>
      <c r="P29" s="268" t="s">
        <v>509</v>
      </c>
      <c r="Q29" s="269" t="s">
        <v>509</v>
      </c>
      <c r="R29" s="269" t="s">
        <v>509</v>
      </c>
      <c r="S29" s="269" t="s">
        <v>509</v>
      </c>
      <c r="T29" s="269" t="s">
        <v>509</v>
      </c>
      <c r="U29" s="270" t="s">
        <v>509</v>
      </c>
      <c r="V29" s="268" t="s">
        <v>509</v>
      </c>
      <c r="W29" s="269" t="s">
        <v>509</v>
      </c>
      <c r="X29" s="68" t="s">
        <v>509</v>
      </c>
      <c r="Y29" s="68" t="s">
        <v>509</v>
      </c>
      <c r="Z29" s="68" t="s">
        <v>509</v>
      </c>
      <c r="AA29" s="69" t="s">
        <v>509</v>
      </c>
      <c r="AB29" s="55" t="s">
        <v>509</v>
      </c>
      <c r="AC29" s="56" t="s">
        <v>509</v>
      </c>
      <c r="AD29" s="56" t="s">
        <v>509</v>
      </c>
      <c r="AE29" s="56" t="s">
        <v>509</v>
      </c>
      <c r="AF29" s="56" t="s">
        <v>509</v>
      </c>
      <c r="AG29" s="57" t="s">
        <v>509</v>
      </c>
      <c r="AH29" s="58" t="s">
        <v>509</v>
      </c>
      <c r="AI29" s="59" t="s">
        <v>509</v>
      </c>
      <c r="AJ29" s="59" t="s">
        <v>509</v>
      </c>
      <c r="AK29" s="59" t="s">
        <v>509</v>
      </c>
      <c r="AL29" s="59" t="s">
        <v>509</v>
      </c>
      <c r="AN29" s="455"/>
      <c r="AO29" s="456"/>
      <c r="AP29" s="456"/>
      <c r="AQ29" s="456"/>
      <c r="AR29" s="456"/>
      <c r="AS29" s="456"/>
      <c r="AT29" s="461"/>
      <c r="AU29" s="461"/>
    </row>
    <row r="30" spans="2:47" ht="15.75" x14ac:dyDescent="0.25">
      <c r="B30" s="475"/>
      <c r="C30" s="475"/>
      <c r="D30" s="476"/>
      <c r="E30" s="448"/>
      <c r="F30" s="452"/>
      <c r="G30" s="452"/>
      <c r="H30" s="452"/>
      <c r="I30" s="447"/>
      <c r="J30" s="268" t="s">
        <v>509</v>
      </c>
      <c r="K30" s="269" t="s">
        <v>509</v>
      </c>
      <c r="L30" s="269" t="s">
        <v>509</v>
      </c>
      <c r="M30" s="269" t="s">
        <v>509</v>
      </c>
      <c r="N30" s="269" t="s">
        <v>509</v>
      </c>
      <c r="O30" s="270" t="s">
        <v>509</v>
      </c>
      <c r="P30" s="268" t="s">
        <v>509</v>
      </c>
      <c r="Q30" s="269" t="s">
        <v>509</v>
      </c>
      <c r="R30" s="269" t="s">
        <v>509</v>
      </c>
      <c r="S30" s="269" t="s">
        <v>509</v>
      </c>
      <c r="T30" s="269" t="s">
        <v>509</v>
      </c>
      <c r="U30" s="270" t="s">
        <v>509</v>
      </c>
      <c r="V30" s="268" t="s">
        <v>509</v>
      </c>
      <c r="W30" s="269" t="s">
        <v>509</v>
      </c>
      <c r="X30" s="68" t="s">
        <v>509</v>
      </c>
      <c r="Y30" s="68" t="s">
        <v>509</v>
      </c>
      <c r="Z30" s="68" t="s">
        <v>509</v>
      </c>
      <c r="AA30" s="69" t="s">
        <v>509</v>
      </c>
      <c r="AB30" s="55" t="s">
        <v>509</v>
      </c>
      <c r="AC30" s="56" t="s">
        <v>509</v>
      </c>
      <c r="AD30" s="56" t="s">
        <v>509</v>
      </c>
      <c r="AE30" s="56" t="s">
        <v>509</v>
      </c>
      <c r="AF30" s="56" t="s">
        <v>509</v>
      </c>
      <c r="AG30" s="57" t="s">
        <v>509</v>
      </c>
      <c r="AH30" s="58" t="s">
        <v>509</v>
      </c>
      <c r="AI30" s="59" t="s">
        <v>509</v>
      </c>
      <c r="AJ30" s="59" t="s">
        <v>509</v>
      </c>
      <c r="AK30" s="59" t="s">
        <v>509</v>
      </c>
      <c r="AL30" s="59" t="s">
        <v>509</v>
      </c>
      <c r="AN30" s="455"/>
      <c r="AO30" s="456"/>
      <c r="AP30" s="456"/>
      <c r="AQ30" s="456"/>
      <c r="AR30" s="456"/>
      <c r="AS30" s="456"/>
      <c r="AT30" s="461"/>
      <c r="AU30" s="461"/>
    </row>
    <row r="31" spans="2:47" ht="15.75" x14ac:dyDescent="0.25">
      <c r="B31" s="475"/>
      <c r="C31" s="475"/>
      <c r="D31" s="476"/>
      <c r="E31" s="448"/>
      <c r="F31" s="452"/>
      <c r="G31" s="452"/>
      <c r="H31" s="452"/>
      <c r="I31" s="447"/>
      <c r="J31" s="268" t="s">
        <v>509</v>
      </c>
      <c r="K31" s="269" t="s">
        <v>509</v>
      </c>
      <c r="L31" s="269" t="s">
        <v>509</v>
      </c>
      <c r="M31" s="269" t="s">
        <v>509</v>
      </c>
      <c r="N31" s="269" t="s">
        <v>509</v>
      </c>
      <c r="O31" s="270" t="s">
        <v>509</v>
      </c>
      <c r="P31" s="268" t="s">
        <v>509</v>
      </c>
      <c r="Q31" s="269" t="s">
        <v>509</v>
      </c>
      <c r="R31" s="269" t="s">
        <v>509</v>
      </c>
      <c r="S31" s="269" t="s">
        <v>509</v>
      </c>
      <c r="T31" s="269" t="s">
        <v>509</v>
      </c>
      <c r="U31" s="270" t="s">
        <v>509</v>
      </c>
      <c r="V31" s="268" t="s">
        <v>509</v>
      </c>
      <c r="W31" s="269" t="s">
        <v>509</v>
      </c>
      <c r="X31" s="68" t="s">
        <v>509</v>
      </c>
      <c r="Y31" s="68" t="s">
        <v>509</v>
      </c>
      <c r="Z31" s="68" t="s">
        <v>509</v>
      </c>
      <c r="AA31" s="69" t="s">
        <v>509</v>
      </c>
      <c r="AB31" s="55" t="s">
        <v>509</v>
      </c>
      <c r="AC31" s="56" t="s">
        <v>509</v>
      </c>
      <c r="AD31" s="56" t="s">
        <v>509</v>
      </c>
      <c r="AE31" s="56" t="s">
        <v>509</v>
      </c>
      <c r="AF31" s="56" t="s">
        <v>509</v>
      </c>
      <c r="AG31" s="57" t="s">
        <v>509</v>
      </c>
      <c r="AH31" s="58" t="s">
        <v>509</v>
      </c>
      <c r="AI31" s="59" t="s">
        <v>509</v>
      </c>
      <c r="AJ31" s="59" t="s">
        <v>509</v>
      </c>
      <c r="AK31" s="59" t="s">
        <v>509</v>
      </c>
      <c r="AL31" s="59" t="s">
        <v>509</v>
      </c>
      <c r="AN31" s="455"/>
      <c r="AO31" s="456"/>
      <c r="AP31" s="456"/>
      <c r="AQ31" s="456"/>
      <c r="AR31" s="456"/>
      <c r="AS31" s="456"/>
      <c r="AT31" s="461"/>
      <c r="AU31" s="461"/>
    </row>
    <row r="32" spans="2:47" ht="15.75" x14ac:dyDescent="0.25">
      <c r="B32" s="475"/>
      <c r="C32" s="475"/>
      <c r="D32" s="476"/>
      <c r="E32" s="448"/>
      <c r="F32" s="452"/>
      <c r="G32" s="452"/>
      <c r="H32" s="452"/>
      <c r="I32" s="447"/>
      <c r="J32" s="268" t="s">
        <v>509</v>
      </c>
      <c r="K32" s="269" t="s">
        <v>509</v>
      </c>
      <c r="L32" s="269" t="s">
        <v>509</v>
      </c>
      <c r="M32" s="269" t="s">
        <v>509</v>
      </c>
      <c r="N32" s="269" t="s">
        <v>509</v>
      </c>
      <c r="O32" s="270" t="s">
        <v>509</v>
      </c>
      <c r="P32" s="268" t="s">
        <v>509</v>
      </c>
      <c r="Q32" s="269" t="s">
        <v>509</v>
      </c>
      <c r="R32" s="269" t="s">
        <v>509</v>
      </c>
      <c r="S32" s="269" t="s">
        <v>509</v>
      </c>
      <c r="T32" s="269" t="s">
        <v>509</v>
      </c>
      <c r="U32" s="270" t="s">
        <v>509</v>
      </c>
      <c r="V32" s="268" t="s">
        <v>509</v>
      </c>
      <c r="W32" s="269" t="s">
        <v>509</v>
      </c>
      <c r="X32" s="68" t="s">
        <v>509</v>
      </c>
      <c r="Y32" s="68" t="s">
        <v>509</v>
      </c>
      <c r="Z32" s="68" t="s">
        <v>509</v>
      </c>
      <c r="AA32" s="69" t="s">
        <v>509</v>
      </c>
      <c r="AB32" s="55" t="s">
        <v>509</v>
      </c>
      <c r="AC32" s="56" t="s">
        <v>509</v>
      </c>
      <c r="AD32" s="56" t="s">
        <v>509</v>
      </c>
      <c r="AE32" s="56" t="s">
        <v>509</v>
      </c>
      <c r="AF32" s="56" t="s">
        <v>509</v>
      </c>
      <c r="AG32" s="57" t="s">
        <v>509</v>
      </c>
      <c r="AH32" s="58" t="s">
        <v>509</v>
      </c>
      <c r="AI32" s="59" t="s">
        <v>509</v>
      </c>
      <c r="AJ32" s="59" t="s">
        <v>509</v>
      </c>
      <c r="AK32" s="59" t="s">
        <v>509</v>
      </c>
      <c r="AL32" s="59" t="s">
        <v>509</v>
      </c>
      <c r="AN32" s="455"/>
      <c r="AO32" s="456"/>
      <c r="AP32" s="456"/>
      <c r="AQ32" s="456"/>
      <c r="AR32" s="456"/>
      <c r="AS32" s="456"/>
      <c r="AT32" s="461"/>
      <c r="AU32" s="461"/>
    </row>
    <row r="33" spans="2:47" ht="15.75" x14ac:dyDescent="0.25">
      <c r="B33" s="475"/>
      <c r="C33" s="475"/>
      <c r="D33" s="476"/>
      <c r="E33" s="448"/>
      <c r="F33" s="452"/>
      <c r="G33" s="452"/>
      <c r="H33" s="452"/>
      <c r="I33" s="447"/>
      <c r="J33" s="268" t="s">
        <v>509</v>
      </c>
      <c r="K33" s="269" t="s">
        <v>509</v>
      </c>
      <c r="L33" s="269" t="s">
        <v>509</v>
      </c>
      <c r="M33" s="269" t="s">
        <v>509</v>
      </c>
      <c r="N33" s="269" t="s">
        <v>509</v>
      </c>
      <c r="O33" s="270" t="s">
        <v>509</v>
      </c>
      <c r="P33" s="268" t="s">
        <v>509</v>
      </c>
      <c r="Q33" s="269" t="s">
        <v>509</v>
      </c>
      <c r="R33" s="269" t="s">
        <v>509</v>
      </c>
      <c r="S33" s="269" t="s">
        <v>509</v>
      </c>
      <c r="T33" s="269" t="s">
        <v>509</v>
      </c>
      <c r="U33" s="270" t="s">
        <v>509</v>
      </c>
      <c r="V33" s="268" t="s">
        <v>509</v>
      </c>
      <c r="W33" s="269" t="s">
        <v>509</v>
      </c>
      <c r="X33" s="68" t="s">
        <v>509</v>
      </c>
      <c r="Y33" s="68" t="s">
        <v>509</v>
      </c>
      <c r="Z33" s="68" t="s">
        <v>509</v>
      </c>
      <c r="AA33" s="69" t="s">
        <v>509</v>
      </c>
      <c r="AB33" s="55" t="s">
        <v>509</v>
      </c>
      <c r="AC33" s="56" t="s">
        <v>509</v>
      </c>
      <c r="AD33" s="56" t="s">
        <v>509</v>
      </c>
      <c r="AE33" s="56" t="s">
        <v>509</v>
      </c>
      <c r="AF33" s="56" t="s">
        <v>509</v>
      </c>
      <c r="AG33" s="57" t="s">
        <v>509</v>
      </c>
      <c r="AH33" s="58" t="s">
        <v>509</v>
      </c>
      <c r="AI33" s="59" t="s">
        <v>509</v>
      </c>
      <c r="AJ33" s="59" t="s">
        <v>509</v>
      </c>
      <c r="AK33" s="59" t="s">
        <v>509</v>
      </c>
      <c r="AL33" s="59" t="s">
        <v>509</v>
      </c>
      <c r="AN33" s="455"/>
      <c r="AO33" s="456"/>
      <c r="AP33" s="456"/>
      <c r="AQ33" s="456"/>
      <c r="AR33" s="456"/>
      <c r="AS33" s="456"/>
      <c r="AT33" s="461"/>
      <c r="AU33" s="461"/>
    </row>
    <row r="34" spans="2:47" ht="15.75" x14ac:dyDescent="0.25">
      <c r="B34" s="475"/>
      <c r="C34" s="475"/>
      <c r="D34" s="476"/>
      <c r="E34" s="448"/>
      <c r="F34" s="452"/>
      <c r="G34" s="452"/>
      <c r="H34" s="452"/>
      <c r="I34" s="447"/>
      <c r="J34" s="268" t="s">
        <v>509</v>
      </c>
      <c r="K34" s="269" t="s">
        <v>509</v>
      </c>
      <c r="L34" s="269" t="s">
        <v>509</v>
      </c>
      <c r="M34" s="269" t="s">
        <v>509</v>
      </c>
      <c r="N34" s="269" t="s">
        <v>509</v>
      </c>
      <c r="O34" s="270" t="s">
        <v>509</v>
      </c>
      <c r="P34" s="268" t="s">
        <v>509</v>
      </c>
      <c r="Q34" s="269" t="s">
        <v>509</v>
      </c>
      <c r="R34" s="269" t="s">
        <v>509</v>
      </c>
      <c r="S34" s="269" t="s">
        <v>509</v>
      </c>
      <c r="T34" s="269" t="s">
        <v>509</v>
      </c>
      <c r="U34" s="270" t="s">
        <v>509</v>
      </c>
      <c r="V34" s="268" t="s">
        <v>509</v>
      </c>
      <c r="W34" s="269" t="s">
        <v>509</v>
      </c>
      <c r="X34" s="68" t="s">
        <v>509</v>
      </c>
      <c r="Y34" s="68" t="s">
        <v>509</v>
      </c>
      <c r="Z34" s="68" t="s">
        <v>509</v>
      </c>
      <c r="AA34" s="69" t="s">
        <v>509</v>
      </c>
      <c r="AB34" s="55" t="s">
        <v>509</v>
      </c>
      <c r="AC34" s="56" t="s">
        <v>509</v>
      </c>
      <c r="AD34" s="56" t="s">
        <v>509</v>
      </c>
      <c r="AE34" s="56" t="s">
        <v>509</v>
      </c>
      <c r="AF34" s="56" t="s">
        <v>509</v>
      </c>
      <c r="AG34" s="57" t="s">
        <v>509</v>
      </c>
      <c r="AH34" s="58" t="s">
        <v>509</v>
      </c>
      <c r="AI34" s="59" t="s">
        <v>509</v>
      </c>
      <c r="AJ34" s="59" t="s">
        <v>509</v>
      </c>
      <c r="AK34" s="59" t="s">
        <v>509</v>
      </c>
      <c r="AL34" s="59" t="s">
        <v>509</v>
      </c>
      <c r="AN34" s="455"/>
      <c r="AO34" s="456"/>
      <c r="AP34" s="456"/>
      <c r="AQ34" s="456"/>
      <c r="AR34" s="456"/>
      <c r="AS34" s="456"/>
      <c r="AT34" s="461"/>
      <c r="AU34" s="461"/>
    </row>
    <row r="35" spans="2:47" ht="6" customHeight="1" thickBot="1" x14ac:dyDescent="0.3">
      <c r="B35" s="475"/>
      <c r="C35" s="475"/>
      <c r="D35" s="476"/>
      <c r="E35" s="448"/>
      <c r="F35" s="452"/>
      <c r="G35" s="452"/>
      <c r="H35" s="452"/>
      <c r="I35" s="447"/>
      <c r="J35" s="268" t="s">
        <v>509</v>
      </c>
      <c r="K35" s="269" t="s">
        <v>509</v>
      </c>
      <c r="L35" s="269" t="s">
        <v>509</v>
      </c>
      <c r="M35" s="269" t="s">
        <v>509</v>
      </c>
      <c r="N35" s="269" t="s">
        <v>509</v>
      </c>
      <c r="O35" s="270" t="s">
        <v>509</v>
      </c>
      <c r="P35" s="268" t="s">
        <v>509</v>
      </c>
      <c r="Q35" s="269" t="s">
        <v>509</v>
      </c>
      <c r="R35" s="269" t="s">
        <v>509</v>
      </c>
      <c r="S35" s="269" t="s">
        <v>509</v>
      </c>
      <c r="T35" s="269" t="s">
        <v>509</v>
      </c>
      <c r="U35" s="270" t="s">
        <v>509</v>
      </c>
      <c r="V35" s="268" t="s">
        <v>509</v>
      </c>
      <c r="W35" s="269" t="s">
        <v>509</v>
      </c>
      <c r="X35" s="68" t="s">
        <v>509</v>
      </c>
      <c r="Y35" s="68" t="s">
        <v>509</v>
      </c>
      <c r="Z35" s="68" t="s">
        <v>509</v>
      </c>
      <c r="AA35" s="69" t="s">
        <v>509</v>
      </c>
      <c r="AB35" s="55" t="s">
        <v>509</v>
      </c>
      <c r="AC35" s="56" t="s">
        <v>509</v>
      </c>
      <c r="AD35" s="56" t="s">
        <v>509</v>
      </c>
      <c r="AE35" s="56" t="s">
        <v>509</v>
      </c>
      <c r="AF35" s="56" t="s">
        <v>509</v>
      </c>
      <c r="AG35" s="57" t="s">
        <v>509</v>
      </c>
      <c r="AH35" s="58" t="s">
        <v>509</v>
      </c>
      <c r="AI35" s="59" t="s">
        <v>509</v>
      </c>
      <c r="AJ35" s="59" t="s">
        <v>509</v>
      </c>
      <c r="AK35" s="59" t="s">
        <v>509</v>
      </c>
      <c r="AL35" s="59" t="s">
        <v>509</v>
      </c>
      <c r="AN35" s="455"/>
      <c r="AO35" s="456"/>
      <c r="AP35" s="456"/>
      <c r="AQ35" s="456"/>
      <c r="AR35" s="456"/>
      <c r="AS35" s="456"/>
      <c r="AT35" s="461"/>
      <c r="AU35" s="461"/>
    </row>
    <row r="36" spans="2:47" ht="16.5" hidden="1" thickBot="1" x14ac:dyDescent="0.3">
      <c r="B36" s="475"/>
      <c r="C36" s="475"/>
      <c r="D36" s="476"/>
      <c r="E36" s="448"/>
      <c r="F36" s="452"/>
      <c r="G36" s="452"/>
      <c r="H36" s="452"/>
      <c r="I36" s="447"/>
      <c r="J36" s="67" t="s">
        <v>509</v>
      </c>
      <c r="K36" s="68" t="s">
        <v>509</v>
      </c>
      <c r="L36" s="68" t="s">
        <v>509</v>
      </c>
      <c r="M36" s="68" t="s">
        <v>509</v>
      </c>
      <c r="N36" s="68" t="s">
        <v>509</v>
      </c>
      <c r="O36" s="69" t="s">
        <v>509</v>
      </c>
      <c r="P36" s="67" t="s">
        <v>509</v>
      </c>
      <c r="Q36" s="68" t="s">
        <v>509</v>
      </c>
      <c r="R36" s="68" t="s">
        <v>509</v>
      </c>
      <c r="S36" s="68" t="s">
        <v>509</v>
      </c>
      <c r="T36" s="68" t="s">
        <v>509</v>
      </c>
      <c r="U36" s="69" t="s">
        <v>509</v>
      </c>
      <c r="V36" s="67" t="s">
        <v>509</v>
      </c>
      <c r="W36" s="68" t="s">
        <v>509</v>
      </c>
      <c r="X36" s="68" t="s">
        <v>509</v>
      </c>
      <c r="Y36" s="68" t="s">
        <v>509</v>
      </c>
      <c r="Z36" s="68" t="s">
        <v>509</v>
      </c>
      <c r="AA36" s="69" t="s">
        <v>509</v>
      </c>
      <c r="AB36" s="55" t="s">
        <v>509</v>
      </c>
      <c r="AC36" s="56" t="s">
        <v>509</v>
      </c>
      <c r="AD36" s="56" t="s">
        <v>509</v>
      </c>
      <c r="AE36" s="56" t="s">
        <v>509</v>
      </c>
      <c r="AF36" s="56" t="s">
        <v>509</v>
      </c>
      <c r="AG36" s="57" t="s">
        <v>509</v>
      </c>
      <c r="AH36" s="58" t="s">
        <v>509</v>
      </c>
      <c r="AI36" s="59" t="s">
        <v>509</v>
      </c>
      <c r="AJ36" s="59" t="s">
        <v>509</v>
      </c>
      <c r="AK36" s="59" t="s">
        <v>509</v>
      </c>
      <c r="AL36" s="59" t="s">
        <v>509</v>
      </c>
      <c r="AN36" s="455"/>
      <c r="AO36" s="456"/>
      <c r="AP36" s="456"/>
      <c r="AQ36" s="456"/>
      <c r="AR36" s="456"/>
      <c r="AS36" s="457"/>
      <c r="AT36" s="36"/>
      <c r="AU36" s="36"/>
    </row>
    <row r="37" spans="2:47" ht="16.5" hidden="1" thickBot="1" x14ac:dyDescent="0.3">
      <c r="B37" s="475"/>
      <c r="C37" s="475"/>
      <c r="D37" s="476"/>
      <c r="E37" s="449"/>
      <c r="F37" s="450"/>
      <c r="G37" s="450"/>
      <c r="H37" s="450"/>
      <c r="I37" s="451"/>
      <c r="J37" s="67" t="s">
        <v>509</v>
      </c>
      <c r="K37" s="68" t="s">
        <v>509</v>
      </c>
      <c r="L37" s="68" t="s">
        <v>509</v>
      </c>
      <c r="M37" s="68" t="s">
        <v>509</v>
      </c>
      <c r="N37" s="68" t="s">
        <v>509</v>
      </c>
      <c r="O37" s="69" t="s">
        <v>509</v>
      </c>
      <c r="P37" s="67" t="s">
        <v>509</v>
      </c>
      <c r="Q37" s="68" t="s">
        <v>509</v>
      </c>
      <c r="R37" s="68" t="s">
        <v>509</v>
      </c>
      <c r="S37" s="68" t="s">
        <v>509</v>
      </c>
      <c r="T37" s="68" t="s">
        <v>509</v>
      </c>
      <c r="U37" s="69" t="s">
        <v>509</v>
      </c>
      <c r="V37" s="67" t="s">
        <v>509</v>
      </c>
      <c r="W37" s="68" t="s">
        <v>509</v>
      </c>
      <c r="X37" s="68" t="s">
        <v>509</v>
      </c>
      <c r="Y37" s="68" t="s">
        <v>509</v>
      </c>
      <c r="Z37" s="68" t="s">
        <v>509</v>
      </c>
      <c r="AA37" s="69" t="s">
        <v>509</v>
      </c>
      <c r="AB37" s="60" t="s">
        <v>509</v>
      </c>
      <c r="AC37" s="61" t="s">
        <v>509</v>
      </c>
      <c r="AD37" s="61" t="s">
        <v>509</v>
      </c>
      <c r="AE37" s="61" t="s">
        <v>509</v>
      </c>
      <c r="AF37" s="61" t="s">
        <v>509</v>
      </c>
      <c r="AG37" s="62" t="s">
        <v>509</v>
      </c>
      <c r="AH37" s="63" t="s">
        <v>509</v>
      </c>
      <c r="AI37" s="64" t="s">
        <v>509</v>
      </c>
      <c r="AJ37" s="64" t="s">
        <v>509</v>
      </c>
      <c r="AK37" s="64" t="s">
        <v>509</v>
      </c>
      <c r="AL37" s="64" t="s">
        <v>509</v>
      </c>
      <c r="AN37" s="458"/>
      <c r="AO37" s="459"/>
      <c r="AP37" s="459"/>
      <c r="AQ37" s="459"/>
      <c r="AR37" s="459"/>
      <c r="AS37" s="460"/>
      <c r="AT37" s="36"/>
      <c r="AU37" s="36"/>
    </row>
    <row r="38" spans="2:47" ht="15.75" x14ac:dyDescent="0.25">
      <c r="B38" s="475"/>
      <c r="C38" s="475"/>
      <c r="D38" s="476"/>
      <c r="E38" s="442" t="s">
        <v>165</v>
      </c>
      <c r="F38" s="443"/>
      <c r="G38" s="443"/>
      <c r="H38" s="443"/>
      <c r="I38" s="443"/>
      <c r="J38" s="73" t="s">
        <v>509</v>
      </c>
      <c r="K38" s="74" t="s">
        <v>509</v>
      </c>
      <c r="L38" s="74" t="s">
        <v>509</v>
      </c>
      <c r="M38" s="74" t="s">
        <v>509</v>
      </c>
      <c r="N38" s="74" t="s">
        <v>509</v>
      </c>
      <c r="O38" s="75" t="s">
        <v>509</v>
      </c>
      <c r="P38" s="265" t="s">
        <v>509</v>
      </c>
      <c r="Q38" s="266" t="s">
        <v>509</v>
      </c>
      <c r="R38" s="266" t="s">
        <v>509</v>
      </c>
      <c r="S38" s="266" t="s">
        <v>509</v>
      </c>
      <c r="T38" s="266" t="s">
        <v>509</v>
      </c>
      <c r="U38" s="267" t="s">
        <v>509</v>
      </c>
      <c r="V38" s="265"/>
      <c r="W38" s="266"/>
      <c r="X38" s="65" t="s">
        <v>509</v>
      </c>
      <c r="Y38" s="65" t="s">
        <v>509</v>
      </c>
      <c r="Z38" s="65" t="s">
        <v>509</v>
      </c>
      <c r="AA38" s="66" t="s">
        <v>509</v>
      </c>
      <c r="AB38" s="50" t="s">
        <v>509</v>
      </c>
      <c r="AC38" s="51" t="s">
        <v>509</v>
      </c>
      <c r="AD38" s="51" t="s">
        <v>509</v>
      </c>
      <c r="AE38" s="51" t="s">
        <v>509</v>
      </c>
      <c r="AF38" s="51" t="s">
        <v>509</v>
      </c>
      <c r="AG38" s="52" t="s">
        <v>509</v>
      </c>
      <c r="AH38" s="53" t="s">
        <v>509</v>
      </c>
      <c r="AI38" s="54" t="s">
        <v>509</v>
      </c>
      <c r="AJ38" s="54" t="s">
        <v>509</v>
      </c>
      <c r="AK38" s="54" t="s">
        <v>509</v>
      </c>
      <c r="AL38" s="54" t="s">
        <v>509</v>
      </c>
      <c r="AN38" s="462" t="s">
        <v>166</v>
      </c>
      <c r="AO38" s="463"/>
      <c r="AP38" s="463"/>
      <c r="AQ38" s="463"/>
      <c r="AR38" s="463"/>
      <c r="AS38" s="463"/>
      <c r="AT38" s="461" t="s">
        <v>513</v>
      </c>
      <c r="AU38" s="470"/>
    </row>
    <row r="39" spans="2:47" ht="15.75" x14ac:dyDescent="0.25">
      <c r="B39" s="475"/>
      <c r="C39" s="475"/>
      <c r="D39" s="476"/>
      <c r="E39" s="445"/>
      <c r="F39" s="452"/>
      <c r="G39" s="452"/>
      <c r="H39" s="452"/>
      <c r="I39" s="452"/>
      <c r="J39" s="76" t="s">
        <v>509</v>
      </c>
      <c r="K39" s="77" t="s">
        <v>509</v>
      </c>
      <c r="L39" s="77" t="s">
        <v>509</v>
      </c>
      <c r="M39" s="77" t="s">
        <v>509</v>
      </c>
      <c r="N39" s="77" t="s">
        <v>509</v>
      </c>
      <c r="O39" s="78" t="s">
        <v>509</v>
      </c>
      <c r="P39" s="268" t="s">
        <v>509</v>
      </c>
      <c r="Q39" s="269" t="s">
        <v>509</v>
      </c>
      <c r="R39" s="269" t="s">
        <v>509</v>
      </c>
      <c r="S39" s="269" t="s">
        <v>509</v>
      </c>
      <c r="T39" s="269" t="s">
        <v>509</v>
      </c>
      <c r="U39" s="270" t="s">
        <v>509</v>
      </c>
      <c r="V39" s="268" t="s">
        <v>509</v>
      </c>
      <c r="W39" s="269" t="s">
        <v>509</v>
      </c>
      <c r="X39" s="68" t="s">
        <v>509</v>
      </c>
      <c r="Y39" s="68" t="s">
        <v>509</v>
      </c>
      <c r="Z39" s="68" t="s">
        <v>509</v>
      </c>
      <c r="AA39" s="69" t="s">
        <v>509</v>
      </c>
      <c r="AB39" s="55" t="s">
        <v>509</v>
      </c>
      <c r="AC39" s="56" t="s">
        <v>509</v>
      </c>
      <c r="AD39" s="56" t="s">
        <v>509</v>
      </c>
      <c r="AE39" s="56" t="s">
        <v>509</v>
      </c>
      <c r="AF39" s="56" t="s">
        <v>509</v>
      </c>
      <c r="AG39" s="57" t="s">
        <v>509</v>
      </c>
      <c r="AH39" s="58" t="s">
        <v>509</v>
      </c>
      <c r="AI39" s="59" t="s">
        <v>509</v>
      </c>
      <c r="AJ39" s="59" t="s">
        <v>509</v>
      </c>
      <c r="AK39" s="59" t="s">
        <v>509</v>
      </c>
      <c r="AL39" s="59" t="s">
        <v>509</v>
      </c>
      <c r="AN39" s="464"/>
      <c r="AO39" s="465"/>
      <c r="AP39" s="465"/>
      <c r="AQ39" s="465"/>
      <c r="AR39" s="465"/>
      <c r="AS39" s="465"/>
      <c r="AT39" s="470"/>
      <c r="AU39" s="470"/>
    </row>
    <row r="40" spans="2:47" ht="15.75" x14ac:dyDescent="0.25">
      <c r="B40" s="475"/>
      <c r="C40" s="475"/>
      <c r="D40" s="476"/>
      <c r="E40" s="448"/>
      <c r="F40" s="452"/>
      <c r="G40" s="452"/>
      <c r="H40" s="452"/>
      <c r="I40" s="452"/>
      <c r="J40" s="76" t="s">
        <v>509</v>
      </c>
      <c r="K40" s="77" t="s">
        <v>509</v>
      </c>
      <c r="L40" s="77" t="s">
        <v>509</v>
      </c>
      <c r="M40" s="77" t="s">
        <v>509</v>
      </c>
      <c r="N40" s="77" t="s">
        <v>509</v>
      </c>
      <c r="O40" s="78" t="s">
        <v>509</v>
      </c>
      <c r="P40" s="268" t="s">
        <v>509</v>
      </c>
      <c r="Q40" s="269" t="s">
        <v>509</v>
      </c>
      <c r="R40" s="269" t="s">
        <v>509</v>
      </c>
      <c r="S40" s="269" t="s">
        <v>509</v>
      </c>
      <c r="T40" s="269" t="s">
        <v>509</v>
      </c>
      <c r="U40" s="270" t="s">
        <v>509</v>
      </c>
      <c r="V40" s="268" t="s">
        <v>509</v>
      </c>
      <c r="W40" s="269" t="s">
        <v>509</v>
      </c>
      <c r="X40" s="68" t="s">
        <v>509</v>
      </c>
      <c r="Y40" s="68" t="s">
        <v>509</v>
      </c>
      <c r="Z40" s="68" t="s">
        <v>509</v>
      </c>
      <c r="AA40" s="69" t="s">
        <v>509</v>
      </c>
      <c r="AB40" s="55" t="s">
        <v>509</v>
      </c>
      <c r="AC40" s="56" t="s">
        <v>509</v>
      </c>
      <c r="AD40" s="56" t="s">
        <v>509</v>
      </c>
      <c r="AE40" s="56" t="s">
        <v>509</v>
      </c>
      <c r="AF40" s="56" t="s">
        <v>509</v>
      </c>
      <c r="AG40" s="57" t="s">
        <v>509</v>
      </c>
      <c r="AH40" s="58" t="s">
        <v>509</v>
      </c>
      <c r="AI40" s="59" t="s">
        <v>509</v>
      </c>
      <c r="AJ40" s="59" t="s">
        <v>509</v>
      </c>
      <c r="AK40" s="59" t="s">
        <v>509</v>
      </c>
      <c r="AL40" s="59" t="s">
        <v>509</v>
      </c>
      <c r="AN40" s="464"/>
      <c r="AO40" s="465"/>
      <c r="AP40" s="465"/>
      <c r="AQ40" s="465"/>
      <c r="AR40" s="465"/>
      <c r="AS40" s="465"/>
      <c r="AT40" s="470"/>
      <c r="AU40" s="470"/>
    </row>
    <row r="41" spans="2:47" ht="15.75" x14ac:dyDescent="0.25">
      <c r="B41" s="475"/>
      <c r="C41" s="475"/>
      <c r="D41" s="476"/>
      <c r="E41" s="448"/>
      <c r="F41" s="452"/>
      <c r="G41" s="452"/>
      <c r="H41" s="452"/>
      <c r="I41" s="452"/>
      <c r="J41" s="76" t="s">
        <v>509</v>
      </c>
      <c r="K41" s="77" t="s">
        <v>509</v>
      </c>
      <c r="L41" s="77" t="s">
        <v>509</v>
      </c>
      <c r="M41" s="77" t="s">
        <v>509</v>
      </c>
      <c r="N41" s="77" t="s">
        <v>509</v>
      </c>
      <c r="O41" s="78" t="s">
        <v>509</v>
      </c>
      <c r="P41" s="268" t="s">
        <v>509</v>
      </c>
      <c r="Q41" s="269" t="s">
        <v>509</v>
      </c>
      <c r="R41" s="269" t="s">
        <v>509</v>
      </c>
      <c r="S41" s="269" t="s">
        <v>509</v>
      </c>
      <c r="T41" s="269" t="s">
        <v>509</v>
      </c>
      <c r="U41" s="270" t="s">
        <v>509</v>
      </c>
      <c r="V41" s="268" t="s">
        <v>509</v>
      </c>
      <c r="W41" s="269" t="s">
        <v>509</v>
      </c>
      <c r="X41" s="68" t="s">
        <v>509</v>
      </c>
      <c r="Y41" s="68" t="s">
        <v>509</v>
      </c>
      <c r="Z41" s="68" t="s">
        <v>509</v>
      </c>
      <c r="AA41" s="69" t="s">
        <v>509</v>
      </c>
      <c r="AB41" s="55" t="s">
        <v>509</v>
      </c>
      <c r="AC41" s="56" t="s">
        <v>509</v>
      </c>
      <c r="AD41" s="56" t="s">
        <v>509</v>
      </c>
      <c r="AE41" s="56" t="s">
        <v>509</v>
      </c>
      <c r="AF41" s="56" t="s">
        <v>509</v>
      </c>
      <c r="AG41" s="57" t="s">
        <v>509</v>
      </c>
      <c r="AH41" s="58" t="s">
        <v>509</v>
      </c>
      <c r="AI41" s="59" t="s">
        <v>509</v>
      </c>
      <c r="AJ41" s="59" t="s">
        <v>509</v>
      </c>
      <c r="AK41" s="59" t="s">
        <v>509</v>
      </c>
      <c r="AL41" s="59" t="s">
        <v>509</v>
      </c>
      <c r="AN41" s="464"/>
      <c r="AO41" s="465"/>
      <c r="AP41" s="465"/>
      <c r="AQ41" s="465"/>
      <c r="AR41" s="465"/>
      <c r="AS41" s="465"/>
      <c r="AT41" s="470"/>
      <c r="AU41" s="470"/>
    </row>
    <row r="42" spans="2:47" ht="15.75" x14ac:dyDescent="0.25">
      <c r="B42" s="475"/>
      <c r="C42" s="475"/>
      <c r="D42" s="476"/>
      <c r="E42" s="448"/>
      <c r="F42" s="452"/>
      <c r="G42" s="452"/>
      <c r="H42" s="452"/>
      <c r="I42" s="452"/>
      <c r="J42" s="76" t="s">
        <v>509</v>
      </c>
      <c r="K42" s="77" t="s">
        <v>509</v>
      </c>
      <c r="L42" s="77" t="s">
        <v>509</v>
      </c>
      <c r="M42" s="77" t="s">
        <v>509</v>
      </c>
      <c r="N42" s="77" t="s">
        <v>509</v>
      </c>
      <c r="O42" s="78" t="s">
        <v>509</v>
      </c>
      <c r="P42" s="268" t="s">
        <v>509</v>
      </c>
      <c r="Q42" s="269" t="s">
        <v>509</v>
      </c>
      <c r="R42" s="269" t="s">
        <v>509</v>
      </c>
      <c r="S42" s="269" t="s">
        <v>509</v>
      </c>
      <c r="T42" s="269" t="s">
        <v>509</v>
      </c>
      <c r="U42" s="270" t="s">
        <v>509</v>
      </c>
      <c r="V42" s="268" t="s">
        <v>509</v>
      </c>
      <c r="W42" s="269" t="s">
        <v>509</v>
      </c>
      <c r="X42" s="68" t="s">
        <v>509</v>
      </c>
      <c r="Y42" s="68" t="s">
        <v>509</v>
      </c>
      <c r="Z42" s="68" t="s">
        <v>509</v>
      </c>
      <c r="AA42" s="69" t="s">
        <v>509</v>
      </c>
      <c r="AB42" s="55" t="s">
        <v>509</v>
      </c>
      <c r="AC42" s="56" t="s">
        <v>509</v>
      </c>
      <c r="AD42" s="56" t="s">
        <v>509</v>
      </c>
      <c r="AE42" s="56" t="s">
        <v>509</v>
      </c>
      <c r="AF42" s="56" t="s">
        <v>509</v>
      </c>
      <c r="AG42" s="57" t="s">
        <v>509</v>
      </c>
      <c r="AH42" s="58" t="s">
        <v>509</v>
      </c>
      <c r="AI42" s="59" t="s">
        <v>509</v>
      </c>
      <c r="AJ42" s="59" t="s">
        <v>509</v>
      </c>
      <c r="AK42" s="59" t="s">
        <v>509</v>
      </c>
      <c r="AL42" s="59" t="s">
        <v>509</v>
      </c>
      <c r="AN42" s="464"/>
      <c r="AO42" s="465"/>
      <c r="AP42" s="465"/>
      <c r="AQ42" s="465"/>
      <c r="AR42" s="465"/>
      <c r="AS42" s="465"/>
      <c r="AT42" s="470"/>
      <c r="AU42" s="470"/>
    </row>
    <row r="43" spans="2:47" ht="15.75" x14ac:dyDescent="0.25">
      <c r="B43" s="475"/>
      <c r="C43" s="475"/>
      <c r="D43" s="476"/>
      <c r="E43" s="448"/>
      <c r="F43" s="452"/>
      <c r="G43" s="452"/>
      <c r="H43" s="452"/>
      <c r="I43" s="452"/>
      <c r="J43" s="76" t="s">
        <v>509</v>
      </c>
      <c r="K43" s="77" t="s">
        <v>509</v>
      </c>
      <c r="L43" s="77" t="s">
        <v>509</v>
      </c>
      <c r="M43" s="77" t="s">
        <v>509</v>
      </c>
      <c r="N43" s="77" t="s">
        <v>509</v>
      </c>
      <c r="O43" s="78" t="s">
        <v>509</v>
      </c>
      <c r="P43" s="268" t="s">
        <v>509</v>
      </c>
      <c r="Q43" s="269" t="s">
        <v>509</v>
      </c>
      <c r="R43" s="269" t="s">
        <v>509</v>
      </c>
      <c r="S43" s="269" t="s">
        <v>509</v>
      </c>
      <c r="T43" s="269" t="s">
        <v>509</v>
      </c>
      <c r="U43" s="270" t="s">
        <v>509</v>
      </c>
      <c r="V43" s="268" t="s">
        <v>509</v>
      </c>
      <c r="W43" s="269" t="s">
        <v>509</v>
      </c>
      <c r="X43" s="68" t="s">
        <v>509</v>
      </c>
      <c r="Y43" s="68" t="s">
        <v>509</v>
      </c>
      <c r="Z43" s="68" t="s">
        <v>509</v>
      </c>
      <c r="AA43" s="69" t="s">
        <v>509</v>
      </c>
      <c r="AB43" s="55" t="s">
        <v>509</v>
      </c>
      <c r="AC43" s="56" t="s">
        <v>509</v>
      </c>
      <c r="AD43" s="56" t="s">
        <v>509</v>
      </c>
      <c r="AE43" s="56" t="s">
        <v>509</v>
      </c>
      <c r="AF43" s="56" t="s">
        <v>509</v>
      </c>
      <c r="AG43" s="57" t="s">
        <v>509</v>
      </c>
      <c r="AH43" s="58" t="s">
        <v>509</v>
      </c>
      <c r="AI43" s="59" t="s">
        <v>509</v>
      </c>
      <c r="AJ43" s="59" t="s">
        <v>509</v>
      </c>
      <c r="AK43" s="59" t="s">
        <v>509</v>
      </c>
      <c r="AL43" s="59" t="s">
        <v>509</v>
      </c>
      <c r="AN43" s="464"/>
      <c r="AO43" s="465"/>
      <c r="AP43" s="465"/>
      <c r="AQ43" s="465"/>
      <c r="AR43" s="465"/>
      <c r="AS43" s="465"/>
      <c r="AT43" s="470"/>
      <c r="AU43" s="470"/>
    </row>
    <row r="44" spans="2:47" ht="15.75" x14ac:dyDescent="0.25">
      <c r="B44" s="475"/>
      <c r="C44" s="475"/>
      <c r="D44" s="476"/>
      <c r="E44" s="448"/>
      <c r="F44" s="452"/>
      <c r="G44" s="452"/>
      <c r="H44" s="452"/>
      <c r="I44" s="452"/>
      <c r="J44" s="76" t="s">
        <v>509</v>
      </c>
      <c r="K44" s="77" t="s">
        <v>509</v>
      </c>
      <c r="L44" s="77" t="s">
        <v>509</v>
      </c>
      <c r="M44" s="77" t="s">
        <v>509</v>
      </c>
      <c r="N44" s="77" t="s">
        <v>509</v>
      </c>
      <c r="O44" s="78" t="s">
        <v>509</v>
      </c>
      <c r="P44" s="268" t="s">
        <v>509</v>
      </c>
      <c r="Q44" s="269" t="s">
        <v>509</v>
      </c>
      <c r="R44" s="269" t="s">
        <v>509</v>
      </c>
      <c r="S44" s="269" t="s">
        <v>509</v>
      </c>
      <c r="T44" s="269" t="s">
        <v>509</v>
      </c>
      <c r="U44" s="270" t="s">
        <v>509</v>
      </c>
      <c r="V44" s="268" t="s">
        <v>509</v>
      </c>
      <c r="W44" s="269" t="s">
        <v>509</v>
      </c>
      <c r="X44" s="68" t="s">
        <v>509</v>
      </c>
      <c r="Y44" s="68" t="s">
        <v>509</v>
      </c>
      <c r="Z44" s="68" t="s">
        <v>509</v>
      </c>
      <c r="AA44" s="69" t="s">
        <v>509</v>
      </c>
      <c r="AB44" s="55" t="s">
        <v>509</v>
      </c>
      <c r="AC44" s="56" t="s">
        <v>509</v>
      </c>
      <c r="AD44" s="56" t="s">
        <v>509</v>
      </c>
      <c r="AE44" s="56" t="s">
        <v>509</v>
      </c>
      <c r="AF44" s="56" t="s">
        <v>509</v>
      </c>
      <c r="AG44" s="57" t="s">
        <v>509</v>
      </c>
      <c r="AH44" s="58" t="s">
        <v>509</v>
      </c>
      <c r="AI44" s="59" t="s">
        <v>509</v>
      </c>
      <c r="AJ44" s="59" t="s">
        <v>509</v>
      </c>
      <c r="AK44" s="59" t="s">
        <v>509</v>
      </c>
      <c r="AL44" s="59" t="s">
        <v>509</v>
      </c>
      <c r="AN44" s="464"/>
      <c r="AO44" s="465"/>
      <c r="AP44" s="465"/>
      <c r="AQ44" s="465"/>
      <c r="AR44" s="465"/>
      <c r="AS44" s="465"/>
      <c r="AT44" s="470"/>
      <c r="AU44" s="470"/>
    </row>
    <row r="45" spans="2:47" ht="3" customHeight="1" thickBot="1" x14ac:dyDescent="0.3">
      <c r="B45" s="475"/>
      <c r="C45" s="475"/>
      <c r="D45" s="476"/>
      <c r="E45" s="448"/>
      <c r="F45" s="452"/>
      <c r="G45" s="452"/>
      <c r="H45" s="452"/>
      <c r="I45" s="452"/>
      <c r="J45" s="76" t="s">
        <v>509</v>
      </c>
      <c r="K45" s="77" t="s">
        <v>509</v>
      </c>
      <c r="L45" s="77" t="s">
        <v>509</v>
      </c>
      <c r="M45" s="77" t="s">
        <v>509</v>
      </c>
      <c r="N45" s="77" t="s">
        <v>509</v>
      </c>
      <c r="O45" s="78" t="s">
        <v>509</v>
      </c>
      <c r="P45" s="268" t="s">
        <v>509</v>
      </c>
      <c r="Q45" s="269" t="s">
        <v>509</v>
      </c>
      <c r="R45" s="269" t="s">
        <v>509</v>
      </c>
      <c r="S45" s="269" t="s">
        <v>509</v>
      </c>
      <c r="T45" s="269" t="s">
        <v>509</v>
      </c>
      <c r="U45" s="270" t="s">
        <v>509</v>
      </c>
      <c r="V45" s="268" t="s">
        <v>509</v>
      </c>
      <c r="W45" s="269" t="s">
        <v>509</v>
      </c>
      <c r="X45" s="68" t="s">
        <v>509</v>
      </c>
      <c r="Y45" s="68" t="s">
        <v>509</v>
      </c>
      <c r="Z45" s="68" t="s">
        <v>509</v>
      </c>
      <c r="AA45" s="69" t="s">
        <v>509</v>
      </c>
      <c r="AB45" s="55" t="s">
        <v>509</v>
      </c>
      <c r="AC45" s="56" t="s">
        <v>509</v>
      </c>
      <c r="AD45" s="56" t="s">
        <v>509</v>
      </c>
      <c r="AE45" s="56" t="s">
        <v>509</v>
      </c>
      <c r="AF45" s="56" t="s">
        <v>509</v>
      </c>
      <c r="AG45" s="57" t="s">
        <v>509</v>
      </c>
      <c r="AH45" s="58" t="s">
        <v>509</v>
      </c>
      <c r="AI45" s="59" t="s">
        <v>509</v>
      </c>
      <c r="AJ45" s="59" t="s">
        <v>509</v>
      </c>
      <c r="AK45" s="59" t="s">
        <v>509</v>
      </c>
      <c r="AL45" s="59" t="s">
        <v>509</v>
      </c>
      <c r="AN45" s="464"/>
      <c r="AO45" s="465"/>
      <c r="AP45" s="465"/>
      <c r="AQ45" s="465"/>
      <c r="AR45" s="465"/>
      <c r="AS45" s="466"/>
      <c r="AT45" s="36"/>
      <c r="AU45" s="36"/>
    </row>
    <row r="46" spans="2:47" ht="16.5" hidden="1" thickBot="1" x14ac:dyDescent="0.3">
      <c r="B46" s="475"/>
      <c r="C46" s="475"/>
      <c r="D46" s="476"/>
      <c r="E46" s="448"/>
      <c r="F46" s="452"/>
      <c r="G46" s="452"/>
      <c r="H46" s="452"/>
      <c r="I46" s="452"/>
      <c r="J46" s="76" t="s">
        <v>509</v>
      </c>
      <c r="K46" s="77" t="s">
        <v>509</v>
      </c>
      <c r="L46" s="77" t="s">
        <v>509</v>
      </c>
      <c r="M46" s="77" t="s">
        <v>509</v>
      </c>
      <c r="N46" s="77" t="s">
        <v>509</v>
      </c>
      <c r="O46" s="78" t="s">
        <v>509</v>
      </c>
      <c r="P46" s="67" t="s">
        <v>509</v>
      </c>
      <c r="Q46" s="68" t="s">
        <v>509</v>
      </c>
      <c r="R46" s="68" t="s">
        <v>509</v>
      </c>
      <c r="S46" s="68" t="s">
        <v>509</v>
      </c>
      <c r="T46" s="68" t="s">
        <v>509</v>
      </c>
      <c r="U46" s="69" t="s">
        <v>509</v>
      </c>
      <c r="V46" s="67" t="s">
        <v>509</v>
      </c>
      <c r="W46" s="68" t="s">
        <v>509</v>
      </c>
      <c r="X46" s="68" t="s">
        <v>509</v>
      </c>
      <c r="Y46" s="68" t="s">
        <v>509</v>
      </c>
      <c r="Z46" s="68" t="s">
        <v>509</v>
      </c>
      <c r="AA46" s="69" t="s">
        <v>509</v>
      </c>
      <c r="AB46" s="55" t="s">
        <v>509</v>
      </c>
      <c r="AC46" s="56" t="s">
        <v>509</v>
      </c>
      <c r="AD46" s="56" t="s">
        <v>509</v>
      </c>
      <c r="AE46" s="56" t="s">
        <v>509</v>
      </c>
      <c r="AF46" s="56" t="s">
        <v>509</v>
      </c>
      <c r="AG46" s="57" t="s">
        <v>509</v>
      </c>
      <c r="AH46" s="58" t="s">
        <v>509</v>
      </c>
      <c r="AI46" s="59" t="s">
        <v>509</v>
      </c>
      <c r="AJ46" s="59" t="s">
        <v>509</v>
      </c>
      <c r="AK46" s="59" t="s">
        <v>509</v>
      </c>
      <c r="AL46" s="59" t="s">
        <v>509</v>
      </c>
      <c r="AN46" s="464"/>
      <c r="AO46" s="465"/>
      <c r="AP46" s="465"/>
      <c r="AQ46" s="465"/>
      <c r="AR46" s="465"/>
      <c r="AS46" s="466"/>
    </row>
    <row r="47" spans="2:47" ht="16.5" hidden="1" thickBot="1" x14ac:dyDescent="0.3">
      <c r="B47" s="475"/>
      <c r="C47" s="475"/>
      <c r="D47" s="476"/>
      <c r="E47" s="449"/>
      <c r="F47" s="450"/>
      <c r="G47" s="450"/>
      <c r="H47" s="450"/>
      <c r="I47" s="450"/>
      <c r="J47" s="79" t="s">
        <v>509</v>
      </c>
      <c r="K47" s="80" t="s">
        <v>509</v>
      </c>
      <c r="L47" s="80" t="s">
        <v>509</v>
      </c>
      <c r="M47" s="80" t="s">
        <v>509</v>
      </c>
      <c r="N47" s="80" t="s">
        <v>509</v>
      </c>
      <c r="O47" s="81" t="s">
        <v>509</v>
      </c>
      <c r="P47" s="67" t="s">
        <v>509</v>
      </c>
      <c r="Q47" s="68" t="s">
        <v>509</v>
      </c>
      <c r="R47" s="68" t="s">
        <v>509</v>
      </c>
      <c r="S47" s="68" t="s">
        <v>509</v>
      </c>
      <c r="T47" s="68" t="s">
        <v>509</v>
      </c>
      <c r="U47" s="69" t="s">
        <v>509</v>
      </c>
      <c r="V47" s="70" t="s">
        <v>509</v>
      </c>
      <c r="W47" s="71" t="s">
        <v>509</v>
      </c>
      <c r="X47" s="71" t="s">
        <v>509</v>
      </c>
      <c r="Y47" s="71" t="s">
        <v>509</v>
      </c>
      <c r="Z47" s="71" t="s">
        <v>509</v>
      </c>
      <c r="AA47" s="72" t="s">
        <v>509</v>
      </c>
      <c r="AB47" s="60" t="s">
        <v>509</v>
      </c>
      <c r="AC47" s="61" t="s">
        <v>509</v>
      </c>
      <c r="AD47" s="61" t="s">
        <v>509</v>
      </c>
      <c r="AE47" s="61" t="s">
        <v>509</v>
      </c>
      <c r="AF47" s="61" t="s">
        <v>509</v>
      </c>
      <c r="AG47" s="62" t="s">
        <v>509</v>
      </c>
      <c r="AH47" s="63" t="s">
        <v>509</v>
      </c>
      <c r="AI47" s="64" t="s">
        <v>509</v>
      </c>
      <c r="AJ47" s="64" t="s">
        <v>509</v>
      </c>
      <c r="AK47" s="64" t="s">
        <v>509</v>
      </c>
      <c r="AL47" s="64" t="s">
        <v>509</v>
      </c>
      <c r="AN47" s="467"/>
      <c r="AO47" s="468"/>
      <c r="AP47" s="468"/>
      <c r="AQ47" s="468"/>
      <c r="AR47" s="468"/>
      <c r="AS47" s="469"/>
    </row>
    <row r="48" spans="2:47" ht="23.25" x14ac:dyDescent="0.35">
      <c r="B48" s="475"/>
      <c r="C48" s="475"/>
      <c r="D48" s="476"/>
      <c r="E48" s="442" t="s">
        <v>167</v>
      </c>
      <c r="F48" s="443"/>
      <c r="G48" s="443"/>
      <c r="H48" s="443"/>
      <c r="I48" s="444"/>
      <c r="J48" s="73" t="s">
        <v>509</v>
      </c>
      <c r="K48" s="74" t="s">
        <v>509</v>
      </c>
      <c r="L48" s="74" t="s">
        <v>509</v>
      </c>
      <c r="M48" s="74" t="s">
        <v>509</v>
      </c>
      <c r="N48" s="74" t="s">
        <v>509</v>
      </c>
      <c r="O48" s="75" t="s">
        <v>509</v>
      </c>
      <c r="P48" s="73" t="s">
        <v>509</v>
      </c>
      <c r="Q48" s="74" t="s">
        <v>509</v>
      </c>
      <c r="R48" s="74" t="s">
        <v>509</v>
      </c>
      <c r="S48" s="74" t="s">
        <v>509</v>
      </c>
      <c r="T48" s="74" t="s">
        <v>509</v>
      </c>
      <c r="U48" s="75" t="s">
        <v>509</v>
      </c>
      <c r="V48" s="265" t="s">
        <v>509</v>
      </c>
      <c r="W48" s="274" t="s">
        <v>509</v>
      </c>
      <c r="X48" s="65" t="s">
        <v>509</v>
      </c>
      <c r="Y48" s="65" t="s">
        <v>509</v>
      </c>
      <c r="Z48" s="65" t="s">
        <v>509</v>
      </c>
      <c r="AA48" s="66" t="s">
        <v>509</v>
      </c>
      <c r="AB48" s="50" t="s">
        <v>509</v>
      </c>
      <c r="AC48" s="51" t="s">
        <v>509</v>
      </c>
      <c r="AD48" s="51" t="s">
        <v>509</v>
      </c>
      <c r="AE48" s="51" t="s">
        <v>509</v>
      </c>
      <c r="AF48" s="51" t="s">
        <v>509</v>
      </c>
      <c r="AG48" s="52" t="s">
        <v>509</v>
      </c>
      <c r="AH48" s="53" t="s">
        <v>509</v>
      </c>
      <c r="AI48" s="54" t="s">
        <v>509</v>
      </c>
      <c r="AJ48" s="54" t="s">
        <v>509</v>
      </c>
      <c r="AK48" s="54" t="s">
        <v>509</v>
      </c>
      <c r="AL48" s="54" t="s">
        <v>509</v>
      </c>
    </row>
    <row r="49" spans="2:38" ht="15.75" x14ac:dyDescent="0.25">
      <c r="B49" s="475"/>
      <c r="C49" s="475"/>
      <c r="D49" s="476"/>
      <c r="E49" s="445"/>
      <c r="F49" s="452"/>
      <c r="G49" s="452"/>
      <c r="H49" s="452"/>
      <c r="I49" s="447"/>
      <c r="J49" s="76" t="s">
        <v>509</v>
      </c>
      <c r="K49" s="77" t="s">
        <v>509</v>
      </c>
      <c r="L49" s="77" t="s">
        <v>509</v>
      </c>
      <c r="M49" s="77" t="s">
        <v>509</v>
      </c>
      <c r="N49" s="77" t="s">
        <v>509</v>
      </c>
      <c r="O49" s="78" t="s">
        <v>509</v>
      </c>
      <c r="P49" s="76" t="s">
        <v>509</v>
      </c>
      <c r="Q49" s="77" t="s">
        <v>509</v>
      </c>
      <c r="R49" s="77" t="s">
        <v>509</v>
      </c>
      <c r="S49" s="77" t="s">
        <v>509</v>
      </c>
      <c r="T49" s="77" t="s">
        <v>509</v>
      </c>
      <c r="U49" s="78" t="s">
        <v>509</v>
      </c>
      <c r="V49" s="268" t="s">
        <v>509</v>
      </c>
      <c r="W49" s="269" t="s">
        <v>509</v>
      </c>
      <c r="X49" s="68" t="s">
        <v>509</v>
      </c>
      <c r="Y49" s="68" t="s">
        <v>509</v>
      </c>
      <c r="Z49" s="68" t="s">
        <v>509</v>
      </c>
      <c r="AA49" s="69" t="s">
        <v>509</v>
      </c>
      <c r="AB49" s="55" t="s">
        <v>509</v>
      </c>
      <c r="AC49" s="56" t="s">
        <v>509</v>
      </c>
      <c r="AD49" s="56" t="s">
        <v>509</v>
      </c>
      <c r="AE49" s="56" t="s">
        <v>509</v>
      </c>
      <c r="AF49" s="56" t="s">
        <v>509</v>
      </c>
      <c r="AG49" s="57" t="s">
        <v>509</v>
      </c>
      <c r="AH49" s="58" t="s">
        <v>509</v>
      </c>
      <c r="AI49" s="59" t="s">
        <v>509</v>
      </c>
      <c r="AJ49" s="59" t="s">
        <v>509</v>
      </c>
      <c r="AK49" s="59" t="s">
        <v>509</v>
      </c>
      <c r="AL49" s="59" t="s">
        <v>509</v>
      </c>
    </row>
    <row r="50" spans="2:38" ht="15.75" x14ac:dyDescent="0.25">
      <c r="B50" s="475"/>
      <c r="C50" s="475"/>
      <c r="D50" s="476"/>
      <c r="E50" s="445"/>
      <c r="F50" s="452"/>
      <c r="G50" s="452"/>
      <c r="H50" s="452"/>
      <c r="I50" s="447"/>
      <c r="J50" s="76" t="s">
        <v>509</v>
      </c>
      <c r="K50" s="77" t="s">
        <v>509</v>
      </c>
      <c r="L50" s="77" t="s">
        <v>509</v>
      </c>
      <c r="M50" s="77" t="s">
        <v>509</v>
      </c>
      <c r="N50" s="77" t="s">
        <v>509</v>
      </c>
      <c r="O50" s="78" t="s">
        <v>509</v>
      </c>
      <c r="P50" s="76" t="s">
        <v>509</v>
      </c>
      <c r="Q50" s="77" t="s">
        <v>509</v>
      </c>
      <c r="R50" s="77" t="s">
        <v>509</v>
      </c>
      <c r="S50" s="77" t="s">
        <v>509</v>
      </c>
      <c r="T50" s="77" t="s">
        <v>509</v>
      </c>
      <c r="U50" s="78" t="s">
        <v>509</v>
      </c>
      <c r="V50" s="268" t="s">
        <v>509</v>
      </c>
      <c r="W50" s="269" t="s">
        <v>509</v>
      </c>
      <c r="X50" s="68" t="s">
        <v>509</v>
      </c>
      <c r="Y50" s="68" t="s">
        <v>509</v>
      </c>
      <c r="Z50" s="68" t="s">
        <v>509</v>
      </c>
      <c r="AA50" s="69" t="s">
        <v>509</v>
      </c>
      <c r="AB50" s="55" t="s">
        <v>509</v>
      </c>
      <c r="AC50" s="56" t="s">
        <v>509</v>
      </c>
      <c r="AD50" s="56" t="s">
        <v>509</v>
      </c>
      <c r="AE50" s="56" t="s">
        <v>509</v>
      </c>
      <c r="AF50" s="56" t="s">
        <v>509</v>
      </c>
      <c r="AG50" s="57" t="s">
        <v>509</v>
      </c>
      <c r="AH50" s="58" t="s">
        <v>509</v>
      </c>
      <c r="AI50" s="59" t="s">
        <v>509</v>
      </c>
      <c r="AJ50" s="59" t="s">
        <v>509</v>
      </c>
      <c r="AK50" s="59" t="s">
        <v>509</v>
      </c>
      <c r="AL50" s="59" t="s">
        <v>509</v>
      </c>
    </row>
    <row r="51" spans="2:38" ht="15.75" x14ac:dyDescent="0.25">
      <c r="B51" s="475"/>
      <c r="C51" s="475"/>
      <c r="D51" s="476"/>
      <c r="E51" s="448"/>
      <c r="F51" s="452"/>
      <c r="G51" s="452"/>
      <c r="H51" s="452"/>
      <c r="I51" s="447"/>
      <c r="J51" s="76" t="s">
        <v>509</v>
      </c>
      <c r="K51" s="77" t="s">
        <v>509</v>
      </c>
      <c r="L51" s="77" t="s">
        <v>509</v>
      </c>
      <c r="M51" s="77" t="s">
        <v>509</v>
      </c>
      <c r="N51" s="77" t="s">
        <v>509</v>
      </c>
      <c r="O51" s="78" t="s">
        <v>509</v>
      </c>
      <c r="P51" s="76" t="s">
        <v>509</v>
      </c>
      <c r="Q51" s="77" t="s">
        <v>509</v>
      </c>
      <c r="R51" s="77" t="s">
        <v>509</v>
      </c>
      <c r="S51" s="77" t="s">
        <v>509</v>
      </c>
      <c r="T51" s="77" t="s">
        <v>509</v>
      </c>
      <c r="U51" s="78" t="s">
        <v>509</v>
      </c>
      <c r="V51" s="268" t="s">
        <v>509</v>
      </c>
      <c r="W51" s="269" t="s">
        <v>509</v>
      </c>
      <c r="X51" s="68" t="s">
        <v>509</v>
      </c>
      <c r="Y51" s="68" t="s">
        <v>509</v>
      </c>
      <c r="Z51" s="68" t="s">
        <v>509</v>
      </c>
      <c r="AA51" s="69" t="s">
        <v>509</v>
      </c>
      <c r="AB51" s="55" t="s">
        <v>509</v>
      </c>
      <c r="AC51" s="56" t="s">
        <v>509</v>
      </c>
      <c r="AD51" s="56" t="s">
        <v>509</v>
      </c>
      <c r="AE51" s="56" t="s">
        <v>509</v>
      </c>
      <c r="AF51" s="56" t="s">
        <v>509</v>
      </c>
      <c r="AG51" s="57" t="s">
        <v>509</v>
      </c>
      <c r="AH51" s="58" t="s">
        <v>509</v>
      </c>
      <c r="AI51" s="59" t="s">
        <v>509</v>
      </c>
      <c r="AJ51" s="59" t="s">
        <v>509</v>
      </c>
      <c r="AK51" s="59" t="s">
        <v>509</v>
      </c>
      <c r="AL51" s="59" t="s">
        <v>509</v>
      </c>
    </row>
    <row r="52" spans="2:38" ht="15.75" x14ac:dyDescent="0.25">
      <c r="B52" s="475"/>
      <c r="C52" s="475"/>
      <c r="D52" s="476"/>
      <c r="E52" s="448"/>
      <c r="F52" s="452"/>
      <c r="G52" s="452"/>
      <c r="H52" s="452"/>
      <c r="I52" s="447"/>
      <c r="J52" s="76" t="s">
        <v>509</v>
      </c>
      <c r="K52" s="77" t="s">
        <v>509</v>
      </c>
      <c r="L52" s="77" t="s">
        <v>509</v>
      </c>
      <c r="M52" s="77" t="s">
        <v>509</v>
      </c>
      <c r="N52" s="77" t="s">
        <v>509</v>
      </c>
      <c r="O52" s="78" t="s">
        <v>509</v>
      </c>
      <c r="P52" s="76" t="s">
        <v>509</v>
      </c>
      <c r="Q52" s="77" t="s">
        <v>509</v>
      </c>
      <c r="R52" s="77" t="s">
        <v>509</v>
      </c>
      <c r="S52" s="77" t="s">
        <v>509</v>
      </c>
      <c r="T52" s="77" t="s">
        <v>509</v>
      </c>
      <c r="U52" s="78" t="s">
        <v>509</v>
      </c>
      <c r="V52" s="268" t="s">
        <v>509</v>
      </c>
      <c r="W52" s="269" t="s">
        <v>509</v>
      </c>
      <c r="X52" s="68" t="s">
        <v>509</v>
      </c>
      <c r="Y52" s="68" t="s">
        <v>509</v>
      </c>
      <c r="Z52" s="68" t="s">
        <v>509</v>
      </c>
      <c r="AA52" s="69" t="s">
        <v>509</v>
      </c>
      <c r="AB52" s="55" t="s">
        <v>509</v>
      </c>
      <c r="AC52" s="56" t="s">
        <v>509</v>
      </c>
      <c r="AD52" s="56" t="s">
        <v>509</v>
      </c>
      <c r="AE52" s="56" t="s">
        <v>509</v>
      </c>
      <c r="AF52" s="56" t="s">
        <v>509</v>
      </c>
      <c r="AG52" s="57" t="s">
        <v>509</v>
      </c>
      <c r="AH52" s="58" t="s">
        <v>509</v>
      </c>
      <c r="AI52" s="59" t="s">
        <v>509</v>
      </c>
      <c r="AJ52" s="59" t="s">
        <v>509</v>
      </c>
      <c r="AK52" s="59" t="s">
        <v>509</v>
      </c>
      <c r="AL52" s="59" t="s">
        <v>509</v>
      </c>
    </row>
    <row r="53" spans="2:38" ht="5.25" customHeight="1" x14ac:dyDescent="0.25">
      <c r="B53" s="475"/>
      <c r="C53" s="475"/>
      <c r="D53" s="476"/>
      <c r="E53" s="448"/>
      <c r="F53" s="452"/>
      <c r="G53" s="452"/>
      <c r="H53" s="452"/>
      <c r="I53" s="447"/>
      <c r="J53" s="76" t="s">
        <v>509</v>
      </c>
      <c r="K53" s="77" t="s">
        <v>509</v>
      </c>
      <c r="L53" s="77" t="s">
        <v>509</v>
      </c>
      <c r="M53" s="77" t="s">
        <v>509</v>
      </c>
      <c r="N53" s="77" t="s">
        <v>509</v>
      </c>
      <c r="O53" s="78" t="s">
        <v>509</v>
      </c>
      <c r="P53" s="76" t="s">
        <v>509</v>
      </c>
      <c r="Q53" s="77" t="s">
        <v>509</v>
      </c>
      <c r="R53" s="77" t="s">
        <v>509</v>
      </c>
      <c r="S53" s="77" t="s">
        <v>509</v>
      </c>
      <c r="T53" s="77" t="s">
        <v>509</v>
      </c>
      <c r="U53" s="78" t="s">
        <v>509</v>
      </c>
      <c r="V53" s="268" t="s">
        <v>509</v>
      </c>
      <c r="W53" s="269" t="s">
        <v>509</v>
      </c>
      <c r="X53" s="68" t="s">
        <v>509</v>
      </c>
      <c r="Y53" s="68" t="s">
        <v>509</v>
      </c>
      <c r="Z53" s="68" t="s">
        <v>509</v>
      </c>
      <c r="AA53" s="69" t="s">
        <v>509</v>
      </c>
      <c r="AB53" s="55" t="s">
        <v>509</v>
      </c>
      <c r="AC53" s="56" t="s">
        <v>509</v>
      </c>
      <c r="AD53" s="56" t="s">
        <v>509</v>
      </c>
      <c r="AE53" s="56" t="s">
        <v>509</v>
      </c>
      <c r="AF53" s="56" t="s">
        <v>509</v>
      </c>
      <c r="AG53" s="57" t="s">
        <v>509</v>
      </c>
      <c r="AH53" s="58" t="s">
        <v>509</v>
      </c>
      <c r="AI53" s="59" t="s">
        <v>509</v>
      </c>
      <c r="AJ53" s="59" t="s">
        <v>509</v>
      </c>
      <c r="AK53" s="59" t="s">
        <v>509</v>
      </c>
      <c r="AL53" s="59" t="s">
        <v>509</v>
      </c>
    </row>
    <row r="54" spans="2:38" ht="3" hidden="1" customHeight="1" x14ac:dyDescent="0.25">
      <c r="B54" s="475"/>
      <c r="C54" s="475"/>
      <c r="D54" s="476"/>
      <c r="E54" s="448"/>
      <c r="F54" s="452"/>
      <c r="G54" s="452"/>
      <c r="H54" s="452"/>
      <c r="I54" s="447"/>
      <c r="J54" s="76" t="s">
        <v>509</v>
      </c>
      <c r="K54" s="77" t="s">
        <v>509</v>
      </c>
      <c r="L54" s="77" t="s">
        <v>509</v>
      </c>
      <c r="M54" s="77" t="s">
        <v>509</v>
      </c>
      <c r="N54" s="77" t="s">
        <v>509</v>
      </c>
      <c r="O54" s="78" t="s">
        <v>509</v>
      </c>
      <c r="P54" s="76" t="s">
        <v>509</v>
      </c>
      <c r="Q54" s="77" t="s">
        <v>509</v>
      </c>
      <c r="R54" s="77" t="s">
        <v>509</v>
      </c>
      <c r="S54" s="77" t="s">
        <v>509</v>
      </c>
      <c r="T54" s="77" t="s">
        <v>509</v>
      </c>
      <c r="U54" s="78" t="s">
        <v>509</v>
      </c>
      <c r="V54" s="268" t="s">
        <v>509</v>
      </c>
      <c r="W54" s="269" t="s">
        <v>509</v>
      </c>
      <c r="X54" s="68" t="s">
        <v>509</v>
      </c>
      <c r="Y54" s="68" t="s">
        <v>509</v>
      </c>
      <c r="Z54" s="68" t="s">
        <v>509</v>
      </c>
      <c r="AA54" s="69" t="s">
        <v>509</v>
      </c>
      <c r="AB54" s="55" t="s">
        <v>509</v>
      </c>
      <c r="AC54" s="56" t="s">
        <v>509</v>
      </c>
      <c r="AD54" s="56" t="s">
        <v>509</v>
      </c>
      <c r="AE54" s="56" t="s">
        <v>509</v>
      </c>
      <c r="AF54" s="56" t="s">
        <v>509</v>
      </c>
      <c r="AG54" s="57" t="s">
        <v>509</v>
      </c>
      <c r="AH54" s="58" t="s">
        <v>509</v>
      </c>
      <c r="AI54" s="59" t="s">
        <v>509</v>
      </c>
      <c r="AJ54" s="59" t="s">
        <v>509</v>
      </c>
      <c r="AK54" s="59" t="s">
        <v>509</v>
      </c>
      <c r="AL54" s="59" t="s">
        <v>509</v>
      </c>
    </row>
    <row r="55" spans="2:38" ht="15.75" hidden="1" x14ac:dyDescent="0.25">
      <c r="B55" s="475"/>
      <c r="C55" s="475"/>
      <c r="D55" s="476"/>
      <c r="E55" s="448"/>
      <c r="F55" s="452"/>
      <c r="G55" s="452"/>
      <c r="H55" s="452"/>
      <c r="I55" s="447"/>
      <c r="J55" s="76" t="s">
        <v>509</v>
      </c>
      <c r="K55" s="77" t="s">
        <v>509</v>
      </c>
      <c r="L55" s="77" t="s">
        <v>509</v>
      </c>
      <c r="M55" s="77" t="s">
        <v>509</v>
      </c>
      <c r="N55" s="77" t="s">
        <v>509</v>
      </c>
      <c r="O55" s="78" t="s">
        <v>509</v>
      </c>
      <c r="P55" s="76" t="s">
        <v>509</v>
      </c>
      <c r="Q55" s="77" t="s">
        <v>509</v>
      </c>
      <c r="R55" s="77" t="s">
        <v>509</v>
      </c>
      <c r="S55" s="77" t="s">
        <v>509</v>
      </c>
      <c r="T55" s="77" t="s">
        <v>509</v>
      </c>
      <c r="U55" s="78" t="s">
        <v>509</v>
      </c>
      <c r="V55" s="268" t="s">
        <v>509</v>
      </c>
      <c r="W55" s="269" t="s">
        <v>509</v>
      </c>
      <c r="X55" s="68" t="s">
        <v>509</v>
      </c>
      <c r="Y55" s="68" t="s">
        <v>509</v>
      </c>
      <c r="Z55" s="68" t="s">
        <v>509</v>
      </c>
      <c r="AA55" s="69" t="s">
        <v>509</v>
      </c>
      <c r="AB55" s="55" t="s">
        <v>509</v>
      </c>
      <c r="AC55" s="56" t="s">
        <v>509</v>
      </c>
      <c r="AD55" s="56" t="s">
        <v>509</v>
      </c>
      <c r="AE55" s="56" t="s">
        <v>509</v>
      </c>
      <c r="AF55" s="56" t="s">
        <v>509</v>
      </c>
      <c r="AG55" s="57" t="s">
        <v>509</v>
      </c>
      <c r="AH55" s="58" t="s">
        <v>509</v>
      </c>
      <c r="AI55" s="59" t="s">
        <v>509</v>
      </c>
      <c r="AJ55" s="59" t="s">
        <v>509</v>
      </c>
      <c r="AK55" s="59" t="s">
        <v>509</v>
      </c>
      <c r="AL55" s="59" t="s">
        <v>509</v>
      </c>
    </row>
    <row r="56" spans="2:38" ht="15.75" hidden="1" x14ac:dyDescent="0.25">
      <c r="B56" s="475"/>
      <c r="C56" s="475"/>
      <c r="D56" s="476"/>
      <c r="E56" s="448"/>
      <c r="F56" s="452"/>
      <c r="G56" s="452"/>
      <c r="H56" s="452"/>
      <c r="I56" s="447"/>
      <c r="J56" s="76" t="s">
        <v>509</v>
      </c>
      <c r="K56" s="77" t="s">
        <v>509</v>
      </c>
      <c r="L56" s="77" t="s">
        <v>509</v>
      </c>
      <c r="M56" s="77" t="s">
        <v>509</v>
      </c>
      <c r="N56" s="77" t="s">
        <v>509</v>
      </c>
      <c r="O56" s="78" t="s">
        <v>509</v>
      </c>
      <c r="P56" s="76" t="s">
        <v>509</v>
      </c>
      <c r="Q56" s="77" t="s">
        <v>509</v>
      </c>
      <c r="R56" s="77" t="s">
        <v>509</v>
      </c>
      <c r="S56" s="77" t="s">
        <v>509</v>
      </c>
      <c r="T56" s="77" t="s">
        <v>509</v>
      </c>
      <c r="U56" s="78" t="s">
        <v>509</v>
      </c>
      <c r="V56" s="268" t="s">
        <v>509</v>
      </c>
      <c r="W56" s="269" t="s">
        <v>509</v>
      </c>
      <c r="X56" s="68" t="s">
        <v>509</v>
      </c>
      <c r="Y56" s="68" t="s">
        <v>509</v>
      </c>
      <c r="Z56" s="68" t="s">
        <v>509</v>
      </c>
      <c r="AA56" s="69" t="s">
        <v>509</v>
      </c>
      <c r="AB56" s="55" t="s">
        <v>509</v>
      </c>
      <c r="AC56" s="56" t="s">
        <v>509</v>
      </c>
      <c r="AD56" s="56" t="s">
        <v>509</v>
      </c>
      <c r="AE56" s="56" t="s">
        <v>509</v>
      </c>
      <c r="AF56" s="56" t="s">
        <v>509</v>
      </c>
      <c r="AG56" s="57" t="s">
        <v>509</v>
      </c>
      <c r="AH56" s="58" t="s">
        <v>509</v>
      </c>
      <c r="AI56" s="59" t="s">
        <v>509</v>
      </c>
      <c r="AJ56" s="59" t="s">
        <v>509</v>
      </c>
      <c r="AK56" s="59" t="s">
        <v>509</v>
      </c>
      <c r="AL56" s="59" t="s">
        <v>509</v>
      </c>
    </row>
    <row r="57" spans="2:38" ht="16.5" thickBot="1" x14ac:dyDescent="0.3">
      <c r="B57" s="475"/>
      <c r="C57" s="475"/>
      <c r="D57" s="476"/>
      <c r="E57" s="449"/>
      <c r="F57" s="450"/>
      <c r="G57" s="450"/>
      <c r="H57" s="450"/>
      <c r="I57" s="451"/>
      <c r="J57" s="79" t="s">
        <v>509</v>
      </c>
      <c r="K57" s="80" t="s">
        <v>509</v>
      </c>
      <c r="L57" s="80" t="s">
        <v>509</v>
      </c>
      <c r="M57" s="80" t="s">
        <v>509</v>
      </c>
      <c r="N57" s="80" t="s">
        <v>509</v>
      </c>
      <c r="O57" s="81" t="s">
        <v>509</v>
      </c>
      <c r="P57" s="79" t="s">
        <v>509</v>
      </c>
      <c r="Q57" s="80" t="s">
        <v>509</v>
      </c>
      <c r="R57" s="80" t="s">
        <v>509</v>
      </c>
      <c r="S57" s="80" t="s">
        <v>509</v>
      </c>
      <c r="T57" s="80" t="s">
        <v>509</v>
      </c>
      <c r="U57" s="81" t="s">
        <v>509</v>
      </c>
      <c r="V57" s="271" t="s">
        <v>509</v>
      </c>
      <c r="W57" s="272" t="s">
        <v>509</v>
      </c>
      <c r="X57" s="71" t="s">
        <v>509</v>
      </c>
      <c r="Y57" s="71" t="s">
        <v>509</v>
      </c>
      <c r="Z57" s="71" t="s">
        <v>509</v>
      </c>
      <c r="AA57" s="72" t="s">
        <v>509</v>
      </c>
      <c r="AB57" s="60" t="s">
        <v>509</v>
      </c>
      <c r="AC57" s="61" t="s">
        <v>509</v>
      </c>
      <c r="AD57" s="61" t="s">
        <v>509</v>
      </c>
      <c r="AE57" s="61" t="s">
        <v>509</v>
      </c>
      <c r="AF57" s="61" t="s">
        <v>509</v>
      </c>
      <c r="AG57" s="62" t="s">
        <v>509</v>
      </c>
      <c r="AH57" s="58" t="s">
        <v>509</v>
      </c>
      <c r="AI57" s="59" t="s">
        <v>509</v>
      </c>
      <c r="AJ57" s="59" t="s">
        <v>509</v>
      </c>
      <c r="AK57" s="59" t="s">
        <v>509</v>
      </c>
      <c r="AL57" s="59" t="s">
        <v>509</v>
      </c>
    </row>
    <row r="58" spans="2:38" ht="15" customHeight="1" x14ac:dyDescent="0.25">
      <c r="J58" s="442" t="s">
        <v>168</v>
      </c>
      <c r="K58" s="443"/>
      <c r="L58" s="443"/>
      <c r="M58" s="443"/>
      <c r="N58" s="443"/>
      <c r="O58" s="444"/>
      <c r="P58" s="442" t="s">
        <v>169</v>
      </c>
      <c r="Q58" s="443"/>
      <c r="R58" s="443"/>
      <c r="S58" s="443"/>
      <c r="T58" s="443"/>
      <c r="U58" s="444"/>
      <c r="V58" s="442" t="s">
        <v>170</v>
      </c>
      <c r="W58" s="443"/>
      <c r="X58" s="443"/>
      <c r="Y58" s="443"/>
      <c r="Z58" s="443"/>
      <c r="AA58" s="444"/>
      <c r="AB58" s="442" t="s">
        <v>171</v>
      </c>
      <c r="AC58" s="471"/>
      <c r="AD58" s="443"/>
      <c r="AE58" s="443"/>
      <c r="AF58" s="443"/>
      <c r="AG58" s="443"/>
      <c r="AH58" s="442" t="s">
        <v>172</v>
      </c>
      <c r="AI58" s="443"/>
      <c r="AJ58" s="443"/>
      <c r="AK58" s="443"/>
      <c r="AL58" s="444"/>
    </row>
    <row r="59" spans="2:38" ht="15" customHeight="1" x14ac:dyDescent="0.25">
      <c r="J59" s="448"/>
      <c r="K59" s="452"/>
      <c r="L59" s="452"/>
      <c r="M59" s="452"/>
      <c r="N59" s="452"/>
      <c r="O59" s="447"/>
      <c r="P59" s="448"/>
      <c r="Q59" s="452"/>
      <c r="R59" s="452"/>
      <c r="S59" s="452"/>
      <c r="T59" s="452"/>
      <c r="U59" s="447"/>
      <c r="V59" s="448"/>
      <c r="W59" s="452"/>
      <c r="X59" s="452"/>
      <c r="Y59" s="452"/>
      <c r="Z59" s="452"/>
      <c r="AA59" s="447"/>
      <c r="AB59" s="448"/>
      <c r="AC59" s="452"/>
      <c r="AD59" s="452"/>
      <c r="AE59" s="452"/>
      <c r="AF59" s="452"/>
      <c r="AG59" s="452"/>
      <c r="AH59" s="445"/>
      <c r="AI59" s="446"/>
      <c r="AJ59" s="446"/>
      <c r="AK59" s="446"/>
      <c r="AL59" s="447"/>
    </row>
    <row r="60" spans="2:38" ht="15" customHeight="1" x14ac:dyDescent="0.25">
      <c r="J60" s="448"/>
      <c r="K60" s="452"/>
      <c r="L60" s="452"/>
      <c r="M60" s="452"/>
      <c r="N60" s="452"/>
      <c r="O60" s="447"/>
      <c r="P60" s="448"/>
      <c r="Q60" s="452"/>
      <c r="R60" s="452"/>
      <c r="S60" s="452"/>
      <c r="T60" s="452"/>
      <c r="U60" s="447"/>
      <c r="V60" s="448"/>
      <c r="W60" s="452"/>
      <c r="X60" s="452"/>
      <c r="Y60" s="452"/>
      <c r="Z60" s="452"/>
      <c r="AA60" s="447"/>
      <c r="AB60" s="448"/>
      <c r="AC60" s="452"/>
      <c r="AD60" s="452"/>
      <c r="AE60" s="452"/>
      <c r="AF60" s="452"/>
      <c r="AG60" s="452"/>
      <c r="AH60" s="445"/>
      <c r="AI60" s="446"/>
      <c r="AJ60" s="446"/>
      <c r="AK60" s="446"/>
      <c r="AL60" s="447"/>
    </row>
    <row r="61" spans="2:38" ht="15" customHeight="1" x14ac:dyDescent="0.25">
      <c r="J61" s="448"/>
      <c r="K61" s="452"/>
      <c r="L61" s="452"/>
      <c r="M61" s="452"/>
      <c r="N61" s="452"/>
      <c r="O61" s="447"/>
      <c r="P61" s="448"/>
      <c r="Q61" s="452"/>
      <c r="R61" s="452"/>
      <c r="S61" s="452"/>
      <c r="T61" s="452"/>
      <c r="U61" s="447"/>
      <c r="V61" s="448"/>
      <c r="W61" s="452"/>
      <c r="X61" s="452"/>
      <c r="Y61" s="452"/>
      <c r="Z61" s="452"/>
      <c r="AA61" s="447"/>
      <c r="AB61" s="448"/>
      <c r="AC61" s="452"/>
      <c r="AD61" s="452"/>
      <c r="AE61" s="452"/>
      <c r="AF61" s="452"/>
      <c r="AG61" s="452"/>
      <c r="AH61" s="448"/>
      <c r="AI61" s="446"/>
      <c r="AJ61" s="446"/>
      <c r="AK61" s="446"/>
      <c r="AL61" s="447"/>
    </row>
    <row r="62" spans="2:38" ht="15" customHeight="1" x14ac:dyDescent="0.25">
      <c r="J62" s="448"/>
      <c r="K62" s="452"/>
      <c r="L62" s="452"/>
      <c r="M62" s="452"/>
      <c r="N62" s="452"/>
      <c r="O62" s="447"/>
      <c r="P62" s="448"/>
      <c r="Q62" s="452"/>
      <c r="R62" s="452"/>
      <c r="S62" s="452"/>
      <c r="T62" s="452"/>
      <c r="U62" s="447"/>
      <c r="V62" s="448"/>
      <c r="W62" s="452"/>
      <c r="X62" s="452"/>
      <c r="Y62" s="452"/>
      <c r="Z62" s="452"/>
      <c r="AA62" s="447"/>
      <c r="AB62" s="448"/>
      <c r="AC62" s="452"/>
      <c r="AD62" s="452"/>
      <c r="AE62" s="452"/>
      <c r="AF62" s="452"/>
      <c r="AG62" s="452"/>
      <c r="AH62" s="448"/>
      <c r="AI62" s="446"/>
      <c r="AJ62" s="446"/>
      <c r="AK62" s="446"/>
      <c r="AL62" s="447"/>
    </row>
    <row r="63" spans="2:38" ht="28.5" customHeight="1" thickBot="1" x14ac:dyDescent="0.3">
      <c r="J63" s="449"/>
      <c r="K63" s="450"/>
      <c r="L63" s="450"/>
      <c r="M63" s="450"/>
      <c r="N63" s="450"/>
      <c r="O63" s="451"/>
      <c r="P63" s="449"/>
      <c r="Q63" s="450"/>
      <c r="R63" s="450"/>
      <c r="S63" s="450"/>
      <c r="T63" s="450"/>
      <c r="U63" s="451"/>
      <c r="V63" s="449"/>
      <c r="W63" s="450"/>
      <c r="X63" s="450"/>
      <c r="Y63" s="450"/>
      <c r="Z63" s="450"/>
      <c r="AA63" s="451"/>
      <c r="AB63" s="449"/>
      <c r="AC63" s="450"/>
      <c r="AD63" s="450"/>
      <c r="AE63" s="450"/>
      <c r="AF63" s="450"/>
      <c r="AG63" s="450"/>
      <c r="AH63" s="449"/>
      <c r="AI63" s="450"/>
      <c r="AJ63" s="450"/>
      <c r="AK63" s="450"/>
      <c r="AL63" s="45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S74"/>
  <sheetViews>
    <sheetView zoomScale="71" zoomScaleNormal="71" workbookViewId="0">
      <pane xSplit="2" ySplit="9" topLeftCell="C10" activePane="bottomRight" state="frozen"/>
      <selection pane="topRight" activeCell="C1" sqref="C1"/>
      <selection pane="bottomLeft" activeCell="A10" sqref="A10"/>
      <selection pane="bottomRight" activeCell="A10" sqref="A10:A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x14ac:dyDescent="0.3">
      <c r="A1" s="394"/>
      <c r="B1" s="395"/>
      <c r="C1" s="395"/>
      <c r="D1" s="535" t="s">
        <v>515</v>
      </c>
      <c r="E1" s="535"/>
      <c r="F1" s="535"/>
      <c r="G1" s="535"/>
      <c r="H1" s="535"/>
      <c r="I1" s="535"/>
      <c r="J1" s="535"/>
      <c r="K1" s="535"/>
      <c r="L1" s="535"/>
      <c r="M1" s="535"/>
      <c r="N1" s="535"/>
      <c r="O1" s="535"/>
      <c r="P1" s="535"/>
      <c r="Q1" s="536"/>
      <c r="R1" s="264"/>
      <c r="S1" s="386" t="s">
        <v>67</v>
      </c>
      <c r="T1" s="386"/>
      <c r="U1" s="386"/>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x14ac:dyDescent="0.3">
      <c r="A2" s="396"/>
      <c r="B2" s="397"/>
      <c r="C2" s="397"/>
      <c r="D2" s="537"/>
      <c r="E2" s="537"/>
      <c r="F2" s="537"/>
      <c r="G2" s="537"/>
      <c r="H2" s="537"/>
      <c r="I2" s="537"/>
      <c r="J2" s="537"/>
      <c r="K2" s="537"/>
      <c r="L2" s="537"/>
      <c r="M2" s="537"/>
      <c r="N2" s="537"/>
      <c r="O2" s="537"/>
      <c r="P2" s="537"/>
      <c r="Q2" s="538"/>
      <c r="R2" s="264"/>
      <c r="S2" s="386"/>
      <c r="T2" s="386"/>
      <c r="U2" s="386"/>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x14ac:dyDescent="0.3">
      <c r="A3" s="2"/>
      <c r="B3" s="2"/>
      <c r="C3" s="238"/>
      <c r="D3" s="537"/>
      <c r="E3" s="537"/>
      <c r="F3" s="537"/>
      <c r="G3" s="537"/>
      <c r="H3" s="537"/>
      <c r="I3" s="537"/>
      <c r="J3" s="537"/>
      <c r="K3" s="537"/>
      <c r="L3" s="537"/>
      <c r="M3" s="537"/>
      <c r="N3" s="537"/>
      <c r="O3" s="537"/>
      <c r="P3" s="537"/>
      <c r="Q3" s="538"/>
      <c r="R3" s="264"/>
      <c r="S3" s="386"/>
      <c r="T3" s="386"/>
      <c r="U3" s="386"/>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x14ac:dyDescent="0.3">
      <c r="A4" s="387" t="s">
        <v>0</v>
      </c>
      <c r="B4" s="388"/>
      <c r="C4" s="389"/>
      <c r="D4" s="524" t="str">
        <f>'Mapa Final'!D4</f>
        <v>GESTIÓN DE ACCIONES CONSTITUCIONALES Y GESTIÓN DE PROCESOS PENALES PARA ADOLESCENTES</v>
      </c>
      <c r="E4" s="525"/>
      <c r="F4" s="525"/>
      <c r="G4" s="525"/>
      <c r="H4" s="525"/>
      <c r="I4" s="525"/>
      <c r="J4" s="525"/>
      <c r="K4" s="525"/>
      <c r="L4" s="525"/>
      <c r="M4" s="525"/>
      <c r="N4" s="526"/>
      <c r="O4" s="393"/>
      <c r="P4" s="393"/>
      <c r="Q4" s="393"/>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x14ac:dyDescent="0.3">
      <c r="A5" s="387" t="s">
        <v>1</v>
      </c>
      <c r="B5" s="388"/>
      <c r="C5" s="389"/>
      <c r="D5" s="527"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528"/>
      <c r="F5" s="528"/>
      <c r="G5" s="528"/>
      <c r="H5" s="528"/>
      <c r="I5" s="528"/>
      <c r="J5" s="528"/>
      <c r="K5" s="528"/>
      <c r="L5" s="528"/>
      <c r="M5" s="528"/>
      <c r="N5" s="529"/>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x14ac:dyDescent="0.35">
      <c r="A6" s="387" t="s">
        <v>2</v>
      </c>
      <c r="B6" s="388"/>
      <c r="C6" s="389"/>
      <c r="D6" s="527" t="str">
        <f>'Mapa Final'!D6</f>
        <v>TRÁMITES ADELANTADOS EN VIRTUD DE LOS PROCESOS DE LAS ACCIONES CONSTITUCIONALES Y PROCESOS PENALES PARA ADOLESCENTES (CONTROL DE GARANTÍAS Y CONOCIMIENTO), LA PLANEACIÓN Y EJECUCIÓN DE LAS ACTIVIDADES PROPIAS DEL DESPACHO Y LA ATENCIÓN AL USUARIO, POR PARTE DE LOS JUZGADOS PRIMERO PENAL DEL CIRCUITO PARA ADOLESCENTES, PRIMERO PENAL MUNICIPAL PARA ADOLESCENTES Y 3 PENAL MUNICIPAL PARA ADOLESCENTES DE MONTERÍA</v>
      </c>
      <c r="E6" s="528"/>
      <c r="F6" s="528"/>
      <c r="G6" s="528"/>
      <c r="H6" s="528"/>
      <c r="I6" s="528"/>
      <c r="J6" s="528"/>
      <c r="K6" s="528"/>
      <c r="L6" s="528"/>
      <c r="M6" s="528"/>
      <c r="N6" s="529"/>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x14ac:dyDescent="0.3">
      <c r="A7" s="530" t="s">
        <v>516</v>
      </c>
      <c r="B7" s="531"/>
      <c r="C7" s="531"/>
      <c r="D7" s="531"/>
      <c r="E7" s="531"/>
      <c r="F7" s="532"/>
      <c r="G7" s="244"/>
      <c r="H7" s="533" t="s">
        <v>517</v>
      </c>
      <c r="I7" s="533"/>
      <c r="J7" s="533"/>
      <c r="K7" s="533" t="s">
        <v>518</v>
      </c>
      <c r="L7" s="533"/>
      <c r="M7" s="533"/>
      <c r="N7" s="534" t="s">
        <v>381</v>
      </c>
      <c r="O7" s="539" t="s">
        <v>519</v>
      </c>
      <c r="P7" s="541" t="s">
        <v>520</v>
      </c>
      <c r="Q7" s="544"/>
      <c r="R7" s="542"/>
      <c r="S7" s="541" t="s">
        <v>521</v>
      </c>
      <c r="T7" s="542"/>
      <c r="U7" s="543" t="s">
        <v>522</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x14ac:dyDescent="0.3">
      <c r="A8" s="247" t="s">
        <v>226</v>
      </c>
      <c r="B8" s="247" t="s">
        <v>537</v>
      </c>
      <c r="C8" s="248" t="s">
        <v>8</v>
      </c>
      <c r="D8" s="249" t="s">
        <v>523</v>
      </c>
      <c r="E8" s="250" t="s">
        <v>10</v>
      </c>
      <c r="F8" s="250" t="s">
        <v>11</v>
      </c>
      <c r="G8" s="250" t="s">
        <v>12</v>
      </c>
      <c r="H8" s="251" t="s">
        <v>524</v>
      </c>
      <c r="I8" s="251" t="s">
        <v>38</v>
      </c>
      <c r="J8" s="251" t="s">
        <v>525</v>
      </c>
      <c r="K8" s="251" t="s">
        <v>524</v>
      </c>
      <c r="L8" s="251" t="s">
        <v>526</v>
      </c>
      <c r="M8" s="251" t="s">
        <v>525</v>
      </c>
      <c r="N8" s="534"/>
      <c r="O8" s="540"/>
      <c r="P8" s="252" t="s">
        <v>527</v>
      </c>
      <c r="Q8" s="252" t="s">
        <v>528</v>
      </c>
      <c r="R8" s="252" t="s">
        <v>575</v>
      </c>
      <c r="S8" s="252" t="s">
        <v>529</v>
      </c>
      <c r="T8" s="252" t="s">
        <v>530</v>
      </c>
      <c r="U8" s="54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x14ac:dyDescent="0.3">
      <c r="A9" s="522"/>
      <c r="B9" s="523"/>
      <c r="C9" s="523"/>
      <c r="D9" s="523"/>
      <c r="E9" s="523"/>
      <c r="F9" s="523"/>
      <c r="G9" s="523"/>
      <c r="H9" s="523"/>
      <c r="I9" s="523"/>
      <c r="J9" s="523"/>
      <c r="K9" s="523"/>
      <c r="L9" s="523"/>
      <c r="M9" s="523"/>
      <c r="N9" s="523"/>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x14ac:dyDescent="0.2">
      <c r="A10" s="517">
        <f>'Mapa Final'!A10</f>
        <v>1</v>
      </c>
      <c r="B10" s="517" t="str">
        <f>'Mapa Final'!B10</f>
        <v>Incumplimiento de los objetivos y metas trazadas para el cumplimiento de los términos legales.</v>
      </c>
      <c r="C10" s="517" t="str">
        <f>'Mapa Final'!C10</f>
        <v>Vulneración de los derechos fundamentales de los ciudadanos</v>
      </c>
      <c r="D10" s="517" t="str">
        <f>'Mapa Final'!D10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10" s="517" t="str">
        <f>'Mapa Final'!E10</f>
        <v>Alto de volumen  de los trámites procesales</v>
      </c>
      <c r="F10" s="517" t="str">
        <f>'Mapa Final'!F10</f>
        <v>Posibilidad de Incumplimiento de las metas establecidas debido al alto de volumen  de trámites procesales</v>
      </c>
      <c r="G10" s="517" t="str">
        <f>'Mapa Final'!G10</f>
        <v>Usuarios, productos y prácticas organizacionales</v>
      </c>
      <c r="H10" s="508" t="str">
        <f>'Mapa Final'!I10</f>
        <v>Muy Alta</v>
      </c>
      <c r="I10" s="508" t="str">
        <f>'Mapa Final'!L10</f>
        <v>Mayor</v>
      </c>
      <c r="J10" s="511" t="str">
        <f>'Mapa Final'!N10</f>
        <v xml:space="preserve">Alto </v>
      </c>
      <c r="K10" s="514" t="str">
        <f>'Mapa Final'!AA10</f>
        <v>Media</v>
      </c>
      <c r="L10" s="514" t="str">
        <f>'Mapa Final'!AE10</f>
        <v>Mayor</v>
      </c>
      <c r="M10" s="511" t="str">
        <f>'Mapa Final'!AG10</f>
        <v xml:space="preserve">Alto </v>
      </c>
      <c r="N10" s="514" t="str">
        <f>'Mapa Final'!AH10</f>
        <v>Reducir(mitigar)</v>
      </c>
      <c r="O10" s="498" t="s">
        <v>621</v>
      </c>
      <c r="P10" s="501"/>
      <c r="Q10" s="501"/>
      <c r="R10" s="501" t="s">
        <v>179</v>
      </c>
      <c r="S10" s="504">
        <v>44209</v>
      </c>
      <c r="T10" s="504">
        <v>44286</v>
      </c>
      <c r="U10" s="505" t="s">
        <v>643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x14ac:dyDescent="0.2">
      <c r="A11" s="518"/>
      <c r="B11" s="518"/>
      <c r="C11" s="518"/>
      <c r="D11" s="518"/>
      <c r="E11" s="518"/>
      <c r="F11" s="518"/>
      <c r="G11" s="518"/>
      <c r="H11" s="509"/>
      <c r="I11" s="509"/>
      <c r="J11" s="512"/>
      <c r="K11" s="515"/>
      <c r="L11" s="515"/>
      <c r="M11" s="512"/>
      <c r="N11" s="515"/>
      <c r="O11" s="499"/>
      <c r="P11" s="502"/>
      <c r="Q11" s="502"/>
      <c r="R11" s="502"/>
      <c r="S11" s="502"/>
      <c r="T11" s="502"/>
      <c r="U11" s="50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x14ac:dyDescent="0.2">
      <c r="A12" s="518"/>
      <c r="B12" s="518"/>
      <c r="C12" s="518"/>
      <c r="D12" s="518"/>
      <c r="E12" s="518"/>
      <c r="F12" s="518"/>
      <c r="G12" s="518"/>
      <c r="H12" s="509"/>
      <c r="I12" s="509"/>
      <c r="J12" s="512"/>
      <c r="K12" s="515"/>
      <c r="L12" s="515"/>
      <c r="M12" s="512"/>
      <c r="N12" s="515"/>
      <c r="O12" s="499"/>
      <c r="P12" s="502"/>
      <c r="Q12" s="502"/>
      <c r="R12" s="502"/>
      <c r="S12" s="502"/>
      <c r="T12" s="502"/>
      <c r="U12" s="50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x14ac:dyDescent="0.2">
      <c r="A13" s="518"/>
      <c r="B13" s="518"/>
      <c r="C13" s="518"/>
      <c r="D13" s="518"/>
      <c r="E13" s="518"/>
      <c r="F13" s="518"/>
      <c r="G13" s="518"/>
      <c r="H13" s="509"/>
      <c r="I13" s="509"/>
      <c r="J13" s="512"/>
      <c r="K13" s="515"/>
      <c r="L13" s="515"/>
      <c r="M13" s="512"/>
      <c r="N13" s="515"/>
      <c r="O13" s="499"/>
      <c r="P13" s="502"/>
      <c r="Q13" s="502"/>
      <c r="R13" s="502"/>
      <c r="S13" s="502"/>
      <c r="T13" s="502"/>
      <c r="U13" s="50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321.75" customHeight="1" thickBot="1" x14ac:dyDescent="0.25">
      <c r="A14" s="519"/>
      <c r="B14" s="519"/>
      <c r="C14" s="519"/>
      <c r="D14" s="519"/>
      <c r="E14" s="519"/>
      <c r="F14" s="519"/>
      <c r="G14" s="519"/>
      <c r="H14" s="510"/>
      <c r="I14" s="510"/>
      <c r="J14" s="513"/>
      <c r="K14" s="516"/>
      <c r="L14" s="516"/>
      <c r="M14" s="513"/>
      <c r="N14" s="516"/>
      <c r="O14" s="500"/>
      <c r="P14" s="503"/>
      <c r="Q14" s="503"/>
      <c r="R14" s="503"/>
      <c r="S14" s="503"/>
      <c r="T14" s="503"/>
      <c r="U14" s="50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x14ac:dyDescent="0.2">
      <c r="A15" s="517">
        <f>'Mapa Final'!A15</f>
        <v>2</v>
      </c>
      <c r="B15" s="517" t="str">
        <f>'Mapa Final'!B15</f>
        <v xml:space="preserve">Inexactitud en el registro de la gestion de los procesos misionales y actuaciones administrativa </v>
      </c>
      <c r="C15" s="517" t="str">
        <f>'Mapa Final'!C15</f>
        <v>Incumplimiento de las metas establecidas</v>
      </c>
      <c r="D15" s="517" t="str">
        <f>'Mapa Final'!D15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15" s="517" t="str">
        <f>'Mapa Final'!E15</f>
        <v xml:space="preserve">Inadecuado registro de la gestion de los procesos misionales y actuaciones administrativa </v>
      </c>
      <c r="F15" s="517" t="str">
        <f>'Mapa Final'!F15</f>
        <v xml:space="preserve">Posibilidad de incumplimiento de las metas establecidas debido al  inadecuado registro de la gestion de los procesos misionales y actuaciones administrativa </v>
      </c>
      <c r="G15" s="517" t="str">
        <f>'Mapa Final'!G15</f>
        <v>Usuarios, productos y prácticas organizacionales</v>
      </c>
      <c r="H15" s="508" t="str">
        <f>'Mapa Final'!I15</f>
        <v>Muy Alta</v>
      </c>
      <c r="I15" s="508" t="str">
        <f>'Mapa Final'!L15</f>
        <v>Moderado</v>
      </c>
      <c r="J15" s="511" t="str">
        <f>'Mapa Final'!N15</f>
        <v xml:space="preserve">Alto </v>
      </c>
      <c r="K15" s="514" t="str">
        <f>'Mapa Final'!AA15</f>
        <v>Media</v>
      </c>
      <c r="L15" s="514" t="str">
        <f>'Mapa Final'!AE15</f>
        <v>Moderado</v>
      </c>
      <c r="M15" s="511" t="str">
        <f>'Mapa Final'!AG15</f>
        <v>Moderado</v>
      </c>
      <c r="N15" s="514" t="str">
        <f>'Mapa Final'!AH15</f>
        <v>Aceptar</v>
      </c>
      <c r="O15" s="498" t="s">
        <v>622</v>
      </c>
      <c r="P15" s="501"/>
      <c r="Q15" s="501"/>
      <c r="R15" s="501" t="s">
        <v>179</v>
      </c>
      <c r="S15" s="504">
        <v>44209</v>
      </c>
      <c r="T15" s="504">
        <v>44286</v>
      </c>
      <c r="U15" s="505" t="s">
        <v>643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x14ac:dyDescent="0.2">
      <c r="A16" s="518"/>
      <c r="B16" s="518"/>
      <c r="C16" s="518"/>
      <c r="D16" s="518"/>
      <c r="E16" s="518"/>
      <c r="F16" s="518"/>
      <c r="G16" s="518"/>
      <c r="H16" s="509"/>
      <c r="I16" s="509"/>
      <c r="J16" s="512"/>
      <c r="K16" s="515"/>
      <c r="L16" s="515"/>
      <c r="M16" s="512"/>
      <c r="N16" s="515"/>
      <c r="O16" s="499"/>
      <c r="P16" s="502"/>
      <c r="Q16" s="502"/>
      <c r="R16" s="502"/>
      <c r="S16" s="502"/>
      <c r="T16" s="502"/>
      <c r="U16" s="50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x14ac:dyDescent="0.2">
      <c r="A17" s="518"/>
      <c r="B17" s="518"/>
      <c r="C17" s="518"/>
      <c r="D17" s="518"/>
      <c r="E17" s="518"/>
      <c r="F17" s="518"/>
      <c r="G17" s="518"/>
      <c r="H17" s="509"/>
      <c r="I17" s="509"/>
      <c r="J17" s="512"/>
      <c r="K17" s="515"/>
      <c r="L17" s="515"/>
      <c r="M17" s="512"/>
      <c r="N17" s="515"/>
      <c r="O17" s="499"/>
      <c r="P17" s="502"/>
      <c r="Q17" s="502"/>
      <c r="R17" s="502"/>
      <c r="S17" s="502"/>
      <c r="T17" s="502"/>
      <c r="U17" s="50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x14ac:dyDescent="0.2">
      <c r="A18" s="518"/>
      <c r="B18" s="518"/>
      <c r="C18" s="518"/>
      <c r="D18" s="518"/>
      <c r="E18" s="518"/>
      <c r="F18" s="518"/>
      <c r="G18" s="518"/>
      <c r="H18" s="509"/>
      <c r="I18" s="509"/>
      <c r="J18" s="512"/>
      <c r="K18" s="515"/>
      <c r="L18" s="515"/>
      <c r="M18" s="512"/>
      <c r="N18" s="515"/>
      <c r="O18" s="499"/>
      <c r="P18" s="502"/>
      <c r="Q18" s="502"/>
      <c r="R18" s="502"/>
      <c r="S18" s="502"/>
      <c r="T18" s="502"/>
      <c r="U18" s="50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55.75" customHeight="1" thickBot="1" x14ac:dyDescent="0.25">
      <c r="A19" s="519"/>
      <c r="B19" s="519"/>
      <c r="C19" s="519"/>
      <c r="D19" s="519"/>
      <c r="E19" s="519"/>
      <c r="F19" s="519"/>
      <c r="G19" s="519"/>
      <c r="H19" s="510"/>
      <c r="I19" s="510"/>
      <c r="J19" s="513"/>
      <c r="K19" s="516"/>
      <c r="L19" s="516"/>
      <c r="M19" s="513"/>
      <c r="N19" s="516"/>
      <c r="O19" s="500"/>
      <c r="P19" s="503"/>
      <c r="Q19" s="503"/>
      <c r="R19" s="503"/>
      <c r="S19" s="503"/>
      <c r="T19" s="503"/>
      <c r="U19" s="50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7">
        <f>'Mapa Final'!A20</f>
        <v>3</v>
      </c>
      <c r="B20" s="517" t="str">
        <f>'Mapa Final'!B20</f>
        <v>Interrupción o demora en el Servicio Público de Administrar  Justicia</v>
      </c>
      <c r="C20" s="517" t="str">
        <f>'Mapa Final'!C20</f>
        <v>Afectación en la Prestación del Servicio de Justicia</v>
      </c>
      <c r="D20" s="517" t="str">
        <f>'Mapa Final'!D20</f>
        <v>1. Paro por sindicato
2. Huelgas, protestas ciudadana
3. Disturbios o hechos violentos
4.Pandemia
5.Emergencias Ambientales</v>
      </c>
      <c r="E20" s="517" t="str">
        <f>'Mapa Final'!E20</f>
        <v>Suceso de fuerza mayor que imposibilitan la gestión judicial</v>
      </c>
      <c r="F20" s="517" t="str">
        <f>'Mapa Final'!F20</f>
        <v>Posibilidad de  afectación en la Prestación del Servicio de Justicia debido a un suceso de fuerza mayor que imposibilita la gestión judicial</v>
      </c>
      <c r="G20" s="517" t="str">
        <f>'Mapa Final'!G20</f>
        <v>Usuarios, productos y prácticas organizacionales</v>
      </c>
      <c r="H20" s="508" t="str">
        <f>'Mapa Final'!I20</f>
        <v>Muy Alta</v>
      </c>
      <c r="I20" s="508" t="str">
        <f>'Mapa Final'!L20</f>
        <v>Moderado</v>
      </c>
      <c r="J20" s="511" t="str">
        <f>'Mapa Final'!N20</f>
        <v xml:space="preserve">Alto </v>
      </c>
      <c r="K20" s="514" t="str">
        <f>'Mapa Final'!AA20</f>
        <v>Media</v>
      </c>
      <c r="L20" s="514" t="str">
        <f>'Mapa Final'!AE20</f>
        <v>Moderado</v>
      </c>
      <c r="M20" s="511" t="str">
        <f>'Mapa Final'!AG20</f>
        <v>Moderado</v>
      </c>
      <c r="N20" s="514" t="str">
        <f>'Mapa Final'!AH20</f>
        <v>Aceptar</v>
      </c>
      <c r="O20" s="498" t="s">
        <v>623</v>
      </c>
      <c r="P20" s="501"/>
      <c r="Q20" s="501"/>
      <c r="R20" s="501" t="s">
        <v>179</v>
      </c>
      <c r="S20" s="504">
        <v>44209</v>
      </c>
      <c r="T20" s="504">
        <v>44286</v>
      </c>
      <c r="U20" s="505" t="s">
        <v>620</v>
      </c>
      <c r="V20" s="35"/>
      <c r="W20" s="35"/>
    </row>
    <row r="21" spans="1:177" x14ac:dyDescent="0.25">
      <c r="A21" s="518"/>
      <c r="B21" s="518"/>
      <c r="C21" s="518"/>
      <c r="D21" s="518"/>
      <c r="E21" s="518"/>
      <c r="F21" s="518"/>
      <c r="G21" s="518"/>
      <c r="H21" s="509"/>
      <c r="I21" s="509"/>
      <c r="J21" s="512"/>
      <c r="K21" s="515"/>
      <c r="L21" s="515"/>
      <c r="M21" s="512"/>
      <c r="N21" s="515"/>
      <c r="O21" s="499"/>
      <c r="P21" s="502"/>
      <c r="Q21" s="502"/>
      <c r="R21" s="502"/>
      <c r="S21" s="502"/>
      <c r="T21" s="502"/>
      <c r="U21" s="520"/>
      <c r="V21" s="35"/>
      <c r="W21" s="35"/>
    </row>
    <row r="22" spans="1:177" x14ac:dyDescent="0.25">
      <c r="A22" s="518"/>
      <c r="B22" s="518"/>
      <c r="C22" s="518"/>
      <c r="D22" s="518"/>
      <c r="E22" s="518"/>
      <c r="F22" s="518"/>
      <c r="G22" s="518"/>
      <c r="H22" s="509"/>
      <c r="I22" s="509"/>
      <c r="J22" s="512"/>
      <c r="K22" s="515"/>
      <c r="L22" s="515"/>
      <c r="M22" s="512"/>
      <c r="N22" s="515"/>
      <c r="O22" s="499"/>
      <c r="P22" s="502"/>
      <c r="Q22" s="502"/>
      <c r="R22" s="502"/>
      <c r="S22" s="502"/>
      <c r="T22" s="502"/>
      <c r="U22" s="520"/>
      <c r="V22" s="35"/>
      <c r="W22" s="35"/>
    </row>
    <row r="23" spans="1:177" x14ac:dyDescent="0.25">
      <c r="A23" s="518"/>
      <c r="B23" s="518"/>
      <c r="C23" s="518"/>
      <c r="D23" s="518"/>
      <c r="E23" s="518"/>
      <c r="F23" s="518"/>
      <c r="G23" s="518"/>
      <c r="H23" s="509"/>
      <c r="I23" s="509"/>
      <c r="J23" s="512"/>
      <c r="K23" s="515"/>
      <c r="L23" s="515"/>
      <c r="M23" s="512"/>
      <c r="N23" s="515"/>
      <c r="O23" s="499"/>
      <c r="P23" s="502"/>
      <c r="Q23" s="502"/>
      <c r="R23" s="502"/>
      <c r="S23" s="502"/>
      <c r="T23" s="502"/>
      <c r="U23" s="520"/>
      <c r="V23" s="35"/>
      <c r="W23" s="35"/>
    </row>
    <row r="24" spans="1:177" ht="307.5" customHeight="1" thickBot="1" x14ac:dyDescent="0.3">
      <c r="A24" s="519"/>
      <c r="B24" s="519"/>
      <c r="C24" s="519"/>
      <c r="D24" s="519"/>
      <c r="E24" s="519"/>
      <c r="F24" s="519"/>
      <c r="G24" s="519"/>
      <c r="H24" s="510"/>
      <c r="I24" s="510"/>
      <c r="J24" s="513"/>
      <c r="K24" s="516"/>
      <c r="L24" s="516"/>
      <c r="M24" s="513"/>
      <c r="N24" s="516"/>
      <c r="O24" s="500"/>
      <c r="P24" s="503"/>
      <c r="Q24" s="503"/>
      <c r="R24" s="503"/>
      <c r="S24" s="503"/>
      <c r="T24" s="503"/>
      <c r="U24" s="521"/>
      <c r="V24" s="35"/>
      <c r="W24" s="35"/>
    </row>
    <row r="25" spans="1:177" ht="15" customHeight="1" x14ac:dyDescent="0.25">
      <c r="A25" s="517">
        <f>'Mapa Final'!A25</f>
        <v>4</v>
      </c>
      <c r="B25" s="517" t="str">
        <f>'Mapa Final'!B25</f>
        <v>Pérdida de documentos</v>
      </c>
      <c r="C25" s="517" t="str">
        <f>'Mapa Final'!C25</f>
        <v>Afectación en la Prestación del Servicio de Justicia</v>
      </c>
      <c r="D25" s="517" t="str">
        <f>'Mapa Final'!D25</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25" s="517" t="str">
        <f>'Mapa Final'!E25</f>
        <v>Extravío de documentos temporal o definitivo de los procesos judiciales</v>
      </c>
      <c r="F25" s="517" t="str">
        <f>'Mapa Final'!F25</f>
        <v>Posibilidad de la afectación en la Prestación del Servicio de Justicia debido al extravío de documentos temporal o definitivo de los procesos judiciales</v>
      </c>
      <c r="G25" s="517" t="s">
        <v>619</v>
      </c>
      <c r="H25" s="508" t="str">
        <f>'Mapa Final'!I25</f>
        <v>Muy Alta</v>
      </c>
      <c r="I25" s="508" t="str">
        <f>'Mapa Final'!L25</f>
        <v>Mayor</v>
      </c>
      <c r="J25" s="511" t="str">
        <f>'Mapa Final'!N25</f>
        <v xml:space="preserve">Alto </v>
      </c>
      <c r="K25" s="514" t="str">
        <f>'Mapa Final'!AA25</f>
        <v>Media</v>
      </c>
      <c r="L25" s="514" t="str">
        <f>'Mapa Final'!AE25</f>
        <v>Mayor</v>
      </c>
      <c r="M25" s="511" t="str">
        <f>'Mapa Final'!AG25</f>
        <v xml:space="preserve">Alto </v>
      </c>
      <c r="N25" s="514" t="str">
        <f>'Mapa Final'!AH25</f>
        <v>Reducir(mitigar)</v>
      </c>
      <c r="O25" s="498" t="s">
        <v>624</v>
      </c>
      <c r="P25" s="501"/>
      <c r="Q25" s="501"/>
      <c r="R25" s="501" t="s">
        <v>179</v>
      </c>
      <c r="S25" s="504">
        <v>44209</v>
      </c>
      <c r="T25" s="504">
        <v>44286</v>
      </c>
      <c r="U25" s="505" t="s">
        <v>643</v>
      </c>
    </row>
    <row r="26" spans="1:177" x14ac:dyDescent="0.25">
      <c r="A26" s="518"/>
      <c r="B26" s="518"/>
      <c r="C26" s="518"/>
      <c r="D26" s="518"/>
      <c r="E26" s="518"/>
      <c r="F26" s="518"/>
      <c r="G26" s="518"/>
      <c r="H26" s="509"/>
      <c r="I26" s="509"/>
      <c r="J26" s="512"/>
      <c r="K26" s="515"/>
      <c r="L26" s="515"/>
      <c r="M26" s="512"/>
      <c r="N26" s="515"/>
      <c r="O26" s="499"/>
      <c r="P26" s="502"/>
      <c r="Q26" s="502"/>
      <c r="R26" s="502"/>
      <c r="S26" s="502"/>
      <c r="T26" s="502"/>
      <c r="U26" s="506"/>
    </row>
    <row r="27" spans="1:177" x14ac:dyDescent="0.25">
      <c r="A27" s="518"/>
      <c r="B27" s="518"/>
      <c r="C27" s="518"/>
      <c r="D27" s="518"/>
      <c r="E27" s="518"/>
      <c r="F27" s="518"/>
      <c r="G27" s="518"/>
      <c r="H27" s="509"/>
      <c r="I27" s="509"/>
      <c r="J27" s="512"/>
      <c r="K27" s="515"/>
      <c r="L27" s="515"/>
      <c r="M27" s="512"/>
      <c r="N27" s="515"/>
      <c r="O27" s="499"/>
      <c r="P27" s="502"/>
      <c r="Q27" s="502"/>
      <c r="R27" s="502"/>
      <c r="S27" s="502"/>
      <c r="T27" s="502"/>
      <c r="U27" s="506"/>
    </row>
    <row r="28" spans="1:177" x14ac:dyDescent="0.25">
      <c r="A28" s="518"/>
      <c r="B28" s="518"/>
      <c r="C28" s="518"/>
      <c r="D28" s="518"/>
      <c r="E28" s="518"/>
      <c r="F28" s="518"/>
      <c r="G28" s="518"/>
      <c r="H28" s="509"/>
      <c r="I28" s="509"/>
      <c r="J28" s="512"/>
      <c r="K28" s="515"/>
      <c r="L28" s="515"/>
      <c r="M28" s="512"/>
      <c r="N28" s="515"/>
      <c r="O28" s="499"/>
      <c r="P28" s="502"/>
      <c r="Q28" s="502"/>
      <c r="R28" s="502"/>
      <c r="S28" s="502"/>
      <c r="T28" s="502"/>
      <c r="U28" s="506"/>
    </row>
    <row r="29" spans="1:177" ht="114.75" customHeight="1" thickBot="1" x14ac:dyDescent="0.3">
      <c r="A29" s="519"/>
      <c r="B29" s="519"/>
      <c r="C29" s="519"/>
      <c r="D29" s="519"/>
      <c r="E29" s="519"/>
      <c r="F29" s="519"/>
      <c r="G29" s="519"/>
      <c r="H29" s="510"/>
      <c r="I29" s="510"/>
      <c r="J29" s="513"/>
      <c r="K29" s="516"/>
      <c r="L29" s="516"/>
      <c r="M29" s="513"/>
      <c r="N29" s="516"/>
      <c r="O29" s="500"/>
      <c r="P29" s="503"/>
      <c r="Q29" s="503"/>
      <c r="R29" s="503"/>
      <c r="S29" s="503"/>
      <c r="T29" s="503"/>
      <c r="U29" s="507"/>
    </row>
    <row r="30" spans="1:177" ht="116.25" customHeight="1" x14ac:dyDescent="0.25">
      <c r="A30" s="517">
        <f>'Mapa Final'!A30</f>
        <v>5</v>
      </c>
      <c r="B30" s="517" t="str">
        <f>'Mapa Final'!B30</f>
        <v>Vencimiento de Términos</v>
      </c>
      <c r="C30" s="517" t="str">
        <f>'Mapa Final'!C30</f>
        <v>Vulneración de los derechos fundamentales de los ciudadanos</v>
      </c>
      <c r="D30" s="517" t="str">
        <f>'Mapa Final'!D30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0" s="517" t="str">
        <f>'Mapa Final'!E30</f>
        <v xml:space="preserve"> Actuaciones procesales después del vencimiento de los términos legales  </v>
      </c>
      <c r="F30" s="517" t="str">
        <f>'Mapa Final'!F30</f>
        <v xml:space="preserve">Posibilidad de vulneración de los derechos fundamentales de los ciudadanos  debido a las  actuaciones procesales después del vencimiento de los términos legales  </v>
      </c>
      <c r="G30" s="517" t="str">
        <f>'Mapa Final'!G30</f>
        <v>Usuarios, productos y prácticas organizacionales</v>
      </c>
      <c r="H30" s="508" t="str">
        <f>'Mapa Final'!I30</f>
        <v>Alta</v>
      </c>
      <c r="I30" s="508" t="str">
        <f>'Mapa Final'!L30</f>
        <v>Mayor</v>
      </c>
      <c r="J30" s="511" t="str">
        <f>'Mapa Final'!N30</f>
        <v xml:space="preserve">Alto </v>
      </c>
      <c r="K30" s="514" t="str">
        <f>'Mapa Final'!AA30</f>
        <v>Media</v>
      </c>
      <c r="L30" s="514" t="str">
        <f>'Mapa Final'!AE30</f>
        <v>Mayor</v>
      </c>
      <c r="M30" s="511" t="str">
        <f>'Mapa Final'!AG30</f>
        <v xml:space="preserve">Alto </v>
      </c>
      <c r="N30" s="514" t="str">
        <f>'Mapa Final'!AH30</f>
        <v>Reducir(mitigar)</v>
      </c>
      <c r="O30" s="498" t="s">
        <v>641</v>
      </c>
      <c r="P30" s="501"/>
      <c r="Q30" s="501"/>
      <c r="R30" s="501" t="s">
        <v>179</v>
      </c>
      <c r="S30" s="504">
        <v>44209</v>
      </c>
      <c r="T30" s="504">
        <v>44286</v>
      </c>
      <c r="U30" s="505" t="s">
        <v>620</v>
      </c>
    </row>
    <row r="31" spans="1:177" ht="94.5" customHeight="1" x14ac:dyDescent="0.25">
      <c r="A31" s="518"/>
      <c r="B31" s="518"/>
      <c r="C31" s="518"/>
      <c r="D31" s="518"/>
      <c r="E31" s="518"/>
      <c r="F31" s="518"/>
      <c r="G31" s="518"/>
      <c r="H31" s="509"/>
      <c r="I31" s="509"/>
      <c r="J31" s="512"/>
      <c r="K31" s="515"/>
      <c r="L31" s="515"/>
      <c r="M31" s="512"/>
      <c r="N31" s="515"/>
      <c r="O31" s="499"/>
      <c r="P31" s="502"/>
      <c r="Q31" s="502"/>
      <c r="R31" s="502"/>
      <c r="S31" s="502"/>
      <c r="T31" s="502"/>
      <c r="U31" s="506"/>
    </row>
    <row r="32" spans="1:177" ht="95.25" customHeight="1" x14ac:dyDescent="0.25">
      <c r="A32" s="518"/>
      <c r="B32" s="518"/>
      <c r="C32" s="518"/>
      <c r="D32" s="518"/>
      <c r="E32" s="518"/>
      <c r="F32" s="518"/>
      <c r="G32" s="518"/>
      <c r="H32" s="509"/>
      <c r="I32" s="509"/>
      <c r="J32" s="512"/>
      <c r="K32" s="515"/>
      <c r="L32" s="515"/>
      <c r="M32" s="512"/>
      <c r="N32" s="515"/>
      <c r="O32" s="499"/>
      <c r="P32" s="502"/>
      <c r="Q32" s="502"/>
      <c r="R32" s="502"/>
      <c r="S32" s="502"/>
      <c r="T32" s="502"/>
      <c r="U32" s="506"/>
    </row>
    <row r="33" spans="1:21" ht="75" customHeight="1" x14ac:dyDescent="0.25">
      <c r="A33" s="518"/>
      <c r="B33" s="518"/>
      <c r="C33" s="518"/>
      <c r="D33" s="518"/>
      <c r="E33" s="518"/>
      <c r="F33" s="518"/>
      <c r="G33" s="518"/>
      <c r="H33" s="509"/>
      <c r="I33" s="509"/>
      <c r="J33" s="512"/>
      <c r="K33" s="515"/>
      <c r="L33" s="515"/>
      <c r="M33" s="512"/>
      <c r="N33" s="515"/>
      <c r="O33" s="499"/>
      <c r="P33" s="502"/>
      <c r="Q33" s="502"/>
      <c r="R33" s="502"/>
      <c r="S33" s="502"/>
      <c r="T33" s="502"/>
      <c r="U33" s="506"/>
    </row>
    <row r="34" spans="1:21" ht="409.5" customHeight="1" thickBot="1" x14ac:dyDescent="0.3">
      <c r="A34" s="519"/>
      <c r="B34" s="519"/>
      <c r="C34" s="519"/>
      <c r="D34" s="519"/>
      <c r="E34" s="519"/>
      <c r="F34" s="519"/>
      <c r="G34" s="519"/>
      <c r="H34" s="510"/>
      <c r="I34" s="510"/>
      <c r="J34" s="513"/>
      <c r="K34" s="516"/>
      <c r="L34" s="516"/>
      <c r="M34" s="513"/>
      <c r="N34" s="516"/>
      <c r="O34" s="500"/>
      <c r="P34" s="503"/>
      <c r="Q34" s="503"/>
      <c r="R34" s="503"/>
      <c r="S34" s="503"/>
      <c r="T34" s="503"/>
      <c r="U34" s="507"/>
    </row>
    <row r="35" spans="1:21" ht="15" customHeight="1" x14ac:dyDescent="0.25">
      <c r="A35" s="517">
        <f>'Mapa Final'!A35</f>
        <v>6</v>
      </c>
      <c r="B35" s="517" t="str">
        <f>'Mapa Final'!B35</f>
        <v>Corrupción</v>
      </c>
      <c r="C35" s="517" t="str">
        <f>'Mapa Final'!C35</f>
        <v>Reputacional (Corrupción)</v>
      </c>
      <c r="D35" s="517" t="str">
        <f>'Mapa Final'!D35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5" s="517" t="str">
        <f>'Mapa Final'!E35</f>
        <v xml:space="preserve">Carencia en transparencia, etica y valores . </v>
      </c>
      <c r="F35" s="517" t="str">
        <f>'Mapa Final'!F35</f>
        <v xml:space="preserve">Posibilidad de actos indebidos de  los servidores judiciales debido a  la carencia en transparencia, etica y valores </v>
      </c>
      <c r="G35" s="517" t="str">
        <f>'Mapa Final'!G35</f>
        <v>Fraude Interno</v>
      </c>
      <c r="H35" s="508" t="str">
        <f>'Mapa Final'!I35</f>
        <v>Muy Alta</v>
      </c>
      <c r="I35" s="508" t="str">
        <f>'Mapa Final'!L35</f>
        <v>Mayor</v>
      </c>
      <c r="J35" s="511" t="str">
        <f>'Mapa Final'!N35</f>
        <v xml:space="preserve">Alto </v>
      </c>
      <c r="K35" s="514" t="str">
        <f>'Mapa Final'!AA35</f>
        <v>Media</v>
      </c>
      <c r="L35" s="514" t="str">
        <f>'Mapa Final'!AE35</f>
        <v>Mayor</v>
      </c>
      <c r="M35" s="511" t="str">
        <f>'Mapa Final'!AG35</f>
        <v xml:space="preserve">Alto </v>
      </c>
      <c r="N35" s="514" t="str">
        <f>'Mapa Final'!AH35</f>
        <v>Reducir(mitigar)</v>
      </c>
      <c r="O35" s="498" t="s">
        <v>626</v>
      </c>
      <c r="P35" s="501"/>
      <c r="Q35" s="501"/>
      <c r="R35" s="501" t="s">
        <v>179</v>
      </c>
      <c r="S35" s="504">
        <v>44209</v>
      </c>
      <c r="T35" s="504">
        <v>44286</v>
      </c>
      <c r="U35" s="505" t="s">
        <v>643</v>
      </c>
    </row>
    <row r="36" spans="1:21" x14ac:dyDescent="0.25">
      <c r="A36" s="518"/>
      <c r="B36" s="518"/>
      <c r="C36" s="518"/>
      <c r="D36" s="518"/>
      <c r="E36" s="518"/>
      <c r="F36" s="518"/>
      <c r="G36" s="518"/>
      <c r="H36" s="509"/>
      <c r="I36" s="509"/>
      <c r="J36" s="512"/>
      <c r="K36" s="515"/>
      <c r="L36" s="515"/>
      <c r="M36" s="512"/>
      <c r="N36" s="515"/>
      <c r="O36" s="499"/>
      <c r="P36" s="502"/>
      <c r="Q36" s="502"/>
      <c r="R36" s="502"/>
      <c r="S36" s="502"/>
      <c r="T36" s="502"/>
      <c r="U36" s="506"/>
    </row>
    <row r="37" spans="1:21" x14ac:dyDescent="0.25">
      <c r="A37" s="518"/>
      <c r="B37" s="518"/>
      <c r="C37" s="518"/>
      <c r="D37" s="518"/>
      <c r="E37" s="518"/>
      <c r="F37" s="518"/>
      <c r="G37" s="518"/>
      <c r="H37" s="509"/>
      <c r="I37" s="509"/>
      <c r="J37" s="512"/>
      <c r="K37" s="515"/>
      <c r="L37" s="515"/>
      <c r="M37" s="512"/>
      <c r="N37" s="515"/>
      <c r="O37" s="499"/>
      <c r="P37" s="502"/>
      <c r="Q37" s="502"/>
      <c r="R37" s="502"/>
      <c r="S37" s="502"/>
      <c r="T37" s="502"/>
      <c r="U37" s="506"/>
    </row>
    <row r="38" spans="1:21" x14ac:dyDescent="0.25">
      <c r="A38" s="518"/>
      <c r="B38" s="518"/>
      <c r="C38" s="518"/>
      <c r="D38" s="518"/>
      <c r="E38" s="518"/>
      <c r="F38" s="518"/>
      <c r="G38" s="518"/>
      <c r="H38" s="509"/>
      <c r="I38" s="509"/>
      <c r="J38" s="512"/>
      <c r="K38" s="515"/>
      <c r="L38" s="515"/>
      <c r="M38" s="512"/>
      <c r="N38" s="515"/>
      <c r="O38" s="499"/>
      <c r="P38" s="502"/>
      <c r="Q38" s="502"/>
      <c r="R38" s="502"/>
      <c r="S38" s="502"/>
      <c r="T38" s="502"/>
      <c r="U38" s="506"/>
    </row>
    <row r="39" spans="1:21" ht="234.75" customHeight="1" thickBot="1" x14ac:dyDescent="0.3">
      <c r="A39" s="519"/>
      <c r="B39" s="519"/>
      <c r="C39" s="519"/>
      <c r="D39" s="519"/>
      <c r="E39" s="519"/>
      <c r="F39" s="519"/>
      <c r="G39" s="519"/>
      <c r="H39" s="510"/>
      <c r="I39" s="510"/>
      <c r="J39" s="513"/>
      <c r="K39" s="516"/>
      <c r="L39" s="516"/>
      <c r="M39" s="513"/>
      <c r="N39" s="516"/>
      <c r="O39" s="500"/>
      <c r="P39" s="503"/>
      <c r="Q39" s="503"/>
      <c r="R39" s="503"/>
      <c r="S39" s="503"/>
      <c r="T39" s="503"/>
      <c r="U39" s="507"/>
    </row>
    <row r="40" spans="1:21" ht="15" customHeight="1" x14ac:dyDescent="0.25">
      <c r="A40" s="517">
        <f>'Mapa Final'!A40</f>
        <v>7</v>
      </c>
      <c r="B40" s="517" t="str">
        <f>'Mapa Final'!B40</f>
        <v>Inconsistencias en el reparto</v>
      </c>
      <c r="C40" s="517" t="str">
        <f>'Mapa Final'!C40</f>
        <v>Incumplimiento de las metas establecidas</v>
      </c>
      <c r="D40" s="517" t="str">
        <f>'Mapa Final'!D40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40" s="517" t="str">
        <f>'Mapa Final'!E40</f>
        <v>Falencia en la gestión, control y seguimiento del proceso de reparto</v>
      </c>
      <c r="F40" s="517" t="str">
        <f>'Mapa Final'!F40</f>
        <v>Posibilidad de incumplimiento de las metas establecidas debido a la falencia en la gestión, control y seguimiento del proceso de reparto</v>
      </c>
      <c r="G40" s="517" t="str">
        <f>'Mapa Final'!G40</f>
        <v>Usuarios, productos y prácticas organizacionales</v>
      </c>
      <c r="H40" s="508" t="str">
        <f>'Mapa Final'!I40</f>
        <v>Media</v>
      </c>
      <c r="I40" s="508" t="str">
        <f>'Mapa Final'!L40</f>
        <v>Moderado</v>
      </c>
      <c r="J40" s="511" t="str">
        <f>'Mapa Final'!N40</f>
        <v>Moderado</v>
      </c>
      <c r="K40" s="514" t="str">
        <f>'Mapa Final'!AA40</f>
        <v>Baja</v>
      </c>
      <c r="L40" s="514" t="str">
        <f>'Mapa Final'!AE40</f>
        <v>Moderado</v>
      </c>
      <c r="M40" s="511" t="str">
        <f>'Mapa Final'!AG40</f>
        <v>Moderado</v>
      </c>
      <c r="N40" s="514" t="str">
        <f>'Mapa Final'!AH40</f>
        <v>Aceptar</v>
      </c>
      <c r="O40" s="498" t="s">
        <v>627</v>
      </c>
      <c r="P40" s="501"/>
      <c r="Q40" s="501"/>
      <c r="R40" s="501" t="s">
        <v>179</v>
      </c>
      <c r="S40" s="504">
        <v>44209</v>
      </c>
      <c r="T40" s="504">
        <v>44286</v>
      </c>
      <c r="U40" s="505" t="s">
        <v>643</v>
      </c>
    </row>
    <row r="41" spans="1:21" x14ac:dyDescent="0.25">
      <c r="A41" s="518"/>
      <c r="B41" s="518"/>
      <c r="C41" s="518"/>
      <c r="D41" s="518"/>
      <c r="E41" s="518"/>
      <c r="F41" s="518"/>
      <c r="G41" s="518"/>
      <c r="H41" s="509"/>
      <c r="I41" s="509"/>
      <c r="J41" s="512"/>
      <c r="K41" s="515"/>
      <c r="L41" s="515"/>
      <c r="M41" s="512"/>
      <c r="N41" s="515"/>
      <c r="O41" s="499"/>
      <c r="P41" s="502"/>
      <c r="Q41" s="502"/>
      <c r="R41" s="502"/>
      <c r="S41" s="502"/>
      <c r="T41" s="502"/>
      <c r="U41" s="506"/>
    </row>
    <row r="42" spans="1:21" x14ac:dyDescent="0.25">
      <c r="A42" s="518"/>
      <c r="B42" s="518"/>
      <c r="C42" s="518"/>
      <c r="D42" s="518"/>
      <c r="E42" s="518"/>
      <c r="F42" s="518"/>
      <c r="G42" s="518"/>
      <c r="H42" s="509"/>
      <c r="I42" s="509"/>
      <c r="J42" s="512"/>
      <c r="K42" s="515"/>
      <c r="L42" s="515"/>
      <c r="M42" s="512"/>
      <c r="N42" s="515"/>
      <c r="O42" s="499"/>
      <c r="P42" s="502"/>
      <c r="Q42" s="502"/>
      <c r="R42" s="502"/>
      <c r="S42" s="502"/>
      <c r="T42" s="502"/>
      <c r="U42" s="506"/>
    </row>
    <row r="43" spans="1:21" x14ac:dyDescent="0.25">
      <c r="A43" s="518"/>
      <c r="B43" s="518"/>
      <c r="C43" s="518"/>
      <c r="D43" s="518"/>
      <c r="E43" s="518"/>
      <c r="F43" s="518"/>
      <c r="G43" s="518"/>
      <c r="H43" s="509"/>
      <c r="I43" s="509"/>
      <c r="J43" s="512"/>
      <c r="K43" s="515"/>
      <c r="L43" s="515"/>
      <c r="M43" s="512"/>
      <c r="N43" s="515"/>
      <c r="O43" s="499"/>
      <c r="P43" s="502"/>
      <c r="Q43" s="502"/>
      <c r="R43" s="502"/>
      <c r="S43" s="502"/>
      <c r="T43" s="502"/>
      <c r="U43" s="506"/>
    </row>
    <row r="44" spans="1:21" ht="93" customHeight="1" thickBot="1" x14ac:dyDescent="0.3">
      <c r="A44" s="519"/>
      <c r="B44" s="519"/>
      <c r="C44" s="519"/>
      <c r="D44" s="519"/>
      <c r="E44" s="519"/>
      <c r="F44" s="519"/>
      <c r="G44" s="519"/>
      <c r="H44" s="510"/>
      <c r="I44" s="510"/>
      <c r="J44" s="513"/>
      <c r="K44" s="516"/>
      <c r="L44" s="516"/>
      <c r="M44" s="513"/>
      <c r="N44" s="516"/>
      <c r="O44" s="500"/>
      <c r="P44" s="503"/>
      <c r="Q44" s="503"/>
      <c r="R44" s="503"/>
      <c r="S44" s="503"/>
      <c r="T44" s="503"/>
      <c r="U44" s="507"/>
    </row>
    <row r="45" spans="1:21" ht="15" customHeight="1" x14ac:dyDescent="0.25">
      <c r="A45" s="517">
        <f>'Mapa Final'!A45</f>
        <v>8</v>
      </c>
      <c r="B45" s="517" t="str">
        <f>'Mapa Final'!B45</f>
        <v>Error en las notificaciones judiicales</v>
      </c>
      <c r="C45" s="517" t="str">
        <f>'Mapa Final'!C45</f>
        <v>Vulneración de los derechos fundamentales de los ciudadanos</v>
      </c>
      <c r="D45" s="517" t="str">
        <f>'Mapa Final'!D45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45" s="517" t="str">
        <f>'Mapa Final'!E45</f>
        <v xml:space="preserve">Inadecuada comunicación de las notificaciones judiciales </v>
      </c>
      <c r="F45" s="517" t="str">
        <f>'Mapa Final'!F45</f>
        <v xml:space="preserve">Posibilidad de incumplimiento de las metas establecidas debido a la inadecuada comunicación de las notificaciones judiciales </v>
      </c>
      <c r="G45" s="517" t="str">
        <f>'Mapa Final'!G45</f>
        <v>Usuarios, productos y prácticas organizacionales</v>
      </c>
      <c r="H45" s="508" t="str">
        <f>'Mapa Final'!I45</f>
        <v>Muy Alta</v>
      </c>
      <c r="I45" s="508" t="str">
        <f>'Mapa Final'!L45</f>
        <v>Mayor</v>
      </c>
      <c r="J45" s="511" t="str">
        <f>'Mapa Final'!N45</f>
        <v xml:space="preserve">Alto </v>
      </c>
      <c r="K45" s="514" t="str">
        <f>'Mapa Final'!AA45</f>
        <v>Baja</v>
      </c>
      <c r="L45" s="514" t="str">
        <f>'Mapa Final'!AE45</f>
        <v>Moderado</v>
      </c>
      <c r="M45" s="511" t="str">
        <f>'Mapa Final'!AG45</f>
        <v>Moderado</v>
      </c>
      <c r="N45" s="514" t="str">
        <f>'Mapa Final'!AH45</f>
        <v>Aceptar</v>
      </c>
      <c r="O45" s="498" t="s">
        <v>628</v>
      </c>
      <c r="P45" s="501"/>
      <c r="Q45" s="501"/>
      <c r="R45" s="501" t="s">
        <v>179</v>
      </c>
      <c r="S45" s="504">
        <v>44209</v>
      </c>
      <c r="T45" s="504">
        <v>44286</v>
      </c>
      <c r="U45" s="505" t="s">
        <v>643</v>
      </c>
    </row>
    <row r="46" spans="1:21" x14ac:dyDescent="0.25">
      <c r="A46" s="518"/>
      <c r="B46" s="518"/>
      <c r="C46" s="518"/>
      <c r="D46" s="518"/>
      <c r="E46" s="518"/>
      <c r="F46" s="518"/>
      <c r="G46" s="518"/>
      <c r="H46" s="509"/>
      <c r="I46" s="509"/>
      <c r="J46" s="512"/>
      <c r="K46" s="515"/>
      <c r="L46" s="515"/>
      <c r="M46" s="512"/>
      <c r="N46" s="515"/>
      <c r="O46" s="499"/>
      <c r="P46" s="502"/>
      <c r="Q46" s="502"/>
      <c r="R46" s="502"/>
      <c r="S46" s="502"/>
      <c r="T46" s="502"/>
      <c r="U46" s="506"/>
    </row>
    <row r="47" spans="1:21" x14ac:dyDescent="0.25">
      <c r="A47" s="518"/>
      <c r="B47" s="518"/>
      <c r="C47" s="518"/>
      <c r="D47" s="518"/>
      <c r="E47" s="518"/>
      <c r="F47" s="518"/>
      <c r="G47" s="518"/>
      <c r="H47" s="509"/>
      <c r="I47" s="509"/>
      <c r="J47" s="512"/>
      <c r="K47" s="515"/>
      <c r="L47" s="515"/>
      <c r="M47" s="512"/>
      <c r="N47" s="515"/>
      <c r="O47" s="499"/>
      <c r="P47" s="502"/>
      <c r="Q47" s="502"/>
      <c r="R47" s="502"/>
      <c r="S47" s="502"/>
      <c r="T47" s="502"/>
      <c r="U47" s="506"/>
    </row>
    <row r="48" spans="1:21" x14ac:dyDescent="0.25">
      <c r="A48" s="518"/>
      <c r="B48" s="518"/>
      <c r="C48" s="518"/>
      <c r="D48" s="518"/>
      <c r="E48" s="518"/>
      <c r="F48" s="518"/>
      <c r="G48" s="518"/>
      <c r="H48" s="509"/>
      <c r="I48" s="509"/>
      <c r="J48" s="512"/>
      <c r="K48" s="515"/>
      <c r="L48" s="515"/>
      <c r="M48" s="512"/>
      <c r="N48" s="515"/>
      <c r="O48" s="499"/>
      <c r="P48" s="502"/>
      <c r="Q48" s="502"/>
      <c r="R48" s="502"/>
      <c r="S48" s="502"/>
      <c r="T48" s="502"/>
      <c r="U48" s="506"/>
    </row>
    <row r="49" spans="1:21" ht="188.25" customHeight="1" thickBot="1" x14ac:dyDescent="0.3">
      <c r="A49" s="519"/>
      <c r="B49" s="519"/>
      <c r="C49" s="519"/>
      <c r="D49" s="519"/>
      <c r="E49" s="519"/>
      <c r="F49" s="519"/>
      <c r="G49" s="519"/>
      <c r="H49" s="510"/>
      <c r="I49" s="510"/>
      <c r="J49" s="513"/>
      <c r="K49" s="516"/>
      <c r="L49" s="516"/>
      <c r="M49" s="513"/>
      <c r="N49" s="516"/>
      <c r="O49" s="500"/>
      <c r="P49" s="503"/>
      <c r="Q49" s="503"/>
      <c r="R49" s="503"/>
      <c r="S49" s="503"/>
      <c r="T49" s="503"/>
      <c r="U49" s="507"/>
    </row>
    <row r="50" spans="1:21" ht="15" customHeight="1" x14ac:dyDescent="0.25">
      <c r="A50" s="517">
        <f>'Mapa Final'!A50</f>
        <v>9</v>
      </c>
      <c r="B50" s="517" t="str">
        <f>'Mapa Final'!B50</f>
        <v>No realización de las Audiencias Programadas</v>
      </c>
      <c r="C50" s="517" t="str">
        <f>'Mapa Final'!C50</f>
        <v>Vulneración de los derechos fundamentales de los ciudadanos</v>
      </c>
      <c r="D50" s="517" t="str">
        <f>'Mapa Final'!D50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50" s="517" t="str">
        <f>'Mapa Final'!E50</f>
        <v>Incumplimiento en la realización de las audiencias programadas</v>
      </c>
      <c r="F50" s="517" t="str">
        <f>'Mapa Final'!F50</f>
        <v>Posibilidad de vulneración de los derechos fundamentales de los ciudadanos  debido al Incumplimiento en la realización de las audiencias programadas</v>
      </c>
      <c r="G50" s="517" t="str">
        <f>'Mapa Final'!G50</f>
        <v>Usuarios, productos y prácticas organizacionales</v>
      </c>
      <c r="H50" s="508" t="str">
        <f>'Mapa Final'!I50</f>
        <v>Alta</v>
      </c>
      <c r="I50" s="508" t="str">
        <f>'Mapa Final'!L50</f>
        <v>Mayor</v>
      </c>
      <c r="J50" s="511" t="str">
        <f>'Mapa Final'!N50</f>
        <v xml:space="preserve">Alto </v>
      </c>
      <c r="K50" s="514" t="str">
        <f>'Mapa Final'!AA50</f>
        <v>Media</v>
      </c>
      <c r="L50" s="514" t="str">
        <f>'Mapa Final'!AE50</f>
        <v>Mayor</v>
      </c>
      <c r="M50" s="511" t="str">
        <f>'Mapa Final'!AG50</f>
        <v xml:space="preserve">Alto </v>
      </c>
      <c r="N50" s="514" t="str">
        <f>'Mapa Final'!AH50</f>
        <v>Reducir(mitigar)</v>
      </c>
      <c r="O50" s="498" t="s">
        <v>629</v>
      </c>
      <c r="P50" s="501"/>
      <c r="Q50" s="501"/>
      <c r="R50" s="501" t="s">
        <v>179</v>
      </c>
      <c r="S50" s="504">
        <v>44209</v>
      </c>
      <c r="T50" s="504">
        <v>44286</v>
      </c>
      <c r="U50" s="505" t="s">
        <v>643</v>
      </c>
    </row>
    <row r="51" spans="1:21" x14ac:dyDescent="0.25">
      <c r="A51" s="518"/>
      <c r="B51" s="518"/>
      <c r="C51" s="518"/>
      <c r="D51" s="518"/>
      <c r="E51" s="518"/>
      <c r="F51" s="518"/>
      <c r="G51" s="518"/>
      <c r="H51" s="509"/>
      <c r="I51" s="509"/>
      <c r="J51" s="512"/>
      <c r="K51" s="515"/>
      <c r="L51" s="515"/>
      <c r="M51" s="512"/>
      <c r="N51" s="515"/>
      <c r="O51" s="499"/>
      <c r="P51" s="502"/>
      <c r="Q51" s="502"/>
      <c r="R51" s="502"/>
      <c r="S51" s="502"/>
      <c r="T51" s="502"/>
      <c r="U51" s="506"/>
    </row>
    <row r="52" spans="1:21" x14ac:dyDescent="0.25">
      <c r="A52" s="518"/>
      <c r="B52" s="518"/>
      <c r="C52" s="518"/>
      <c r="D52" s="518"/>
      <c r="E52" s="518"/>
      <c r="F52" s="518"/>
      <c r="G52" s="518"/>
      <c r="H52" s="509"/>
      <c r="I52" s="509"/>
      <c r="J52" s="512"/>
      <c r="K52" s="515"/>
      <c r="L52" s="515"/>
      <c r="M52" s="512"/>
      <c r="N52" s="515"/>
      <c r="O52" s="499"/>
      <c r="P52" s="502"/>
      <c r="Q52" s="502"/>
      <c r="R52" s="502"/>
      <c r="S52" s="502"/>
      <c r="T52" s="502"/>
      <c r="U52" s="506"/>
    </row>
    <row r="53" spans="1:21" x14ac:dyDescent="0.25">
      <c r="A53" s="518"/>
      <c r="B53" s="518"/>
      <c r="C53" s="518"/>
      <c r="D53" s="518"/>
      <c r="E53" s="518"/>
      <c r="F53" s="518"/>
      <c r="G53" s="518"/>
      <c r="H53" s="509"/>
      <c r="I53" s="509"/>
      <c r="J53" s="512"/>
      <c r="K53" s="515"/>
      <c r="L53" s="515"/>
      <c r="M53" s="512"/>
      <c r="N53" s="515"/>
      <c r="O53" s="499"/>
      <c r="P53" s="502"/>
      <c r="Q53" s="502"/>
      <c r="R53" s="502"/>
      <c r="S53" s="502"/>
      <c r="T53" s="502"/>
      <c r="U53" s="506"/>
    </row>
    <row r="54" spans="1:21" ht="274.5" customHeight="1" thickBot="1" x14ac:dyDescent="0.3">
      <c r="A54" s="519"/>
      <c r="B54" s="519"/>
      <c r="C54" s="519"/>
      <c r="D54" s="519"/>
      <c r="E54" s="519"/>
      <c r="F54" s="519"/>
      <c r="G54" s="519"/>
      <c r="H54" s="510"/>
      <c r="I54" s="510"/>
      <c r="J54" s="513"/>
      <c r="K54" s="516"/>
      <c r="L54" s="516"/>
      <c r="M54" s="513"/>
      <c r="N54" s="516"/>
      <c r="O54" s="500"/>
      <c r="P54" s="503"/>
      <c r="Q54" s="503"/>
      <c r="R54" s="503"/>
      <c r="S54" s="503"/>
      <c r="T54" s="503"/>
      <c r="U54" s="507"/>
    </row>
    <row r="55" spans="1:21" ht="15" customHeight="1" x14ac:dyDescent="0.25">
      <c r="A55" s="517">
        <f>'Mapa Final'!A55</f>
        <v>10</v>
      </c>
      <c r="B55" s="517" t="str">
        <f>'Mapa Final'!B55</f>
        <v>No realización de los Seguimientos a las Sanciones</v>
      </c>
      <c r="C55" s="517" t="str">
        <f>'Mapa Final'!C55</f>
        <v>Incumplimiento de las metas establecidas</v>
      </c>
      <c r="D55" s="517" t="str">
        <f>'Mapa Final'!D55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55" s="517" t="str">
        <f>'Mapa Final'!E55</f>
        <v>Inadecuada realización de los seguimientos a las sanciones</v>
      </c>
      <c r="F55" s="517" t="str">
        <f>'Mapa Final'!F55</f>
        <v>Posibilidad de incumplimiento de las metas establecidas debido al inadecuado seguimientos de las sanciones</v>
      </c>
      <c r="G55" s="517" t="str">
        <f>'Mapa Final'!G55</f>
        <v>Ejecución y Administración de Procesos</v>
      </c>
      <c r="H55" s="508" t="str">
        <f>'Mapa Final'!I55</f>
        <v>Media</v>
      </c>
      <c r="I55" s="508" t="str">
        <f>'Mapa Final'!L55</f>
        <v>Menor</v>
      </c>
      <c r="J55" s="511" t="str">
        <f>'Mapa Final'!N55</f>
        <v>Moderado</v>
      </c>
      <c r="K55" s="514" t="str">
        <f>'Mapa Final'!AA55</f>
        <v>Media</v>
      </c>
      <c r="L55" s="514" t="str">
        <f>'Mapa Final'!AE55</f>
        <v>Mayor</v>
      </c>
      <c r="M55" s="511" t="str">
        <f>'Mapa Final'!AG55</f>
        <v xml:space="preserve">Alto </v>
      </c>
      <c r="N55" s="514" t="str">
        <f>'Mapa Final'!AH55</f>
        <v>Reducir(mitigar)</v>
      </c>
      <c r="O55" s="498" t="s">
        <v>631</v>
      </c>
      <c r="P55" s="501"/>
      <c r="Q55" s="501"/>
      <c r="R55" s="501" t="s">
        <v>179</v>
      </c>
      <c r="S55" s="504">
        <v>44209</v>
      </c>
      <c r="T55" s="504">
        <v>44286</v>
      </c>
      <c r="U55" s="505" t="s">
        <v>643</v>
      </c>
    </row>
    <row r="56" spans="1:21" x14ac:dyDescent="0.25">
      <c r="A56" s="518"/>
      <c r="B56" s="518"/>
      <c r="C56" s="518"/>
      <c r="D56" s="518"/>
      <c r="E56" s="518"/>
      <c r="F56" s="518"/>
      <c r="G56" s="518"/>
      <c r="H56" s="509"/>
      <c r="I56" s="509"/>
      <c r="J56" s="512"/>
      <c r="K56" s="515"/>
      <c r="L56" s="515"/>
      <c r="M56" s="512"/>
      <c r="N56" s="515"/>
      <c r="O56" s="499"/>
      <c r="P56" s="502"/>
      <c r="Q56" s="502"/>
      <c r="R56" s="502"/>
      <c r="S56" s="502"/>
      <c r="T56" s="502"/>
      <c r="U56" s="506"/>
    </row>
    <row r="57" spans="1:21" x14ac:dyDescent="0.25">
      <c r="A57" s="518"/>
      <c r="B57" s="518"/>
      <c r="C57" s="518"/>
      <c r="D57" s="518"/>
      <c r="E57" s="518"/>
      <c r="F57" s="518"/>
      <c r="G57" s="518"/>
      <c r="H57" s="509"/>
      <c r="I57" s="509"/>
      <c r="J57" s="512"/>
      <c r="K57" s="515"/>
      <c r="L57" s="515"/>
      <c r="M57" s="512"/>
      <c r="N57" s="515"/>
      <c r="O57" s="499"/>
      <c r="P57" s="502"/>
      <c r="Q57" s="502"/>
      <c r="R57" s="502"/>
      <c r="S57" s="502"/>
      <c r="T57" s="502"/>
      <c r="U57" s="506"/>
    </row>
    <row r="58" spans="1:21" x14ac:dyDescent="0.25">
      <c r="A58" s="518"/>
      <c r="B58" s="518"/>
      <c r="C58" s="518"/>
      <c r="D58" s="518"/>
      <c r="E58" s="518"/>
      <c r="F58" s="518"/>
      <c r="G58" s="518"/>
      <c r="H58" s="509"/>
      <c r="I58" s="509"/>
      <c r="J58" s="512"/>
      <c r="K58" s="515"/>
      <c r="L58" s="515"/>
      <c r="M58" s="512"/>
      <c r="N58" s="515"/>
      <c r="O58" s="499"/>
      <c r="P58" s="502"/>
      <c r="Q58" s="502"/>
      <c r="R58" s="502"/>
      <c r="S58" s="502"/>
      <c r="T58" s="502"/>
      <c r="U58" s="506"/>
    </row>
    <row r="59" spans="1:21" ht="291" customHeight="1" thickBot="1" x14ac:dyDescent="0.3">
      <c r="A59" s="519"/>
      <c r="B59" s="519"/>
      <c r="C59" s="519"/>
      <c r="D59" s="519"/>
      <c r="E59" s="519"/>
      <c r="F59" s="519"/>
      <c r="G59" s="519"/>
      <c r="H59" s="510"/>
      <c r="I59" s="510"/>
      <c r="J59" s="513"/>
      <c r="K59" s="516"/>
      <c r="L59" s="516"/>
      <c r="M59" s="513"/>
      <c r="N59" s="516"/>
      <c r="O59" s="500"/>
      <c r="P59" s="503"/>
      <c r="Q59" s="503"/>
      <c r="R59" s="503"/>
      <c r="S59" s="503"/>
      <c r="T59" s="503"/>
      <c r="U59" s="507"/>
    </row>
    <row r="60" spans="1:21" ht="15" customHeight="1" x14ac:dyDescent="0.25">
      <c r="A60" s="517">
        <f>'Mapa Final'!A60</f>
        <v>11</v>
      </c>
      <c r="B60" s="517" t="str">
        <f>'Mapa Final'!B60</f>
        <v>Inaplicabilidad de la normavidad ambiental vigente</v>
      </c>
      <c r="C60" s="517" t="str">
        <f>'Mapa Final'!C60</f>
        <v>Afectación Ambiental</v>
      </c>
      <c r="D60" s="517" t="str">
        <f>'Mapa Final'!D60</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60" s="517" t="str">
        <f>'Mapa Final'!E60</f>
        <v>Desconocimiento de los lineamientos ambientales y normatividad vigente ambiental</v>
      </c>
      <c r="F60" s="517" t="str">
        <f>'Mapa Final'!F60</f>
        <v>Posibilidad de afectación ambiental debido al desconocimiento de las lineamientos ambientales y normatividad vigente ambiental</v>
      </c>
      <c r="G60" s="517" t="str">
        <f>'Mapa Final'!G60</f>
        <v>Eventos Ambientales Internos</v>
      </c>
      <c r="H60" s="508" t="str">
        <f>'Mapa Final'!I60</f>
        <v>Media</v>
      </c>
      <c r="I60" s="508" t="str">
        <f>'Mapa Final'!L60</f>
        <v>Moderado</v>
      </c>
      <c r="J60" s="511" t="str">
        <f>'Mapa Final'!N60</f>
        <v>Moderado</v>
      </c>
      <c r="K60" s="514" t="str">
        <f>'Mapa Final'!AA60</f>
        <v>Baja</v>
      </c>
      <c r="L60" s="514" t="str">
        <f>'Mapa Final'!AE60</f>
        <v>Moderado</v>
      </c>
      <c r="M60" s="511" t="str">
        <f>'Mapa Final'!AG60</f>
        <v>Moderado</v>
      </c>
      <c r="N60" s="514" t="str">
        <f>'Mapa Final'!AH60</f>
        <v>Aceptar</v>
      </c>
      <c r="O60" s="498" t="s">
        <v>630</v>
      </c>
      <c r="P60" s="501"/>
      <c r="Q60" s="501"/>
      <c r="R60" s="501" t="s">
        <v>179</v>
      </c>
      <c r="S60" s="504">
        <v>44209</v>
      </c>
      <c r="T60" s="504">
        <v>44286</v>
      </c>
      <c r="U60" s="505" t="s">
        <v>643</v>
      </c>
    </row>
    <row r="61" spans="1:21" x14ac:dyDescent="0.25">
      <c r="A61" s="518"/>
      <c r="B61" s="518"/>
      <c r="C61" s="518"/>
      <c r="D61" s="518"/>
      <c r="E61" s="518"/>
      <c r="F61" s="518"/>
      <c r="G61" s="518"/>
      <c r="H61" s="509"/>
      <c r="I61" s="509"/>
      <c r="J61" s="512"/>
      <c r="K61" s="515"/>
      <c r="L61" s="515"/>
      <c r="M61" s="512"/>
      <c r="N61" s="515"/>
      <c r="O61" s="499"/>
      <c r="P61" s="502"/>
      <c r="Q61" s="502"/>
      <c r="R61" s="502"/>
      <c r="S61" s="502"/>
      <c r="T61" s="502"/>
      <c r="U61" s="506"/>
    </row>
    <row r="62" spans="1:21" x14ac:dyDescent="0.25">
      <c r="A62" s="518"/>
      <c r="B62" s="518"/>
      <c r="C62" s="518"/>
      <c r="D62" s="518"/>
      <c r="E62" s="518"/>
      <c r="F62" s="518"/>
      <c r="G62" s="518"/>
      <c r="H62" s="509"/>
      <c r="I62" s="509"/>
      <c r="J62" s="512"/>
      <c r="K62" s="515"/>
      <c r="L62" s="515"/>
      <c r="M62" s="512"/>
      <c r="N62" s="515"/>
      <c r="O62" s="499"/>
      <c r="P62" s="502"/>
      <c r="Q62" s="502"/>
      <c r="R62" s="502"/>
      <c r="S62" s="502"/>
      <c r="T62" s="502"/>
      <c r="U62" s="506"/>
    </row>
    <row r="63" spans="1:21" x14ac:dyDescent="0.25">
      <c r="A63" s="518"/>
      <c r="B63" s="518"/>
      <c r="C63" s="518"/>
      <c r="D63" s="518"/>
      <c r="E63" s="518"/>
      <c r="F63" s="518"/>
      <c r="G63" s="518"/>
      <c r="H63" s="509"/>
      <c r="I63" s="509"/>
      <c r="J63" s="512"/>
      <c r="K63" s="515"/>
      <c r="L63" s="515"/>
      <c r="M63" s="512"/>
      <c r="N63" s="515"/>
      <c r="O63" s="499"/>
      <c r="P63" s="502"/>
      <c r="Q63" s="502"/>
      <c r="R63" s="502"/>
      <c r="S63" s="502"/>
      <c r="T63" s="502"/>
      <c r="U63" s="506"/>
    </row>
    <row r="64" spans="1:21" ht="145.5" customHeight="1" thickBot="1" x14ac:dyDescent="0.3">
      <c r="A64" s="519"/>
      <c r="B64" s="519"/>
      <c r="C64" s="519"/>
      <c r="D64" s="519"/>
      <c r="E64" s="519"/>
      <c r="F64" s="519"/>
      <c r="G64" s="519"/>
      <c r="H64" s="510"/>
      <c r="I64" s="510"/>
      <c r="J64" s="513"/>
      <c r="K64" s="516"/>
      <c r="L64" s="516"/>
      <c r="M64" s="513"/>
      <c r="N64" s="516"/>
      <c r="O64" s="500"/>
      <c r="P64" s="503"/>
      <c r="Q64" s="503"/>
      <c r="R64" s="503"/>
      <c r="S64" s="503"/>
      <c r="T64" s="503"/>
      <c r="U64" s="507"/>
    </row>
    <row r="65" spans="1:21" ht="15" customHeight="1" x14ac:dyDescent="0.25">
      <c r="A65" s="517">
        <f>'Mapa Final'!A65</f>
        <v>12</v>
      </c>
      <c r="B65" s="517" t="str">
        <f>'Mapa Final'!B65</f>
        <v>Descertificación</v>
      </c>
      <c r="C65" s="517" t="str">
        <f>'Mapa Final'!C65</f>
        <v>Incumplimiento de las metas establecidas</v>
      </c>
      <c r="D65" s="517" t="str">
        <f>'Mapa Final'!D65</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5" s="517" t="str">
        <f>'Mapa Final'!E65</f>
        <v>Desconocimiento de los lineamientos calidad y normatividad vigente de calidad</v>
      </c>
      <c r="F65" s="517" t="str">
        <f>'Mapa Final'!F65</f>
        <v>Posibilidad de Incumplimiento de las metas establecidas por desconocimiento de los lineamientos calidad y normatividad vigente de calidad</v>
      </c>
      <c r="G65" s="517" t="str">
        <f>'Mapa Final'!G65</f>
        <v>Ejecución y Administración de Procesos</v>
      </c>
      <c r="H65" s="508" t="str">
        <f>'Mapa Final'!I65</f>
        <v>Muy Baja</v>
      </c>
      <c r="I65" s="508" t="str">
        <f>'Mapa Final'!L65</f>
        <v>Mayor</v>
      </c>
      <c r="J65" s="511" t="str">
        <f>'Mapa Final'!N65</f>
        <v xml:space="preserve">Alto </v>
      </c>
      <c r="K65" s="514" t="str">
        <f>'Mapa Final'!AA65</f>
        <v>Muy Baja</v>
      </c>
      <c r="L65" s="514" t="str">
        <f>'Mapa Final'!AE65</f>
        <v>Mayor</v>
      </c>
      <c r="M65" s="511" t="str">
        <f>'Mapa Final'!AG65</f>
        <v xml:space="preserve">Alto </v>
      </c>
      <c r="N65" s="514" t="str">
        <f>'Mapa Final'!AH65</f>
        <v>Reducir(mitigar)</v>
      </c>
      <c r="O65" s="505" t="s">
        <v>635</v>
      </c>
      <c r="P65" s="501"/>
      <c r="Q65" s="501"/>
      <c r="R65" s="501" t="s">
        <v>179</v>
      </c>
      <c r="S65" s="504">
        <v>44209</v>
      </c>
      <c r="T65" s="504">
        <v>44286</v>
      </c>
      <c r="U65" s="505" t="s">
        <v>643</v>
      </c>
    </row>
    <row r="66" spans="1:21" x14ac:dyDescent="0.25">
      <c r="A66" s="518"/>
      <c r="B66" s="518"/>
      <c r="C66" s="518"/>
      <c r="D66" s="518"/>
      <c r="E66" s="518"/>
      <c r="F66" s="518"/>
      <c r="G66" s="518"/>
      <c r="H66" s="509"/>
      <c r="I66" s="509"/>
      <c r="J66" s="512"/>
      <c r="K66" s="515"/>
      <c r="L66" s="515"/>
      <c r="M66" s="512"/>
      <c r="N66" s="515"/>
      <c r="O66" s="506"/>
      <c r="P66" s="502"/>
      <c r="Q66" s="502"/>
      <c r="R66" s="502"/>
      <c r="S66" s="502"/>
      <c r="T66" s="502"/>
      <c r="U66" s="506"/>
    </row>
    <row r="67" spans="1:21" x14ac:dyDescent="0.25">
      <c r="A67" s="518"/>
      <c r="B67" s="518"/>
      <c r="C67" s="518"/>
      <c r="D67" s="518"/>
      <c r="E67" s="518"/>
      <c r="F67" s="518"/>
      <c r="G67" s="518"/>
      <c r="H67" s="509"/>
      <c r="I67" s="509"/>
      <c r="J67" s="512"/>
      <c r="K67" s="515"/>
      <c r="L67" s="515"/>
      <c r="M67" s="512"/>
      <c r="N67" s="515"/>
      <c r="O67" s="506"/>
      <c r="P67" s="502"/>
      <c r="Q67" s="502"/>
      <c r="R67" s="502"/>
      <c r="S67" s="502"/>
      <c r="T67" s="502"/>
      <c r="U67" s="506"/>
    </row>
    <row r="68" spans="1:21" x14ac:dyDescent="0.25">
      <c r="A68" s="518"/>
      <c r="B68" s="518"/>
      <c r="C68" s="518"/>
      <c r="D68" s="518"/>
      <c r="E68" s="518"/>
      <c r="F68" s="518"/>
      <c r="G68" s="518"/>
      <c r="H68" s="509"/>
      <c r="I68" s="509"/>
      <c r="J68" s="512"/>
      <c r="K68" s="515"/>
      <c r="L68" s="515"/>
      <c r="M68" s="512"/>
      <c r="N68" s="515"/>
      <c r="O68" s="506"/>
      <c r="P68" s="502"/>
      <c r="Q68" s="502"/>
      <c r="R68" s="502"/>
      <c r="S68" s="502"/>
      <c r="T68" s="502"/>
      <c r="U68" s="506"/>
    </row>
    <row r="69" spans="1:21" ht="212.25" customHeight="1" thickBot="1" x14ac:dyDescent="0.3">
      <c r="A69" s="519"/>
      <c r="B69" s="519"/>
      <c r="C69" s="519"/>
      <c r="D69" s="519"/>
      <c r="E69" s="519"/>
      <c r="F69" s="519"/>
      <c r="G69" s="519"/>
      <c r="H69" s="510"/>
      <c r="I69" s="510"/>
      <c r="J69" s="513"/>
      <c r="K69" s="516"/>
      <c r="L69" s="516"/>
      <c r="M69" s="513"/>
      <c r="N69" s="516"/>
      <c r="O69" s="507"/>
      <c r="P69" s="503"/>
      <c r="Q69" s="503"/>
      <c r="R69" s="503"/>
      <c r="S69" s="503"/>
      <c r="T69" s="503"/>
      <c r="U69" s="507"/>
    </row>
    <row r="70" spans="1:21" ht="42" customHeight="1" x14ac:dyDescent="0.25"/>
    <row r="71" spans="1:21" ht="42" customHeight="1" x14ac:dyDescent="0.25"/>
    <row r="72" spans="1:21" ht="42" customHeight="1" x14ac:dyDescent="0.25"/>
    <row r="73" spans="1:21" ht="42" customHeight="1" x14ac:dyDescent="0.25"/>
    <row r="74" spans="1:21" ht="42" customHeight="1" x14ac:dyDescent="0.25"/>
  </sheetData>
  <mergeCells count="271">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 ref="A60:A64"/>
    <mergeCell ref="B60:B64"/>
    <mergeCell ref="C60:C64"/>
    <mergeCell ref="D60:D64"/>
    <mergeCell ref="E60:E64"/>
    <mergeCell ref="F60:F64"/>
    <mergeCell ref="G60:G64"/>
    <mergeCell ref="A65:A69"/>
    <mergeCell ref="B65:B69"/>
    <mergeCell ref="C65:C69"/>
    <mergeCell ref="D65:D69"/>
    <mergeCell ref="E65:E69"/>
    <mergeCell ref="F65:F69"/>
    <mergeCell ref="G65:G69"/>
    <mergeCell ref="H60:H64"/>
    <mergeCell ref="I60:I64"/>
    <mergeCell ref="J60:J64"/>
    <mergeCell ref="K60:K64"/>
    <mergeCell ref="L60:L64"/>
    <mergeCell ref="M60:M64"/>
    <mergeCell ref="N60:N64"/>
    <mergeCell ref="H65:H69"/>
    <mergeCell ref="I65:I69"/>
    <mergeCell ref="J65:J69"/>
    <mergeCell ref="K65:K69"/>
    <mergeCell ref="L65:L69"/>
    <mergeCell ref="M65:M69"/>
    <mergeCell ref="N65:N69"/>
    <mergeCell ref="O60:O64"/>
    <mergeCell ref="P60:P64"/>
    <mergeCell ref="Q60:Q64"/>
    <mergeCell ref="R60:R64"/>
    <mergeCell ref="S60:S64"/>
    <mergeCell ref="T60:T64"/>
    <mergeCell ref="U60:U64"/>
    <mergeCell ref="P65:P69"/>
    <mergeCell ref="Q65:Q69"/>
    <mergeCell ref="R65:R69"/>
    <mergeCell ref="S65:S69"/>
    <mergeCell ref="T65:T69"/>
    <mergeCell ref="U65:U69"/>
    <mergeCell ref="O65:O69"/>
  </mergeCells>
  <conditionalFormatting sqref="D8:G8 H7 H75:J1048576 A7:B7">
    <cfRule type="containsText" dxfId="3287" priority="2082" operator="containsText" text="3- Moderado">
      <formula>NOT(ISERROR(SEARCH("3- Moderado",A7)))</formula>
    </cfRule>
    <cfRule type="containsText" dxfId="3286" priority="2083" operator="containsText" text="6- Moderado">
      <formula>NOT(ISERROR(SEARCH("6- Moderado",A7)))</formula>
    </cfRule>
    <cfRule type="containsText" dxfId="3285" priority="2084" operator="containsText" text="4- Moderado">
      <formula>NOT(ISERROR(SEARCH("4- Moderado",A7)))</formula>
    </cfRule>
    <cfRule type="containsText" dxfId="3284" priority="2085" operator="containsText" text="3- Bajo">
      <formula>NOT(ISERROR(SEARCH("3- Bajo",A7)))</formula>
    </cfRule>
    <cfRule type="containsText" dxfId="3283" priority="2086" operator="containsText" text="4- Bajo">
      <formula>NOT(ISERROR(SEARCH("4- Bajo",A7)))</formula>
    </cfRule>
    <cfRule type="containsText" dxfId="3282" priority="2087" operator="containsText" text="1- Bajo">
      <formula>NOT(ISERROR(SEARCH("1- Bajo",A7)))</formula>
    </cfRule>
  </conditionalFormatting>
  <conditionalFormatting sqref="H8:J8">
    <cfRule type="containsText" dxfId="3281" priority="2075" operator="containsText" text="3- Moderado">
      <formula>NOT(ISERROR(SEARCH("3- Moderado",H8)))</formula>
    </cfRule>
    <cfRule type="containsText" dxfId="3280" priority="2076" operator="containsText" text="6- Moderado">
      <formula>NOT(ISERROR(SEARCH("6- Moderado",H8)))</formula>
    </cfRule>
    <cfRule type="containsText" dxfId="3279" priority="2077" operator="containsText" text="4- Moderado">
      <formula>NOT(ISERROR(SEARCH("4- Moderado",H8)))</formula>
    </cfRule>
    <cfRule type="containsText" dxfId="3278" priority="2078" operator="containsText" text="3- Bajo">
      <formula>NOT(ISERROR(SEARCH("3- Bajo",H8)))</formula>
    </cfRule>
    <cfRule type="containsText" dxfId="3277" priority="2079" operator="containsText" text="4- Bajo">
      <formula>NOT(ISERROR(SEARCH("4- Bajo",H8)))</formula>
    </cfRule>
    <cfRule type="containsText" dxfId="3276" priority="2081" operator="containsText" text="1- Bajo">
      <formula>NOT(ISERROR(SEARCH("1- Bajo",H8)))</formula>
    </cfRule>
  </conditionalFormatting>
  <conditionalFormatting sqref="J8 J75:J1048576">
    <cfRule type="containsText" dxfId="3275" priority="2064" operator="containsText" text="25- Extremo">
      <formula>NOT(ISERROR(SEARCH("25- Extremo",J8)))</formula>
    </cfRule>
    <cfRule type="containsText" dxfId="3274" priority="2065" operator="containsText" text="20- Extremo">
      <formula>NOT(ISERROR(SEARCH("20- Extremo",J8)))</formula>
    </cfRule>
    <cfRule type="containsText" dxfId="3273" priority="2066" operator="containsText" text="15- Extremo">
      <formula>NOT(ISERROR(SEARCH("15- Extremo",J8)))</formula>
    </cfRule>
    <cfRule type="containsText" dxfId="3272" priority="2067" operator="containsText" text="10- Extremo">
      <formula>NOT(ISERROR(SEARCH("10- Extremo",J8)))</formula>
    </cfRule>
    <cfRule type="containsText" dxfId="3271" priority="2068" operator="containsText" text="5- Extremo">
      <formula>NOT(ISERROR(SEARCH("5- Extremo",J8)))</formula>
    </cfRule>
    <cfRule type="containsText" dxfId="3270" priority="2069" operator="containsText" text="12- Alto">
      <formula>NOT(ISERROR(SEARCH("12- Alto",J8)))</formula>
    </cfRule>
    <cfRule type="containsText" dxfId="3269" priority="2070" operator="containsText" text="10- Alto">
      <formula>NOT(ISERROR(SEARCH("10- Alto",J8)))</formula>
    </cfRule>
    <cfRule type="containsText" dxfId="3268" priority="2071" operator="containsText" text="9- Alto">
      <formula>NOT(ISERROR(SEARCH("9- Alto",J8)))</formula>
    </cfRule>
    <cfRule type="containsText" dxfId="3267" priority="2072" operator="containsText" text="8- Alto">
      <formula>NOT(ISERROR(SEARCH("8- Alto",J8)))</formula>
    </cfRule>
    <cfRule type="containsText" dxfId="3266" priority="2073" operator="containsText" text="5- Alto">
      <formula>NOT(ISERROR(SEARCH("5- Alto",J8)))</formula>
    </cfRule>
    <cfRule type="containsText" dxfId="3265" priority="2074" operator="containsText" text="4- Alto">
      <formula>NOT(ISERROR(SEARCH("4- Alto",J8)))</formula>
    </cfRule>
    <cfRule type="containsText" dxfId="3264" priority="2080" operator="containsText" text="2- Bajo">
      <formula>NOT(ISERROR(SEARCH("2- Bajo",J8)))</formula>
    </cfRule>
  </conditionalFormatting>
  <conditionalFormatting sqref="K10:L10">
    <cfRule type="containsText" dxfId="3263" priority="2058" operator="containsText" text="3- Moderado">
      <formula>NOT(ISERROR(SEARCH("3- Moderado",K10)))</formula>
    </cfRule>
    <cfRule type="containsText" dxfId="3262" priority="2059" operator="containsText" text="6- Moderado">
      <formula>NOT(ISERROR(SEARCH("6- Moderado",K10)))</formula>
    </cfRule>
    <cfRule type="containsText" dxfId="3261" priority="2060" operator="containsText" text="4- Moderado">
      <formula>NOT(ISERROR(SEARCH("4- Moderado",K10)))</formula>
    </cfRule>
    <cfRule type="containsText" dxfId="3260" priority="2061" operator="containsText" text="3- Bajo">
      <formula>NOT(ISERROR(SEARCH("3- Bajo",K10)))</formula>
    </cfRule>
    <cfRule type="containsText" dxfId="3259" priority="2062" operator="containsText" text="4- Bajo">
      <formula>NOT(ISERROR(SEARCH("4- Bajo",K10)))</formula>
    </cfRule>
    <cfRule type="containsText" dxfId="3258" priority="2063" operator="containsText" text="1- Bajo">
      <formula>NOT(ISERROR(SEARCH("1- Bajo",K10)))</formula>
    </cfRule>
  </conditionalFormatting>
  <conditionalFormatting sqref="H10:I10">
    <cfRule type="containsText" dxfId="3257" priority="2052" operator="containsText" text="3- Moderado">
      <formula>NOT(ISERROR(SEARCH("3- Moderado",H10)))</formula>
    </cfRule>
    <cfRule type="containsText" dxfId="3256" priority="2053" operator="containsText" text="6- Moderado">
      <formula>NOT(ISERROR(SEARCH("6- Moderado",H10)))</formula>
    </cfRule>
    <cfRule type="containsText" dxfId="3255" priority="2054" operator="containsText" text="4- Moderado">
      <formula>NOT(ISERROR(SEARCH("4- Moderado",H10)))</formula>
    </cfRule>
    <cfRule type="containsText" dxfId="3254" priority="2055" operator="containsText" text="3- Bajo">
      <formula>NOT(ISERROR(SEARCH("3- Bajo",H10)))</formula>
    </cfRule>
    <cfRule type="containsText" dxfId="3253" priority="2056" operator="containsText" text="4- Bajo">
      <formula>NOT(ISERROR(SEARCH("4- Bajo",H10)))</formula>
    </cfRule>
    <cfRule type="containsText" dxfId="3252" priority="2057" operator="containsText" text="1- Bajo">
      <formula>NOT(ISERROR(SEARCH("1- Bajo",H10)))</formula>
    </cfRule>
  </conditionalFormatting>
  <conditionalFormatting sqref="A10">
    <cfRule type="containsText" dxfId="3251" priority="2046" operator="containsText" text="3- Moderado">
      <formula>NOT(ISERROR(SEARCH("3- Moderado",A10)))</formula>
    </cfRule>
    <cfRule type="containsText" dxfId="3250" priority="2047" operator="containsText" text="6- Moderado">
      <formula>NOT(ISERROR(SEARCH("6- Moderado",A10)))</formula>
    </cfRule>
    <cfRule type="containsText" dxfId="3249" priority="2048" operator="containsText" text="4- Moderado">
      <formula>NOT(ISERROR(SEARCH("4- Moderado",A10)))</formula>
    </cfRule>
    <cfRule type="containsText" dxfId="3248" priority="2049" operator="containsText" text="3- Bajo">
      <formula>NOT(ISERROR(SEARCH("3- Bajo",A10)))</formula>
    </cfRule>
    <cfRule type="containsText" dxfId="3247" priority="2050" operator="containsText" text="4- Bajo">
      <formula>NOT(ISERROR(SEARCH("4- Bajo",A10)))</formula>
    </cfRule>
    <cfRule type="containsText" dxfId="3246" priority="2051" operator="containsText" text="1- Bajo">
      <formula>NOT(ISERROR(SEARCH("1- Bajo",A10)))</formula>
    </cfRule>
  </conditionalFormatting>
  <conditionalFormatting sqref="K8">
    <cfRule type="containsText" dxfId="3245" priority="2034" operator="containsText" text="3- Moderado">
      <formula>NOT(ISERROR(SEARCH("3- Moderado",K8)))</formula>
    </cfRule>
    <cfRule type="containsText" dxfId="3244" priority="2035" operator="containsText" text="6- Moderado">
      <formula>NOT(ISERROR(SEARCH("6- Moderado",K8)))</formula>
    </cfRule>
    <cfRule type="containsText" dxfId="3243" priority="2036" operator="containsText" text="4- Moderado">
      <formula>NOT(ISERROR(SEARCH("4- Moderado",K8)))</formula>
    </cfRule>
    <cfRule type="containsText" dxfId="3242" priority="2037" operator="containsText" text="3- Bajo">
      <formula>NOT(ISERROR(SEARCH("3- Bajo",K8)))</formula>
    </cfRule>
    <cfRule type="containsText" dxfId="3241" priority="2038" operator="containsText" text="4- Bajo">
      <formula>NOT(ISERROR(SEARCH("4- Bajo",K8)))</formula>
    </cfRule>
    <cfRule type="containsText" dxfId="3240" priority="2039" operator="containsText" text="1- Bajo">
      <formula>NOT(ISERROR(SEARCH("1- Bajo",K8)))</formula>
    </cfRule>
  </conditionalFormatting>
  <conditionalFormatting sqref="L8">
    <cfRule type="containsText" dxfId="3239" priority="2028" operator="containsText" text="3- Moderado">
      <formula>NOT(ISERROR(SEARCH("3- Moderado",L8)))</formula>
    </cfRule>
    <cfRule type="containsText" dxfId="3238" priority="2029" operator="containsText" text="6- Moderado">
      <formula>NOT(ISERROR(SEARCH("6- Moderado",L8)))</formula>
    </cfRule>
    <cfRule type="containsText" dxfId="3237" priority="2030" operator="containsText" text="4- Moderado">
      <formula>NOT(ISERROR(SEARCH("4- Moderado",L8)))</formula>
    </cfRule>
    <cfRule type="containsText" dxfId="3236" priority="2031" operator="containsText" text="3- Bajo">
      <formula>NOT(ISERROR(SEARCH("3- Bajo",L8)))</formula>
    </cfRule>
    <cfRule type="containsText" dxfId="3235" priority="2032" operator="containsText" text="4- Bajo">
      <formula>NOT(ISERROR(SEARCH("4- Bajo",L8)))</formula>
    </cfRule>
    <cfRule type="containsText" dxfId="3234" priority="2033" operator="containsText" text="1- Bajo">
      <formula>NOT(ISERROR(SEARCH("1- Bajo",L8)))</formula>
    </cfRule>
  </conditionalFormatting>
  <conditionalFormatting sqref="M8">
    <cfRule type="containsText" dxfId="3233" priority="2022" operator="containsText" text="3- Moderado">
      <formula>NOT(ISERROR(SEARCH("3- Moderado",M8)))</formula>
    </cfRule>
    <cfRule type="containsText" dxfId="3232" priority="2023" operator="containsText" text="6- Moderado">
      <formula>NOT(ISERROR(SEARCH("6- Moderado",M8)))</formula>
    </cfRule>
    <cfRule type="containsText" dxfId="3231" priority="2024" operator="containsText" text="4- Moderado">
      <formula>NOT(ISERROR(SEARCH("4- Moderado",M8)))</formula>
    </cfRule>
    <cfRule type="containsText" dxfId="3230" priority="2025" operator="containsText" text="3- Bajo">
      <formula>NOT(ISERROR(SEARCH("3- Bajo",M8)))</formula>
    </cfRule>
    <cfRule type="containsText" dxfId="3229" priority="2026" operator="containsText" text="4- Bajo">
      <formula>NOT(ISERROR(SEARCH("4- Bajo",M8)))</formula>
    </cfRule>
    <cfRule type="containsText" dxfId="3228" priority="2027" operator="containsText" text="1- Bajo">
      <formula>NOT(ISERROR(SEARCH("1- Bajo",M8)))</formula>
    </cfRule>
  </conditionalFormatting>
  <conditionalFormatting sqref="J10:J14">
    <cfRule type="containsText" dxfId="3227" priority="2017" operator="containsText" text="Bajo">
      <formula>NOT(ISERROR(SEARCH("Bajo",J10)))</formula>
    </cfRule>
    <cfRule type="containsText" dxfId="3226" priority="2018" operator="containsText" text="Moderado">
      <formula>NOT(ISERROR(SEARCH("Moderado",J10)))</formula>
    </cfRule>
    <cfRule type="containsText" dxfId="3225" priority="2019" operator="containsText" text="Alto">
      <formula>NOT(ISERROR(SEARCH("Alto",J10)))</formula>
    </cfRule>
    <cfRule type="containsText" dxfId="3224" priority="2020" operator="containsText" text="Extremo">
      <formula>NOT(ISERROR(SEARCH("Extremo",J10)))</formula>
    </cfRule>
    <cfRule type="colorScale" priority="2021">
      <colorScale>
        <cfvo type="min"/>
        <cfvo type="max"/>
        <color rgb="FFFF7128"/>
        <color rgb="FFFFEF9C"/>
      </colorScale>
    </cfRule>
  </conditionalFormatting>
  <conditionalFormatting sqref="M10:M14">
    <cfRule type="containsText" dxfId="3223" priority="1992" operator="containsText" text="Moderado">
      <formula>NOT(ISERROR(SEARCH("Moderado",M10)))</formula>
    </cfRule>
    <cfRule type="containsText" dxfId="3222" priority="2012" operator="containsText" text="Bajo">
      <formula>NOT(ISERROR(SEARCH("Bajo",M10)))</formula>
    </cfRule>
    <cfRule type="containsText" dxfId="3221" priority="2013" operator="containsText" text="Moderado">
      <formula>NOT(ISERROR(SEARCH("Moderado",M10)))</formula>
    </cfRule>
    <cfRule type="containsText" dxfId="3220" priority="2014" operator="containsText" text="Alto">
      <formula>NOT(ISERROR(SEARCH("Alto",M10)))</formula>
    </cfRule>
    <cfRule type="containsText" dxfId="3219" priority="2015" operator="containsText" text="Extremo">
      <formula>NOT(ISERROR(SEARCH("Extremo",M10)))</formula>
    </cfRule>
    <cfRule type="colorScale" priority="2016">
      <colorScale>
        <cfvo type="min"/>
        <cfvo type="max"/>
        <color rgb="FFFF7128"/>
        <color rgb="FFFFEF9C"/>
      </colorScale>
    </cfRule>
  </conditionalFormatting>
  <conditionalFormatting sqref="N10">
    <cfRule type="containsText" dxfId="3218" priority="2006" operator="containsText" text="3- Moderado">
      <formula>NOT(ISERROR(SEARCH("3- Moderado",N10)))</formula>
    </cfRule>
    <cfRule type="containsText" dxfId="3217" priority="2007" operator="containsText" text="6- Moderado">
      <formula>NOT(ISERROR(SEARCH("6- Moderado",N10)))</formula>
    </cfRule>
    <cfRule type="containsText" dxfId="3216" priority="2008" operator="containsText" text="4- Moderado">
      <formula>NOT(ISERROR(SEARCH("4- Moderado",N10)))</formula>
    </cfRule>
    <cfRule type="containsText" dxfId="3215" priority="2009" operator="containsText" text="3- Bajo">
      <formula>NOT(ISERROR(SEARCH("3- Bajo",N10)))</formula>
    </cfRule>
    <cfRule type="containsText" dxfId="3214" priority="2010" operator="containsText" text="4- Bajo">
      <formula>NOT(ISERROR(SEARCH("4- Bajo",N10)))</formula>
    </cfRule>
    <cfRule type="containsText" dxfId="3213" priority="2011" operator="containsText" text="1- Bajo">
      <formula>NOT(ISERROR(SEARCH("1- Bajo",N10)))</formula>
    </cfRule>
  </conditionalFormatting>
  <conditionalFormatting sqref="H10:H14">
    <cfRule type="containsText" dxfId="3212" priority="1993" operator="containsText" text="Muy Alta">
      <formula>NOT(ISERROR(SEARCH("Muy Alta",H10)))</formula>
    </cfRule>
    <cfRule type="containsText" dxfId="3211" priority="1994" operator="containsText" text="Alta">
      <formula>NOT(ISERROR(SEARCH("Alta",H10)))</formula>
    </cfRule>
    <cfRule type="containsText" dxfId="3210" priority="1995" operator="containsText" text="Muy Alta">
      <formula>NOT(ISERROR(SEARCH("Muy Alta",H10)))</formula>
    </cfRule>
    <cfRule type="containsText" dxfId="3209" priority="2000" operator="containsText" text="Muy Baja">
      <formula>NOT(ISERROR(SEARCH("Muy Baja",H10)))</formula>
    </cfRule>
    <cfRule type="containsText" dxfId="3208" priority="2001" operator="containsText" text="Baja">
      <formula>NOT(ISERROR(SEARCH("Baja",H10)))</formula>
    </cfRule>
    <cfRule type="containsText" dxfId="3207" priority="2002" operator="containsText" text="Media">
      <formula>NOT(ISERROR(SEARCH("Media",H10)))</formula>
    </cfRule>
    <cfRule type="containsText" dxfId="3206" priority="2003" operator="containsText" text="Alta">
      <formula>NOT(ISERROR(SEARCH("Alta",H10)))</formula>
    </cfRule>
    <cfRule type="containsText" dxfId="3205" priority="2005" operator="containsText" text="Muy Alta">
      <formula>NOT(ISERROR(SEARCH("Muy Alta",H10)))</formula>
    </cfRule>
  </conditionalFormatting>
  <conditionalFormatting sqref="I10:I14">
    <cfRule type="containsText" dxfId="3204" priority="1996" operator="containsText" text="Catastrófico">
      <formula>NOT(ISERROR(SEARCH("Catastrófico",I10)))</formula>
    </cfRule>
    <cfRule type="containsText" dxfId="3203" priority="1997" operator="containsText" text="Mayor">
      <formula>NOT(ISERROR(SEARCH("Mayor",I10)))</formula>
    </cfRule>
    <cfRule type="containsText" dxfId="3202" priority="1998" operator="containsText" text="Menor">
      <formula>NOT(ISERROR(SEARCH("Menor",I10)))</formula>
    </cfRule>
    <cfRule type="containsText" dxfId="3201" priority="1999" operator="containsText" text="Leve">
      <formula>NOT(ISERROR(SEARCH("Leve",I10)))</formula>
    </cfRule>
    <cfRule type="containsText" dxfId="3200" priority="2004" operator="containsText" text="Moderado">
      <formula>NOT(ISERROR(SEARCH("Moderado",I10)))</formula>
    </cfRule>
  </conditionalFormatting>
  <conditionalFormatting sqref="K10:K14">
    <cfRule type="containsText" dxfId="3199" priority="1991" operator="containsText" text="Media">
      <formula>NOT(ISERROR(SEARCH("Media",K10)))</formula>
    </cfRule>
  </conditionalFormatting>
  <conditionalFormatting sqref="L10:L14">
    <cfRule type="containsText" dxfId="3198" priority="1990" operator="containsText" text="Moderado">
      <formula>NOT(ISERROR(SEARCH("Moderado",L10)))</formula>
    </cfRule>
  </conditionalFormatting>
  <conditionalFormatting sqref="J10:J14">
    <cfRule type="containsText" dxfId="3197" priority="1977" operator="containsText" text="Moderado">
      <formula>NOT(ISERROR(SEARCH("Moderado",J10)))</formula>
    </cfRule>
  </conditionalFormatting>
  <conditionalFormatting sqref="J10:J14">
    <cfRule type="containsText" dxfId="3196" priority="1975" operator="containsText" text="Bajo">
      <formula>NOT(ISERROR(SEARCH("Bajo",J10)))</formula>
    </cfRule>
    <cfRule type="containsText" dxfId="3195" priority="1976" operator="containsText" text="Extremo">
      <formula>NOT(ISERROR(SEARCH("Extremo",J10)))</formula>
    </cfRule>
  </conditionalFormatting>
  <conditionalFormatting sqref="K10:K14">
    <cfRule type="containsText" dxfId="3194" priority="1973" operator="containsText" text="Baja">
      <formula>NOT(ISERROR(SEARCH("Baja",K10)))</formula>
    </cfRule>
    <cfRule type="containsText" dxfId="3193" priority="1974" operator="containsText" text="Muy Baja">
      <formula>NOT(ISERROR(SEARCH("Muy Baja",K10)))</formula>
    </cfRule>
  </conditionalFormatting>
  <conditionalFormatting sqref="K10:K14">
    <cfRule type="containsText" dxfId="3192" priority="1971" operator="containsText" text="Muy Alta">
      <formula>NOT(ISERROR(SEARCH("Muy Alta",K10)))</formula>
    </cfRule>
    <cfRule type="containsText" dxfId="3191" priority="1972" operator="containsText" text="Alta">
      <formula>NOT(ISERROR(SEARCH("Alta",K10)))</formula>
    </cfRule>
  </conditionalFormatting>
  <conditionalFormatting sqref="L10:L14">
    <cfRule type="containsText" dxfId="3190" priority="1967" operator="containsText" text="Catastrófico">
      <formula>NOT(ISERROR(SEARCH("Catastrófico",L10)))</formula>
    </cfRule>
    <cfRule type="containsText" dxfId="3189" priority="1968" operator="containsText" text="Mayor">
      <formula>NOT(ISERROR(SEARCH("Mayor",L10)))</formula>
    </cfRule>
    <cfRule type="containsText" dxfId="3188" priority="1969" operator="containsText" text="Menor">
      <formula>NOT(ISERROR(SEARCH("Menor",L10)))</formula>
    </cfRule>
    <cfRule type="containsText" dxfId="3187" priority="1970" operator="containsText" text="Leve">
      <formula>NOT(ISERROR(SEARCH("Leve",L10)))</formula>
    </cfRule>
  </conditionalFormatting>
  <conditionalFormatting sqref="B10:G10">
    <cfRule type="containsText" dxfId="3186" priority="738" operator="containsText" text="3- Moderado">
      <formula>NOT(ISERROR(SEARCH("3- Moderado",B10)))</formula>
    </cfRule>
    <cfRule type="containsText" dxfId="3185" priority="739" operator="containsText" text="6- Moderado">
      <formula>NOT(ISERROR(SEARCH("6- Moderado",B10)))</formula>
    </cfRule>
    <cfRule type="containsText" dxfId="3184" priority="740" operator="containsText" text="4- Moderado">
      <formula>NOT(ISERROR(SEARCH("4- Moderado",B10)))</formula>
    </cfRule>
    <cfRule type="containsText" dxfId="3183" priority="741" operator="containsText" text="3- Bajo">
      <formula>NOT(ISERROR(SEARCH("3- Bajo",B10)))</formula>
    </cfRule>
    <cfRule type="containsText" dxfId="3182" priority="742" operator="containsText" text="4- Bajo">
      <formula>NOT(ISERROR(SEARCH("4- Bajo",B10)))</formula>
    </cfRule>
    <cfRule type="containsText" dxfId="3181" priority="743" operator="containsText" text="1- Bajo">
      <formula>NOT(ISERROR(SEARCH("1- Bajo",B10)))</formula>
    </cfRule>
  </conditionalFormatting>
  <conditionalFormatting sqref="K15:L15">
    <cfRule type="containsText" dxfId="3180" priority="732" operator="containsText" text="3- Moderado">
      <formula>NOT(ISERROR(SEARCH("3- Moderado",K15)))</formula>
    </cfRule>
    <cfRule type="containsText" dxfId="3179" priority="733" operator="containsText" text="6- Moderado">
      <formula>NOT(ISERROR(SEARCH("6- Moderado",K15)))</formula>
    </cfRule>
    <cfRule type="containsText" dxfId="3178" priority="734" operator="containsText" text="4- Moderado">
      <formula>NOT(ISERROR(SEARCH("4- Moderado",K15)))</formula>
    </cfRule>
    <cfRule type="containsText" dxfId="3177" priority="735" operator="containsText" text="3- Bajo">
      <formula>NOT(ISERROR(SEARCH("3- Bajo",K15)))</formula>
    </cfRule>
    <cfRule type="containsText" dxfId="3176" priority="736" operator="containsText" text="4- Bajo">
      <formula>NOT(ISERROR(SEARCH("4- Bajo",K15)))</formula>
    </cfRule>
    <cfRule type="containsText" dxfId="3175" priority="737" operator="containsText" text="1- Bajo">
      <formula>NOT(ISERROR(SEARCH("1- Bajo",K15)))</formula>
    </cfRule>
  </conditionalFormatting>
  <conditionalFormatting sqref="H15:I15">
    <cfRule type="containsText" dxfId="3174" priority="726" operator="containsText" text="3- Moderado">
      <formula>NOT(ISERROR(SEARCH("3- Moderado",H15)))</formula>
    </cfRule>
    <cfRule type="containsText" dxfId="3173" priority="727" operator="containsText" text="6- Moderado">
      <formula>NOT(ISERROR(SEARCH("6- Moderado",H15)))</formula>
    </cfRule>
    <cfRule type="containsText" dxfId="3172" priority="728" operator="containsText" text="4- Moderado">
      <formula>NOT(ISERROR(SEARCH("4- Moderado",H15)))</formula>
    </cfRule>
    <cfRule type="containsText" dxfId="3171" priority="729" operator="containsText" text="3- Bajo">
      <formula>NOT(ISERROR(SEARCH("3- Bajo",H15)))</formula>
    </cfRule>
    <cfRule type="containsText" dxfId="3170" priority="730" operator="containsText" text="4- Bajo">
      <formula>NOT(ISERROR(SEARCH("4- Bajo",H15)))</formula>
    </cfRule>
    <cfRule type="containsText" dxfId="3169" priority="731" operator="containsText" text="1- Bajo">
      <formula>NOT(ISERROR(SEARCH("1- Bajo",H15)))</formula>
    </cfRule>
  </conditionalFormatting>
  <conditionalFormatting sqref="A15">
    <cfRule type="containsText" dxfId="3168" priority="720" operator="containsText" text="3- Moderado">
      <formula>NOT(ISERROR(SEARCH("3- Moderado",A15)))</formula>
    </cfRule>
    <cfRule type="containsText" dxfId="3167" priority="721" operator="containsText" text="6- Moderado">
      <formula>NOT(ISERROR(SEARCH("6- Moderado",A15)))</formula>
    </cfRule>
    <cfRule type="containsText" dxfId="3166" priority="722" operator="containsText" text="4- Moderado">
      <formula>NOT(ISERROR(SEARCH("4- Moderado",A15)))</formula>
    </cfRule>
    <cfRule type="containsText" dxfId="3165" priority="723" operator="containsText" text="3- Bajo">
      <formula>NOT(ISERROR(SEARCH("3- Bajo",A15)))</formula>
    </cfRule>
    <cfRule type="containsText" dxfId="3164" priority="724" operator="containsText" text="4- Bajo">
      <formula>NOT(ISERROR(SEARCH("4- Bajo",A15)))</formula>
    </cfRule>
    <cfRule type="containsText" dxfId="3163" priority="725" operator="containsText" text="1- Bajo">
      <formula>NOT(ISERROR(SEARCH("1- Bajo",A15)))</formula>
    </cfRule>
  </conditionalFormatting>
  <conditionalFormatting sqref="J15:J19">
    <cfRule type="containsText" dxfId="3162" priority="715" operator="containsText" text="Bajo">
      <formula>NOT(ISERROR(SEARCH("Bajo",J15)))</formula>
    </cfRule>
    <cfRule type="containsText" dxfId="3161" priority="716" operator="containsText" text="Moderado">
      <formula>NOT(ISERROR(SEARCH("Moderado",J15)))</formula>
    </cfRule>
    <cfRule type="containsText" dxfId="3160" priority="717" operator="containsText" text="Alto">
      <formula>NOT(ISERROR(SEARCH("Alto",J15)))</formula>
    </cfRule>
    <cfRule type="containsText" dxfId="3159"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3158" priority="690" operator="containsText" text="Moderado">
      <formula>NOT(ISERROR(SEARCH("Moderado",M15)))</formula>
    </cfRule>
    <cfRule type="containsText" dxfId="3157" priority="710" operator="containsText" text="Bajo">
      <formula>NOT(ISERROR(SEARCH("Bajo",M15)))</formula>
    </cfRule>
    <cfRule type="containsText" dxfId="3156" priority="711" operator="containsText" text="Moderado">
      <formula>NOT(ISERROR(SEARCH("Moderado",M15)))</formula>
    </cfRule>
    <cfRule type="containsText" dxfId="3155" priority="712" operator="containsText" text="Alto">
      <formula>NOT(ISERROR(SEARCH("Alto",M15)))</formula>
    </cfRule>
    <cfRule type="containsText" dxfId="3154"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3153" priority="704" operator="containsText" text="3- Moderado">
      <formula>NOT(ISERROR(SEARCH("3- Moderado",N15)))</formula>
    </cfRule>
    <cfRule type="containsText" dxfId="3152" priority="705" operator="containsText" text="6- Moderado">
      <formula>NOT(ISERROR(SEARCH("6- Moderado",N15)))</formula>
    </cfRule>
    <cfRule type="containsText" dxfId="3151" priority="706" operator="containsText" text="4- Moderado">
      <formula>NOT(ISERROR(SEARCH("4- Moderado",N15)))</formula>
    </cfRule>
    <cfRule type="containsText" dxfId="3150" priority="707" operator="containsText" text="3- Bajo">
      <formula>NOT(ISERROR(SEARCH("3- Bajo",N15)))</formula>
    </cfRule>
    <cfRule type="containsText" dxfId="3149" priority="708" operator="containsText" text="4- Bajo">
      <formula>NOT(ISERROR(SEARCH("4- Bajo",N15)))</formula>
    </cfRule>
    <cfRule type="containsText" dxfId="3148" priority="709" operator="containsText" text="1- Bajo">
      <formula>NOT(ISERROR(SEARCH("1- Bajo",N15)))</formula>
    </cfRule>
  </conditionalFormatting>
  <conditionalFormatting sqref="H15:H19">
    <cfRule type="containsText" dxfId="3147" priority="691" operator="containsText" text="Muy Alta">
      <formula>NOT(ISERROR(SEARCH("Muy Alta",H15)))</formula>
    </cfRule>
    <cfRule type="containsText" dxfId="3146" priority="692" operator="containsText" text="Alta">
      <formula>NOT(ISERROR(SEARCH("Alta",H15)))</formula>
    </cfRule>
    <cfRule type="containsText" dxfId="3145" priority="693" operator="containsText" text="Muy Alta">
      <formula>NOT(ISERROR(SEARCH("Muy Alta",H15)))</formula>
    </cfRule>
    <cfRule type="containsText" dxfId="3144" priority="698" operator="containsText" text="Muy Baja">
      <formula>NOT(ISERROR(SEARCH("Muy Baja",H15)))</formula>
    </cfRule>
    <cfRule type="containsText" dxfId="3143" priority="699" operator="containsText" text="Baja">
      <formula>NOT(ISERROR(SEARCH("Baja",H15)))</formula>
    </cfRule>
    <cfRule type="containsText" dxfId="3142" priority="700" operator="containsText" text="Media">
      <formula>NOT(ISERROR(SEARCH("Media",H15)))</formula>
    </cfRule>
    <cfRule type="containsText" dxfId="3141" priority="701" operator="containsText" text="Alta">
      <formula>NOT(ISERROR(SEARCH("Alta",H15)))</formula>
    </cfRule>
    <cfRule type="containsText" dxfId="3140" priority="703" operator="containsText" text="Muy Alta">
      <formula>NOT(ISERROR(SEARCH("Muy Alta",H15)))</formula>
    </cfRule>
  </conditionalFormatting>
  <conditionalFormatting sqref="I15:I19">
    <cfRule type="containsText" dxfId="3139" priority="694" operator="containsText" text="Catastrófico">
      <formula>NOT(ISERROR(SEARCH("Catastrófico",I15)))</formula>
    </cfRule>
    <cfRule type="containsText" dxfId="3138" priority="695" operator="containsText" text="Mayor">
      <formula>NOT(ISERROR(SEARCH("Mayor",I15)))</formula>
    </cfRule>
    <cfRule type="containsText" dxfId="3137" priority="696" operator="containsText" text="Menor">
      <formula>NOT(ISERROR(SEARCH("Menor",I15)))</formula>
    </cfRule>
    <cfRule type="containsText" dxfId="3136" priority="697" operator="containsText" text="Leve">
      <formula>NOT(ISERROR(SEARCH("Leve",I15)))</formula>
    </cfRule>
    <cfRule type="containsText" dxfId="3135" priority="702" operator="containsText" text="Moderado">
      <formula>NOT(ISERROR(SEARCH("Moderado",I15)))</formula>
    </cfRule>
  </conditionalFormatting>
  <conditionalFormatting sqref="K15:K19">
    <cfRule type="containsText" dxfId="3134" priority="689" operator="containsText" text="Media">
      <formula>NOT(ISERROR(SEARCH("Media",K15)))</formula>
    </cfRule>
  </conditionalFormatting>
  <conditionalFormatting sqref="L15:L19">
    <cfRule type="containsText" dxfId="3133" priority="688" operator="containsText" text="Moderado">
      <formula>NOT(ISERROR(SEARCH("Moderado",L15)))</formula>
    </cfRule>
  </conditionalFormatting>
  <conditionalFormatting sqref="J15:J19">
    <cfRule type="containsText" dxfId="3132" priority="687" operator="containsText" text="Moderado">
      <formula>NOT(ISERROR(SEARCH("Moderado",J15)))</formula>
    </cfRule>
  </conditionalFormatting>
  <conditionalFormatting sqref="J15:J19">
    <cfRule type="containsText" dxfId="3131" priority="685" operator="containsText" text="Bajo">
      <formula>NOT(ISERROR(SEARCH("Bajo",J15)))</formula>
    </cfRule>
    <cfRule type="containsText" dxfId="3130" priority="686" operator="containsText" text="Extremo">
      <formula>NOT(ISERROR(SEARCH("Extremo",J15)))</formula>
    </cfRule>
  </conditionalFormatting>
  <conditionalFormatting sqref="K15:K19">
    <cfRule type="containsText" dxfId="3129" priority="683" operator="containsText" text="Baja">
      <formula>NOT(ISERROR(SEARCH("Baja",K15)))</formula>
    </cfRule>
    <cfRule type="containsText" dxfId="3128" priority="684" operator="containsText" text="Muy Baja">
      <formula>NOT(ISERROR(SEARCH("Muy Baja",K15)))</formula>
    </cfRule>
  </conditionalFormatting>
  <conditionalFormatting sqref="K15:K19">
    <cfRule type="containsText" dxfId="3127" priority="681" operator="containsText" text="Muy Alta">
      <formula>NOT(ISERROR(SEARCH("Muy Alta",K15)))</formula>
    </cfRule>
    <cfRule type="containsText" dxfId="3126" priority="682" operator="containsText" text="Alta">
      <formula>NOT(ISERROR(SEARCH("Alta",K15)))</formula>
    </cfRule>
  </conditionalFormatting>
  <conditionalFormatting sqref="L15:L19">
    <cfRule type="containsText" dxfId="3125" priority="677" operator="containsText" text="Catastrófico">
      <formula>NOT(ISERROR(SEARCH("Catastrófico",L15)))</formula>
    </cfRule>
    <cfRule type="containsText" dxfId="3124" priority="678" operator="containsText" text="Mayor">
      <formula>NOT(ISERROR(SEARCH("Mayor",L15)))</formula>
    </cfRule>
    <cfRule type="containsText" dxfId="3123" priority="679" operator="containsText" text="Menor">
      <formula>NOT(ISERROR(SEARCH("Menor",L15)))</formula>
    </cfRule>
    <cfRule type="containsText" dxfId="3122" priority="680" operator="containsText" text="Leve">
      <formula>NOT(ISERROR(SEARCH("Leve",L15)))</formula>
    </cfRule>
  </conditionalFormatting>
  <conditionalFormatting sqref="B15:G15">
    <cfRule type="containsText" dxfId="3121" priority="671" operator="containsText" text="3- Moderado">
      <formula>NOT(ISERROR(SEARCH("3- Moderado",B15)))</formula>
    </cfRule>
    <cfRule type="containsText" dxfId="3120" priority="672" operator="containsText" text="6- Moderado">
      <formula>NOT(ISERROR(SEARCH("6- Moderado",B15)))</formula>
    </cfRule>
    <cfRule type="containsText" dxfId="3119" priority="673" operator="containsText" text="4- Moderado">
      <formula>NOT(ISERROR(SEARCH("4- Moderado",B15)))</formula>
    </cfRule>
    <cfRule type="containsText" dxfId="3118" priority="674" operator="containsText" text="3- Bajo">
      <formula>NOT(ISERROR(SEARCH("3- Bajo",B15)))</formula>
    </cfRule>
    <cfRule type="containsText" dxfId="3117" priority="675" operator="containsText" text="4- Bajo">
      <formula>NOT(ISERROR(SEARCH("4- Bajo",B15)))</formula>
    </cfRule>
    <cfRule type="containsText" dxfId="3116" priority="676" operator="containsText" text="1- Bajo">
      <formula>NOT(ISERROR(SEARCH("1- Bajo",B15)))</formula>
    </cfRule>
  </conditionalFormatting>
  <conditionalFormatting sqref="K20:L20">
    <cfRule type="containsText" dxfId="3115" priority="665" operator="containsText" text="3- Moderado">
      <formula>NOT(ISERROR(SEARCH("3- Moderado",K20)))</formula>
    </cfRule>
    <cfRule type="containsText" dxfId="3114" priority="666" operator="containsText" text="6- Moderado">
      <formula>NOT(ISERROR(SEARCH("6- Moderado",K20)))</formula>
    </cfRule>
    <cfRule type="containsText" dxfId="3113" priority="667" operator="containsText" text="4- Moderado">
      <formula>NOT(ISERROR(SEARCH("4- Moderado",K20)))</formula>
    </cfRule>
    <cfRule type="containsText" dxfId="3112" priority="668" operator="containsText" text="3- Bajo">
      <formula>NOT(ISERROR(SEARCH("3- Bajo",K20)))</formula>
    </cfRule>
    <cfRule type="containsText" dxfId="3111" priority="669" operator="containsText" text="4- Bajo">
      <formula>NOT(ISERROR(SEARCH("4- Bajo",K20)))</formula>
    </cfRule>
    <cfRule type="containsText" dxfId="3110" priority="670" operator="containsText" text="1- Bajo">
      <formula>NOT(ISERROR(SEARCH("1- Bajo",K20)))</formula>
    </cfRule>
  </conditionalFormatting>
  <conditionalFormatting sqref="H20:I20">
    <cfRule type="containsText" dxfId="3109" priority="659" operator="containsText" text="3- Moderado">
      <formula>NOT(ISERROR(SEARCH("3- Moderado",H20)))</formula>
    </cfRule>
    <cfRule type="containsText" dxfId="3108" priority="660" operator="containsText" text="6- Moderado">
      <formula>NOT(ISERROR(SEARCH("6- Moderado",H20)))</formula>
    </cfRule>
    <cfRule type="containsText" dxfId="3107" priority="661" operator="containsText" text="4- Moderado">
      <formula>NOT(ISERROR(SEARCH("4- Moderado",H20)))</formula>
    </cfRule>
    <cfRule type="containsText" dxfId="3106" priority="662" operator="containsText" text="3- Bajo">
      <formula>NOT(ISERROR(SEARCH("3- Bajo",H20)))</formula>
    </cfRule>
    <cfRule type="containsText" dxfId="3105" priority="663" operator="containsText" text="4- Bajo">
      <formula>NOT(ISERROR(SEARCH("4- Bajo",H20)))</formula>
    </cfRule>
    <cfRule type="containsText" dxfId="3104" priority="664" operator="containsText" text="1- Bajo">
      <formula>NOT(ISERROR(SEARCH("1- Bajo",H20)))</formula>
    </cfRule>
  </conditionalFormatting>
  <conditionalFormatting sqref="A20">
    <cfRule type="containsText" dxfId="3103" priority="653" operator="containsText" text="3- Moderado">
      <formula>NOT(ISERROR(SEARCH("3- Moderado",A20)))</formula>
    </cfRule>
    <cfRule type="containsText" dxfId="3102" priority="654" operator="containsText" text="6- Moderado">
      <formula>NOT(ISERROR(SEARCH("6- Moderado",A20)))</formula>
    </cfRule>
    <cfRule type="containsText" dxfId="3101" priority="655" operator="containsText" text="4- Moderado">
      <formula>NOT(ISERROR(SEARCH("4- Moderado",A20)))</formula>
    </cfRule>
    <cfRule type="containsText" dxfId="3100" priority="656" operator="containsText" text="3- Bajo">
      <formula>NOT(ISERROR(SEARCH("3- Bajo",A20)))</formula>
    </cfRule>
    <cfRule type="containsText" dxfId="3099" priority="657" operator="containsText" text="4- Bajo">
      <formula>NOT(ISERROR(SEARCH("4- Bajo",A20)))</formula>
    </cfRule>
    <cfRule type="containsText" dxfId="3098" priority="658" operator="containsText" text="1- Bajo">
      <formula>NOT(ISERROR(SEARCH("1- Bajo",A20)))</formula>
    </cfRule>
  </conditionalFormatting>
  <conditionalFormatting sqref="J20:J24">
    <cfRule type="containsText" dxfId="3097" priority="648" operator="containsText" text="Bajo">
      <formula>NOT(ISERROR(SEARCH("Bajo",J20)))</formula>
    </cfRule>
    <cfRule type="containsText" dxfId="3096" priority="649" operator="containsText" text="Moderado">
      <formula>NOT(ISERROR(SEARCH("Moderado",J20)))</formula>
    </cfRule>
    <cfRule type="containsText" dxfId="3095" priority="650" operator="containsText" text="Alto">
      <formula>NOT(ISERROR(SEARCH("Alto",J20)))</formula>
    </cfRule>
    <cfRule type="containsText" dxfId="3094"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3093" priority="623" operator="containsText" text="Moderado">
      <formula>NOT(ISERROR(SEARCH("Moderado",M20)))</formula>
    </cfRule>
    <cfRule type="containsText" dxfId="3092" priority="643" operator="containsText" text="Bajo">
      <formula>NOT(ISERROR(SEARCH("Bajo",M20)))</formula>
    </cfRule>
    <cfRule type="containsText" dxfId="3091" priority="644" operator="containsText" text="Moderado">
      <formula>NOT(ISERROR(SEARCH("Moderado",M20)))</formula>
    </cfRule>
    <cfRule type="containsText" dxfId="3090" priority="645" operator="containsText" text="Alto">
      <formula>NOT(ISERROR(SEARCH("Alto",M20)))</formula>
    </cfRule>
    <cfRule type="containsText" dxfId="3089"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3088" priority="637" operator="containsText" text="3- Moderado">
      <formula>NOT(ISERROR(SEARCH("3- Moderado",N20)))</formula>
    </cfRule>
    <cfRule type="containsText" dxfId="3087" priority="638" operator="containsText" text="6- Moderado">
      <formula>NOT(ISERROR(SEARCH("6- Moderado",N20)))</formula>
    </cfRule>
    <cfRule type="containsText" dxfId="3086" priority="639" operator="containsText" text="4- Moderado">
      <formula>NOT(ISERROR(SEARCH("4- Moderado",N20)))</formula>
    </cfRule>
    <cfRule type="containsText" dxfId="3085" priority="640" operator="containsText" text="3- Bajo">
      <formula>NOT(ISERROR(SEARCH("3- Bajo",N20)))</formula>
    </cfRule>
    <cfRule type="containsText" dxfId="3084" priority="641" operator="containsText" text="4- Bajo">
      <formula>NOT(ISERROR(SEARCH("4- Bajo",N20)))</formula>
    </cfRule>
    <cfRule type="containsText" dxfId="3083" priority="642" operator="containsText" text="1- Bajo">
      <formula>NOT(ISERROR(SEARCH("1- Bajo",N20)))</formula>
    </cfRule>
  </conditionalFormatting>
  <conditionalFormatting sqref="H20:H24">
    <cfRule type="containsText" dxfId="3082" priority="624" operator="containsText" text="Muy Alta">
      <formula>NOT(ISERROR(SEARCH("Muy Alta",H20)))</formula>
    </cfRule>
    <cfRule type="containsText" dxfId="3081" priority="625" operator="containsText" text="Alta">
      <formula>NOT(ISERROR(SEARCH("Alta",H20)))</formula>
    </cfRule>
    <cfRule type="containsText" dxfId="3080" priority="626" operator="containsText" text="Muy Alta">
      <formula>NOT(ISERROR(SEARCH("Muy Alta",H20)))</formula>
    </cfRule>
    <cfRule type="containsText" dxfId="3079" priority="631" operator="containsText" text="Muy Baja">
      <formula>NOT(ISERROR(SEARCH("Muy Baja",H20)))</formula>
    </cfRule>
    <cfRule type="containsText" dxfId="3078" priority="632" operator="containsText" text="Baja">
      <formula>NOT(ISERROR(SEARCH("Baja",H20)))</formula>
    </cfRule>
    <cfRule type="containsText" dxfId="3077" priority="633" operator="containsText" text="Media">
      <formula>NOT(ISERROR(SEARCH("Media",H20)))</formula>
    </cfRule>
    <cfRule type="containsText" dxfId="3076" priority="634" operator="containsText" text="Alta">
      <formula>NOT(ISERROR(SEARCH("Alta",H20)))</formula>
    </cfRule>
    <cfRule type="containsText" dxfId="3075" priority="636" operator="containsText" text="Muy Alta">
      <formula>NOT(ISERROR(SEARCH("Muy Alta",H20)))</formula>
    </cfRule>
  </conditionalFormatting>
  <conditionalFormatting sqref="I20:I24">
    <cfRule type="containsText" dxfId="3074" priority="627" operator="containsText" text="Catastrófico">
      <formula>NOT(ISERROR(SEARCH("Catastrófico",I20)))</formula>
    </cfRule>
    <cfRule type="containsText" dxfId="3073" priority="628" operator="containsText" text="Mayor">
      <formula>NOT(ISERROR(SEARCH("Mayor",I20)))</formula>
    </cfRule>
    <cfRule type="containsText" dxfId="3072" priority="629" operator="containsText" text="Menor">
      <formula>NOT(ISERROR(SEARCH("Menor",I20)))</formula>
    </cfRule>
    <cfRule type="containsText" dxfId="3071" priority="630" operator="containsText" text="Leve">
      <formula>NOT(ISERROR(SEARCH("Leve",I20)))</formula>
    </cfRule>
    <cfRule type="containsText" dxfId="3070" priority="635" operator="containsText" text="Moderado">
      <formula>NOT(ISERROR(SEARCH("Moderado",I20)))</formula>
    </cfRule>
  </conditionalFormatting>
  <conditionalFormatting sqref="K20:K24">
    <cfRule type="containsText" dxfId="3069" priority="622" operator="containsText" text="Media">
      <formula>NOT(ISERROR(SEARCH("Media",K20)))</formula>
    </cfRule>
  </conditionalFormatting>
  <conditionalFormatting sqref="L20:L24">
    <cfRule type="containsText" dxfId="3068" priority="621" operator="containsText" text="Moderado">
      <formula>NOT(ISERROR(SEARCH("Moderado",L20)))</formula>
    </cfRule>
  </conditionalFormatting>
  <conditionalFormatting sqref="J20:J24">
    <cfRule type="containsText" dxfId="3067" priority="620" operator="containsText" text="Moderado">
      <formula>NOT(ISERROR(SEARCH("Moderado",J20)))</formula>
    </cfRule>
  </conditionalFormatting>
  <conditionalFormatting sqref="J20:J24">
    <cfRule type="containsText" dxfId="3066" priority="618" operator="containsText" text="Bajo">
      <formula>NOT(ISERROR(SEARCH("Bajo",J20)))</formula>
    </cfRule>
    <cfRule type="containsText" dxfId="3065" priority="619" operator="containsText" text="Extremo">
      <formula>NOT(ISERROR(SEARCH("Extremo",J20)))</formula>
    </cfRule>
  </conditionalFormatting>
  <conditionalFormatting sqref="K20:K24">
    <cfRule type="containsText" dxfId="3064" priority="616" operator="containsText" text="Baja">
      <formula>NOT(ISERROR(SEARCH("Baja",K20)))</formula>
    </cfRule>
    <cfRule type="containsText" dxfId="3063" priority="617" operator="containsText" text="Muy Baja">
      <formula>NOT(ISERROR(SEARCH("Muy Baja",K20)))</formula>
    </cfRule>
  </conditionalFormatting>
  <conditionalFormatting sqref="K20:K24">
    <cfRule type="containsText" dxfId="3062" priority="614" operator="containsText" text="Muy Alta">
      <formula>NOT(ISERROR(SEARCH("Muy Alta",K20)))</formula>
    </cfRule>
    <cfRule type="containsText" dxfId="3061" priority="615" operator="containsText" text="Alta">
      <formula>NOT(ISERROR(SEARCH("Alta",K20)))</formula>
    </cfRule>
  </conditionalFormatting>
  <conditionalFormatting sqref="L20:L24">
    <cfRule type="containsText" dxfId="3060" priority="610" operator="containsText" text="Catastrófico">
      <formula>NOT(ISERROR(SEARCH("Catastrófico",L20)))</formula>
    </cfRule>
    <cfRule type="containsText" dxfId="3059" priority="611" operator="containsText" text="Mayor">
      <formula>NOT(ISERROR(SEARCH("Mayor",L20)))</formula>
    </cfRule>
    <cfRule type="containsText" dxfId="3058" priority="612" operator="containsText" text="Menor">
      <formula>NOT(ISERROR(SEARCH("Menor",L20)))</formula>
    </cfRule>
    <cfRule type="containsText" dxfId="3057" priority="613" operator="containsText" text="Leve">
      <formula>NOT(ISERROR(SEARCH("Leve",L20)))</formula>
    </cfRule>
  </conditionalFormatting>
  <conditionalFormatting sqref="B20:G20">
    <cfRule type="containsText" dxfId="3056" priority="604" operator="containsText" text="3- Moderado">
      <formula>NOT(ISERROR(SEARCH("3- Moderado",B20)))</formula>
    </cfRule>
    <cfRule type="containsText" dxfId="3055" priority="605" operator="containsText" text="6- Moderado">
      <formula>NOT(ISERROR(SEARCH("6- Moderado",B20)))</formula>
    </cfRule>
    <cfRule type="containsText" dxfId="3054" priority="606" operator="containsText" text="4- Moderado">
      <formula>NOT(ISERROR(SEARCH("4- Moderado",B20)))</formula>
    </cfRule>
    <cfRule type="containsText" dxfId="3053" priority="607" operator="containsText" text="3- Bajo">
      <formula>NOT(ISERROR(SEARCH("3- Bajo",B20)))</formula>
    </cfRule>
    <cfRule type="containsText" dxfId="3052" priority="608" operator="containsText" text="4- Bajo">
      <formula>NOT(ISERROR(SEARCH("4- Bajo",B20)))</formula>
    </cfRule>
    <cfRule type="containsText" dxfId="3051" priority="609" operator="containsText" text="1- Bajo">
      <formula>NOT(ISERROR(SEARCH("1- Bajo",B20)))</formula>
    </cfRule>
  </conditionalFormatting>
  <conditionalFormatting sqref="K25:L25">
    <cfRule type="containsText" dxfId="3050" priority="598" operator="containsText" text="3- Moderado">
      <formula>NOT(ISERROR(SEARCH("3- Moderado",K25)))</formula>
    </cfRule>
    <cfRule type="containsText" dxfId="3049" priority="599" operator="containsText" text="6- Moderado">
      <formula>NOT(ISERROR(SEARCH("6- Moderado",K25)))</formula>
    </cfRule>
    <cfRule type="containsText" dxfId="3048" priority="600" operator="containsText" text="4- Moderado">
      <formula>NOT(ISERROR(SEARCH("4- Moderado",K25)))</formula>
    </cfRule>
    <cfRule type="containsText" dxfId="3047" priority="601" operator="containsText" text="3- Bajo">
      <formula>NOT(ISERROR(SEARCH("3- Bajo",K25)))</formula>
    </cfRule>
    <cfRule type="containsText" dxfId="3046" priority="602" operator="containsText" text="4- Bajo">
      <formula>NOT(ISERROR(SEARCH("4- Bajo",K25)))</formula>
    </cfRule>
    <cfRule type="containsText" dxfId="3045" priority="603" operator="containsText" text="1- Bajo">
      <formula>NOT(ISERROR(SEARCH("1- Bajo",K25)))</formula>
    </cfRule>
  </conditionalFormatting>
  <conditionalFormatting sqref="H25:I25">
    <cfRule type="containsText" dxfId="3044" priority="592" operator="containsText" text="3- Moderado">
      <formula>NOT(ISERROR(SEARCH("3- Moderado",H25)))</formula>
    </cfRule>
    <cfRule type="containsText" dxfId="3043" priority="593" operator="containsText" text="6- Moderado">
      <formula>NOT(ISERROR(SEARCH("6- Moderado",H25)))</formula>
    </cfRule>
    <cfRule type="containsText" dxfId="3042" priority="594" operator="containsText" text="4- Moderado">
      <formula>NOT(ISERROR(SEARCH("4- Moderado",H25)))</formula>
    </cfRule>
    <cfRule type="containsText" dxfId="3041" priority="595" operator="containsText" text="3- Bajo">
      <formula>NOT(ISERROR(SEARCH("3- Bajo",H25)))</formula>
    </cfRule>
    <cfRule type="containsText" dxfId="3040" priority="596" operator="containsText" text="4- Bajo">
      <formula>NOT(ISERROR(SEARCH("4- Bajo",H25)))</formula>
    </cfRule>
    <cfRule type="containsText" dxfId="3039" priority="597" operator="containsText" text="1- Bajo">
      <formula>NOT(ISERROR(SEARCH("1- Bajo",H25)))</formula>
    </cfRule>
  </conditionalFormatting>
  <conditionalFormatting sqref="A25">
    <cfRule type="containsText" dxfId="3038" priority="586" operator="containsText" text="3- Moderado">
      <formula>NOT(ISERROR(SEARCH("3- Moderado",A25)))</formula>
    </cfRule>
    <cfRule type="containsText" dxfId="3037" priority="587" operator="containsText" text="6- Moderado">
      <formula>NOT(ISERROR(SEARCH("6- Moderado",A25)))</formula>
    </cfRule>
    <cfRule type="containsText" dxfId="3036" priority="588" operator="containsText" text="4- Moderado">
      <formula>NOT(ISERROR(SEARCH("4- Moderado",A25)))</formula>
    </cfRule>
    <cfRule type="containsText" dxfId="3035" priority="589" operator="containsText" text="3- Bajo">
      <formula>NOT(ISERROR(SEARCH("3- Bajo",A25)))</formula>
    </cfRule>
    <cfRule type="containsText" dxfId="3034" priority="590" operator="containsText" text="4- Bajo">
      <formula>NOT(ISERROR(SEARCH("4- Bajo",A25)))</formula>
    </cfRule>
    <cfRule type="containsText" dxfId="3033" priority="591" operator="containsText" text="1- Bajo">
      <formula>NOT(ISERROR(SEARCH("1- Bajo",A25)))</formula>
    </cfRule>
  </conditionalFormatting>
  <conditionalFormatting sqref="J25:J29">
    <cfRule type="containsText" dxfId="3032" priority="581" operator="containsText" text="Bajo">
      <formula>NOT(ISERROR(SEARCH("Bajo",J25)))</formula>
    </cfRule>
    <cfRule type="containsText" dxfId="3031" priority="582" operator="containsText" text="Moderado">
      <formula>NOT(ISERROR(SEARCH("Moderado",J25)))</formula>
    </cfRule>
    <cfRule type="containsText" dxfId="3030" priority="583" operator="containsText" text="Alto">
      <formula>NOT(ISERROR(SEARCH("Alto",J25)))</formula>
    </cfRule>
    <cfRule type="containsText" dxfId="3029"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3028" priority="556" operator="containsText" text="Moderado">
      <formula>NOT(ISERROR(SEARCH("Moderado",M25)))</formula>
    </cfRule>
    <cfRule type="containsText" dxfId="3027" priority="576" operator="containsText" text="Bajo">
      <formula>NOT(ISERROR(SEARCH("Bajo",M25)))</formula>
    </cfRule>
    <cfRule type="containsText" dxfId="3026" priority="577" operator="containsText" text="Moderado">
      <formula>NOT(ISERROR(SEARCH("Moderado",M25)))</formula>
    </cfRule>
    <cfRule type="containsText" dxfId="3025" priority="578" operator="containsText" text="Alto">
      <formula>NOT(ISERROR(SEARCH("Alto",M25)))</formula>
    </cfRule>
    <cfRule type="containsText" dxfId="3024"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3023" priority="570" operator="containsText" text="3- Moderado">
      <formula>NOT(ISERROR(SEARCH("3- Moderado",N25)))</formula>
    </cfRule>
    <cfRule type="containsText" dxfId="3022" priority="571" operator="containsText" text="6- Moderado">
      <formula>NOT(ISERROR(SEARCH("6- Moderado",N25)))</formula>
    </cfRule>
    <cfRule type="containsText" dxfId="3021" priority="572" operator="containsText" text="4- Moderado">
      <formula>NOT(ISERROR(SEARCH("4- Moderado",N25)))</formula>
    </cfRule>
    <cfRule type="containsText" dxfId="3020" priority="573" operator="containsText" text="3- Bajo">
      <formula>NOT(ISERROR(SEARCH("3- Bajo",N25)))</formula>
    </cfRule>
    <cfRule type="containsText" dxfId="3019" priority="574" operator="containsText" text="4- Bajo">
      <formula>NOT(ISERROR(SEARCH("4- Bajo",N25)))</formula>
    </cfRule>
    <cfRule type="containsText" dxfId="3018" priority="575" operator="containsText" text="1- Bajo">
      <formula>NOT(ISERROR(SEARCH("1- Bajo",N25)))</formula>
    </cfRule>
  </conditionalFormatting>
  <conditionalFormatting sqref="H25:H29">
    <cfRule type="containsText" dxfId="3017" priority="557" operator="containsText" text="Muy Alta">
      <formula>NOT(ISERROR(SEARCH("Muy Alta",H25)))</formula>
    </cfRule>
    <cfRule type="containsText" dxfId="3016" priority="558" operator="containsText" text="Alta">
      <formula>NOT(ISERROR(SEARCH("Alta",H25)))</formula>
    </cfRule>
    <cfRule type="containsText" dxfId="3015" priority="559" operator="containsText" text="Muy Alta">
      <formula>NOT(ISERROR(SEARCH("Muy Alta",H25)))</formula>
    </cfRule>
    <cfRule type="containsText" dxfId="3014" priority="564" operator="containsText" text="Muy Baja">
      <formula>NOT(ISERROR(SEARCH("Muy Baja",H25)))</formula>
    </cfRule>
    <cfRule type="containsText" dxfId="3013" priority="565" operator="containsText" text="Baja">
      <formula>NOT(ISERROR(SEARCH("Baja",H25)))</formula>
    </cfRule>
    <cfRule type="containsText" dxfId="3012" priority="566" operator="containsText" text="Media">
      <formula>NOT(ISERROR(SEARCH("Media",H25)))</formula>
    </cfRule>
    <cfRule type="containsText" dxfId="3011" priority="567" operator="containsText" text="Alta">
      <formula>NOT(ISERROR(SEARCH("Alta",H25)))</formula>
    </cfRule>
    <cfRule type="containsText" dxfId="3010" priority="569" operator="containsText" text="Muy Alta">
      <formula>NOT(ISERROR(SEARCH("Muy Alta",H25)))</formula>
    </cfRule>
  </conditionalFormatting>
  <conditionalFormatting sqref="I25:I29">
    <cfRule type="containsText" dxfId="3009" priority="560" operator="containsText" text="Catastrófico">
      <formula>NOT(ISERROR(SEARCH("Catastrófico",I25)))</formula>
    </cfRule>
    <cfRule type="containsText" dxfId="3008" priority="561" operator="containsText" text="Mayor">
      <formula>NOT(ISERROR(SEARCH("Mayor",I25)))</formula>
    </cfRule>
    <cfRule type="containsText" dxfId="3007" priority="562" operator="containsText" text="Menor">
      <formula>NOT(ISERROR(SEARCH("Menor",I25)))</formula>
    </cfRule>
    <cfRule type="containsText" dxfId="3006" priority="563" operator="containsText" text="Leve">
      <formula>NOT(ISERROR(SEARCH("Leve",I25)))</formula>
    </cfRule>
    <cfRule type="containsText" dxfId="3005" priority="568" operator="containsText" text="Moderado">
      <formula>NOT(ISERROR(SEARCH("Moderado",I25)))</formula>
    </cfRule>
  </conditionalFormatting>
  <conditionalFormatting sqref="K25:K29">
    <cfRule type="containsText" dxfId="3004" priority="555" operator="containsText" text="Media">
      <formula>NOT(ISERROR(SEARCH("Media",K25)))</formula>
    </cfRule>
  </conditionalFormatting>
  <conditionalFormatting sqref="L25:L29">
    <cfRule type="containsText" dxfId="3003" priority="554" operator="containsText" text="Moderado">
      <formula>NOT(ISERROR(SEARCH("Moderado",L25)))</formula>
    </cfRule>
  </conditionalFormatting>
  <conditionalFormatting sqref="J25:J29">
    <cfRule type="containsText" dxfId="3002" priority="553" operator="containsText" text="Moderado">
      <formula>NOT(ISERROR(SEARCH("Moderado",J25)))</formula>
    </cfRule>
  </conditionalFormatting>
  <conditionalFormatting sqref="J25:J29">
    <cfRule type="containsText" dxfId="3001" priority="551" operator="containsText" text="Bajo">
      <formula>NOT(ISERROR(SEARCH("Bajo",J25)))</formula>
    </cfRule>
    <cfRule type="containsText" dxfId="3000" priority="552" operator="containsText" text="Extremo">
      <formula>NOT(ISERROR(SEARCH("Extremo",J25)))</formula>
    </cfRule>
  </conditionalFormatting>
  <conditionalFormatting sqref="K25:K29">
    <cfRule type="containsText" dxfId="2999" priority="549" operator="containsText" text="Baja">
      <formula>NOT(ISERROR(SEARCH("Baja",K25)))</formula>
    </cfRule>
    <cfRule type="containsText" dxfId="2998" priority="550" operator="containsText" text="Muy Baja">
      <formula>NOT(ISERROR(SEARCH("Muy Baja",K25)))</formula>
    </cfRule>
  </conditionalFormatting>
  <conditionalFormatting sqref="K25:K29">
    <cfRule type="containsText" dxfId="2997" priority="547" operator="containsText" text="Muy Alta">
      <formula>NOT(ISERROR(SEARCH("Muy Alta",K25)))</formula>
    </cfRule>
    <cfRule type="containsText" dxfId="2996" priority="548" operator="containsText" text="Alta">
      <formula>NOT(ISERROR(SEARCH("Alta",K25)))</formula>
    </cfRule>
  </conditionalFormatting>
  <conditionalFormatting sqref="L25:L29">
    <cfRule type="containsText" dxfId="2995" priority="543" operator="containsText" text="Catastrófico">
      <formula>NOT(ISERROR(SEARCH("Catastrófico",L25)))</formula>
    </cfRule>
    <cfRule type="containsText" dxfId="2994" priority="544" operator="containsText" text="Mayor">
      <formula>NOT(ISERROR(SEARCH("Mayor",L25)))</formula>
    </cfRule>
    <cfRule type="containsText" dxfId="2993" priority="545" operator="containsText" text="Menor">
      <formula>NOT(ISERROR(SEARCH("Menor",L25)))</formula>
    </cfRule>
    <cfRule type="containsText" dxfId="2992" priority="546" operator="containsText" text="Leve">
      <formula>NOT(ISERROR(SEARCH("Leve",L25)))</formula>
    </cfRule>
  </conditionalFormatting>
  <conditionalFormatting sqref="B25:G25">
    <cfRule type="containsText" dxfId="2991" priority="537" operator="containsText" text="3- Moderado">
      <formula>NOT(ISERROR(SEARCH("3- Moderado",B25)))</formula>
    </cfRule>
    <cfRule type="containsText" dxfId="2990" priority="538" operator="containsText" text="6- Moderado">
      <formula>NOT(ISERROR(SEARCH("6- Moderado",B25)))</formula>
    </cfRule>
    <cfRule type="containsText" dxfId="2989" priority="539" operator="containsText" text="4- Moderado">
      <formula>NOT(ISERROR(SEARCH("4- Moderado",B25)))</formula>
    </cfRule>
    <cfRule type="containsText" dxfId="2988" priority="540" operator="containsText" text="3- Bajo">
      <formula>NOT(ISERROR(SEARCH("3- Bajo",B25)))</formula>
    </cfRule>
    <cfRule type="containsText" dxfId="2987" priority="541" operator="containsText" text="4- Bajo">
      <formula>NOT(ISERROR(SEARCH("4- Bajo",B25)))</formula>
    </cfRule>
    <cfRule type="containsText" dxfId="2986" priority="542" operator="containsText" text="1- Bajo">
      <formula>NOT(ISERROR(SEARCH("1- Bajo",B25)))</formula>
    </cfRule>
  </conditionalFormatting>
  <conditionalFormatting sqref="K30:L30">
    <cfRule type="containsText" dxfId="2985" priority="531" operator="containsText" text="3- Moderado">
      <formula>NOT(ISERROR(SEARCH("3- Moderado",K30)))</formula>
    </cfRule>
    <cfRule type="containsText" dxfId="2984" priority="532" operator="containsText" text="6- Moderado">
      <formula>NOT(ISERROR(SEARCH("6- Moderado",K30)))</formula>
    </cfRule>
    <cfRule type="containsText" dxfId="2983" priority="533" operator="containsText" text="4- Moderado">
      <formula>NOT(ISERROR(SEARCH("4- Moderado",K30)))</formula>
    </cfRule>
    <cfRule type="containsText" dxfId="2982" priority="534" operator="containsText" text="3- Bajo">
      <formula>NOT(ISERROR(SEARCH("3- Bajo",K30)))</formula>
    </cfRule>
    <cfRule type="containsText" dxfId="2981" priority="535" operator="containsText" text="4- Bajo">
      <formula>NOT(ISERROR(SEARCH("4- Bajo",K30)))</formula>
    </cfRule>
    <cfRule type="containsText" dxfId="2980" priority="536" operator="containsText" text="1- Bajo">
      <formula>NOT(ISERROR(SEARCH("1- Bajo",K30)))</formula>
    </cfRule>
  </conditionalFormatting>
  <conditionalFormatting sqref="H30:I30">
    <cfRule type="containsText" dxfId="2979" priority="525" operator="containsText" text="3- Moderado">
      <formula>NOT(ISERROR(SEARCH("3- Moderado",H30)))</formula>
    </cfRule>
    <cfRule type="containsText" dxfId="2978" priority="526" operator="containsText" text="6- Moderado">
      <formula>NOT(ISERROR(SEARCH("6- Moderado",H30)))</formula>
    </cfRule>
    <cfRule type="containsText" dxfId="2977" priority="527" operator="containsText" text="4- Moderado">
      <formula>NOT(ISERROR(SEARCH("4- Moderado",H30)))</formula>
    </cfRule>
    <cfRule type="containsText" dxfId="2976" priority="528" operator="containsText" text="3- Bajo">
      <formula>NOT(ISERROR(SEARCH("3- Bajo",H30)))</formula>
    </cfRule>
    <cfRule type="containsText" dxfId="2975" priority="529" operator="containsText" text="4- Bajo">
      <formula>NOT(ISERROR(SEARCH("4- Bajo",H30)))</formula>
    </cfRule>
    <cfRule type="containsText" dxfId="2974" priority="530" operator="containsText" text="1- Bajo">
      <formula>NOT(ISERROR(SEARCH("1- Bajo",H30)))</formula>
    </cfRule>
  </conditionalFormatting>
  <conditionalFormatting sqref="A30">
    <cfRule type="containsText" dxfId="2973" priority="519" operator="containsText" text="3- Moderado">
      <formula>NOT(ISERROR(SEARCH("3- Moderado",A30)))</formula>
    </cfRule>
    <cfRule type="containsText" dxfId="2972" priority="520" operator="containsText" text="6- Moderado">
      <formula>NOT(ISERROR(SEARCH("6- Moderado",A30)))</formula>
    </cfRule>
    <cfRule type="containsText" dxfId="2971" priority="521" operator="containsText" text="4- Moderado">
      <formula>NOT(ISERROR(SEARCH("4- Moderado",A30)))</formula>
    </cfRule>
    <cfRule type="containsText" dxfId="2970" priority="522" operator="containsText" text="3- Bajo">
      <formula>NOT(ISERROR(SEARCH("3- Bajo",A30)))</formula>
    </cfRule>
    <cfRule type="containsText" dxfId="2969" priority="523" operator="containsText" text="4- Bajo">
      <formula>NOT(ISERROR(SEARCH("4- Bajo",A30)))</formula>
    </cfRule>
    <cfRule type="containsText" dxfId="2968" priority="524" operator="containsText" text="1- Bajo">
      <formula>NOT(ISERROR(SEARCH("1- Bajo",A30)))</formula>
    </cfRule>
  </conditionalFormatting>
  <conditionalFormatting sqref="J30:J34">
    <cfRule type="containsText" dxfId="2967" priority="514" operator="containsText" text="Bajo">
      <formula>NOT(ISERROR(SEARCH("Bajo",J30)))</formula>
    </cfRule>
    <cfRule type="containsText" dxfId="2966" priority="515" operator="containsText" text="Moderado">
      <formula>NOT(ISERROR(SEARCH("Moderado",J30)))</formula>
    </cfRule>
    <cfRule type="containsText" dxfId="2965" priority="516" operator="containsText" text="Alto">
      <formula>NOT(ISERROR(SEARCH("Alto",J30)))</formula>
    </cfRule>
    <cfRule type="containsText" dxfId="2964"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2963" priority="489" operator="containsText" text="Moderado">
      <formula>NOT(ISERROR(SEARCH("Moderado",M30)))</formula>
    </cfRule>
    <cfRule type="containsText" dxfId="2962" priority="509" operator="containsText" text="Bajo">
      <formula>NOT(ISERROR(SEARCH("Bajo",M30)))</formula>
    </cfRule>
    <cfRule type="containsText" dxfId="2961" priority="510" operator="containsText" text="Moderado">
      <formula>NOT(ISERROR(SEARCH("Moderado",M30)))</formula>
    </cfRule>
    <cfRule type="containsText" dxfId="2960" priority="511" operator="containsText" text="Alto">
      <formula>NOT(ISERROR(SEARCH("Alto",M30)))</formula>
    </cfRule>
    <cfRule type="containsText" dxfId="2959"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2958" priority="503" operator="containsText" text="3- Moderado">
      <formula>NOT(ISERROR(SEARCH("3- Moderado",N30)))</formula>
    </cfRule>
    <cfRule type="containsText" dxfId="2957" priority="504" operator="containsText" text="6- Moderado">
      <formula>NOT(ISERROR(SEARCH("6- Moderado",N30)))</formula>
    </cfRule>
    <cfRule type="containsText" dxfId="2956" priority="505" operator="containsText" text="4- Moderado">
      <formula>NOT(ISERROR(SEARCH("4- Moderado",N30)))</formula>
    </cfRule>
    <cfRule type="containsText" dxfId="2955" priority="506" operator="containsText" text="3- Bajo">
      <formula>NOT(ISERROR(SEARCH("3- Bajo",N30)))</formula>
    </cfRule>
    <cfRule type="containsText" dxfId="2954" priority="507" operator="containsText" text="4- Bajo">
      <formula>NOT(ISERROR(SEARCH("4- Bajo",N30)))</formula>
    </cfRule>
    <cfRule type="containsText" dxfId="2953" priority="508" operator="containsText" text="1- Bajo">
      <formula>NOT(ISERROR(SEARCH("1- Bajo",N30)))</formula>
    </cfRule>
  </conditionalFormatting>
  <conditionalFormatting sqref="H30:H34">
    <cfRule type="containsText" dxfId="2952" priority="490" operator="containsText" text="Muy Alta">
      <formula>NOT(ISERROR(SEARCH("Muy Alta",H30)))</formula>
    </cfRule>
    <cfRule type="containsText" dxfId="2951" priority="491" operator="containsText" text="Alta">
      <formula>NOT(ISERROR(SEARCH("Alta",H30)))</formula>
    </cfRule>
    <cfRule type="containsText" dxfId="2950" priority="492" operator="containsText" text="Muy Alta">
      <formula>NOT(ISERROR(SEARCH("Muy Alta",H30)))</formula>
    </cfRule>
    <cfRule type="containsText" dxfId="2949" priority="497" operator="containsText" text="Muy Baja">
      <formula>NOT(ISERROR(SEARCH("Muy Baja",H30)))</formula>
    </cfRule>
    <cfRule type="containsText" dxfId="2948" priority="498" operator="containsText" text="Baja">
      <formula>NOT(ISERROR(SEARCH("Baja",H30)))</formula>
    </cfRule>
    <cfRule type="containsText" dxfId="2947" priority="499" operator="containsText" text="Media">
      <formula>NOT(ISERROR(SEARCH("Media",H30)))</formula>
    </cfRule>
    <cfRule type="containsText" dxfId="2946" priority="500" operator="containsText" text="Alta">
      <formula>NOT(ISERROR(SEARCH("Alta",H30)))</formula>
    </cfRule>
    <cfRule type="containsText" dxfId="2945" priority="502" operator="containsText" text="Muy Alta">
      <formula>NOT(ISERROR(SEARCH("Muy Alta",H30)))</formula>
    </cfRule>
  </conditionalFormatting>
  <conditionalFormatting sqref="I30:I34">
    <cfRule type="containsText" dxfId="2944" priority="493" operator="containsText" text="Catastrófico">
      <formula>NOT(ISERROR(SEARCH("Catastrófico",I30)))</formula>
    </cfRule>
    <cfRule type="containsText" dxfId="2943" priority="494" operator="containsText" text="Mayor">
      <formula>NOT(ISERROR(SEARCH("Mayor",I30)))</formula>
    </cfRule>
    <cfRule type="containsText" dxfId="2942" priority="495" operator="containsText" text="Menor">
      <formula>NOT(ISERROR(SEARCH("Menor",I30)))</formula>
    </cfRule>
    <cfRule type="containsText" dxfId="2941" priority="496" operator="containsText" text="Leve">
      <formula>NOT(ISERROR(SEARCH("Leve",I30)))</formula>
    </cfRule>
    <cfRule type="containsText" dxfId="2940" priority="501" operator="containsText" text="Moderado">
      <formula>NOT(ISERROR(SEARCH("Moderado",I30)))</formula>
    </cfRule>
  </conditionalFormatting>
  <conditionalFormatting sqref="K30:K34">
    <cfRule type="containsText" dxfId="2939" priority="488" operator="containsText" text="Media">
      <formula>NOT(ISERROR(SEARCH("Media",K30)))</formula>
    </cfRule>
  </conditionalFormatting>
  <conditionalFormatting sqref="L30:L34">
    <cfRule type="containsText" dxfId="2938" priority="487" operator="containsText" text="Moderado">
      <formula>NOT(ISERROR(SEARCH("Moderado",L30)))</formula>
    </cfRule>
  </conditionalFormatting>
  <conditionalFormatting sqref="J30:J34">
    <cfRule type="containsText" dxfId="2937" priority="486" operator="containsText" text="Moderado">
      <formula>NOT(ISERROR(SEARCH("Moderado",J30)))</formula>
    </cfRule>
  </conditionalFormatting>
  <conditionalFormatting sqref="J30:J34">
    <cfRule type="containsText" dxfId="2936" priority="484" operator="containsText" text="Bajo">
      <formula>NOT(ISERROR(SEARCH("Bajo",J30)))</formula>
    </cfRule>
    <cfRule type="containsText" dxfId="2935" priority="485" operator="containsText" text="Extremo">
      <formula>NOT(ISERROR(SEARCH("Extremo",J30)))</formula>
    </cfRule>
  </conditionalFormatting>
  <conditionalFormatting sqref="K30:K34">
    <cfRule type="containsText" dxfId="2934" priority="482" operator="containsText" text="Baja">
      <formula>NOT(ISERROR(SEARCH("Baja",K30)))</formula>
    </cfRule>
    <cfRule type="containsText" dxfId="2933" priority="483" operator="containsText" text="Muy Baja">
      <formula>NOT(ISERROR(SEARCH("Muy Baja",K30)))</formula>
    </cfRule>
  </conditionalFormatting>
  <conditionalFormatting sqref="K30:K34">
    <cfRule type="containsText" dxfId="2932" priority="480" operator="containsText" text="Muy Alta">
      <formula>NOT(ISERROR(SEARCH("Muy Alta",K30)))</formula>
    </cfRule>
    <cfRule type="containsText" dxfId="2931" priority="481" operator="containsText" text="Alta">
      <formula>NOT(ISERROR(SEARCH("Alta",K30)))</formula>
    </cfRule>
  </conditionalFormatting>
  <conditionalFormatting sqref="L30:L34">
    <cfRule type="containsText" dxfId="2930" priority="476" operator="containsText" text="Catastrófico">
      <formula>NOT(ISERROR(SEARCH("Catastrófico",L30)))</formula>
    </cfRule>
    <cfRule type="containsText" dxfId="2929" priority="477" operator="containsText" text="Mayor">
      <formula>NOT(ISERROR(SEARCH("Mayor",L30)))</formula>
    </cfRule>
    <cfRule type="containsText" dxfId="2928" priority="478" operator="containsText" text="Menor">
      <formula>NOT(ISERROR(SEARCH("Menor",L30)))</formula>
    </cfRule>
    <cfRule type="containsText" dxfId="2927" priority="479" operator="containsText" text="Leve">
      <formula>NOT(ISERROR(SEARCH("Leve",L30)))</formula>
    </cfRule>
  </conditionalFormatting>
  <conditionalFormatting sqref="B30:G30">
    <cfRule type="containsText" dxfId="2926" priority="470" operator="containsText" text="3- Moderado">
      <formula>NOT(ISERROR(SEARCH("3- Moderado",B30)))</formula>
    </cfRule>
    <cfRule type="containsText" dxfId="2925" priority="471" operator="containsText" text="6- Moderado">
      <formula>NOT(ISERROR(SEARCH("6- Moderado",B30)))</formula>
    </cfRule>
    <cfRule type="containsText" dxfId="2924" priority="472" operator="containsText" text="4- Moderado">
      <formula>NOT(ISERROR(SEARCH("4- Moderado",B30)))</formula>
    </cfRule>
    <cfRule type="containsText" dxfId="2923" priority="473" operator="containsText" text="3- Bajo">
      <formula>NOT(ISERROR(SEARCH("3- Bajo",B30)))</formula>
    </cfRule>
    <cfRule type="containsText" dxfId="2922" priority="474" operator="containsText" text="4- Bajo">
      <formula>NOT(ISERROR(SEARCH("4- Bajo",B30)))</formula>
    </cfRule>
    <cfRule type="containsText" dxfId="2921" priority="475" operator="containsText" text="1- Bajo">
      <formula>NOT(ISERROR(SEARCH("1- Bajo",B30)))</formula>
    </cfRule>
  </conditionalFormatting>
  <conditionalFormatting sqref="K35:L35">
    <cfRule type="containsText" dxfId="2920" priority="464" operator="containsText" text="3- Moderado">
      <formula>NOT(ISERROR(SEARCH("3- Moderado",K35)))</formula>
    </cfRule>
    <cfRule type="containsText" dxfId="2919" priority="465" operator="containsText" text="6- Moderado">
      <formula>NOT(ISERROR(SEARCH("6- Moderado",K35)))</formula>
    </cfRule>
    <cfRule type="containsText" dxfId="2918" priority="466" operator="containsText" text="4- Moderado">
      <formula>NOT(ISERROR(SEARCH("4- Moderado",K35)))</formula>
    </cfRule>
    <cfRule type="containsText" dxfId="2917" priority="467" operator="containsText" text="3- Bajo">
      <formula>NOT(ISERROR(SEARCH("3- Bajo",K35)))</formula>
    </cfRule>
    <cfRule type="containsText" dxfId="2916" priority="468" operator="containsText" text="4- Bajo">
      <formula>NOT(ISERROR(SEARCH("4- Bajo",K35)))</formula>
    </cfRule>
    <cfRule type="containsText" dxfId="2915" priority="469" operator="containsText" text="1- Bajo">
      <formula>NOT(ISERROR(SEARCH("1- Bajo",K35)))</formula>
    </cfRule>
  </conditionalFormatting>
  <conditionalFormatting sqref="H35:I35">
    <cfRule type="containsText" dxfId="2914" priority="458" operator="containsText" text="3- Moderado">
      <formula>NOT(ISERROR(SEARCH("3- Moderado",H35)))</formula>
    </cfRule>
    <cfRule type="containsText" dxfId="2913" priority="459" operator="containsText" text="6- Moderado">
      <formula>NOT(ISERROR(SEARCH("6- Moderado",H35)))</formula>
    </cfRule>
    <cfRule type="containsText" dxfId="2912" priority="460" operator="containsText" text="4- Moderado">
      <formula>NOT(ISERROR(SEARCH("4- Moderado",H35)))</formula>
    </cfRule>
    <cfRule type="containsText" dxfId="2911" priority="461" operator="containsText" text="3- Bajo">
      <formula>NOT(ISERROR(SEARCH("3- Bajo",H35)))</formula>
    </cfRule>
    <cfRule type="containsText" dxfId="2910" priority="462" operator="containsText" text="4- Bajo">
      <formula>NOT(ISERROR(SEARCH("4- Bajo",H35)))</formula>
    </cfRule>
    <cfRule type="containsText" dxfId="2909" priority="463" operator="containsText" text="1- Bajo">
      <formula>NOT(ISERROR(SEARCH("1- Bajo",H35)))</formula>
    </cfRule>
  </conditionalFormatting>
  <conditionalFormatting sqref="A35">
    <cfRule type="containsText" dxfId="2908" priority="452" operator="containsText" text="3- Moderado">
      <formula>NOT(ISERROR(SEARCH("3- Moderado",A35)))</formula>
    </cfRule>
    <cfRule type="containsText" dxfId="2907" priority="453" operator="containsText" text="6- Moderado">
      <formula>NOT(ISERROR(SEARCH("6- Moderado",A35)))</formula>
    </cfRule>
    <cfRule type="containsText" dxfId="2906" priority="454" operator="containsText" text="4- Moderado">
      <formula>NOT(ISERROR(SEARCH("4- Moderado",A35)))</formula>
    </cfRule>
    <cfRule type="containsText" dxfId="2905" priority="455" operator="containsText" text="3- Bajo">
      <formula>NOT(ISERROR(SEARCH("3- Bajo",A35)))</formula>
    </cfRule>
    <cfRule type="containsText" dxfId="2904" priority="456" operator="containsText" text="4- Bajo">
      <formula>NOT(ISERROR(SEARCH("4- Bajo",A35)))</formula>
    </cfRule>
    <cfRule type="containsText" dxfId="2903" priority="457" operator="containsText" text="1- Bajo">
      <formula>NOT(ISERROR(SEARCH("1- Bajo",A35)))</formula>
    </cfRule>
  </conditionalFormatting>
  <conditionalFormatting sqref="J35:J39">
    <cfRule type="containsText" dxfId="2902" priority="447" operator="containsText" text="Bajo">
      <formula>NOT(ISERROR(SEARCH("Bajo",J35)))</formula>
    </cfRule>
    <cfRule type="containsText" dxfId="2901" priority="448" operator="containsText" text="Moderado">
      <formula>NOT(ISERROR(SEARCH("Moderado",J35)))</formula>
    </cfRule>
    <cfRule type="containsText" dxfId="2900" priority="449" operator="containsText" text="Alto">
      <formula>NOT(ISERROR(SEARCH("Alto",J35)))</formula>
    </cfRule>
    <cfRule type="containsText" dxfId="2899"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2898" priority="422" operator="containsText" text="Moderado">
      <formula>NOT(ISERROR(SEARCH("Moderado",M35)))</formula>
    </cfRule>
    <cfRule type="containsText" dxfId="2897" priority="442" operator="containsText" text="Bajo">
      <formula>NOT(ISERROR(SEARCH("Bajo",M35)))</formula>
    </cfRule>
    <cfRule type="containsText" dxfId="2896" priority="443" operator="containsText" text="Moderado">
      <formula>NOT(ISERROR(SEARCH("Moderado",M35)))</formula>
    </cfRule>
    <cfRule type="containsText" dxfId="2895" priority="444" operator="containsText" text="Alto">
      <formula>NOT(ISERROR(SEARCH("Alto",M35)))</formula>
    </cfRule>
    <cfRule type="containsText" dxfId="2894"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2893" priority="436" operator="containsText" text="3- Moderado">
      <formula>NOT(ISERROR(SEARCH("3- Moderado",N35)))</formula>
    </cfRule>
    <cfRule type="containsText" dxfId="2892" priority="437" operator="containsText" text="6- Moderado">
      <formula>NOT(ISERROR(SEARCH("6- Moderado",N35)))</formula>
    </cfRule>
    <cfRule type="containsText" dxfId="2891" priority="438" operator="containsText" text="4- Moderado">
      <formula>NOT(ISERROR(SEARCH("4- Moderado",N35)))</formula>
    </cfRule>
    <cfRule type="containsText" dxfId="2890" priority="439" operator="containsText" text="3- Bajo">
      <formula>NOT(ISERROR(SEARCH("3- Bajo",N35)))</formula>
    </cfRule>
    <cfRule type="containsText" dxfId="2889" priority="440" operator="containsText" text="4- Bajo">
      <formula>NOT(ISERROR(SEARCH("4- Bajo",N35)))</formula>
    </cfRule>
    <cfRule type="containsText" dxfId="2888" priority="441" operator="containsText" text="1- Bajo">
      <formula>NOT(ISERROR(SEARCH("1- Bajo",N35)))</formula>
    </cfRule>
  </conditionalFormatting>
  <conditionalFormatting sqref="H35:H39">
    <cfRule type="containsText" dxfId="2887" priority="423" operator="containsText" text="Muy Alta">
      <formula>NOT(ISERROR(SEARCH("Muy Alta",H35)))</formula>
    </cfRule>
    <cfRule type="containsText" dxfId="2886" priority="424" operator="containsText" text="Alta">
      <formula>NOT(ISERROR(SEARCH("Alta",H35)))</formula>
    </cfRule>
    <cfRule type="containsText" dxfId="2885" priority="425" operator="containsText" text="Muy Alta">
      <formula>NOT(ISERROR(SEARCH("Muy Alta",H35)))</formula>
    </cfRule>
    <cfRule type="containsText" dxfId="2884" priority="430" operator="containsText" text="Muy Baja">
      <formula>NOT(ISERROR(SEARCH("Muy Baja",H35)))</formula>
    </cfRule>
    <cfRule type="containsText" dxfId="2883" priority="431" operator="containsText" text="Baja">
      <formula>NOT(ISERROR(SEARCH("Baja",H35)))</formula>
    </cfRule>
    <cfRule type="containsText" dxfId="2882" priority="432" operator="containsText" text="Media">
      <formula>NOT(ISERROR(SEARCH("Media",H35)))</formula>
    </cfRule>
    <cfRule type="containsText" dxfId="2881" priority="433" operator="containsText" text="Alta">
      <formula>NOT(ISERROR(SEARCH("Alta",H35)))</formula>
    </cfRule>
    <cfRule type="containsText" dxfId="2880" priority="435" operator="containsText" text="Muy Alta">
      <formula>NOT(ISERROR(SEARCH("Muy Alta",H35)))</formula>
    </cfRule>
  </conditionalFormatting>
  <conditionalFormatting sqref="I35:I39">
    <cfRule type="containsText" dxfId="2879" priority="426" operator="containsText" text="Catastrófico">
      <formula>NOT(ISERROR(SEARCH("Catastrófico",I35)))</formula>
    </cfRule>
    <cfRule type="containsText" dxfId="2878" priority="427" operator="containsText" text="Mayor">
      <formula>NOT(ISERROR(SEARCH("Mayor",I35)))</formula>
    </cfRule>
    <cfRule type="containsText" dxfId="2877" priority="428" operator="containsText" text="Menor">
      <formula>NOT(ISERROR(SEARCH("Menor",I35)))</formula>
    </cfRule>
    <cfRule type="containsText" dxfId="2876" priority="429" operator="containsText" text="Leve">
      <formula>NOT(ISERROR(SEARCH("Leve",I35)))</formula>
    </cfRule>
    <cfRule type="containsText" dxfId="2875" priority="434" operator="containsText" text="Moderado">
      <formula>NOT(ISERROR(SEARCH("Moderado",I35)))</formula>
    </cfRule>
  </conditionalFormatting>
  <conditionalFormatting sqref="K35:K39">
    <cfRule type="containsText" dxfId="2874" priority="421" operator="containsText" text="Media">
      <formula>NOT(ISERROR(SEARCH("Media",K35)))</formula>
    </cfRule>
  </conditionalFormatting>
  <conditionalFormatting sqref="L35:L39">
    <cfRule type="containsText" dxfId="2873" priority="420" operator="containsText" text="Moderado">
      <formula>NOT(ISERROR(SEARCH("Moderado",L35)))</formula>
    </cfRule>
  </conditionalFormatting>
  <conditionalFormatting sqref="J35:J39">
    <cfRule type="containsText" dxfId="2872" priority="419" operator="containsText" text="Moderado">
      <formula>NOT(ISERROR(SEARCH("Moderado",J35)))</formula>
    </cfRule>
  </conditionalFormatting>
  <conditionalFormatting sqref="J35:J39">
    <cfRule type="containsText" dxfId="2871" priority="417" operator="containsText" text="Bajo">
      <formula>NOT(ISERROR(SEARCH("Bajo",J35)))</formula>
    </cfRule>
    <cfRule type="containsText" dxfId="2870" priority="418" operator="containsText" text="Extremo">
      <formula>NOT(ISERROR(SEARCH("Extremo",J35)))</formula>
    </cfRule>
  </conditionalFormatting>
  <conditionalFormatting sqref="K35:K39">
    <cfRule type="containsText" dxfId="2869" priority="415" operator="containsText" text="Baja">
      <formula>NOT(ISERROR(SEARCH("Baja",K35)))</formula>
    </cfRule>
    <cfRule type="containsText" dxfId="2868" priority="416" operator="containsText" text="Muy Baja">
      <formula>NOT(ISERROR(SEARCH("Muy Baja",K35)))</formula>
    </cfRule>
  </conditionalFormatting>
  <conditionalFormatting sqref="K35:K39">
    <cfRule type="containsText" dxfId="2867" priority="413" operator="containsText" text="Muy Alta">
      <formula>NOT(ISERROR(SEARCH("Muy Alta",K35)))</formula>
    </cfRule>
    <cfRule type="containsText" dxfId="2866" priority="414" operator="containsText" text="Alta">
      <formula>NOT(ISERROR(SEARCH("Alta",K35)))</formula>
    </cfRule>
  </conditionalFormatting>
  <conditionalFormatting sqref="L35:L39">
    <cfRule type="containsText" dxfId="2865" priority="409" operator="containsText" text="Catastrófico">
      <formula>NOT(ISERROR(SEARCH("Catastrófico",L35)))</formula>
    </cfRule>
    <cfRule type="containsText" dxfId="2864" priority="410" operator="containsText" text="Mayor">
      <formula>NOT(ISERROR(SEARCH("Mayor",L35)))</formula>
    </cfRule>
    <cfRule type="containsText" dxfId="2863" priority="411" operator="containsText" text="Menor">
      <formula>NOT(ISERROR(SEARCH("Menor",L35)))</formula>
    </cfRule>
    <cfRule type="containsText" dxfId="2862" priority="412" operator="containsText" text="Leve">
      <formula>NOT(ISERROR(SEARCH("Leve",L35)))</formula>
    </cfRule>
  </conditionalFormatting>
  <conditionalFormatting sqref="B35:G35">
    <cfRule type="containsText" dxfId="2861" priority="403" operator="containsText" text="3- Moderado">
      <formula>NOT(ISERROR(SEARCH("3- Moderado",B35)))</formula>
    </cfRule>
    <cfRule type="containsText" dxfId="2860" priority="404" operator="containsText" text="6- Moderado">
      <formula>NOT(ISERROR(SEARCH("6- Moderado",B35)))</formula>
    </cfRule>
    <cfRule type="containsText" dxfId="2859" priority="405" operator="containsText" text="4- Moderado">
      <formula>NOT(ISERROR(SEARCH("4- Moderado",B35)))</formula>
    </cfRule>
    <cfRule type="containsText" dxfId="2858" priority="406" operator="containsText" text="3- Bajo">
      <formula>NOT(ISERROR(SEARCH("3- Bajo",B35)))</formula>
    </cfRule>
    <cfRule type="containsText" dxfId="2857" priority="407" operator="containsText" text="4- Bajo">
      <formula>NOT(ISERROR(SEARCH("4- Bajo",B35)))</formula>
    </cfRule>
    <cfRule type="containsText" dxfId="2856" priority="408" operator="containsText" text="1- Bajo">
      <formula>NOT(ISERROR(SEARCH("1- Bajo",B35)))</formula>
    </cfRule>
  </conditionalFormatting>
  <conditionalFormatting sqref="K40:L40">
    <cfRule type="containsText" dxfId="2855" priority="397" operator="containsText" text="3- Moderado">
      <formula>NOT(ISERROR(SEARCH("3- Moderado",K40)))</formula>
    </cfRule>
    <cfRule type="containsText" dxfId="2854" priority="398" operator="containsText" text="6- Moderado">
      <formula>NOT(ISERROR(SEARCH("6- Moderado",K40)))</formula>
    </cfRule>
    <cfRule type="containsText" dxfId="2853" priority="399" operator="containsText" text="4- Moderado">
      <formula>NOT(ISERROR(SEARCH("4- Moderado",K40)))</formula>
    </cfRule>
    <cfRule type="containsText" dxfId="2852" priority="400" operator="containsText" text="3- Bajo">
      <formula>NOT(ISERROR(SEARCH("3- Bajo",K40)))</formula>
    </cfRule>
    <cfRule type="containsText" dxfId="2851" priority="401" operator="containsText" text="4- Bajo">
      <formula>NOT(ISERROR(SEARCH("4- Bajo",K40)))</formula>
    </cfRule>
    <cfRule type="containsText" dxfId="2850" priority="402" operator="containsText" text="1- Bajo">
      <formula>NOT(ISERROR(SEARCH("1- Bajo",K40)))</formula>
    </cfRule>
  </conditionalFormatting>
  <conditionalFormatting sqref="H40:I40">
    <cfRule type="containsText" dxfId="2849" priority="391" operator="containsText" text="3- Moderado">
      <formula>NOT(ISERROR(SEARCH("3- Moderado",H40)))</formula>
    </cfRule>
    <cfRule type="containsText" dxfId="2848" priority="392" operator="containsText" text="6- Moderado">
      <formula>NOT(ISERROR(SEARCH("6- Moderado",H40)))</formula>
    </cfRule>
    <cfRule type="containsText" dxfId="2847" priority="393" operator="containsText" text="4- Moderado">
      <formula>NOT(ISERROR(SEARCH("4- Moderado",H40)))</formula>
    </cfRule>
    <cfRule type="containsText" dxfId="2846" priority="394" operator="containsText" text="3- Bajo">
      <formula>NOT(ISERROR(SEARCH("3- Bajo",H40)))</formula>
    </cfRule>
    <cfRule type="containsText" dxfId="2845" priority="395" operator="containsText" text="4- Bajo">
      <formula>NOT(ISERROR(SEARCH("4- Bajo",H40)))</formula>
    </cfRule>
    <cfRule type="containsText" dxfId="2844" priority="396" operator="containsText" text="1- Bajo">
      <formula>NOT(ISERROR(SEARCH("1- Bajo",H40)))</formula>
    </cfRule>
  </conditionalFormatting>
  <conditionalFormatting sqref="A40">
    <cfRule type="containsText" dxfId="2843" priority="385" operator="containsText" text="3- Moderado">
      <formula>NOT(ISERROR(SEARCH("3- Moderado",A40)))</formula>
    </cfRule>
    <cfRule type="containsText" dxfId="2842" priority="386" operator="containsText" text="6- Moderado">
      <formula>NOT(ISERROR(SEARCH("6- Moderado",A40)))</formula>
    </cfRule>
    <cfRule type="containsText" dxfId="2841" priority="387" operator="containsText" text="4- Moderado">
      <formula>NOT(ISERROR(SEARCH("4- Moderado",A40)))</formula>
    </cfRule>
    <cfRule type="containsText" dxfId="2840" priority="388" operator="containsText" text="3- Bajo">
      <formula>NOT(ISERROR(SEARCH("3- Bajo",A40)))</formula>
    </cfRule>
    <cfRule type="containsText" dxfId="2839" priority="389" operator="containsText" text="4- Bajo">
      <formula>NOT(ISERROR(SEARCH("4- Bajo",A40)))</formula>
    </cfRule>
    <cfRule type="containsText" dxfId="2838" priority="390" operator="containsText" text="1- Bajo">
      <formula>NOT(ISERROR(SEARCH("1- Bajo",A40)))</formula>
    </cfRule>
  </conditionalFormatting>
  <conditionalFormatting sqref="J40:J44">
    <cfRule type="containsText" dxfId="2837" priority="380" operator="containsText" text="Bajo">
      <formula>NOT(ISERROR(SEARCH("Bajo",J40)))</formula>
    </cfRule>
    <cfRule type="containsText" dxfId="2836" priority="381" operator="containsText" text="Moderado">
      <formula>NOT(ISERROR(SEARCH("Moderado",J40)))</formula>
    </cfRule>
    <cfRule type="containsText" dxfId="2835" priority="382" operator="containsText" text="Alto">
      <formula>NOT(ISERROR(SEARCH("Alto",J40)))</formula>
    </cfRule>
    <cfRule type="containsText" dxfId="2834"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2833" priority="355" operator="containsText" text="Moderado">
      <formula>NOT(ISERROR(SEARCH("Moderado",M40)))</formula>
    </cfRule>
    <cfRule type="containsText" dxfId="2832" priority="375" operator="containsText" text="Bajo">
      <formula>NOT(ISERROR(SEARCH("Bajo",M40)))</formula>
    </cfRule>
    <cfRule type="containsText" dxfId="2831" priority="376" operator="containsText" text="Moderado">
      <formula>NOT(ISERROR(SEARCH("Moderado",M40)))</formula>
    </cfRule>
    <cfRule type="containsText" dxfId="2830" priority="377" operator="containsText" text="Alto">
      <formula>NOT(ISERROR(SEARCH("Alto",M40)))</formula>
    </cfRule>
    <cfRule type="containsText" dxfId="2829"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2828" priority="369" operator="containsText" text="3- Moderado">
      <formula>NOT(ISERROR(SEARCH("3- Moderado",N40)))</formula>
    </cfRule>
    <cfRule type="containsText" dxfId="2827" priority="370" operator="containsText" text="6- Moderado">
      <formula>NOT(ISERROR(SEARCH("6- Moderado",N40)))</formula>
    </cfRule>
    <cfRule type="containsText" dxfId="2826" priority="371" operator="containsText" text="4- Moderado">
      <formula>NOT(ISERROR(SEARCH("4- Moderado",N40)))</formula>
    </cfRule>
    <cfRule type="containsText" dxfId="2825" priority="372" operator="containsText" text="3- Bajo">
      <formula>NOT(ISERROR(SEARCH("3- Bajo",N40)))</formula>
    </cfRule>
    <cfRule type="containsText" dxfId="2824" priority="373" operator="containsText" text="4- Bajo">
      <formula>NOT(ISERROR(SEARCH("4- Bajo",N40)))</formula>
    </cfRule>
    <cfRule type="containsText" dxfId="2823" priority="374" operator="containsText" text="1- Bajo">
      <formula>NOT(ISERROR(SEARCH("1- Bajo",N40)))</formula>
    </cfRule>
  </conditionalFormatting>
  <conditionalFormatting sqref="H40:H44">
    <cfRule type="containsText" dxfId="2822" priority="356" operator="containsText" text="Muy Alta">
      <formula>NOT(ISERROR(SEARCH("Muy Alta",H40)))</formula>
    </cfRule>
    <cfRule type="containsText" dxfId="2821" priority="357" operator="containsText" text="Alta">
      <formula>NOT(ISERROR(SEARCH("Alta",H40)))</formula>
    </cfRule>
    <cfRule type="containsText" dxfId="2820" priority="358" operator="containsText" text="Muy Alta">
      <formula>NOT(ISERROR(SEARCH("Muy Alta",H40)))</formula>
    </cfRule>
    <cfRule type="containsText" dxfId="2819" priority="363" operator="containsText" text="Muy Baja">
      <formula>NOT(ISERROR(SEARCH("Muy Baja",H40)))</formula>
    </cfRule>
    <cfRule type="containsText" dxfId="2818" priority="364" operator="containsText" text="Baja">
      <formula>NOT(ISERROR(SEARCH("Baja",H40)))</formula>
    </cfRule>
    <cfRule type="containsText" dxfId="2817" priority="365" operator="containsText" text="Media">
      <formula>NOT(ISERROR(SEARCH("Media",H40)))</formula>
    </cfRule>
    <cfRule type="containsText" dxfId="2816" priority="366" operator="containsText" text="Alta">
      <formula>NOT(ISERROR(SEARCH("Alta",H40)))</formula>
    </cfRule>
    <cfRule type="containsText" dxfId="2815" priority="368" operator="containsText" text="Muy Alta">
      <formula>NOT(ISERROR(SEARCH("Muy Alta",H40)))</formula>
    </cfRule>
  </conditionalFormatting>
  <conditionalFormatting sqref="I40:I44">
    <cfRule type="containsText" dxfId="2814" priority="359" operator="containsText" text="Catastrófico">
      <formula>NOT(ISERROR(SEARCH("Catastrófico",I40)))</formula>
    </cfRule>
    <cfRule type="containsText" dxfId="2813" priority="360" operator="containsText" text="Mayor">
      <formula>NOT(ISERROR(SEARCH("Mayor",I40)))</formula>
    </cfRule>
    <cfRule type="containsText" dxfId="2812" priority="361" operator="containsText" text="Menor">
      <formula>NOT(ISERROR(SEARCH("Menor",I40)))</formula>
    </cfRule>
    <cfRule type="containsText" dxfId="2811" priority="362" operator="containsText" text="Leve">
      <formula>NOT(ISERROR(SEARCH("Leve",I40)))</formula>
    </cfRule>
    <cfRule type="containsText" dxfId="2810" priority="367" operator="containsText" text="Moderado">
      <formula>NOT(ISERROR(SEARCH("Moderado",I40)))</formula>
    </cfRule>
  </conditionalFormatting>
  <conditionalFormatting sqref="K40:K44">
    <cfRule type="containsText" dxfId="2809" priority="354" operator="containsText" text="Media">
      <formula>NOT(ISERROR(SEARCH("Media",K40)))</formula>
    </cfRule>
  </conditionalFormatting>
  <conditionalFormatting sqref="L40:L44">
    <cfRule type="containsText" dxfId="2808" priority="353" operator="containsText" text="Moderado">
      <formula>NOT(ISERROR(SEARCH("Moderado",L40)))</formula>
    </cfRule>
  </conditionalFormatting>
  <conditionalFormatting sqref="J40:J44">
    <cfRule type="containsText" dxfId="2807" priority="352" operator="containsText" text="Moderado">
      <formula>NOT(ISERROR(SEARCH("Moderado",J40)))</formula>
    </cfRule>
  </conditionalFormatting>
  <conditionalFormatting sqref="J40:J44">
    <cfRule type="containsText" dxfId="2806" priority="350" operator="containsText" text="Bajo">
      <formula>NOT(ISERROR(SEARCH("Bajo",J40)))</formula>
    </cfRule>
    <cfRule type="containsText" dxfId="2805" priority="351" operator="containsText" text="Extremo">
      <formula>NOT(ISERROR(SEARCH("Extremo",J40)))</formula>
    </cfRule>
  </conditionalFormatting>
  <conditionalFormatting sqref="K40:K44">
    <cfRule type="containsText" dxfId="2804" priority="348" operator="containsText" text="Baja">
      <formula>NOT(ISERROR(SEARCH("Baja",K40)))</formula>
    </cfRule>
    <cfRule type="containsText" dxfId="2803" priority="349" operator="containsText" text="Muy Baja">
      <formula>NOT(ISERROR(SEARCH("Muy Baja",K40)))</formula>
    </cfRule>
  </conditionalFormatting>
  <conditionalFormatting sqref="K40:K44">
    <cfRule type="containsText" dxfId="2802" priority="346" operator="containsText" text="Muy Alta">
      <formula>NOT(ISERROR(SEARCH("Muy Alta",K40)))</formula>
    </cfRule>
    <cfRule type="containsText" dxfId="2801" priority="347" operator="containsText" text="Alta">
      <formula>NOT(ISERROR(SEARCH("Alta",K40)))</formula>
    </cfRule>
  </conditionalFormatting>
  <conditionalFormatting sqref="L40:L44">
    <cfRule type="containsText" dxfId="2800" priority="342" operator="containsText" text="Catastrófico">
      <formula>NOT(ISERROR(SEARCH("Catastrófico",L40)))</formula>
    </cfRule>
    <cfRule type="containsText" dxfId="2799" priority="343" operator="containsText" text="Mayor">
      <formula>NOT(ISERROR(SEARCH("Mayor",L40)))</formula>
    </cfRule>
    <cfRule type="containsText" dxfId="2798" priority="344" operator="containsText" text="Menor">
      <formula>NOT(ISERROR(SEARCH("Menor",L40)))</formula>
    </cfRule>
    <cfRule type="containsText" dxfId="2797" priority="345" operator="containsText" text="Leve">
      <formula>NOT(ISERROR(SEARCH("Leve",L40)))</formula>
    </cfRule>
  </conditionalFormatting>
  <conditionalFormatting sqref="B40:G40">
    <cfRule type="containsText" dxfId="2796" priority="336" operator="containsText" text="3- Moderado">
      <formula>NOT(ISERROR(SEARCH("3- Moderado",B40)))</formula>
    </cfRule>
    <cfRule type="containsText" dxfId="2795" priority="337" operator="containsText" text="6- Moderado">
      <formula>NOT(ISERROR(SEARCH("6- Moderado",B40)))</formula>
    </cfRule>
    <cfRule type="containsText" dxfId="2794" priority="338" operator="containsText" text="4- Moderado">
      <formula>NOT(ISERROR(SEARCH("4- Moderado",B40)))</formula>
    </cfRule>
    <cfRule type="containsText" dxfId="2793" priority="339" operator="containsText" text="3- Bajo">
      <formula>NOT(ISERROR(SEARCH("3- Bajo",B40)))</formula>
    </cfRule>
    <cfRule type="containsText" dxfId="2792" priority="340" operator="containsText" text="4- Bajo">
      <formula>NOT(ISERROR(SEARCH("4- Bajo",B40)))</formula>
    </cfRule>
    <cfRule type="containsText" dxfId="2791" priority="341" operator="containsText" text="1- Bajo">
      <formula>NOT(ISERROR(SEARCH("1- Bajo",B40)))</formula>
    </cfRule>
  </conditionalFormatting>
  <conditionalFormatting sqref="K45:L45">
    <cfRule type="containsText" dxfId="2790" priority="330" operator="containsText" text="3- Moderado">
      <formula>NOT(ISERROR(SEARCH("3- Moderado",K45)))</formula>
    </cfRule>
    <cfRule type="containsText" dxfId="2789" priority="331" operator="containsText" text="6- Moderado">
      <formula>NOT(ISERROR(SEARCH("6- Moderado",K45)))</formula>
    </cfRule>
    <cfRule type="containsText" dxfId="2788" priority="332" operator="containsText" text="4- Moderado">
      <formula>NOT(ISERROR(SEARCH("4- Moderado",K45)))</formula>
    </cfRule>
    <cfRule type="containsText" dxfId="2787" priority="333" operator="containsText" text="3- Bajo">
      <formula>NOT(ISERROR(SEARCH("3- Bajo",K45)))</formula>
    </cfRule>
    <cfRule type="containsText" dxfId="2786" priority="334" operator="containsText" text="4- Bajo">
      <formula>NOT(ISERROR(SEARCH("4- Bajo",K45)))</formula>
    </cfRule>
    <cfRule type="containsText" dxfId="2785" priority="335" operator="containsText" text="1- Bajo">
      <formula>NOT(ISERROR(SEARCH("1- Bajo",K45)))</formula>
    </cfRule>
  </conditionalFormatting>
  <conditionalFormatting sqref="H45:I45">
    <cfRule type="containsText" dxfId="2784" priority="324" operator="containsText" text="3- Moderado">
      <formula>NOT(ISERROR(SEARCH("3- Moderado",H45)))</formula>
    </cfRule>
    <cfRule type="containsText" dxfId="2783" priority="325" operator="containsText" text="6- Moderado">
      <formula>NOT(ISERROR(SEARCH("6- Moderado",H45)))</formula>
    </cfRule>
    <cfRule type="containsText" dxfId="2782" priority="326" operator="containsText" text="4- Moderado">
      <formula>NOT(ISERROR(SEARCH("4- Moderado",H45)))</formula>
    </cfRule>
    <cfRule type="containsText" dxfId="2781" priority="327" operator="containsText" text="3- Bajo">
      <formula>NOT(ISERROR(SEARCH("3- Bajo",H45)))</formula>
    </cfRule>
    <cfRule type="containsText" dxfId="2780" priority="328" operator="containsText" text="4- Bajo">
      <formula>NOT(ISERROR(SEARCH("4- Bajo",H45)))</formula>
    </cfRule>
    <cfRule type="containsText" dxfId="2779" priority="329" operator="containsText" text="1- Bajo">
      <formula>NOT(ISERROR(SEARCH("1- Bajo",H45)))</formula>
    </cfRule>
  </conditionalFormatting>
  <conditionalFormatting sqref="A45">
    <cfRule type="containsText" dxfId="2778" priority="318" operator="containsText" text="3- Moderado">
      <formula>NOT(ISERROR(SEARCH("3- Moderado",A45)))</formula>
    </cfRule>
    <cfRule type="containsText" dxfId="2777" priority="319" operator="containsText" text="6- Moderado">
      <formula>NOT(ISERROR(SEARCH("6- Moderado",A45)))</formula>
    </cfRule>
    <cfRule type="containsText" dxfId="2776" priority="320" operator="containsText" text="4- Moderado">
      <formula>NOT(ISERROR(SEARCH("4- Moderado",A45)))</formula>
    </cfRule>
    <cfRule type="containsText" dxfId="2775" priority="321" operator="containsText" text="3- Bajo">
      <formula>NOT(ISERROR(SEARCH("3- Bajo",A45)))</formula>
    </cfRule>
    <cfRule type="containsText" dxfId="2774" priority="322" operator="containsText" text="4- Bajo">
      <formula>NOT(ISERROR(SEARCH("4- Bajo",A45)))</formula>
    </cfRule>
    <cfRule type="containsText" dxfId="2773" priority="323" operator="containsText" text="1- Bajo">
      <formula>NOT(ISERROR(SEARCH("1- Bajo",A45)))</formula>
    </cfRule>
  </conditionalFormatting>
  <conditionalFormatting sqref="J45:J49">
    <cfRule type="containsText" dxfId="2772" priority="313" operator="containsText" text="Bajo">
      <formula>NOT(ISERROR(SEARCH("Bajo",J45)))</formula>
    </cfRule>
    <cfRule type="containsText" dxfId="2771" priority="314" operator="containsText" text="Moderado">
      <formula>NOT(ISERROR(SEARCH("Moderado",J45)))</formula>
    </cfRule>
    <cfRule type="containsText" dxfId="2770" priority="315" operator="containsText" text="Alto">
      <formula>NOT(ISERROR(SEARCH("Alto",J45)))</formula>
    </cfRule>
    <cfRule type="containsText" dxfId="2769"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2768" priority="288" operator="containsText" text="Moderado">
      <formula>NOT(ISERROR(SEARCH("Moderado",M45)))</formula>
    </cfRule>
    <cfRule type="containsText" dxfId="2767" priority="308" operator="containsText" text="Bajo">
      <formula>NOT(ISERROR(SEARCH("Bajo",M45)))</formula>
    </cfRule>
    <cfRule type="containsText" dxfId="2766" priority="309" operator="containsText" text="Moderado">
      <formula>NOT(ISERROR(SEARCH("Moderado",M45)))</formula>
    </cfRule>
    <cfRule type="containsText" dxfId="2765" priority="310" operator="containsText" text="Alto">
      <formula>NOT(ISERROR(SEARCH("Alto",M45)))</formula>
    </cfRule>
    <cfRule type="containsText" dxfId="2764"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2763" priority="302" operator="containsText" text="3- Moderado">
      <formula>NOT(ISERROR(SEARCH("3- Moderado",N45)))</formula>
    </cfRule>
    <cfRule type="containsText" dxfId="2762" priority="303" operator="containsText" text="6- Moderado">
      <formula>NOT(ISERROR(SEARCH("6- Moderado",N45)))</formula>
    </cfRule>
    <cfRule type="containsText" dxfId="2761" priority="304" operator="containsText" text="4- Moderado">
      <formula>NOT(ISERROR(SEARCH("4- Moderado",N45)))</formula>
    </cfRule>
    <cfRule type="containsText" dxfId="2760" priority="305" operator="containsText" text="3- Bajo">
      <formula>NOT(ISERROR(SEARCH("3- Bajo",N45)))</formula>
    </cfRule>
    <cfRule type="containsText" dxfId="2759" priority="306" operator="containsText" text="4- Bajo">
      <formula>NOT(ISERROR(SEARCH("4- Bajo",N45)))</formula>
    </cfRule>
    <cfRule type="containsText" dxfId="2758" priority="307" operator="containsText" text="1- Bajo">
      <formula>NOT(ISERROR(SEARCH("1- Bajo",N45)))</formula>
    </cfRule>
  </conditionalFormatting>
  <conditionalFormatting sqref="H45:H49">
    <cfRule type="containsText" dxfId="2757" priority="289" operator="containsText" text="Muy Alta">
      <formula>NOT(ISERROR(SEARCH("Muy Alta",H45)))</formula>
    </cfRule>
    <cfRule type="containsText" dxfId="2756" priority="290" operator="containsText" text="Alta">
      <formula>NOT(ISERROR(SEARCH("Alta",H45)))</formula>
    </cfRule>
    <cfRule type="containsText" dxfId="2755" priority="291" operator="containsText" text="Muy Alta">
      <formula>NOT(ISERROR(SEARCH("Muy Alta",H45)))</formula>
    </cfRule>
    <cfRule type="containsText" dxfId="2754" priority="296" operator="containsText" text="Muy Baja">
      <formula>NOT(ISERROR(SEARCH("Muy Baja",H45)))</formula>
    </cfRule>
    <cfRule type="containsText" dxfId="2753" priority="297" operator="containsText" text="Baja">
      <formula>NOT(ISERROR(SEARCH("Baja",H45)))</formula>
    </cfRule>
    <cfRule type="containsText" dxfId="2752" priority="298" operator="containsText" text="Media">
      <formula>NOT(ISERROR(SEARCH("Media",H45)))</formula>
    </cfRule>
    <cfRule type="containsText" dxfId="2751" priority="299" operator="containsText" text="Alta">
      <formula>NOT(ISERROR(SEARCH("Alta",H45)))</formula>
    </cfRule>
    <cfRule type="containsText" dxfId="2750" priority="301" operator="containsText" text="Muy Alta">
      <formula>NOT(ISERROR(SEARCH("Muy Alta",H45)))</formula>
    </cfRule>
  </conditionalFormatting>
  <conditionalFormatting sqref="I45:I49">
    <cfRule type="containsText" dxfId="2749" priority="292" operator="containsText" text="Catastrófico">
      <formula>NOT(ISERROR(SEARCH("Catastrófico",I45)))</formula>
    </cfRule>
    <cfRule type="containsText" dxfId="2748" priority="293" operator="containsText" text="Mayor">
      <formula>NOT(ISERROR(SEARCH("Mayor",I45)))</formula>
    </cfRule>
    <cfRule type="containsText" dxfId="2747" priority="294" operator="containsText" text="Menor">
      <formula>NOT(ISERROR(SEARCH("Menor",I45)))</formula>
    </cfRule>
    <cfRule type="containsText" dxfId="2746" priority="295" operator="containsText" text="Leve">
      <formula>NOT(ISERROR(SEARCH("Leve",I45)))</formula>
    </cfRule>
    <cfRule type="containsText" dxfId="2745" priority="300" operator="containsText" text="Moderado">
      <formula>NOT(ISERROR(SEARCH("Moderado",I45)))</formula>
    </cfRule>
  </conditionalFormatting>
  <conditionalFormatting sqref="K45:K49">
    <cfRule type="containsText" dxfId="2744" priority="287" operator="containsText" text="Media">
      <formula>NOT(ISERROR(SEARCH("Media",K45)))</formula>
    </cfRule>
  </conditionalFormatting>
  <conditionalFormatting sqref="L45:L49">
    <cfRule type="containsText" dxfId="2743" priority="286" operator="containsText" text="Moderado">
      <formula>NOT(ISERROR(SEARCH("Moderado",L45)))</formula>
    </cfRule>
  </conditionalFormatting>
  <conditionalFormatting sqref="J45:J49">
    <cfRule type="containsText" dxfId="2742" priority="285" operator="containsText" text="Moderado">
      <formula>NOT(ISERROR(SEARCH("Moderado",J45)))</formula>
    </cfRule>
  </conditionalFormatting>
  <conditionalFormatting sqref="J45:J49">
    <cfRule type="containsText" dxfId="2741" priority="283" operator="containsText" text="Bajo">
      <formula>NOT(ISERROR(SEARCH("Bajo",J45)))</formula>
    </cfRule>
    <cfRule type="containsText" dxfId="2740" priority="284" operator="containsText" text="Extremo">
      <formula>NOT(ISERROR(SEARCH("Extremo",J45)))</formula>
    </cfRule>
  </conditionalFormatting>
  <conditionalFormatting sqref="K45:K49">
    <cfRule type="containsText" dxfId="2739" priority="281" operator="containsText" text="Baja">
      <formula>NOT(ISERROR(SEARCH("Baja",K45)))</formula>
    </cfRule>
    <cfRule type="containsText" dxfId="2738" priority="282" operator="containsText" text="Muy Baja">
      <formula>NOT(ISERROR(SEARCH("Muy Baja",K45)))</formula>
    </cfRule>
  </conditionalFormatting>
  <conditionalFormatting sqref="K45:K49">
    <cfRule type="containsText" dxfId="2737" priority="279" operator="containsText" text="Muy Alta">
      <formula>NOT(ISERROR(SEARCH("Muy Alta",K45)))</formula>
    </cfRule>
    <cfRule type="containsText" dxfId="2736" priority="280" operator="containsText" text="Alta">
      <formula>NOT(ISERROR(SEARCH("Alta",K45)))</formula>
    </cfRule>
  </conditionalFormatting>
  <conditionalFormatting sqref="L45:L49">
    <cfRule type="containsText" dxfId="2735" priority="275" operator="containsText" text="Catastrófico">
      <formula>NOT(ISERROR(SEARCH("Catastrófico",L45)))</formula>
    </cfRule>
    <cfRule type="containsText" dxfId="2734" priority="276" operator="containsText" text="Mayor">
      <formula>NOT(ISERROR(SEARCH("Mayor",L45)))</formula>
    </cfRule>
    <cfRule type="containsText" dxfId="2733" priority="277" operator="containsText" text="Menor">
      <formula>NOT(ISERROR(SEARCH("Menor",L45)))</formula>
    </cfRule>
    <cfRule type="containsText" dxfId="2732" priority="278" operator="containsText" text="Leve">
      <formula>NOT(ISERROR(SEARCH("Leve",L45)))</formula>
    </cfRule>
  </conditionalFormatting>
  <conditionalFormatting sqref="B45:G45">
    <cfRule type="containsText" dxfId="2731" priority="269" operator="containsText" text="3- Moderado">
      <formula>NOT(ISERROR(SEARCH("3- Moderado",B45)))</formula>
    </cfRule>
    <cfRule type="containsText" dxfId="2730" priority="270" operator="containsText" text="6- Moderado">
      <formula>NOT(ISERROR(SEARCH("6- Moderado",B45)))</formula>
    </cfRule>
    <cfRule type="containsText" dxfId="2729" priority="271" operator="containsText" text="4- Moderado">
      <formula>NOT(ISERROR(SEARCH("4- Moderado",B45)))</formula>
    </cfRule>
    <cfRule type="containsText" dxfId="2728" priority="272" operator="containsText" text="3- Bajo">
      <formula>NOT(ISERROR(SEARCH("3- Bajo",B45)))</formula>
    </cfRule>
    <cfRule type="containsText" dxfId="2727" priority="273" operator="containsText" text="4- Bajo">
      <formula>NOT(ISERROR(SEARCH("4- Bajo",B45)))</formula>
    </cfRule>
    <cfRule type="containsText" dxfId="2726" priority="274" operator="containsText" text="1- Bajo">
      <formula>NOT(ISERROR(SEARCH("1- Bajo",B45)))</formula>
    </cfRule>
  </conditionalFormatting>
  <conditionalFormatting sqref="K50:L50">
    <cfRule type="containsText" dxfId="2725" priority="263" operator="containsText" text="3- Moderado">
      <formula>NOT(ISERROR(SEARCH("3- Moderado",K50)))</formula>
    </cfRule>
    <cfRule type="containsText" dxfId="2724" priority="264" operator="containsText" text="6- Moderado">
      <formula>NOT(ISERROR(SEARCH("6- Moderado",K50)))</formula>
    </cfRule>
    <cfRule type="containsText" dxfId="2723" priority="265" operator="containsText" text="4- Moderado">
      <formula>NOT(ISERROR(SEARCH("4- Moderado",K50)))</formula>
    </cfRule>
    <cfRule type="containsText" dxfId="2722" priority="266" operator="containsText" text="3- Bajo">
      <formula>NOT(ISERROR(SEARCH("3- Bajo",K50)))</formula>
    </cfRule>
    <cfRule type="containsText" dxfId="2721" priority="267" operator="containsText" text="4- Bajo">
      <formula>NOT(ISERROR(SEARCH("4- Bajo",K50)))</formula>
    </cfRule>
    <cfRule type="containsText" dxfId="2720" priority="268" operator="containsText" text="1- Bajo">
      <formula>NOT(ISERROR(SEARCH("1- Bajo",K50)))</formula>
    </cfRule>
  </conditionalFormatting>
  <conditionalFormatting sqref="H50:I50">
    <cfRule type="containsText" dxfId="2719" priority="257" operator="containsText" text="3- Moderado">
      <formula>NOT(ISERROR(SEARCH("3- Moderado",H50)))</formula>
    </cfRule>
    <cfRule type="containsText" dxfId="2718" priority="258" operator="containsText" text="6- Moderado">
      <formula>NOT(ISERROR(SEARCH("6- Moderado",H50)))</formula>
    </cfRule>
    <cfRule type="containsText" dxfId="2717" priority="259" operator="containsText" text="4- Moderado">
      <formula>NOT(ISERROR(SEARCH("4- Moderado",H50)))</formula>
    </cfRule>
    <cfRule type="containsText" dxfId="2716" priority="260" operator="containsText" text="3- Bajo">
      <formula>NOT(ISERROR(SEARCH("3- Bajo",H50)))</formula>
    </cfRule>
    <cfRule type="containsText" dxfId="2715" priority="261" operator="containsText" text="4- Bajo">
      <formula>NOT(ISERROR(SEARCH("4- Bajo",H50)))</formula>
    </cfRule>
    <cfRule type="containsText" dxfId="2714" priority="262" operator="containsText" text="1- Bajo">
      <formula>NOT(ISERROR(SEARCH("1- Bajo",H50)))</formula>
    </cfRule>
  </conditionalFormatting>
  <conditionalFormatting sqref="A50">
    <cfRule type="containsText" dxfId="2713" priority="251" operator="containsText" text="3- Moderado">
      <formula>NOT(ISERROR(SEARCH("3- Moderado",A50)))</formula>
    </cfRule>
    <cfRule type="containsText" dxfId="2712" priority="252" operator="containsText" text="6- Moderado">
      <formula>NOT(ISERROR(SEARCH("6- Moderado",A50)))</formula>
    </cfRule>
    <cfRule type="containsText" dxfId="2711" priority="253" operator="containsText" text="4- Moderado">
      <formula>NOT(ISERROR(SEARCH("4- Moderado",A50)))</formula>
    </cfRule>
    <cfRule type="containsText" dxfId="2710" priority="254" operator="containsText" text="3- Bajo">
      <formula>NOT(ISERROR(SEARCH("3- Bajo",A50)))</formula>
    </cfRule>
    <cfRule type="containsText" dxfId="2709" priority="255" operator="containsText" text="4- Bajo">
      <formula>NOT(ISERROR(SEARCH("4- Bajo",A50)))</formula>
    </cfRule>
    <cfRule type="containsText" dxfId="2708" priority="256" operator="containsText" text="1- Bajo">
      <formula>NOT(ISERROR(SEARCH("1- Bajo",A50)))</formula>
    </cfRule>
  </conditionalFormatting>
  <conditionalFormatting sqref="J50:J54">
    <cfRule type="containsText" dxfId="2707" priority="246" operator="containsText" text="Bajo">
      <formula>NOT(ISERROR(SEARCH("Bajo",J50)))</formula>
    </cfRule>
    <cfRule type="containsText" dxfId="2706" priority="247" operator="containsText" text="Moderado">
      <formula>NOT(ISERROR(SEARCH("Moderado",J50)))</formula>
    </cfRule>
    <cfRule type="containsText" dxfId="2705" priority="248" operator="containsText" text="Alto">
      <formula>NOT(ISERROR(SEARCH("Alto",J50)))</formula>
    </cfRule>
    <cfRule type="containsText" dxfId="2704"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2703" priority="221" operator="containsText" text="Moderado">
      <formula>NOT(ISERROR(SEARCH("Moderado",M50)))</formula>
    </cfRule>
    <cfRule type="containsText" dxfId="2702" priority="241" operator="containsText" text="Bajo">
      <formula>NOT(ISERROR(SEARCH("Bajo",M50)))</formula>
    </cfRule>
    <cfRule type="containsText" dxfId="2701" priority="242" operator="containsText" text="Moderado">
      <formula>NOT(ISERROR(SEARCH("Moderado",M50)))</formula>
    </cfRule>
    <cfRule type="containsText" dxfId="2700" priority="243" operator="containsText" text="Alto">
      <formula>NOT(ISERROR(SEARCH("Alto",M50)))</formula>
    </cfRule>
    <cfRule type="containsText" dxfId="2699"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2698" priority="235" operator="containsText" text="3- Moderado">
      <formula>NOT(ISERROR(SEARCH("3- Moderado",N50)))</formula>
    </cfRule>
    <cfRule type="containsText" dxfId="2697" priority="236" operator="containsText" text="6- Moderado">
      <formula>NOT(ISERROR(SEARCH("6- Moderado",N50)))</formula>
    </cfRule>
    <cfRule type="containsText" dxfId="2696" priority="237" operator="containsText" text="4- Moderado">
      <formula>NOT(ISERROR(SEARCH("4- Moderado",N50)))</formula>
    </cfRule>
    <cfRule type="containsText" dxfId="2695" priority="238" operator="containsText" text="3- Bajo">
      <formula>NOT(ISERROR(SEARCH("3- Bajo",N50)))</formula>
    </cfRule>
    <cfRule type="containsText" dxfId="2694" priority="239" operator="containsText" text="4- Bajo">
      <formula>NOT(ISERROR(SEARCH("4- Bajo",N50)))</formula>
    </cfRule>
    <cfRule type="containsText" dxfId="2693" priority="240" operator="containsText" text="1- Bajo">
      <formula>NOT(ISERROR(SEARCH("1- Bajo",N50)))</formula>
    </cfRule>
  </conditionalFormatting>
  <conditionalFormatting sqref="H50:H54">
    <cfRule type="containsText" dxfId="2692" priority="222" operator="containsText" text="Muy Alta">
      <formula>NOT(ISERROR(SEARCH("Muy Alta",H50)))</formula>
    </cfRule>
    <cfRule type="containsText" dxfId="2691" priority="223" operator="containsText" text="Alta">
      <formula>NOT(ISERROR(SEARCH("Alta",H50)))</formula>
    </cfRule>
    <cfRule type="containsText" dxfId="2690" priority="224" operator="containsText" text="Muy Alta">
      <formula>NOT(ISERROR(SEARCH("Muy Alta",H50)))</formula>
    </cfRule>
    <cfRule type="containsText" dxfId="2689" priority="229" operator="containsText" text="Muy Baja">
      <formula>NOT(ISERROR(SEARCH("Muy Baja",H50)))</formula>
    </cfRule>
    <cfRule type="containsText" dxfId="2688" priority="230" operator="containsText" text="Baja">
      <formula>NOT(ISERROR(SEARCH("Baja",H50)))</formula>
    </cfRule>
    <cfRule type="containsText" dxfId="2687" priority="231" operator="containsText" text="Media">
      <formula>NOT(ISERROR(SEARCH("Media",H50)))</formula>
    </cfRule>
    <cfRule type="containsText" dxfId="2686" priority="232" operator="containsText" text="Alta">
      <formula>NOT(ISERROR(SEARCH("Alta",H50)))</formula>
    </cfRule>
    <cfRule type="containsText" dxfId="2685" priority="234" operator="containsText" text="Muy Alta">
      <formula>NOT(ISERROR(SEARCH("Muy Alta",H50)))</formula>
    </cfRule>
  </conditionalFormatting>
  <conditionalFormatting sqref="I50:I54">
    <cfRule type="containsText" dxfId="2684" priority="225" operator="containsText" text="Catastrófico">
      <formula>NOT(ISERROR(SEARCH("Catastrófico",I50)))</formula>
    </cfRule>
    <cfRule type="containsText" dxfId="2683" priority="226" operator="containsText" text="Mayor">
      <formula>NOT(ISERROR(SEARCH("Mayor",I50)))</formula>
    </cfRule>
    <cfRule type="containsText" dxfId="2682" priority="227" operator="containsText" text="Menor">
      <formula>NOT(ISERROR(SEARCH("Menor",I50)))</formula>
    </cfRule>
    <cfRule type="containsText" dxfId="2681" priority="228" operator="containsText" text="Leve">
      <formula>NOT(ISERROR(SEARCH("Leve",I50)))</formula>
    </cfRule>
    <cfRule type="containsText" dxfId="2680" priority="233" operator="containsText" text="Moderado">
      <formula>NOT(ISERROR(SEARCH("Moderado",I50)))</formula>
    </cfRule>
  </conditionalFormatting>
  <conditionalFormatting sqref="K50:K54">
    <cfRule type="containsText" dxfId="2679" priority="220" operator="containsText" text="Media">
      <formula>NOT(ISERROR(SEARCH("Media",K50)))</formula>
    </cfRule>
  </conditionalFormatting>
  <conditionalFormatting sqref="L50:L54">
    <cfRule type="containsText" dxfId="2678" priority="219" operator="containsText" text="Moderado">
      <formula>NOT(ISERROR(SEARCH("Moderado",L50)))</formula>
    </cfRule>
  </conditionalFormatting>
  <conditionalFormatting sqref="J50:J54">
    <cfRule type="containsText" dxfId="2677" priority="218" operator="containsText" text="Moderado">
      <formula>NOT(ISERROR(SEARCH("Moderado",J50)))</formula>
    </cfRule>
  </conditionalFormatting>
  <conditionalFormatting sqref="J50:J54">
    <cfRule type="containsText" dxfId="2676" priority="216" operator="containsText" text="Bajo">
      <formula>NOT(ISERROR(SEARCH("Bajo",J50)))</formula>
    </cfRule>
    <cfRule type="containsText" dxfId="2675" priority="217" operator="containsText" text="Extremo">
      <formula>NOT(ISERROR(SEARCH("Extremo",J50)))</formula>
    </cfRule>
  </conditionalFormatting>
  <conditionalFormatting sqref="K50:K54">
    <cfRule type="containsText" dxfId="2674" priority="214" operator="containsText" text="Baja">
      <formula>NOT(ISERROR(SEARCH("Baja",K50)))</formula>
    </cfRule>
    <cfRule type="containsText" dxfId="2673" priority="215" operator="containsText" text="Muy Baja">
      <formula>NOT(ISERROR(SEARCH("Muy Baja",K50)))</formula>
    </cfRule>
  </conditionalFormatting>
  <conditionalFormatting sqref="K50:K54">
    <cfRule type="containsText" dxfId="2672" priority="212" operator="containsText" text="Muy Alta">
      <formula>NOT(ISERROR(SEARCH("Muy Alta",K50)))</formula>
    </cfRule>
    <cfRule type="containsText" dxfId="2671" priority="213" operator="containsText" text="Alta">
      <formula>NOT(ISERROR(SEARCH("Alta",K50)))</formula>
    </cfRule>
  </conditionalFormatting>
  <conditionalFormatting sqref="L50:L54">
    <cfRule type="containsText" dxfId="2670" priority="208" operator="containsText" text="Catastrófico">
      <formula>NOT(ISERROR(SEARCH("Catastrófico",L50)))</formula>
    </cfRule>
    <cfRule type="containsText" dxfId="2669" priority="209" operator="containsText" text="Mayor">
      <formula>NOT(ISERROR(SEARCH("Mayor",L50)))</formula>
    </cfRule>
    <cfRule type="containsText" dxfId="2668" priority="210" operator="containsText" text="Menor">
      <formula>NOT(ISERROR(SEARCH("Menor",L50)))</formula>
    </cfRule>
    <cfRule type="containsText" dxfId="2667" priority="211" operator="containsText" text="Leve">
      <formula>NOT(ISERROR(SEARCH("Leve",L50)))</formula>
    </cfRule>
  </conditionalFormatting>
  <conditionalFormatting sqref="B50:G50">
    <cfRule type="containsText" dxfId="2666" priority="202" operator="containsText" text="3- Moderado">
      <formula>NOT(ISERROR(SEARCH("3- Moderado",B50)))</formula>
    </cfRule>
    <cfRule type="containsText" dxfId="2665" priority="203" operator="containsText" text="6- Moderado">
      <formula>NOT(ISERROR(SEARCH("6- Moderado",B50)))</formula>
    </cfRule>
    <cfRule type="containsText" dxfId="2664" priority="204" operator="containsText" text="4- Moderado">
      <formula>NOT(ISERROR(SEARCH("4- Moderado",B50)))</formula>
    </cfRule>
    <cfRule type="containsText" dxfId="2663" priority="205" operator="containsText" text="3- Bajo">
      <formula>NOT(ISERROR(SEARCH("3- Bajo",B50)))</formula>
    </cfRule>
    <cfRule type="containsText" dxfId="2662" priority="206" operator="containsText" text="4- Bajo">
      <formula>NOT(ISERROR(SEARCH("4- Bajo",B50)))</formula>
    </cfRule>
    <cfRule type="containsText" dxfId="2661" priority="207" operator="containsText" text="1- Bajo">
      <formula>NOT(ISERROR(SEARCH("1- Bajo",B50)))</formula>
    </cfRule>
  </conditionalFormatting>
  <conditionalFormatting sqref="K55:L55">
    <cfRule type="containsText" dxfId="2660" priority="196" operator="containsText" text="3- Moderado">
      <formula>NOT(ISERROR(SEARCH("3- Moderado",K55)))</formula>
    </cfRule>
    <cfRule type="containsText" dxfId="2659" priority="197" operator="containsText" text="6- Moderado">
      <formula>NOT(ISERROR(SEARCH("6- Moderado",K55)))</formula>
    </cfRule>
    <cfRule type="containsText" dxfId="2658" priority="198" operator="containsText" text="4- Moderado">
      <formula>NOT(ISERROR(SEARCH("4- Moderado",K55)))</formula>
    </cfRule>
    <cfRule type="containsText" dxfId="2657" priority="199" operator="containsText" text="3- Bajo">
      <formula>NOT(ISERROR(SEARCH("3- Bajo",K55)))</formula>
    </cfRule>
    <cfRule type="containsText" dxfId="2656" priority="200" operator="containsText" text="4- Bajo">
      <formula>NOT(ISERROR(SEARCH("4- Bajo",K55)))</formula>
    </cfRule>
    <cfRule type="containsText" dxfId="2655" priority="201" operator="containsText" text="1- Bajo">
      <formula>NOT(ISERROR(SEARCH("1- Bajo",K55)))</formula>
    </cfRule>
  </conditionalFormatting>
  <conditionalFormatting sqref="H55:I55">
    <cfRule type="containsText" dxfId="2654" priority="190" operator="containsText" text="3- Moderado">
      <formula>NOT(ISERROR(SEARCH("3- Moderado",H55)))</formula>
    </cfRule>
    <cfRule type="containsText" dxfId="2653" priority="191" operator="containsText" text="6- Moderado">
      <formula>NOT(ISERROR(SEARCH("6- Moderado",H55)))</formula>
    </cfRule>
    <cfRule type="containsText" dxfId="2652" priority="192" operator="containsText" text="4- Moderado">
      <formula>NOT(ISERROR(SEARCH("4- Moderado",H55)))</formula>
    </cfRule>
    <cfRule type="containsText" dxfId="2651" priority="193" operator="containsText" text="3- Bajo">
      <formula>NOT(ISERROR(SEARCH("3- Bajo",H55)))</formula>
    </cfRule>
    <cfRule type="containsText" dxfId="2650" priority="194" operator="containsText" text="4- Bajo">
      <formula>NOT(ISERROR(SEARCH("4- Bajo",H55)))</formula>
    </cfRule>
    <cfRule type="containsText" dxfId="2649" priority="195" operator="containsText" text="1- Bajo">
      <formula>NOT(ISERROR(SEARCH("1- Bajo",H55)))</formula>
    </cfRule>
  </conditionalFormatting>
  <conditionalFormatting sqref="A55">
    <cfRule type="containsText" dxfId="2648" priority="184" operator="containsText" text="3- Moderado">
      <formula>NOT(ISERROR(SEARCH("3- Moderado",A55)))</formula>
    </cfRule>
    <cfRule type="containsText" dxfId="2647" priority="185" operator="containsText" text="6- Moderado">
      <formula>NOT(ISERROR(SEARCH("6- Moderado",A55)))</formula>
    </cfRule>
    <cfRule type="containsText" dxfId="2646" priority="186" operator="containsText" text="4- Moderado">
      <formula>NOT(ISERROR(SEARCH("4- Moderado",A55)))</formula>
    </cfRule>
    <cfRule type="containsText" dxfId="2645" priority="187" operator="containsText" text="3- Bajo">
      <formula>NOT(ISERROR(SEARCH("3- Bajo",A55)))</formula>
    </cfRule>
    <cfRule type="containsText" dxfId="2644" priority="188" operator="containsText" text="4- Bajo">
      <formula>NOT(ISERROR(SEARCH("4- Bajo",A55)))</formula>
    </cfRule>
    <cfRule type="containsText" dxfId="2643" priority="189" operator="containsText" text="1- Bajo">
      <formula>NOT(ISERROR(SEARCH("1- Bajo",A55)))</formula>
    </cfRule>
  </conditionalFormatting>
  <conditionalFormatting sqref="J55:J59">
    <cfRule type="containsText" dxfId="2642" priority="179" operator="containsText" text="Bajo">
      <formula>NOT(ISERROR(SEARCH("Bajo",J55)))</formula>
    </cfRule>
    <cfRule type="containsText" dxfId="2641" priority="180" operator="containsText" text="Moderado">
      <formula>NOT(ISERROR(SEARCH("Moderado",J55)))</formula>
    </cfRule>
    <cfRule type="containsText" dxfId="2640" priority="181" operator="containsText" text="Alto">
      <formula>NOT(ISERROR(SEARCH("Alto",J55)))</formula>
    </cfRule>
    <cfRule type="containsText" dxfId="2639"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2638" priority="154" operator="containsText" text="Moderado">
      <formula>NOT(ISERROR(SEARCH("Moderado",M55)))</formula>
    </cfRule>
    <cfRule type="containsText" dxfId="2637" priority="174" operator="containsText" text="Bajo">
      <formula>NOT(ISERROR(SEARCH("Bajo",M55)))</formula>
    </cfRule>
    <cfRule type="containsText" dxfId="2636" priority="175" operator="containsText" text="Moderado">
      <formula>NOT(ISERROR(SEARCH("Moderado",M55)))</formula>
    </cfRule>
    <cfRule type="containsText" dxfId="2635" priority="176" operator="containsText" text="Alto">
      <formula>NOT(ISERROR(SEARCH("Alto",M55)))</formula>
    </cfRule>
    <cfRule type="containsText" dxfId="2634"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2633" priority="168" operator="containsText" text="3- Moderado">
      <formula>NOT(ISERROR(SEARCH("3- Moderado",N55)))</formula>
    </cfRule>
    <cfRule type="containsText" dxfId="2632" priority="169" operator="containsText" text="6- Moderado">
      <formula>NOT(ISERROR(SEARCH("6- Moderado",N55)))</formula>
    </cfRule>
    <cfRule type="containsText" dxfId="2631" priority="170" operator="containsText" text="4- Moderado">
      <formula>NOT(ISERROR(SEARCH("4- Moderado",N55)))</formula>
    </cfRule>
    <cfRule type="containsText" dxfId="2630" priority="171" operator="containsText" text="3- Bajo">
      <formula>NOT(ISERROR(SEARCH("3- Bajo",N55)))</formula>
    </cfRule>
    <cfRule type="containsText" dxfId="2629" priority="172" operator="containsText" text="4- Bajo">
      <formula>NOT(ISERROR(SEARCH("4- Bajo",N55)))</formula>
    </cfRule>
    <cfRule type="containsText" dxfId="2628" priority="173" operator="containsText" text="1- Bajo">
      <formula>NOT(ISERROR(SEARCH("1- Bajo",N55)))</formula>
    </cfRule>
  </conditionalFormatting>
  <conditionalFormatting sqref="H55:H59">
    <cfRule type="containsText" dxfId="2627" priority="155" operator="containsText" text="Muy Alta">
      <formula>NOT(ISERROR(SEARCH("Muy Alta",H55)))</formula>
    </cfRule>
    <cfRule type="containsText" dxfId="2626" priority="156" operator="containsText" text="Alta">
      <formula>NOT(ISERROR(SEARCH("Alta",H55)))</formula>
    </cfRule>
    <cfRule type="containsText" dxfId="2625" priority="157" operator="containsText" text="Muy Alta">
      <formula>NOT(ISERROR(SEARCH("Muy Alta",H55)))</formula>
    </cfRule>
    <cfRule type="containsText" dxfId="2624" priority="162" operator="containsText" text="Muy Baja">
      <formula>NOT(ISERROR(SEARCH("Muy Baja",H55)))</formula>
    </cfRule>
    <cfRule type="containsText" dxfId="2623" priority="163" operator="containsText" text="Baja">
      <formula>NOT(ISERROR(SEARCH("Baja",H55)))</formula>
    </cfRule>
    <cfRule type="containsText" dxfId="2622" priority="164" operator="containsText" text="Media">
      <formula>NOT(ISERROR(SEARCH("Media",H55)))</formula>
    </cfRule>
    <cfRule type="containsText" dxfId="2621" priority="165" operator="containsText" text="Alta">
      <formula>NOT(ISERROR(SEARCH("Alta",H55)))</formula>
    </cfRule>
    <cfRule type="containsText" dxfId="2620" priority="167" operator="containsText" text="Muy Alta">
      <formula>NOT(ISERROR(SEARCH("Muy Alta",H55)))</formula>
    </cfRule>
  </conditionalFormatting>
  <conditionalFormatting sqref="I55:I59">
    <cfRule type="containsText" dxfId="2619" priority="158" operator="containsText" text="Catastrófico">
      <formula>NOT(ISERROR(SEARCH("Catastrófico",I55)))</formula>
    </cfRule>
    <cfRule type="containsText" dxfId="2618" priority="159" operator="containsText" text="Mayor">
      <formula>NOT(ISERROR(SEARCH("Mayor",I55)))</formula>
    </cfRule>
    <cfRule type="containsText" dxfId="2617" priority="160" operator="containsText" text="Menor">
      <formula>NOT(ISERROR(SEARCH("Menor",I55)))</formula>
    </cfRule>
    <cfRule type="containsText" dxfId="2616" priority="161" operator="containsText" text="Leve">
      <formula>NOT(ISERROR(SEARCH("Leve",I55)))</formula>
    </cfRule>
    <cfRule type="containsText" dxfId="2615" priority="166" operator="containsText" text="Moderado">
      <formula>NOT(ISERROR(SEARCH("Moderado",I55)))</formula>
    </cfRule>
  </conditionalFormatting>
  <conditionalFormatting sqref="K55:K59">
    <cfRule type="containsText" dxfId="2614" priority="153" operator="containsText" text="Media">
      <formula>NOT(ISERROR(SEARCH("Media",K55)))</formula>
    </cfRule>
  </conditionalFormatting>
  <conditionalFormatting sqref="L55:L59">
    <cfRule type="containsText" dxfId="2613" priority="152" operator="containsText" text="Moderado">
      <formula>NOT(ISERROR(SEARCH("Moderado",L55)))</formula>
    </cfRule>
  </conditionalFormatting>
  <conditionalFormatting sqref="J55:J59">
    <cfRule type="containsText" dxfId="2612" priority="151" operator="containsText" text="Moderado">
      <formula>NOT(ISERROR(SEARCH("Moderado",J55)))</formula>
    </cfRule>
  </conditionalFormatting>
  <conditionalFormatting sqref="J55:J59">
    <cfRule type="containsText" dxfId="2611" priority="149" operator="containsText" text="Bajo">
      <formula>NOT(ISERROR(SEARCH("Bajo",J55)))</formula>
    </cfRule>
    <cfRule type="containsText" dxfId="2610" priority="150" operator="containsText" text="Extremo">
      <formula>NOT(ISERROR(SEARCH("Extremo",J55)))</formula>
    </cfRule>
  </conditionalFormatting>
  <conditionalFormatting sqref="K55:K59">
    <cfRule type="containsText" dxfId="2609" priority="147" operator="containsText" text="Baja">
      <formula>NOT(ISERROR(SEARCH("Baja",K55)))</formula>
    </cfRule>
    <cfRule type="containsText" dxfId="2608" priority="148" operator="containsText" text="Muy Baja">
      <formula>NOT(ISERROR(SEARCH("Muy Baja",K55)))</formula>
    </cfRule>
  </conditionalFormatting>
  <conditionalFormatting sqref="K55:K59">
    <cfRule type="containsText" dxfId="2607" priority="145" operator="containsText" text="Muy Alta">
      <formula>NOT(ISERROR(SEARCH("Muy Alta",K55)))</formula>
    </cfRule>
    <cfRule type="containsText" dxfId="2606" priority="146" operator="containsText" text="Alta">
      <formula>NOT(ISERROR(SEARCH("Alta",K55)))</formula>
    </cfRule>
  </conditionalFormatting>
  <conditionalFormatting sqref="L55:L59">
    <cfRule type="containsText" dxfId="2605" priority="141" operator="containsText" text="Catastrófico">
      <formula>NOT(ISERROR(SEARCH("Catastrófico",L55)))</formula>
    </cfRule>
    <cfRule type="containsText" dxfId="2604" priority="142" operator="containsText" text="Mayor">
      <formula>NOT(ISERROR(SEARCH("Mayor",L55)))</formula>
    </cfRule>
    <cfRule type="containsText" dxfId="2603" priority="143" operator="containsText" text="Menor">
      <formula>NOT(ISERROR(SEARCH("Menor",L55)))</formula>
    </cfRule>
    <cfRule type="containsText" dxfId="2602" priority="144" operator="containsText" text="Leve">
      <formula>NOT(ISERROR(SEARCH("Leve",L55)))</formula>
    </cfRule>
  </conditionalFormatting>
  <conditionalFormatting sqref="B55:G55">
    <cfRule type="containsText" dxfId="2601" priority="135" operator="containsText" text="3- Moderado">
      <formula>NOT(ISERROR(SEARCH("3- Moderado",B55)))</formula>
    </cfRule>
    <cfRule type="containsText" dxfId="2600" priority="136" operator="containsText" text="6- Moderado">
      <formula>NOT(ISERROR(SEARCH("6- Moderado",B55)))</formula>
    </cfRule>
    <cfRule type="containsText" dxfId="2599" priority="137" operator="containsText" text="4- Moderado">
      <formula>NOT(ISERROR(SEARCH("4- Moderado",B55)))</formula>
    </cfRule>
    <cfRule type="containsText" dxfId="2598" priority="138" operator="containsText" text="3- Bajo">
      <formula>NOT(ISERROR(SEARCH("3- Bajo",B55)))</formula>
    </cfRule>
    <cfRule type="containsText" dxfId="2597" priority="139" operator="containsText" text="4- Bajo">
      <formula>NOT(ISERROR(SEARCH("4- Bajo",B55)))</formula>
    </cfRule>
    <cfRule type="containsText" dxfId="2596" priority="140" operator="containsText" text="1- Bajo">
      <formula>NOT(ISERROR(SEARCH("1- Bajo",B55)))</formula>
    </cfRule>
  </conditionalFormatting>
  <conditionalFormatting sqref="K60:L60">
    <cfRule type="containsText" dxfId="2595" priority="129" operator="containsText" text="3- Moderado">
      <formula>NOT(ISERROR(SEARCH("3- Moderado",K60)))</formula>
    </cfRule>
    <cfRule type="containsText" dxfId="2594" priority="130" operator="containsText" text="6- Moderado">
      <formula>NOT(ISERROR(SEARCH("6- Moderado",K60)))</formula>
    </cfRule>
    <cfRule type="containsText" dxfId="2593" priority="131" operator="containsText" text="4- Moderado">
      <formula>NOT(ISERROR(SEARCH("4- Moderado",K60)))</formula>
    </cfRule>
    <cfRule type="containsText" dxfId="2592" priority="132" operator="containsText" text="3- Bajo">
      <formula>NOT(ISERROR(SEARCH("3- Bajo",K60)))</formula>
    </cfRule>
    <cfRule type="containsText" dxfId="2591" priority="133" operator="containsText" text="4- Bajo">
      <formula>NOT(ISERROR(SEARCH("4- Bajo",K60)))</formula>
    </cfRule>
    <cfRule type="containsText" dxfId="2590" priority="134" operator="containsText" text="1- Bajo">
      <formula>NOT(ISERROR(SEARCH("1- Bajo",K60)))</formula>
    </cfRule>
  </conditionalFormatting>
  <conditionalFormatting sqref="H60:I60">
    <cfRule type="containsText" dxfId="2589" priority="123" operator="containsText" text="3- Moderado">
      <formula>NOT(ISERROR(SEARCH("3- Moderado",H60)))</formula>
    </cfRule>
    <cfRule type="containsText" dxfId="2588" priority="124" operator="containsText" text="6- Moderado">
      <formula>NOT(ISERROR(SEARCH("6- Moderado",H60)))</formula>
    </cfRule>
    <cfRule type="containsText" dxfId="2587" priority="125" operator="containsText" text="4- Moderado">
      <formula>NOT(ISERROR(SEARCH("4- Moderado",H60)))</formula>
    </cfRule>
    <cfRule type="containsText" dxfId="2586" priority="126" operator="containsText" text="3- Bajo">
      <formula>NOT(ISERROR(SEARCH("3- Bajo",H60)))</formula>
    </cfRule>
    <cfRule type="containsText" dxfId="2585" priority="127" operator="containsText" text="4- Bajo">
      <formula>NOT(ISERROR(SEARCH("4- Bajo",H60)))</formula>
    </cfRule>
    <cfRule type="containsText" dxfId="2584" priority="128" operator="containsText" text="1- Bajo">
      <formula>NOT(ISERROR(SEARCH("1- Bajo",H60)))</formula>
    </cfRule>
  </conditionalFormatting>
  <conditionalFormatting sqref="A60">
    <cfRule type="containsText" dxfId="2583" priority="117" operator="containsText" text="3- Moderado">
      <formula>NOT(ISERROR(SEARCH("3- Moderado",A60)))</formula>
    </cfRule>
    <cfRule type="containsText" dxfId="2582" priority="118" operator="containsText" text="6- Moderado">
      <formula>NOT(ISERROR(SEARCH("6- Moderado",A60)))</formula>
    </cfRule>
    <cfRule type="containsText" dxfId="2581" priority="119" operator="containsText" text="4- Moderado">
      <formula>NOT(ISERROR(SEARCH("4- Moderado",A60)))</formula>
    </cfRule>
    <cfRule type="containsText" dxfId="2580" priority="120" operator="containsText" text="3- Bajo">
      <formula>NOT(ISERROR(SEARCH("3- Bajo",A60)))</formula>
    </cfRule>
    <cfRule type="containsText" dxfId="2579" priority="121" operator="containsText" text="4- Bajo">
      <formula>NOT(ISERROR(SEARCH("4- Bajo",A60)))</formula>
    </cfRule>
    <cfRule type="containsText" dxfId="2578" priority="122" operator="containsText" text="1- Bajo">
      <formula>NOT(ISERROR(SEARCH("1- Bajo",A60)))</formula>
    </cfRule>
  </conditionalFormatting>
  <conditionalFormatting sqref="J60:J64">
    <cfRule type="containsText" dxfId="2577" priority="112" operator="containsText" text="Bajo">
      <formula>NOT(ISERROR(SEARCH("Bajo",J60)))</formula>
    </cfRule>
    <cfRule type="containsText" dxfId="2576" priority="113" operator="containsText" text="Moderado">
      <formula>NOT(ISERROR(SEARCH("Moderado",J60)))</formula>
    </cfRule>
    <cfRule type="containsText" dxfId="2575" priority="114" operator="containsText" text="Alto">
      <formula>NOT(ISERROR(SEARCH("Alto",J60)))</formula>
    </cfRule>
    <cfRule type="containsText" dxfId="2574"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2573" priority="87" operator="containsText" text="Moderado">
      <formula>NOT(ISERROR(SEARCH("Moderado",M60)))</formula>
    </cfRule>
    <cfRule type="containsText" dxfId="2572" priority="107" operator="containsText" text="Bajo">
      <formula>NOT(ISERROR(SEARCH("Bajo",M60)))</formula>
    </cfRule>
    <cfRule type="containsText" dxfId="2571" priority="108" operator="containsText" text="Moderado">
      <formula>NOT(ISERROR(SEARCH("Moderado",M60)))</formula>
    </cfRule>
    <cfRule type="containsText" dxfId="2570" priority="109" operator="containsText" text="Alto">
      <formula>NOT(ISERROR(SEARCH("Alto",M60)))</formula>
    </cfRule>
    <cfRule type="containsText" dxfId="2569"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2568" priority="101" operator="containsText" text="3- Moderado">
      <formula>NOT(ISERROR(SEARCH("3- Moderado",N60)))</formula>
    </cfRule>
    <cfRule type="containsText" dxfId="2567" priority="102" operator="containsText" text="6- Moderado">
      <formula>NOT(ISERROR(SEARCH("6- Moderado",N60)))</formula>
    </cfRule>
    <cfRule type="containsText" dxfId="2566" priority="103" operator="containsText" text="4- Moderado">
      <formula>NOT(ISERROR(SEARCH("4- Moderado",N60)))</formula>
    </cfRule>
    <cfRule type="containsText" dxfId="2565" priority="104" operator="containsText" text="3- Bajo">
      <formula>NOT(ISERROR(SEARCH("3- Bajo",N60)))</formula>
    </cfRule>
    <cfRule type="containsText" dxfId="2564" priority="105" operator="containsText" text="4- Bajo">
      <formula>NOT(ISERROR(SEARCH("4- Bajo",N60)))</formula>
    </cfRule>
    <cfRule type="containsText" dxfId="2563" priority="106" operator="containsText" text="1- Bajo">
      <formula>NOT(ISERROR(SEARCH("1- Bajo",N60)))</formula>
    </cfRule>
  </conditionalFormatting>
  <conditionalFormatting sqref="H60:H64">
    <cfRule type="containsText" dxfId="2562" priority="88" operator="containsText" text="Muy Alta">
      <formula>NOT(ISERROR(SEARCH("Muy Alta",H60)))</formula>
    </cfRule>
    <cfRule type="containsText" dxfId="2561" priority="89" operator="containsText" text="Alta">
      <formula>NOT(ISERROR(SEARCH("Alta",H60)))</formula>
    </cfRule>
    <cfRule type="containsText" dxfId="2560" priority="90" operator="containsText" text="Muy Alta">
      <formula>NOT(ISERROR(SEARCH("Muy Alta",H60)))</formula>
    </cfRule>
    <cfRule type="containsText" dxfId="2559" priority="95" operator="containsText" text="Muy Baja">
      <formula>NOT(ISERROR(SEARCH("Muy Baja",H60)))</formula>
    </cfRule>
    <cfRule type="containsText" dxfId="2558" priority="96" operator="containsText" text="Baja">
      <formula>NOT(ISERROR(SEARCH("Baja",H60)))</formula>
    </cfRule>
    <cfRule type="containsText" dxfId="2557" priority="97" operator="containsText" text="Media">
      <formula>NOT(ISERROR(SEARCH("Media",H60)))</formula>
    </cfRule>
    <cfRule type="containsText" dxfId="2556" priority="98" operator="containsText" text="Alta">
      <formula>NOT(ISERROR(SEARCH("Alta",H60)))</formula>
    </cfRule>
    <cfRule type="containsText" dxfId="2555" priority="100" operator="containsText" text="Muy Alta">
      <formula>NOT(ISERROR(SEARCH("Muy Alta",H60)))</formula>
    </cfRule>
  </conditionalFormatting>
  <conditionalFormatting sqref="I60:I64">
    <cfRule type="containsText" dxfId="2554" priority="91" operator="containsText" text="Catastrófico">
      <formula>NOT(ISERROR(SEARCH("Catastrófico",I60)))</formula>
    </cfRule>
    <cfRule type="containsText" dxfId="2553" priority="92" operator="containsText" text="Mayor">
      <formula>NOT(ISERROR(SEARCH("Mayor",I60)))</formula>
    </cfRule>
    <cfRule type="containsText" dxfId="2552" priority="93" operator="containsText" text="Menor">
      <formula>NOT(ISERROR(SEARCH("Menor",I60)))</formula>
    </cfRule>
    <cfRule type="containsText" dxfId="2551" priority="94" operator="containsText" text="Leve">
      <formula>NOT(ISERROR(SEARCH("Leve",I60)))</formula>
    </cfRule>
    <cfRule type="containsText" dxfId="2550" priority="99" operator="containsText" text="Moderado">
      <formula>NOT(ISERROR(SEARCH("Moderado",I60)))</formula>
    </cfRule>
  </conditionalFormatting>
  <conditionalFormatting sqref="K60:K64">
    <cfRule type="containsText" dxfId="2549" priority="86" operator="containsText" text="Media">
      <formula>NOT(ISERROR(SEARCH("Media",K60)))</formula>
    </cfRule>
  </conditionalFormatting>
  <conditionalFormatting sqref="L60:L64">
    <cfRule type="containsText" dxfId="2548" priority="85" operator="containsText" text="Moderado">
      <formula>NOT(ISERROR(SEARCH("Moderado",L60)))</formula>
    </cfRule>
  </conditionalFormatting>
  <conditionalFormatting sqref="J60:J64">
    <cfRule type="containsText" dxfId="2547" priority="84" operator="containsText" text="Moderado">
      <formula>NOT(ISERROR(SEARCH("Moderado",J60)))</formula>
    </cfRule>
  </conditionalFormatting>
  <conditionalFormatting sqref="J60:J64">
    <cfRule type="containsText" dxfId="2546" priority="82" operator="containsText" text="Bajo">
      <formula>NOT(ISERROR(SEARCH("Bajo",J60)))</formula>
    </cfRule>
    <cfRule type="containsText" dxfId="2545" priority="83" operator="containsText" text="Extremo">
      <formula>NOT(ISERROR(SEARCH("Extremo",J60)))</formula>
    </cfRule>
  </conditionalFormatting>
  <conditionalFormatting sqref="K60:K64">
    <cfRule type="containsText" dxfId="2544" priority="80" operator="containsText" text="Baja">
      <formula>NOT(ISERROR(SEARCH("Baja",K60)))</formula>
    </cfRule>
    <cfRule type="containsText" dxfId="2543" priority="81" operator="containsText" text="Muy Baja">
      <formula>NOT(ISERROR(SEARCH("Muy Baja",K60)))</formula>
    </cfRule>
  </conditionalFormatting>
  <conditionalFormatting sqref="K60:K64">
    <cfRule type="containsText" dxfId="2542" priority="78" operator="containsText" text="Muy Alta">
      <formula>NOT(ISERROR(SEARCH("Muy Alta",K60)))</formula>
    </cfRule>
    <cfRule type="containsText" dxfId="2541" priority="79" operator="containsText" text="Alta">
      <formula>NOT(ISERROR(SEARCH("Alta",K60)))</formula>
    </cfRule>
  </conditionalFormatting>
  <conditionalFormatting sqref="L60:L64">
    <cfRule type="containsText" dxfId="2540" priority="74" operator="containsText" text="Catastrófico">
      <formula>NOT(ISERROR(SEARCH("Catastrófico",L60)))</formula>
    </cfRule>
    <cfRule type="containsText" dxfId="2539" priority="75" operator="containsText" text="Mayor">
      <formula>NOT(ISERROR(SEARCH("Mayor",L60)))</formula>
    </cfRule>
    <cfRule type="containsText" dxfId="2538" priority="76" operator="containsText" text="Menor">
      <formula>NOT(ISERROR(SEARCH("Menor",L60)))</formula>
    </cfRule>
    <cfRule type="containsText" dxfId="2537" priority="77" operator="containsText" text="Leve">
      <formula>NOT(ISERROR(SEARCH("Leve",L60)))</formula>
    </cfRule>
  </conditionalFormatting>
  <conditionalFormatting sqref="B60:G60 D65">
    <cfRule type="containsText" dxfId="2536" priority="68" operator="containsText" text="3- Moderado">
      <formula>NOT(ISERROR(SEARCH("3- Moderado",B60)))</formula>
    </cfRule>
    <cfRule type="containsText" dxfId="2535" priority="69" operator="containsText" text="6- Moderado">
      <formula>NOT(ISERROR(SEARCH("6- Moderado",B60)))</formula>
    </cfRule>
    <cfRule type="containsText" dxfId="2534" priority="70" operator="containsText" text="4- Moderado">
      <formula>NOT(ISERROR(SEARCH("4- Moderado",B60)))</formula>
    </cfRule>
    <cfRule type="containsText" dxfId="2533" priority="71" operator="containsText" text="3- Bajo">
      <formula>NOT(ISERROR(SEARCH("3- Bajo",B60)))</formula>
    </cfRule>
    <cfRule type="containsText" dxfId="2532" priority="72" operator="containsText" text="4- Bajo">
      <formula>NOT(ISERROR(SEARCH("4- Bajo",B60)))</formula>
    </cfRule>
    <cfRule type="containsText" dxfId="2531" priority="73" operator="containsText" text="1- Bajo">
      <formula>NOT(ISERROR(SEARCH("1- Bajo",B60)))</formula>
    </cfRule>
  </conditionalFormatting>
  <conditionalFormatting sqref="K65:L65">
    <cfRule type="containsText" dxfId="2530" priority="62" operator="containsText" text="3- Moderado">
      <formula>NOT(ISERROR(SEARCH("3- Moderado",K65)))</formula>
    </cfRule>
    <cfRule type="containsText" dxfId="2529" priority="63" operator="containsText" text="6- Moderado">
      <formula>NOT(ISERROR(SEARCH("6- Moderado",K65)))</formula>
    </cfRule>
    <cfRule type="containsText" dxfId="2528" priority="64" operator="containsText" text="4- Moderado">
      <formula>NOT(ISERROR(SEARCH("4- Moderado",K65)))</formula>
    </cfRule>
    <cfRule type="containsText" dxfId="2527" priority="65" operator="containsText" text="3- Bajo">
      <formula>NOT(ISERROR(SEARCH("3- Bajo",K65)))</formula>
    </cfRule>
    <cfRule type="containsText" dxfId="2526" priority="66" operator="containsText" text="4- Bajo">
      <formula>NOT(ISERROR(SEARCH("4- Bajo",K65)))</formula>
    </cfRule>
    <cfRule type="containsText" dxfId="2525" priority="67" operator="containsText" text="1- Bajo">
      <formula>NOT(ISERROR(SEARCH("1- Bajo",K65)))</formula>
    </cfRule>
  </conditionalFormatting>
  <conditionalFormatting sqref="H65:I65">
    <cfRule type="containsText" dxfId="2524" priority="56" operator="containsText" text="3- Moderado">
      <formula>NOT(ISERROR(SEARCH("3- Moderado",H65)))</formula>
    </cfRule>
    <cfRule type="containsText" dxfId="2523" priority="57" operator="containsText" text="6- Moderado">
      <formula>NOT(ISERROR(SEARCH("6- Moderado",H65)))</formula>
    </cfRule>
    <cfRule type="containsText" dxfId="2522" priority="58" operator="containsText" text="4- Moderado">
      <formula>NOT(ISERROR(SEARCH("4- Moderado",H65)))</formula>
    </cfRule>
    <cfRule type="containsText" dxfId="2521" priority="59" operator="containsText" text="3- Bajo">
      <formula>NOT(ISERROR(SEARCH("3- Bajo",H65)))</formula>
    </cfRule>
    <cfRule type="containsText" dxfId="2520" priority="60" operator="containsText" text="4- Bajo">
      <formula>NOT(ISERROR(SEARCH("4- Bajo",H65)))</formula>
    </cfRule>
    <cfRule type="containsText" dxfId="2519" priority="61" operator="containsText" text="1- Bajo">
      <formula>NOT(ISERROR(SEARCH("1- Bajo",H65)))</formula>
    </cfRule>
  </conditionalFormatting>
  <conditionalFormatting sqref="A65">
    <cfRule type="containsText" dxfId="2518" priority="50" operator="containsText" text="3- Moderado">
      <formula>NOT(ISERROR(SEARCH("3- Moderado",A65)))</formula>
    </cfRule>
    <cfRule type="containsText" dxfId="2517" priority="51" operator="containsText" text="6- Moderado">
      <formula>NOT(ISERROR(SEARCH("6- Moderado",A65)))</formula>
    </cfRule>
    <cfRule type="containsText" dxfId="2516" priority="52" operator="containsText" text="4- Moderado">
      <formula>NOT(ISERROR(SEARCH("4- Moderado",A65)))</formula>
    </cfRule>
    <cfRule type="containsText" dxfId="2515" priority="53" operator="containsText" text="3- Bajo">
      <formula>NOT(ISERROR(SEARCH("3- Bajo",A65)))</formula>
    </cfRule>
    <cfRule type="containsText" dxfId="2514" priority="54" operator="containsText" text="4- Bajo">
      <formula>NOT(ISERROR(SEARCH("4- Bajo",A65)))</formula>
    </cfRule>
    <cfRule type="containsText" dxfId="2513" priority="55" operator="containsText" text="1- Bajo">
      <formula>NOT(ISERROR(SEARCH("1- Bajo",A65)))</formula>
    </cfRule>
  </conditionalFormatting>
  <conditionalFormatting sqref="J65:J74">
    <cfRule type="containsText" dxfId="2512" priority="45" operator="containsText" text="Bajo">
      <formula>NOT(ISERROR(SEARCH("Bajo",J65)))</formula>
    </cfRule>
    <cfRule type="containsText" dxfId="2511" priority="46" operator="containsText" text="Moderado">
      <formula>NOT(ISERROR(SEARCH("Moderado",J65)))</formula>
    </cfRule>
    <cfRule type="containsText" dxfId="2510" priority="47" operator="containsText" text="Alto">
      <formula>NOT(ISERROR(SEARCH("Alto",J65)))</formula>
    </cfRule>
    <cfRule type="containsText" dxfId="2509" priority="48" operator="containsText" text="Extremo">
      <formula>NOT(ISERROR(SEARCH("Extremo",J65)))</formula>
    </cfRule>
    <cfRule type="colorScale" priority="49">
      <colorScale>
        <cfvo type="min"/>
        <cfvo type="max"/>
        <color rgb="FFFF7128"/>
        <color rgb="FFFFEF9C"/>
      </colorScale>
    </cfRule>
  </conditionalFormatting>
  <conditionalFormatting sqref="M65:M74">
    <cfRule type="containsText" dxfId="2508" priority="20" operator="containsText" text="Moderado">
      <formula>NOT(ISERROR(SEARCH("Moderado",M65)))</formula>
    </cfRule>
    <cfRule type="containsText" dxfId="2507" priority="40" operator="containsText" text="Bajo">
      <formula>NOT(ISERROR(SEARCH("Bajo",M65)))</formula>
    </cfRule>
    <cfRule type="containsText" dxfId="2506" priority="41" operator="containsText" text="Moderado">
      <formula>NOT(ISERROR(SEARCH("Moderado",M65)))</formula>
    </cfRule>
    <cfRule type="containsText" dxfId="2505" priority="42" operator="containsText" text="Alto">
      <formula>NOT(ISERROR(SEARCH("Alto",M65)))</formula>
    </cfRule>
    <cfRule type="containsText" dxfId="2504" priority="43" operator="containsText" text="Extremo">
      <formula>NOT(ISERROR(SEARCH("Extremo",M65)))</formula>
    </cfRule>
    <cfRule type="colorScale" priority="44">
      <colorScale>
        <cfvo type="min"/>
        <cfvo type="max"/>
        <color rgb="FFFF7128"/>
        <color rgb="FFFFEF9C"/>
      </colorScale>
    </cfRule>
  </conditionalFormatting>
  <conditionalFormatting sqref="N65">
    <cfRule type="containsText" dxfId="2503" priority="34" operator="containsText" text="3- Moderado">
      <formula>NOT(ISERROR(SEARCH("3- Moderado",N65)))</formula>
    </cfRule>
    <cfRule type="containsText" dxfId="2502" priority="35" operator="containsText" text="6- Moderado">
      <formula>NOT(ISERROR(SEARCH("6- Moderado",N65)))</formula>
    </cfRule>
    <cfRule type="containsText" dxfId="2501" priority="36" operator="containsText" text="4- Moderado">
      <formula>NOT(ISERROR(SEARCH("4- Moderado",N65)))</formula>
    </cfRule>
    <cfRule type="containsText" dxfId="2500" priority="37" operator="containsText" text="3- Bajo">
      <formula>NOT(ISERROR(SEARCH("3- Bajo",N65)))</formula>
    </cfRule>
    <cfRule type="containsText" dxfId="2499" priority="38" operator="containsText" text="4- Bajo">
      <formula>NOT(ISERROR(SEARCH("4- Bajo",N65)))</formula>
    </cfRule>
    <cfRule type="containsText" dxfId="2498" priority="39" operator="containsText" text="1- Bajo">
      <formula>NOT(ISERROR(SEARCH("1- Bajo",N65)))</formula>
    </cfRule>
  </conditionalFormatting>
  <conditionalFormatting sqref="H65:H74">
    <cfRule type="containsText" dxfId="2497" priority="21" operator="containsText" text="Muy Alta">
      <formula>NOT(ISERROR(SEARCH("Muy Alta",H65)))</formula>
    </cfRule>
    <cfRule type="containsText" dxfId="2496" priority="22" operator="containsText" text="Alta">
      <formula>NOT(ISERROR(SEARCH("Alta",H65)))</formula>
    </cfRule>
    <cfRule type="containsText" dxfId="2495" priority="23" operator="containsText" text="Muy Alta">
      <formula>NOT(ISERROR(SEARCH("Muy Alta",H65)))</formula>
    </cfRule>
    <cfRule type="containsText" dxfId="2494" priority="28" operator="containsText" text="Muy Baja">
      <formula>NOT(ISERROR(SEARCH("Muy Baja",H65)))</formula>
    </cfRule>
    <cfRule type="containsText" dxfId="2493" priority="29" operator="containsText" text="Baja">
      <formula>NOT(ISERROR(SEARCH("Baja",H65)))</formula>
    </cfRule>
    <cfRule type="containsText" dxfId="2492" priority="30" operator="containsText" text="Media">
      <formula>NOT(ISERROR(SEARCH("Media",H65)))</formula>
    </cfRule>
    <cfRule type="containsText" dxfId="2491" priority="31" operator="containsText" text="Alta">
      <formula>NOT(ISERROR(SEARCH("Alta",H65)))</formula>
    </cfRule>
    <cfRule type="containsText" dxfId="2490" priority="33" operator="containsText" text="Muy Alta">
      <formula>NOT(ISERROR(SEARCH("Muy Alta",H65)))</formula>
    </cfRule>
  </conditionalFormatting>
  <conditionalFormatting sqref="I65:I74">
    <cfRule type="containsText" dxfId="2489" priority="24" operator="containsText" text="Catastrófico">
      <formula>NOT(ISERROR(SEARCH("Catastrófico",I65)))</formula>
    </cfRule>
    <cfRule type="containsText" dxfId="2488" priority="25" operator="containsText" text="Mayor">
      <formula>NOT(ISERROR(SEARCH("Mayor",I65)))</formula>
    </cfRule>
    <cfRule type="containsText" dxfId="2487" priority="26" operator="containsText" text="Menor">
      <formula>NOT(ISERROR(SEARCH("Menor",I65)))</formula>
    </cfRule>
    <cfRule type="containsText" dxfId="2486" priority="27" operator="containsText" text="Leve">
      <formula>NOT(ISERROR(SEARCH("Leve",I65)))</formula>
    </cfRule>
    <cfRule type="containsText" dxfId="2485" priority="32" operator="containsText" text="Moderado">
      <formula>NOT(ISERROR(SEARCH("Moderado",I65)))</formula>
    </cfRule>
  </conditionalFormatting>
  <conditionalFormatting sqref="K65:K74">
    <cfRule type="containsText" dxfId="2484" priority="19" operator="containsText" text="Media">
      <formula>NOT(ISERROR(SEARCH("Media",K65)))</formula>
    </cfRule>
  </conditionalFormatting>
  <conditionalFormatting sqref="L65:L74">
    <cfRule type="containsText" dxfId="2483" priority="18" operator="containsText" text="Moderado">
      <formula>NOT(ISERROR(SEARCH("Moderado",L65)))</formula>
    </cfRule>
  </conditionalFormatting>
  <conditionalFormatting sqref="J65:J74">
    <cfRule type="containsText" dxfId="2482" priority="17" operator="containsText" text="Moderado">
      <formula>NOT(ISERROR(SEARCH("Moderado",J65)))</formula>
    </cfRule>
  </conditionalFormatting>
  <conditionalFormatting sqref="J65:J74">
    <cfRule type="containsText" dxfId="2481" priority="15" operator="containsText" text="Bajo">
      <formula>NOT(ISERROR(SEARCH("Bajo",J65)))</formula>
    </cfRule>
    <cfRule type="containsText" dxfId="2480" priority="16" operator="containsText" text="Extremo">
      <formula>NOT(ISERROR(SEARCH("Extremo",J65)))</formula>
    </cfRule>
  </conditionalFormatting>
  <conditionalFormatting sqref="K65:K74">
    <cfRule type="containsText" dxfId="2479" priority="13" operator="containsText" text="Baja">
      <formula>NOT(ISERROR(SEARCH("Baja",K65)))</formula>
    </cfRule>
    <cfRule type="containsText" dxfId="2478" priority="14" operator="containsText" text="Muy Baja">
      <formula>NOT(ISERROR(SEARCH("Muy Baja",K65)))</formula>
    </cfRule>
  </conditionalFormatting>
  <conditionalFormatting sqref="K65:K74">
    <cfRule type="containsText" dxfId="2477" priority="11" operator="containsText" text="Muy Alta">
      <formula>NOT(ISERROR(SEARCH("Muy Alta",K65)))</formula>
    </cfRule>
    <cfRule type="containsText" dxfId="2476" priority="12" operator="containsText" text="Alta">
      <formula>NOT(ISERROR(SEARCH("Alta",K65)))</formula>
    </cfRule>
  </conditionalFormatting>
  <conditionalFormatting sqref="L65:L74">
    <cfRule type="containsText" dxfId="2475" priority="7" operator="containsText" text="Catastrófico">
      <formula>NOT(ISERROR(SEARCH("Catastrófico",L65)))</formula>
    </cfRule>
    <cfRule type="containsText" dxfId="2474" priority="8" operator="containsText" text="Mayor">
      <formula>NOT(ISERROR(SEARCH("Mayor",L65)))</formula>
    </cfRule>
    <cfRule type="containsText" dxfId="2473" priority="9" operator="containsText" text="Menor">
      <formula>NOT(ISERROR(SEARCH("Menor",L65)))</formula>
    </cfRule>
    <cfRule type="containsText" dxfId="2472" priority="10" operator="containsText" text="Leve">
      <formula>NOT(ISERROR(SEARCH("Leve",L65)))</formula>
    </cfRule>
  </conditionalFormatting>
  <conditionalFormatting sqref="B65:C65 E65:G65">
    <cfRule type="containsText" dxfId="2471" priority="1" operator="containsText" text="3- Moderado">
      <formula>NOT(ISERROR(SEARCH("3- Moderado",B65)))</formula>
    </cfRule>
    <cfRule type="containsText" dxfId="2470" priority="2" operator="containsText" text="6- Moderado">
      <formula>NOT(ISERROR(SEARCH("6- Moderado",B65)))</formula>
    </cfRule>
    <cfRule type="containsText" dxfId="2469" priority="3" operator="containsText" text="4- Moderado">
      <formula>NOT(ISERROR(SEARCH("4- Moderado",B65)))</formula>
    </cfRule>
    <cfRule type="containsText" dxfId="2468" priority="4" operator="containsText" text="3- Bajo">
      <formula>NOT(ISERROR(SEARCH("3- Bajo",B65)))</formula>
    </cfRule>
    <cfRule type="containsText" dxfId="2467" priority="5" operator="containsText" text="4- Bajo">
      <formula>NOT(ISERROR(SEARCH("4- Bajo",B65)))</formula>
    </cfRule>
    <cfRule type="containsText" dxfId="2466" priority="6" operator="containsText" text="1- Bajo">
      <formula>NOT(ISERROR(SEARCH("1- Bajo",B65)))</formula>
    </cfRule>
  </conditionalFormatting>
  <dataValidations count="7">
    <dataValidation allowBlank="1" showInputMessage="1" showErrorMessage="1" prompt="Seleccionar el tipo de riesgo teniendo en cuenta que  factor organizaconal afecta. Ver explicacion en hoja " sqref="E8" xr:uid="{00000000-0002-0000-0C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1000000}"/>
    <dataValidation allowBlank="1" showInputMessage="1" showErrorMessage="1" prompt="Que tan factible es que materialize el riesgo?" sqref="H8" xr:uid="{00000000-0002-0000-0C00-000002000000}"/>
    <dataValidation allowBlank="1" showInputMessage="1" showErrorMessage="1" prompt="El grado de afectación puede ser " sqref="I8" xr:uid="{00000000-0002-0000-0C00-000003000000}"/>
    <dataValidation allowBlank="1" showInputMessage="1" showErrorMessage="1" prompt="Describir las actividades que se van a desarrollar para el proyecto" sqref="O7" xr:uid="{00000000-0002-0000-0C00-000004000000}"/>
    <dataValidation allowBlank="1" showInputMessage="1" showErrorMessage="1" prompt="Seleccionar si el responsable es el responsable de las acciones es el nivel central" sqref="P7:P8" xr:uid="{00000000-0002-0000-0C00-000005000000}"/>
    <dataValidation allowBlank="1" showInputMessage="1" showErrorMessage="1" prompt="seleccionar si el responsable de ejecutar las acciones es el nivel central" sqref="Q8:R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S86"/>
  <sheetViews>
    <sheetView zoomScale="71" zoomScaleNormal="71" workbookViewId="0">
      <pane xSplit="2" ySplit="9" topLeftCell="F13" activePane="bottomRight" state="frozen"/>
      <selection pane="topRight" activeCell="C1" sqref="C1"/>
      <selection pane="bottomLeft" activeCell="A10" sqref="A10"/>
      <selection pane="bottomRight" activeCell="A10" sqref="A10:A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x14ac:dyDescent="0.3">
      <c r="A1" s="394"/>
      <c r="B1" s="395"/>
      <c r="C1" s="395"/>
      <c r="D1" s="535" t="s">
        <v>531</v>
      </c>
      <c r="E1" s="535"/>
      <c r="F1" s="535"/>
      <c r="G1" s="535"/>
      <c r="H1" s="535"/>
      <c r="I1" s="535"/>
      <c r="J1" s="535"/>
      <c r="K1" s="535"/>
      <c r="L1" s="535"/>
      <c r="M1" s="535"/>
      <c r="N1" s="535"/>
      <c r="O1" s="535"/>
      <c r="P1" s="535"/>
      <c r="Q1" s="536"/>
      <c r="R1" s="264"/>
      <c r="S1" s="386" t="s">
        <v>67</v>
      </c>
      <c r="T1" s="386"/>
      <c r="U1" s="386"/>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x14ac:dyDescent="0.3">
      <c r="A2" s="396"/>
      <c r="B2" s="397"/>
      <c r="C2" s="397"/>
      <c r="D2" s="537"/>
      <c r="E2" s="537"/>
      <c r="F2" s="537"/>
      <c r="G2" s="537"/>
      <c r="H2" s="537"/>
      <c r="I2" s="537"/>
      <c r="J2" s="537"/>
      <c r="K2" s="537"/>
      <c r="L2" s="537"/>
      <c r="M2" s="537"/>
      <c r="N2" s="537"/>
      <c r="O2" s="537"/>
      <c r="P2" s="537"/>
      <c r="Q2" s="538"/>
      <c r="R2" s="264"/>
      <c r="S2" s="386"/>
      <c r="T2" s="386"/>
      <c r="U2" s="386"/>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x14ac:dyDescent="0.3">
      <c r="A3" s="2"/>
      <c r="B3" s="2"/>
      <c r="C3" s="262"/>
      <c r="D3" s="537"/>
      <c r="E3" s="537"/>
      <c r="F3" s="537"/>
      <c r="G3" s="537"/>
      <c r="H3" s="537"/>
      <c r="I3" s="537"/>
      <c r="J3" s="537"/>
      <c r="K3" s="537"/>
      <c r="L3" s="537"/>
      <c r="M3" s="537"/>
      <c r="N3" s="537"/>
      <c r="O3" s="537"/>
      <c r="P3" s="537"/>
      <c r="Q3" s="538"/>
      <c r="R3" s="264"/>
      <c r="S3" s="386"/>
      <c r="T3" s="386"/>
      <c r="U3" s="386"/>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x14ac:dyDescent="0.3">
      <c r="A4" s="387" t="s">
        <v>0</v>
      </c>
      <c r="B4" s="388"/>
      <c r="C4" s="389"/>
      <c r="D4" s="524" t="str">
        <f>'Mapa Final'!D4</f>
        <v>GESTIÓN DE ACCIONES CONSTITUCIONALES Y GESTIÓN DE PROCESOS PENALES PARA ADOLESCENTES</v>
      </c>
      <c r="E4" s="525"/>
      <c r="F4" s="525"/>
      <c r="G4" s="525"/>
      <c r="H4" s="525"/>
      <c r="I4" s="525"/>
      <c r="J4" s="525"/>
      <c r="K4" s="525"/>
      <c r="L4" s="525"/>
      <c r="M4" s="525"/>
      <c r="N4" s="526"/>
      <c r="O4" s="393"/>
      <c r="P4" s="393"/>
      <c r="Q4" s="393"/>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x14ac:dyDescent="0.3">
      <c r="A5" s="387" t="s">
        <v>1</v>
      </c>
      <c r="B5" s="388"/>
      <c r="C5" s="389"/>
      <c r="D5" s="527"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528"/>
      <c r="F5" s="528"/>
      <c r="G5" s="528"/>
      <c r="H5" s="528"/>
      <c r="I5" s="528"/>
      <c r="J5" s="528"/>
      <c r="K5" s="528"/>
      <c r="L5" s="528"/>
      <c r="M5" s="528"/>
      <c r="N5" s="529"/>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x14ac:dyDescent="0.35">
      <c r="A6" s="387" t="s">
        <v>2</v>
      </c>
      <c r="B6" s="388"/>
      <c r="C6" s="389"/>
      <c r="D6" s="527" t="str">
        <f>'Mapa Final'!D6</f>
        <v>TRÁMITES ADELANTADOS EN VIRTUD DE LOS PROCESOS DE LAS ACCIONES CONSTITUCIONALES Y PROCESOS PENALES PARA ADOLESCENTES (CONTROL DE GARANTÍAS Y CONOCIMIENTO), LA PLANEACIÓN Y EJECUCIÓN DE LAS ACTIVIDADES PROPIAS DEL DESPACHO Y LA ATENCIÓN AL USUARIO, POR PARTE DE LOS JUZGADOS PRIMERO PENAL DEL CIRCUITO PARA ADOLESCENTES, PRIMERO PENAL MUNICIPAL PARA ADOLESCENTES Y 3 PENAL MUNICIPAL PARA ADOLESCENTES DE MONTERÍA</v>
      </c>
      <c r="E6" s="528"/>
      <c r="F6" s="528"/>
      <c r="G6" s="528"/>
      <c r="H6" s="528"/>
      <c r="I6" s="528"/>
      <c r="J6" s="528"/>
      <c r="K6" s="528"/>
      <c r="L6" s="528"/>
      <c r="M6" s="528"/>
      <c r="N6" s="529"/>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x14ac:dyDescent="0.3">
      <c r="A7" s="530" t="s">
        <v>516</v>
      </c>
      <c r="B7" s="531"/>
      <c r="C7" s="531"/>
      <c r="D7" s="531"/>
      <c r="E7" s="531"/>
      <c r="F7" s="532"/>
      <c r="G7" s="244"/>
      <c r="H7" s="533" t="s">
        <v>517</v>
      </c>
      <c r="I7" s="533"/>
      <c r="J7" s="533"/>
      <c r="K7" s="533" t="s">
        <v>518</v>
      </c>
      <c r="L7" s="533"/>
      <c r="M7" s="533"/>
      <c r="N7" s="534" t="s">
        <v>381</v>
      </c>
      <c r="O7" s="539" t="s">
        <v>519</v>
      </c>
      <c r="P7" s="541" t="s">
        <v>520</v>
      </c>
      <c r="Q7" s="544"/>
      <c r="R7" s="542"/>
      <c r="S7" s="541" t="s">
        <v>521</v>
      </c>
      <c r="T7" s="542"/>
      <c r="U7" s="543" t="s">
        <v>532</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x14ac:dyDescent="0.3">
      <c r="A8" s="247" t="s">
        <v>226</v>
      </c>
      <c r="B8" s="247" t="s">
        <v>537</v>
      </c>
      <c r="C8" s="248" t="s">
        <v>8</v>
      </c>
      <c r="D8" s="249" t="s">
        <v>523</v>
      </c>
      <c r="E8" s="263" t="s">
        <v>10</v>
      </c>
      <c r="F8" s="263" t="s">
        <v>11</v>
      </c>
      <c r="G8" s="263" t="s">
        <v>12</v>
      </c>
      <c r="H8" s="251" t="s">
        <v>524</v>
      </c>
      <c r="I8" s="251" t="s">
        <v>38</v>
      </c>
      <c r="J8" s="251" t="s">
        <v>525</v>
      </c>
      <c r="K8" s="251" t="s">
        <v>524</v>
      </c>
      <c r="L8" s="251" t="s">
        <v>526</v>
      </c>
      <c r="M8" s="251" t="s">
        <v>525</v>
      </c>
      <c r="N8" s="534"/>
      <c r="O8" s="540"/>
      <c r="P8" s="252" t="s">
        <v>527</v>
      </c>
      <c r="Q8" s="252" t="s">
        <v>528</v>
      </c>
      <c r="R8" s="252" t="s">
        <v>575</v>
      </c>
      <c r="S8" s="252" t="s">
        <v>529</v>
      </c>
      <c r="T8" s="252" t="s">
        <v>530</v>
      </c>
      <c r="U8" s="54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x14ac:dyDescent="0.3">
      <c r="A9" s="522"/>
      <c r="B9" s="523"/>
      <c r="C9" s="523"/>
      <c r="D9" s="523"/>
      <c r="E9" s="523"/>
      <c r="F9" s="523"/>
      <c r="G9" s="523"/>
      <c r="H9" s="523"/>
      <c r="I9" s="523"/>
      <c r="J9" s="523"/>
      <c r="K9" s="523"/>
      <c r="L9" s="523"/>
      <c r="M9" s="523"/>
      <c r="N9" s="523"/>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x14ac:dyDescent="0.2">
      <c r="A10" s="517">
        <f>'Mapa Final'!A10</f>
        <v>1</v>
      </c>
      <c r="B10" s="517" t="str">
        <f>'Mapa Final'!B10</f>
        <v>Incumplimiento de los objetivos y metas trazadas para el cumplimiento de los términos legales.</v>
      </c>
      <c r="C10" s="517" t="str">
        <f>'Mapa Final'!C10</f>
        <v>Vulneración de los derechos fundamentales de los ciudadanos</v>
      </c>
      <c r="D10" s="517" t="str">
        <f>'Mapa Final'!D10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10" s="517" t="str">
        <f>'Mapa Final'!E10</f>
        <v>Alto de volumen  de los trámites procesales</v>
      </c>
      <c r="F10" s="517" t="str">
        <f>'Mapa Final'!F10</f>
        <v>Posibilidad de Incumplimiento de las metas establecidas debido al alto de volumen  de trámites procesales</v>
      </c>
      <c r="G10" s="517" t="str">
        <f>'Mapa Final'!G10</f>
        <v>Usuarios, productos y prácticas organizacionales</v>
      </c>
      <c r="H10" s="508" t="str">
        <f>'Mapa Final'!I10</f>
        <v>Muy Alta</v>
      </c>
      <c r="I10" s="508" t="str">
        <f>'Mapa Final'!L10</f>
        <v>Mayor</v>
      </c>
      <c r="J10" s="511" t="str">
        <f>'Mapa Final'!N10</f>
        <v xml:space="preserve">Alto </v>
      </c>
      <c r="K10" s="514" t="str">
        <f>'Mapa Final'!AA10</f>
        <v>Media</v>
      </c>
      <c r="L10" s="514" t="str">
        <f>'Mapa Final'!AE10</f>
        <v>Mayor</v>
      </c>
      <c r="M10" s="511" t="str">
        <f>'Mapa Final'!AG10</f>
        <v xml:space="preserve">Alto </v>
      </c>
      <c r="N10" s="514" t="str">
        <f>'Mapa Final'!AH10</f>
        <v>Reducir(mitigar)</v>
      </c>
      <c r="O10" s="498" t="s">
        <v>621</v>
      </c>
      <c r="P10" s="501"/>
      <c r="Q10" s="501"/>
      <c r="R10" s="501" t="s">
        <v>179</v>
      </c>
      <c r="S10" s="504">
        <v>44287</v>
      </c>
      <c r="T10" s="504">
        <v>44377</v>
      </c>
      <c r="U10" s="505" t="s">
        <v>643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x14ac:dyDescent="0.2">
      <c r="A11" s="518"/>
      <c r="B11" s="518"/>
      <c r="C11" s="518"/>
      <c r="D11" s="518"/>
      <c r="E11" s="518"/>
      <c r="F11" s="518"/>
      <c r="G11" s="518"/>
      <c r="H11" s="509"/>
      <c r="I11" s="509"/>
      <c r="J11" s="512"/>
      <c r="K11" s="515"/>
      <c r="L11" s="515"/>
      <c r="M11" s="512"/>
      <c r="N11" s="515"/>
      <c r="O11" s="499"/>
      <c r="P11" s="502"/>
      <c r="Q11" s="502"/>
      <c r="R11" s="502"/>
      <c r="S11" s="502"/>
      <c r="T11" s="502"/>
      <c r="U11" s="50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x14ac:dyDescent="0.2">
      <c r="A12" s="518"/>
      <c r="B12" s="518"/>
      <c r="C12" s="518"/>
      <c r="D12" s="518"/>
      <c r="E12" s="518"/>
      <c r="F12" s="518"/>
      <c r="G12" s="518"/>
      <c r="H12" s="509"/>
      <c r="I12" s="509"/>
      <c r="J12" s="512"/>
      <c r="K12" s="515"/>
      <c r="L12" s="515"/>
      <c r="M12" s="512"/>
      <c r="N12" s="515"/>
      <c r="O12" s="499"/>
      <c r="P12" s="502"/>
      <c r="Q12" s="502"/>
      <c r="R12" s="502"/>
      <c r="S12" s="502"/>
      <c r="T12" s="502"/>
      <c r="U12" s="50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x14ac:dyDescent="0.2">
      <c r="A13" s="518"/>
      <c r="B13" s="518"/>
      <c r="C13" s="518"/>
      <c r="D13" s="518"/>
      <c r="E13" s="518"/>
      <c r="F13" s="518"/>
      <c r="G13" s="518"/>
      <c r="H13" s="509"/>
      <c r="I13" s="509"/>
      <c r="J13" s="512"/>
      <c r="K13" s="515"/>
      <c r="L13" s="515"/>
      <c r="M13" s="512"/>
      <c r="N13" s="515"/>
      <c r="O13" s="499"/>
      <c r="P13" s="502"/>
      <c r="Q13" s="502"/>
      <c r="R13" s="502"/>
      <c r="S13" s="502"/>
      <c r="T13" s="502"/>
      <c r="U13" s="50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402.75" customHeight="1" thickBot="1" x14ac:dyDescent="0.25">
      <c r="A14" s="519"/>
      <c r="B14" s="519"/>
      <c r="C14" s="519"/>
      <c r="D14" s="519"/>
      <c r="E14" s="519"/>
      <c r="F14" s="519"/>
      <c r="G14" s="519"/>
      <c r="H14" s="510"/>
      <c r="I14" s="510"/>
      <c r="J14" s="513"/>
      <c r="K14" s="516"/>
      <c r="L14" s="516"/>
      <c r="M14" s="513"/>
      <c r="N14" s="516"/>
      <c r="O14" s="500"/>
      <c r="P14" s="503"/>
      <c r="Q14" s="503"/>
      <c r="R14" s="503"/>
      <c r="S14" s="503"/>
      <c r="T14" s="503"/>
      <c r="U14" s="50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x14ac:dyDescent="0.2">
      <c r="A15" s="517">
        <f>'Mapa Final'!A15</f>
        <v>2</v>
      </c>
      <c r="B15" s="517" t="str">
        <f>'Mapa Final'!B15</f>
        <v xml:space="preserve">Inexactitud en el registro de la gestion de los procesos misionales y actuaciones administrativa </v>
      </c>
      <c r="C15" s="517" t="str">
        <f>'Mapa Final'!C15</f>
        <v>Incumplimiento de las metas establecidas</v>
      </c>
      <c r="D15" s="517" t="str">
        <f>'Mapa Final'!D15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15" s="517" t="str">
        <f>'Mapa Final'!E15</f>
        <v xml:space="preserve">Inadecuado registro de la gestion de los procesos misionales y actuaciones administrativa </v>
      </c>
      <c r="F15" s="517" t="str">
        <f>'Mapa Final'!F15</f>
        <v xml:space="preserve">Posibilidad de incumplimiento de las metas establecidas debido al  inadecuado registro de la gestion de los procesos misionales y actuaciones administrativa </v>
      </c>
      <c r="G15" s="517" t="str">
        <f>'Mapa Final'!G15</f>
        <v>Usuarios, productos y prácticas organizacionales</v>
      </c>
      <c r="H15" s="508" t="str">
        <f>'Mapa Final'!I15</f>
        <v>Muy Alta</v>
      </c>
      <c r="I15" s="508" t="str">
        <f>'Mapa Final'!L15</f>
        <v>Moderado</v>
      </c>
      <c r="J15" s="511" t="str">
        <f>'Mapa Final'!N15</f>
        <v xml:space="preserve">Alto </v>
      </c>
      <c r="K15" s="514" t="str">
        <f>'Mapa Final'!AA15</f>
        <v>Media</v>
      </c>
      <c r="L15" s="514" t="str">
        <f>'Mapa Final'!AE15</f>
        <v>Moderado</v>
      </c>
      <c r="M15" s="511" t="str">
        <f>'Mapa Final'!AG15</f>
        <v>Moderado</v>
      </c>
      <c r="N15" s="514" t="str">
        <f>'Mapa Final'!AH15</f>
        <v>Aceptar</v>
      </c>
      <c r="O15" s="498" t="s">
        <v>622</v>
      </c>
      <c r="P15" s="501"/>
      <c r="Q15" s="501"/>
      <c r="R15" s="501" t="s">
        <v>179</v>
      </c>
      <c r="S15" s="504">
        <v>44287</v>
      </c>
      <c r="T15" s="504">
        <v>44377</v>
      </c>
      <c r="U15" s="505" t="s">
        <v>643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x14ac:dyDescent="0.2">
      <c r="A16" s="518"/>
      <c r="B16" s="518"/>
      <c r="C16" s="518"/>
      <c r="D16" s="518"/>
      <c r="E16" s="518"/>
      <c r="F16" s="518"/>
      <c r="G16" s="518"/>
      <c r="H16" s="509"/>
      <c r="I16" s="509"/>
      <c r="J16" s="512"/>
      <c r="K16" s="515"/>
      <c r="L16" s="515"/>
      <c r="M16" s="512"/>
      <c r="N16" s="515"/>
      <c r="O16" s="499"/>
      <c r="P16" s="502"/>
      <c r="Q16" s="502"/>
      <c r="R16" s="502"/>
      <c r="S16" s="502"/>
      <c r="T16" s="502"/>
      <c r="U16" s="50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x14ac:dyDescent="0.2">
      <c r="A17" s="518"/>
      <c r="B17" s="518"/>
      <c r="C17" s="518"/>
      <c r="D17" s="518"/>
      <c r="E17" s="518"/>
      <c r="F17" s="518"/>
      <c r="G17" s="518"/>
      <c r="H17" s="509"/>
      <c r="I17" s="509"/>
      <c r="J17" s="512"/>
      <c r="K17" s="515"/>
      <c r="L17" s="515"/>
      <c r="M17" s="512"/>
      <c r="N17" s="515"/>
      <c r="O17" s="499"/>
      <c r="P17" s="502"/>
      <c r="Q17" s="502"/>
      <c r="R17" s="502"/>
      <c r="S17" s="502"/>
      <c r="T17" s="502"/>
      <c r="U17" s="50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x14ac:dyDescent="0.2">
      <c r="A18" s="518"/>
      <c r="B18" s="518"/>
      <c r="C18" s="518"/>
      <c r="D18" s="518"/>
      <c r="E18" s="518"/>
      <c r="F18" s="518"/>
      <c r="G18" s="518"/>
      <c r="H18" s="509"/>
      <c r="I18" s="509"/>
      <c r="J18" s="512"/>
      <c r="K18" s="515"/>
      <c r="L18" s="515"/>
      <c r="M18" s="512"/>
      <c r="N18" s="515"/>
      <c r="O18" s="499"/>
      <c r="P18" s="502"/>
      <c r="Q18" s="502"/>
      <c r="R18" s="502"/>
      <c r="S18" s="502"/>
      <c r="T18" s="502"/>
      <c r="U18" s="50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14.5" customHeight="1" thickBot="1" x14ac:dyDescent="0.25">
      <c r="A19" s="519"/>
      <c r="B19" s="519"/>
      <c r="C19" s="519"/>
      <c r="D19" s="519"/>
      <c r="E19" s="519"/>
      <c r="F19" s="519"/>
      <c r="G19" s="519"/>
      <c r="H19" s="510"/>
      <c r="I19" s="510"/>
      <c r="J19" s="513"/>
      <c r="K19" s="516"/>
      <c r="L19" s="516"/>
      <c r="M19" s="513"/>
      <c r="N19" s="516"/>
      <c r="O19" s="500"/>
      <c r="P19" s="503"/>
      <c r="Q19" s="503"/>
      <c r="R19" s="503"/>
      <c r="S19" s="503"/>
      <c r="T19" s="503"/>
      <c r="U19" s="50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7">
        <f>'Mapa Final'!A20</f>
        <v>3</v>
      </c>
      <c r="B20" s="517" t="str">
        <f>'Mapa Final'!B20</f>
        <v>Interrupción o demora en el Servicio Público de Administrar  Justicia</v>
      </c>
      <c r="C20" s="517" t="str">
        <f>'Mapa Final'!C20</f>
        <v>Afectación en la Prestación del Servicio de Justicia</v>
      </c>
      <c r="D20" s="517" t="str">
        <f>'Mapa Final'!D20</f>
        <v>1. Paro por sindicato
2. Huelgas, protestas ciudadana
3. Disturbios o hechos violentos
4.Pandemia
5.Emergencias Ambientales</v>
      </c>
      <c r="E20" s="517" t="str">
        <f>'Mapa Final'!E20</f>
        <v>Suceso de fuerza mayor que imposibilitan la gestión judicial</v>
      </c>
      <c r="F20" s="517" t="str">
        <f>'Mapa Final'!F20</f>
        <v>Posibilidad de  afectación en la Prestación del Servicio de Justicia debido a un suceso de fuerza mayor que imposibilita la gestión judicial</v>
      </c>
      <c r="G20" s="517" t="str">
        <f>'Mapa Final'!G20</f>
        <v>Usuarios, productos y prácticas organizacionales</v>
      </c>
      <c r="H20" s="508" t="str">
        <f>'Mapa Final'!I20</f>
        <v>Muy Alta</v>
      </c>
      <c r="I20" s="508" t="str">
        <f>'Mapa Final'!L20</f>
        <v>Moderado</v>
      </c>
      <c r="J20" s="511" t="str">
        <f>'Mapa Final'!N20</f>
        <v xml:space="preserve">Alto </v>
      </c>
      <c r="K20" s="514" t="str">
        <f>'Mapa Final'!AA20</f>
        <v>Media</v>
      </c>
      <c r="L20" s="514" t="str">
        <f>'Mapa Final'!AE20</f>
        <v>Moderado</v>
      </c>
      <c r="M20" s="511" t="str">
        <f>'Mapa Final'!AG20</f>
        <v>Moderado</v>
      </c>
      <c r="N20" s="514" t="str">
        <f>'Mapa Final'!AH20</f>
        <v>Aceptar</v>
      </c>
      <c r="O20" s="498" t="s">
        <v>623</v>
      </c>
      <c r="P20" s="501"/>
      <c r="Q20" s="501"/>
      <c r="R20" s="501" t="s">
        <v>179</v>
      </c>
      <c r="S20" s="504">
        <v>44287</v>
      </c>
      <c r="T20" s="504">
        <v>44377</v>
      </c>
      <c r="U20" s="505" t="s">
        <v>643</v>
      </c>
      <c r="V20" s="35"/>
      <c r="W20" s="35"/>
    </row>
    <row r="21" spans="1:177" x14ac:dyDescent="0.25">
      <c r="A21" s="518"/>
      <c r="B21" s="518"/>
      <c r="C21" s="518"/>
      <c r="D21" s="518"/>
      <c r="E21" s="518"/>
      <c r="F21" s="518"/>
      <c r="G21" s="518"/>
      <c r="H21" s="509"/>
      <c r="I21" s="509"/>
      <c r="J21" s="512"/>
      <c r="K21" s="515"/>
      <c r="L21" s="515"/>
      <c r="M21" s="512"/>
      <c r="N21" s="515"/>
      <c r="O21" s="499"/>
      <c r="P21" s="502"/>
      <c r="Q21" s="502"/>
      <c r="R21" s="502"/>
      <c r="S21" s="502"/>
      <c r="T21" s="502"/>
      <c r="U21" s="506"/>
      <c r="V21" s="35"/>
      <c r="W21" s="35"/>
    </row>
    <row r="22" spans="1:177" x14ac:dyDescent="0.25">
      <c r="A22" s="518"/>
      <c r="B22" s="518"/>
      <c r="C22" s="518"/>
      <c r="D22" s="518"/>
      <c r="E22" s="518"/>
      <c r="F22" s="518"/>
      <c r="G22" s="518"/>
      <c r="H22" s="509"/>
      <c r="I22" s="509"/>
      <c r="J22" s="512"/>
      <c r="K22" s="515"/>
      <c r="L22" s="515"/>
      <c r="M22" s="512"/>
      <c r="N22" s="515"/>
      <c r="O22" s="499"/>
      <c r="P22" s="502"/>
      <c r="Q22" s="502"/>
      <c r="R22" s="502"/>
      <c r="S22" s="502"/>
      <c r="T22" s="502"/>
      <c r="U22" s="506"/>
      <c r="V22" s="35"/>
      <c r="W22" s="35"/>
    </row>
    <row r="23" spans="1:177" x14ac:dyDescent="0.25">
      <c r="A23" s="518"/>
      <c r="B23" s="518"/>
      <c r="C23" s="518"/>
      <c r="D23" s="518"/>
      <c r="E23" s="518"/>
      <c r="F23" s="518"/>
      <c r="G23" s="518"/>
      <c r="H23" s="509"/>
      <c r="I23" s="509"/>
      <c r="J23" s="512"/>
      <c r="K23" s="515"/>
      <c r="L23" s="515"/>
      <c r="M23" s="512"/>
      <c r="N23" s="515"/>
      <c r="O23" s="499"/>
      <c r="P23" s="502"/>
      <c r="Q23" s="502"/>
      <c r="R23" s="502"/>
      <c r="S23" s="502"/>
      <c r="T23" s="502"/>
      <c r="U23" s="506"/>
      <c r="V23" s="35"/>
      <c r="W23" s="35"/>
    </row>
    <row r="24" spans="1:177" ht="307.5" customHeight="1" thickBot="1" x14ac:dyDescent="0.3">
      <c r="A24" s="519"/>
      <c r="B24" s="519"/>
      <c r="C24" s="519"/>
      <c r="D24" s="519"/>
      <c r="E24" s="519"/>
      <c r="F24" s="519"/>
      <c r="G24" s="519"/>
      <c r="H24" s="510"/>
      <c r="I24" s="510"/>
      <c r="J24" s="513"/>
      <c r="K24" s="516"/>
      <c r="L24" s="516"/>
      <c r="M24" s="513"/>
      <c r="N24" s="516"/>
      <c r="O24" s="500"/>
      <c r="P24" s="503"/>
      <c r="Q24" s="503"/>
      <c r="R24" s="503"/>
      <c r="S24" s="503"/>
      <c r="T24" s="503"/>
      <c r="U24" s="507"/>
      <c r="V24" s="35"/>
      <c r="W24" s="35"/>
    </row>
    <row r="25" spans="1:177" ht="15" customHeight="1" x14ac:dyDescent="0.25">
      <c r="A25" s="517">
        <f>'Mapa Final'!A25</f>
        <v>4</v>
      </c>
      <c r="B25" s="517" t="str">
        <f>'Mapa Final'!B25</f>
        <v>Pérdida de documentos</v>
      </c>
      <c r="C25" s="517" t="str">
        <f>'Mapa Final'!C25</f>
        <v>Afectación en la Prestación del Servicio de Justicia</v>
      </c>
      <c r="D25" s="517" t="str">
        <f>'Mapa Final'!D25</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25" s="517" t="str">
        <f>'Mapa Final'!E25</f>
        <v>Extravío de documentos temporal o definitivo de los procesos judiciales</v>
      </c>
      <c r="F25" s="517" t="str">
        <f>'Mapa Final'!F25</f>
        <v>Posibilidad de la afectación en la Prestación del Servicio de Justicia debido al extravío de documentos temporal o definitivo de los procesos judiciales</v>
      </c>
      <c r="G25" s="517" t="str">
        <f>'Mapa Final'!G25</f>
        <v>Usuarios, productos y prácticas organizacionales</v>
      </c>
      <c r="H25" s="508" t="str">
        <f>'Mapa Final'!I25</f>
        <v>Muy Alta</v>
      </c>
      <c r="I25" s="508" t="str">
        <f>'Mapa Final'!L25</f>
        <v>Mayor</v>
      </c>
      <c r="J25" s="511" t="str">
        <f>'Mapa Final'!N25</f>
        <v xml:space="preserve">Alto </v>
      </c>
      <c r="K25" s="514" t="str">
        <f>'Mapa Final'!AA25</f>
        <v>Media</v>
      </c>
      <c r="L25" s="514" t="str">
        <f>'Mapa Final'!AE25</f>
        <v>Mayor</v>
      </c>
      <c r="M25" s="511" t="str">
        <f>'Mapa Final'!AG25</f>
        <v xml:space="preserve">Alto </v>
      </c>
      <c r="N25" s="514" t="str">
        <f>'Mapa Final'!AH25</f>
        <v>Reducir(mitigar)</v>
      </c>
      <c r="O25" s="498" t="s">
        <v>624</v>
      </c>
      <c r="P25" s="501"/>
      <c r="Q25" s="501"/>
      <c r="R25" s="501" t="s">
        <v>179</v>
      </c>
      <c r="S25" s="504">
        <v>44287</v>
      </c>
      <c r="T25" s="504">
        <v>44377</v>
      </c>
      <c r="U25" s="505" t="s">
        <v>643</v>
      </c>
    </row>
    <row r="26" spans="1:177" x14ac:dyDescent="0.25">
      <c r="A26" s="518"/>
      <c r="B26" s="518"/>
      <c r="C26" s="518"/>
      <c r="D26" s="518"/>
      <c r="E26" s="518"/>
      <c r="F26" s="518"/>
      <c r="G26" s="518"/>
      <c r="H26" s="509"/>
      <c r="I26" s="509"/>
      <c r="J26" s="512"/>
      <c r="K26" s="515"/>
      <c r="L26" s="515"/>
      <c r="M26" s="512"/>
      <c r="N26" s="515"/>
      <c r="O26" s="499"/>
      <c r="P26" s="502"/>
      <c r="Q26" s="502"/>
      <c r="R26" s="502"/>
      <c r="S26" s="502"/>
      <c r="T26" s="502"/>
      <c r="U26" s="506"/>
    </row>
    <row r="27" spans="1:177" x14ac:dyDescent="0.25">
      <c r="A27" s="518"/>
      <c r="B27" s="518"/>
      <c r="C27" s="518"/>
      <c r="D27" s="518"/>
      <c r="E27" s="518"/>
      <c r="F27" s="518"/>
      <c r="G27" s="518"/>
      <c r="H27" s="509"/>
      <c r="I27" s="509"/>
      <c r="J27" s="512"/>
      <c r="K27" s="515"/>
      <c r="L27" s="515"/>
      <c r="M27" s="512"/>
      <c r="N27" s="515"/>
      <c r="O27" s="499"/>
      <c r="P27" s="502"/>
      <c r="Q27" s="502"/>
      <c r="R27" s="502"/>
      <c r="S27" s="502"/>
      <c r="T27" s="502"/>
      <c r="U27" s="506"/>
    </row>
    <row r="28" spans="1:177" x14ac:dyDescent="0.25">
      <c r="A28" s="518"/>
      <c r="B28" s="518"/>
      <c r="C28" s="518"/>
      <c r="D28" s="518"/>
      <c r="E28" s="518"/>
      <c r="F28" s="518"/>
      <c r="G28" s="518"/>
      <c r="H28" s="509"/>
      <c r="I28" s="509"/>
      <c r="J28" s="512"/>
      <c r="K28" s="515"/>
      <c r="L28" s="515"/>
      <c r="M28" s="512"/>
      <c r="N28" s="515"/>
      <c r="O28" s="499"/>
      <c r="P28" s="502"/>
      <c r="Q28" s="502"/>
      <c r="R28" s="502"/>
      <c r="S28" s="502"/>
      <c r="T28" s="502"/>
      <c r="U28" s="506"/>
    </row>
    <row r="29" spans="1:177" ht="254.25" customHeight="1" thickBot="1" x14ac:dyDescent="0.3">
      <c r="A29" s="519"/>
      <c r="B29" s="519"/>
      <c r="C29" s="519"/>
      <c r="D29" s="519"/>
      <c r="E29" s="519"/>
      <c r="F29" s="519"/>
      <c r="G29" s="519"/>
      <c r="H29" s="510"/>
      <c r="I29" s="510"/>
      <c r="J29" s="513"/>
      <c r="K29" s="516"/>
      <c r="L29" s="516"/>
      <c r="M29" s="513"/>
      <c r="N29" s="516"/>
      <c r="O29" s="500"/>
      <c r="P29" s="503"/>
      <c r="Q29" s="503"/>
      <c r="R29" s="503"/>
      <c r="S29" s="503"/>
      <c r="T29" s="503"/>
      <c r="U29" s="507"/>
    </row>
    <row r="30" spans="1:177" ht="15" customHeight="1" x14ac:dyDescent="0.25">
      <c r="A30" s="517">
        <f>'Mapa Final'!A30</f>
        <v>5</v>
      </c>
      <c r="B30" s="517" t="str">
        <f>'Mapa Final'!B30</f>
        <v>Vencimiento de Términos</v>
      </c>
      <c r="C30" s="517" t="str">
        <f>'Mapa Final'!C30</f>
        <v>Vulneración de los derechos fundamentales de los ciudadanos</v>
      </c>
      <c r="D30" s="517" t="str">
        <f>'Mapa Final'!D30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0" s="517" t="str">
        <f>'Mapa Final'!E30</f>
        <v xml:space="preserve"> Actuaciones procesales después del vencimiento de los términos legales  </v>
      </c>
      <c r="F30" s="517" t="str">
        <f>'Mapa Final'!F30</f>
        <v xml:space="preserve">Posibilidad de vulneración de los derechos fundamentales de los ciudadanos  debido a las  actuaciones procesales después del vencimiento de los términos legales  </v>
      </c>
      <c r="G30" s="517" t="str">
        <f>'Mapa Final'!G30</f>
        <v>Usuarios, productos y prácticas organizacionales</v>
      </c>
      <c r="H30" s="508" t="str">
        <f>'Mapa Final'!I30</f>
        <v>Alta</v>
      </c>
      <c r="I30" s="508" t="str">
        <f>'Mapa Final'!L30</f>
        <v>Mayor</v>
      </c>
      <c r="J30" s="511" t="str">
        <f>'Mapa Final'!N30</f>
        <v xml:space="preserve">Alto </v>
      </c>
      <c r="K30" s="514" t="str">
        <f>'Mapa Final'!AA30</f>
        <v>Media</v>
      </c>
      <c r="L30" s="514" t="str">
        <f>'Mapa Final'!AE30</f>
        <v>Mayor</v>
      </c>
      <c r="M30" s="511" t="str">
        <f>'Mapa Final'!AG30</f>
        <v xml:space="preserve">Alto </v>
      </c>
      <c r="N30" s="514" t="str">
        <f>'Mapa Final'!AH30</f>
        <v>Reducir(mitigar)</v>
      </c>
      <c r="O30" s="498" t="s">
        <v>625</v>
      </c>
      <c r="P30" s="501"/>
      <c r="Q30" s="501"/>
      <c r="R30" s="501" t="s">
        <v>179</v>
      </c>
      <c r="S30" s="504">
        <v>44287</v>
      </c>
      <c r="T30" s="504">
        <v>44377</v>
      </c>
      <c r="U30" s="505" t="s">
        <v>643</v>
      </c>
    </row>
    <row r="31" spans="1:177" x14ac:dyDescent="0.25">
      <c r="A31" s="518"/>
      <c r="B31" s="518"/>
      <c r="C31" s="518"/>
      <c r="D31" s="518"/>
      <c r="E31" s="518"/>
      <c r="F31" s="518"/>
      <c r="G31" s="518"/>
      <c r="H31" s="509"/>
      <c r="I31" s="509"/>
      <c r="J31" s="512"/>
      <c r="K31" s="515"/>
      <c r="L31" s="515"/>
      <c r="M31" s="512"/>
      <c r="N31" s="515"/>
      <c r="O31" s="499"/>
      <c r="P31" s="502"/>
      <c r="Q31" s="502"/>
      <c r="R31" s="502"/>
      <c r="S31" s="502"/>
      <c r="T31" s="502"/>
      <c r="U31" s="506"/>
    </row>
    <row r="32" spans="1:177" x14ac:dyDescent="0.25">
      <c r="A32" s="518"/>
      <c r="B32" s="518"/>
      <c r="C32" s="518"/>
      <c r="D32" s="518"/>
      <c r="E32" s="518"/>
      <c r="F32" s="518"/>
      <c r="G32" s="518"/>
      <c r="H32" s="509"/>
      <c r="I32" s="509"/>
      <c r="J32" s="512"/>
      <c r="K32" s="515"/>
      <c r="L32" s="515"/>
      <c r="M32" s="512"/>
      <c r="N32" s="515"/>
      <c r="O32" s="499"/>
      <c r="P32" s="502"/>
      <c r="Q32" s="502"/>
      <c r="R32" s="502"/>
      <c r="S32" s="502"/>
      <c r="T32" s="502"/>
      <c r="U32" s="506"/>
    </row>
    <row r="33" spans="1:21" x14ac:dyDescent="0.25">
      <c r="A33" s="518"/>
      <c r="B33" s="518"/>
      <c r="C33" s="518"/>
      <c r="D33" s="518"/>
      <c r="E33" s="518"/>
      <c r="F33" s="518"/>
      <c r="G33" s="518"/>
      <c r="H33" s="509"/>
      <c r="I33" s="509"/>
      <c r="J33" s="512"/>
      <c r="K33" s="515"/>
      <c r="L33" s="515"/>
      <c r="M33" s="512"/>
      <c r="N33" s="515"/>
      <c r="O33" s="499"/>
      <c r="P33" s="502"/>
      <c r="Q33" s="502"/>
      <c r="R33" s="502"/>
      <c r="S33" s="502"/>
      <c r="T33" s="502"/>
      <c r="U33" s="506"/>
    </row>
    <row r="34" spans="1:21" ht="230.25" customHeight="1" thickBot="1" x14ac:dyDescent="0.3">
      <c r="A34" s="519"/>
      <c r="B34" s="519"/>
      <c r="C34" s="519"/>
      <c r="D34" s="519"/>
      <c r="E34" s="519"/>
      <c r="F34" s="519"/>
      <c r="G34" s="519"/>
      <c r="H34" s="510"/>
      <c r="I34" s="510"/>
      <c r="J34" s="513"/>
      <c r="K34" s="516"/>
      <c r="L34" s="516"/>
      <c r="M34" s="513"/>
      <c r="N34" s="516"/>
      <c r="O34" s="500"/>
      <c r="P34" s="503"/>
      <c r="Q34" s="503"/>
      <c r="R34" s="503"/>
      <c r="S34" s="503"/>
      <c r="T34" s="503"/>
      <c r="U34" s="507"/>
    </row>
    <row r="35" spans="1:21" ht="15" customHeight="1" x14ac:dyDescent="0.25">
      <c r="A35" s="517">
        <f>'Mapa Final'!A35</f>
        <v>6</v>
      </c>
      <c r="B35" s="517" t="str">
        <f>'Mapa Final'!B35</f>
        <v>Corrupción</v>
      </c>
      <c r="C35" s="517" t="str">
        <f>'Mapa Final'!C35</f>
        <v>Reputacional (Corrupción)</v>
      </c>
      <c r="D35" s="517" t="str">
        <f>'Mapa Final'!D35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5" s="517" t="str">
        <f>'Mapa Final'!E35</f>
        <v xml:space="preserve">Carencia en transparencia, etica y valores . </v>
      </c>
      <c r="F35" s="517" t="str">
        <f>'Mapa Final'!F35</f>
        <v xml:space="preserve">Posibilidad de actos indebidos de  los servidores judiciales debido a  la carencia en transparencia, etica y valores </v>
      </c>
      <c r="G35" s="517" t="str">
        <f>'Mapa Final'!G35</f>
        <v>Fraude Interno</v>
      </c>
      <c r="H35" s="508" t="str">
        <f>'Mapa Final'!I35</f>
        <v>Muy Alta</v>
      </c>
      <c r="I35" s="508" t="str">
        <f>'Mapa Final'!L35</f>
        <v>Mayor</v>
      </c>
      <c r="J35" s="511" t="str">
        <f>'Mapa Final'!N35</f>
        <v xml:space="preserve">Alto </v>
      </c>
      <c r="K35" s="514" t="str">
        <f>'Mapa Final'!AA35</f>
        <v>Media</v>
      </c>
      <c r="L35" s="514" t="str">
        <f>'Mapa Final'!AE35</f>
        <v>Mayor</v>
      </c>
      <c r="M35" s="511" t="str">
        <f>'Mapa Final'!AG35</f>
        <v xml:space="preserve">Alto </v>
      </c>
      <c r="N35" s="514" t="str">
        <f>'Mapa Final'!AH35</f>
        <v>Reducir(mitigar)</v>
      </c>
      <c r="O35" s="498" t="s">
        <v>626</v>
      </c>
      <c r="P35" s="501"/>
      <c r="Q35" s="501"/>
      <c r="R35" s="501" t="s">
        <v>179</v>
      </c>
      <c r="S35" s="504">
        <v>44287</v>
      </c>
      <c r="T35" s="504">
        <v>44377</v>
      </c>
      <c r="U35" s="505" t="s">
        <v>643</v>
      </c>
    </row>
    <row r="36" spans="1:21" x14ac:dyDescent="0.25">
      <c r="A36" s="518"/>
      <c r="B36" s="518"/>
      <c r="C36" s="518"/>
      <c r="D36" s="518"/>
      <c r="E36" s="518"/>
      <c r="F36" s="518"/>
      <c r="G36" s="518"/>
      <c r="H36" s="509"/>
      <c r="I36" s="509"/>
      <c r="J36" s="512"/>
      <c r="K36" s="515"/>
      <c r="L36" s="515"/>
      <c r="M36" s="512"/>
      <c r="N36" s="515"/>
      <c r="O36" s="499"/>
      <c r="P36" s="502"/>
      <c r="Q36" s="502"/>
      <c r="R36" s="502"/>
      <c r="S36" s="502"/>
      <c r="T36" s="502"/>
      <c r="U36" s="506"/>
    </row>
    <row r="37" spans="1:21" x14ac:dyDescent="0.25">
      <c r="A37" s="518"/>
      <c r="B37" s="518"/>
      <c r="C37" s="518"/>
      <c r="D37" s="518"/>
      <c r="E37" s="518"/>
      <c r="F37" s="518"/>
      <c r="G37" s="518"/>
      <c r="H37" s="509"/>
      <c r="I37" s="509"/>
      <c r="J37" s="512"/>
      <c r="K37" s="515"/>
      <c r="L37" s="515"/>
      <c r="M37" s="512"/>
      <c r="N37" s="515"/>
      <c r="O37" s="499"/>
      <c r="P37" s="502"/>
      <c r="Q37" s="502"/>
      <c r="R37" s="502"/>
      <c r="S37" s="502"/>
      <c r="T37" s="502"/>
      <c r="U37" s="506"/>
    </row>
    <row r="38" spans="1:21" x14ac:dyDescent="0.25">
      <c r="A38" s="518"/>
      <c r="B38" s="518"/>
      <c r="C38" s="518"/>
      <c r="D38" s="518"/>
      <c r="E38" s="518"/>
      <c r="F38" s="518"/>
      <c r="G38" s="518"/>
      <c r="H38" s="509"/>
      <c r="I38" s="509"/>
      <c r="J38" s="512"/>
      <c r="K38" s="515"/>
      <c r="L38" s="515"/>
      <c r="M38" s="512"/>
      <c r="N38" s="515"/>
      <c r="O38" s="499"/>
      <c r="P38" s="502"/>
      <c r="Q38" s="502"/>
      <c r="R38" s="502"/>
      <c r="S38" s="502"/>
      <c r="T38" s="502"/>
      <c r="U38" s="506"/>
    </row>
    <row r="39" spans="1:21" ht="234.75" customHeight="1" thickBot="1" x14ac:dyDescent="0.3">
      <c r="A39" s="519"/>
      <c r="B39" s="519"/>
      <c r="C39" s="519"/>
      <c r="D39" s="519"/>
      <c r="E39" s="519"/>
      <c r="F39" s="519"/>
      <c r="G39" s="519"/>
      <c r="H39" s="510"/>
      <c r="I39" s="510"/>
      <c r="J39" s="513"/>
      <c r="K39" s="516"/>
      <c r="L39" s="516"/>
      <c r="M39" s="513"/>
      <c r="N39" s="516"/>
      <c r="O39" s="500"/>
      <c r="P39" s="503"/>
      <c r="Q39" s="503"/>
      <c r="R39" s="503"/>
      <c r="S39" s="503"/>
      <c r="T39" s="503"/>
      <c r="U39" s="507"/>
    </row>
    <row r="40" spans="1:21" ht="15" customHeight="1" x14ac:dyDescent="0.25">
      <c r="A40" s="517">
        <f>'Mapa Final'!A40</f>
        <v>7</v>
      </c>
      <c r="B40" s="517" t="str">
        <f>'Mapa Final'!B40</f>
        <v>Inconsistencias en el reparto</v>
      </c>
      <c r="C40" s="517" t="str">
        <f>'Mapa Final'!C40</f>
        <v>Incumplimiento de las metas establecidas</v>
      </c>
      <c r="D40" s="517" t="str">
        <f>'Mapa Final'!D40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40" s="517" t="str">
        <f>'Mapa Final'!E40</f>
        <v>Falencia en la gestión, control y seguimiento del proceso de reparto</v>
      </c>
      <c r="F40" s="517" t="str">
        <f>'Mapa Final'!F40</f>
        <v>Posibilidad de incumplimiento de las metas establecidas debido a la falencia en la gestión, control y seguimiento del proceso de reparto</v>
      </c>
      <c r="G40" s="517" t="str">
        <f>'Mapa Final'!G40</f>
        <v>Usuarios, productos y prácticas organizacionales</v>
      </c>
      <c r="H40" s="508" t="str">
        <f>'Mapa Final'!I40</f>
        <v>Media</v>
      </c>
      <c r="I40" s="508" t="str">
        <f>'Mapa Final'!L40</f>
        <v>Moderado</v>
      </c>
      <c r="J40" s="511" t="str">
        <f>'Mapa Final'!N40</f>
        <v>Moderado</v>
      </c>
      <c r="K40" s="514" t="str">
        <f>'Mapa Final'!AA40</f>
        <v>Baja</v>
      </c>
      <c r="L40" s="514" t="str">
        <f>'Mapa Final'!AE40</f>
        <v>Moderado</v>
      </c>
      <c r="M40" s="511" t="str">
        <f>'Mapa Final'!AG40</f>
        <v>Moderado</v>
      </c>
      <c r="N40" s="514" t="str">
        <f>'Mapa Final'!AH40</f>
        <v>Aceptar</v>
      </c>
      <c r="O40" s="498" t="s">
        <v>632</v>
      </c>
      <c r="P40" s="501"/>
      <c r="Q40" s="501"/>
      <c r="R40" s="501" t="s">
        <v>179</v>
      </c>
      <c r="S40" s="504">
        <v>44287</v>
      </c>
      <c r="T40" s="504">
        <v>44377</v>
      </c>
      <c r="U40" s="505" t="s">
        <v>643</v>
      </c>
    </row>
    <row r="41" spans="1:21" x14ac:dyDescent="0.25">
      <c r="A41" s="518"/>
      <c r="B41" s="518"/>
      <c r="C41" s="518"/>
      <c r="D41" s="518"/>
      <c r="E41" s="518"/>
      <c r="F41" s="518"/>
      <c r="G41" s="518"/>
      <c r="H41" s="509"/>
      <c r="I41" s="509"/>
      <c r="J41" s="512"/>
      <c r="K41" s="515"/>
      <c r="L41" s="515"/>
      <c r="M41" s="512"/>
      <c r="N41" s="515"/>
      <c r="O41" s="499"/>
      <c r="P41" s="502"/>
      <c r="Q41" s="502"/>
      <c r="R41" s="502"/>
      <c r="S41" s="502"/>
      <c r="T41" s="502"/>
      <c r="U41" s="506"/>
    </row>
    <row r="42" spans="1:21" x14ac:dyDescent="0.25">
      <c r="A42" s="518"/>
      <c r="B42" s="518"/>
      <c r="C42" s="518"/>
      <c r="D42" s="518"/>
      <c r="E42" s="518"/>
      <c r="F42" s="518"/>
      <c r="G42" s="518"/>
      <c r="H42" s="509"/>
      <c r="I42" s="509"/>
      <c r="J42" s="512"/>
      <c r="K42" s="515"/>
      <c r="L42" s="515"/>
      <c r="M42" s="512"/>
      <c r="N42" s="515"/>
      <c r="O42" s="499"/>
      <c r="P42" s="502"/>
      <c r="Q42" s="502"/>
      <c r="R42" s="502"/>
      <c r="S42" s="502"/>
      <c r="T42" s="502"/>
      <c r="U42" s="506"/>
    </row>
    <row r="43" spans="1:21" x14ac:dyDescent="0.25">
      <c r="A43" s="518"/>
      <c r="B43" s="518"/>
      <c r="C43" s="518"/>
      <c r="D43" s="518"/>
      <c r="E43" s="518"/>
      <c r="F43" s="518"/>
      <c r="G43" s="518"/>
      <c r="H43" s="509"/>
      <c r="I43" s="509"/>
      <c r="J43" s="512"/>
      <c r="K43" s="515"/>
      <c r="L43" s="515"/>
      <c r="M43" s="512"/>
      <c r="N43" s="515"/>
      <c r="O43" s="499"/>
      <c r="P43" s="502"/>
      <c r="Q43" s="502"/>
      <c r="R43" s="502"/>
      <c r="S43" s="502"/>
      <c r="T43" s="502"/>
      <c r="U43" s="506"/>
    </row>
    <row r="44" spans="1:21" ht="194.25" customHeight="1" thickBot="1" x14ac:dyDescent="0.3">
      <c r="A44" s="519"/>
      <c r="B44" s="519"/>
      <c r="C44" s="519"/>
      <c r="D44" s="519"/>
      <c r="E44" s="519"/>
      <c r="F44" s="519"/>
      <c r="G44" s="519"/>
      <c r="H44" s="510"/>
      <c r="I44" s="510"/>
      <c r="J44" s="513"/>
      <c r="K44" s="516"/>
      <c r="L44" s="516"/>
      <c r="M44" s="513"/>
      <c r="N44" s="516"/>
      <c r="O44" s="500"/>
      <c r="P44" s="503"/>
      <c r="Q44" s="503"/>
      <c r="R44" s="503"/>
      <c r="S44" s="503"/>
      <c r="T44" s="503"/>
      <c r="U44" s="507"/>
    </row>
    <row r="45" spans="1:21" ht="15" customHeight="1" x14ac:dyDescent="0.25">
      <c r="A45" s="517">
        <f>'Mapa Final'!A45</f>
        <v>8</v>
      </c>
      <c r="B45" s="517" t="str">
        <f>'Mapa Final'!B45</f>
        <v>Error en las notificaciones judiicales</v>
      </c>
      <c r="C45" s="517" t="str">
        <f>'Mapa Final'!C45</f>
        <v>Vulneración de los derechos fundamentales de los ciudadanos</v>
      </c>
      <c r="D45" s="517" t="str">
        <f>'Mapa Final'!D45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45" s="517" t="str">
        <f>'Mapa Final'!E45</f>
        <v xml:space="preserve">Inadecuada comunicación de las notificaciones judiciales </v>
      </c>
      <c r="F45" s="517" t="str">
        <f>'Mapa Final'!F45</f>
        <v xml:space="preserve">Posibilidad de incumplimiento de las metas establecidas debido a la inadecuada comunicación de las notificaciones judiciales </v>
      </c>
      <c r="G45" s="517" t="str">
        <f>'Mapa Final'!G45</f>
        <v>Usuarios, productos y prácticas organizacionales</v>
      </c>
      <c r="H45" s="508" t="str">
        <f>'Mapa Final'!I45</f>
        <v>Muy Alta</v>
      </c>
      <c r="I45" s="508" t="str">
        <f>'Mapa Final'!L45</f>
        <v>Mayor</v>
      </c>
      <c r="J45" s="511" t="str">
        <f>'Mapa Final'!N45</f>
        <v xml:space="preserve">Alto </v>
      </c>
      <c r="K45" s="514" t="str">
        <f>'Mapa Final'!AA45</f>
        <v>Baja</v>
      </c>
      <c r="L45" s="514" t="str">
        <f>'Mapa Final'!AE45</f>
        <v>Moderado</v>
      </c>
      <c r="M45" s="511" t="str">
        <f>'Mapa Final'!AG45</f>
        <v>Moderado</v>
      </c>
      <c r="N45" s="514" t="str">
        <f>'Mapa Final'!AH45</f>
        <v>Aceptar</v>
      </c>
      <c r="O45" s="498" t="s">
        <v>628</v>
      </c>
      <c r="P45" s="501"/>
      <c r="Q45" s="501"/>
      <c r="R45" s="501" t="s">
        <v>179</v>
      </c>
      <c r="S45" s="504">
        <v>44287</v>
      </c>
      <c r="T45" s="504">
        <v>44377</v>
      </c>
      <c r="U45" s="505" t="s">
        <v>643</v>
      </c>
    </row>
    <row r="46" spans="1:21" x14ac:dyDescent="0.25">
      <c r="A46" s="518"/>
      <c r="B46" s="518"/>
      <c r="C46" s="518"/>
      <c r="D46" s="518"/>
      <c r="E46" s="518"/>
      <c r="F46" s="518"/>
      <c r="G46" s="518"/>
      <c r="H46" s="509"/>
      <c r="I46" s="509"/>
      <c r="J46" s="512"/>
      <c r="K46" s="515"/>
      <c r="L46" s="515"/>
      <c r="M46" s="512"/>
      <c r="N46" s="515"/>
      <c r="O46" s="499"/>
      <c r="P46" s="502"/>
      <c r="Q46" s="502"/>
      <c r="R46" s="502"/>
      <c r="S46" s="502"/>
      <c r="T46" s="502"/>
      <c r="U46" s="506"/>
    </row>
    <row r="47" spans="1:21" x14ac:dyDescent="0.25">
      <c r="A47" s="518"/>
      <c r="B47" s="518"/>
      <c r="C47" s="518"/>
      <c r="D47" s="518"/>
      <c r="E47" s="518"/>
      <c r="F47" s="518"/>
      <c r="G47" s="518"/>
      <c r="H47" s="509"/>
      <c r="I47" s="509"/>
      <c r="J47" s="512"/>
      <c r="K47" s="515"/>
      <c r="L47" s="515"/>
      <c r="M47" s="512"/>
      <c r="N47" s="515"/>
      <c r="O47" s="499"/>
      <c r="P47" s="502"/>
      <c r="Q47" s="502"/>
      <c r="R47" s="502"/>
      <c r="S47" s="502"/>
      <c r="T47" s="502"/>
      <c r="U47" s="506"/>
    </row>
    <row r="48" spans="1:21" x14ac:dyDescent="0.25">
      <c r="A48" s="518"/>
      <c r="B48" s="518"/>
      <c r="C48" s="518"/>
      <c r="D48" s="518"/>
      <c r="E48" s="518"/>
      <c r="F48" s="518"/>
      <c r="G48" s="518"/>
      <c r="H48" s="509"/>
      <c r="I48" s="509"/>
      <c r="J48" s="512"/>
      <c r="K48" s="515"/>
      <c r="L48" s="515"/>
      <c r="M48" s="512"/>
      <c r="N48" s="515"/>
      <c r="O48" s="499"/>
      <c r="P48" s="502"/>
      <c r="Q48" s="502"/>
      <c r="R48" s="502"/>
      <c r="S48" s="502"/>
      <c r="T48" s="502"/>
      <c r="U48" s="506"/>
    </row>
    <row r="49" spans="1:21" ht="240.75" customHeight="1" thickBot="1" x14ac:dyDescent="0.3">
      <c r="A49" s="519"/>
      <c r="B49" s="519"/>
      <c r="C49" s="519"/>
      <c r="D49" s="519"/>
      <c r="E49" s="519"/>
      <c r="F49" s="519"/>
      <c r="G49" s="519"/>
      <c r="H49" s="510"/>
      <c r="I49" s="510"/>
      <c r="J49" s="513"/>
      <c r="K49" s="516"/>
      <c r="L49" s="516"/>
      <c r="M49" s="513"/>
      <c r="N49" s="516"/>
      <c r="O49" s="500"/>
      <c r="P49" s="503"/>
      <c r="Q49" s="503"/>
      <c r="R49" s="503"/>
      <c r="S49" s="503"/>
      <c r="T49" s="503"/>
      <c r="U49" s="507"/>
    </row>
    <row r="50" spans="1:21" ht="15" customHeight="1" x14ac:dyDescent="0.25">
      <c r="A50" s="517">
        <f>'Mapa Final'!A50</f>
        <v>9</v>
      </c>
      <c r="B50" s="517" t="str">
        <f>'Mapa Final'!B50</f>
        <v>No realización de las Audiencias Programadas</v>
      </c>
      <c r="C50" s="517" t="str">
        <f>'Mapa Final'!C50</f>
        <v>Vulneración de los derechos fundamentales de los ciudadanos</v>
      </c>
      <c r="D50" s="517" t="str">
        <f>'Mapa Final'!D50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50" s="517" t="str">
        <f>'Mapa Final'!E50</f>
        <v>Incumplimiento en la realización de las audiencias programadas</v>
      </c>
      <c r="F50" s="517" t="str">
        <f>'Mapa Final'!F50</f>
        <v>Posibilidad de vulneración de los derechos fundamentales de los ciudadanos  debido al Incumplimiento en la realización de las audiencias programadas</v>
      </c>
      <c r="G50" s="517" t="str">
        <f>'Mapa Final'!G50</f>
        <v>Usuarios, productos y prácticas organizacionales</v>
      </c>
      <c r="H50" s="508" t="str">
        <f>'Mapa Final'!I50</f>
        <v>Alta</v>
      </c>
      <c r="I50" s="508" t="str">
        <f>'Mapa Final'!L50</f>
        <v>Mayor</v>
      </c>
      <c r="J50" s="511" t="str">
        <f>'Mapa Final'!N50</f>
        <v xml:space="preserve">Alto </v>
      </c>
      <c r="K50" s="514" t="str">
        <f>'Mapa Final'!AA50</f>
        <v>Media</v>
      </c>
      <c r="L50" s="514" t="str">
        <f>'Mapa Final'!AE50</f>
        <v>Mayor</v>
      </c>
      <c r="M50" s="511" t="str">
        <f>'Mapa Final'!AG50</f>
        <v xml:space="preserve">Alto </v>
      </c>
      <c r="N50" s="514" t="str">
        <f>'Mapa Final'!AH50</f>
        <v>Reducir(mitigar)</v>
      </c>
      <c r="O50" s="498" t="s">
        <v>629</v>
      </c>
      <c r="P50" s="501"/>
      <c r="Q50" s="501"/>
      <c r="R50" s="501" t="s">
        <v>179</v>
      </c>
      <c r="S50" s="504">
        <v>44287</v>
      </c>
      <c r="T50" s="504">
        <v>44377</v>
      </c>
      <c r="U50" s="505" t="s">
        <v>643</v>
      </c>
    </row>
    <row r="51" spans="1:21" x14ac:dyDescent="0.25">
      <c r="A51" s="518"/>
      <c r="B51" s="518"/>
      <c r="C51" s="518"/>
      <c r="D51" s="518"/>
      <c r="E51" s="518"/>
      <c r="F51" s="518"/>
      <c r="G51" s="518"/>
      <c r="H51" s="509"/>
      <c r="I51" s="509"/>
      <c r="J51" s="512"/>
      <c r="K51" s="515"/>
      <c r="L51" s="515"/>
      <c r="M51" s="512"/>
      <c r="N51" s="515"/>
      <c r="O51" s="499"/>
      <c r="P51" s="502"/>
      <c r="Q51" s="502"/>
      <c r="R51" s="502"/>
      <c r="S51" s="502"/>
      <c r="T51" s="502"/>
      <c r="U51" s="506"/>
    </row>
    <row r="52" spans="1:21" x14ac:dyDescent="0.25">
      <c r="A52" s="518"/>
      <c r="B52" s="518"/>
      <c r="C52" s="518"/>
      <c r="D52" s="518"/>
      <c r="E52" s="518"/>
      <c r="F52" s="518"/>
      <c r="G52" s="518"/>
      <c r="H52" s="509"/>
      <c r="I52" s="509"/>
      <c r="J52" s="512"/>
      <c r="K52" s="515"/>
      <c r="L52" s="515"/>
      <c r="M52" s="512"/>
      <c r="N52" s="515"/>
      <c r="O52" s="499"/>
      <c r="P52" s="502"/>
      <c r="Q52" s="502"/>
      <c r="R52" s="502"/>
      <c r="S52" s="502"/>
      <c r="T52" s="502"/>
      <c r="U52" s="506"/>
    </row>
    <row r="53" spans="1:21" x14ac:dyDescent="0.25">
      <c r="A53" s="518"/>
      <c r="B53" s="518"/>
      <c r="C53" s="518"/>
      <c r="D53" s="518"/>
      <c r="E53" s="518"/>
      <c r="F53" s="518"/>
      <c r="G53" s="518"/>
      <c r="H53" s="509"/>
      <c r="I53" s="509"/>
      <c r="J53" s="512"/>
      <c r="K53" s="515"/>
      <c r="L53" s="515"/>
      <c r="M53" s="512"/>
      <c r="N53" s="515"/>
      <c r="O53" s="499"/>
      <c r="P53" s="502"/>
      <c r="Q53" s="502"/>
      <c r="R53" s="502"/>
      <c r="S53" s="502"/>
      <c r="T53" s="502"/>
      <c r="U53" s="506"/>
    </row>
    <row r="54" spans="1:21" ht="312" customHeight="1" thickBot="1" x14ac:dyDescent="0.3">
      <c r="A54" s="519"/>
      <c r="B54" s="519"/>
      <c r="C54" s="519"/>
      <c r="D54" s="519"/>
      <c r="E54" s="519"/>
      <c r="F54" s="519"/>
      <c r="G54" s="519"/>
      <c r="H54" s="510"/>
      <c r="I54" s="510"/>
      <c r="J54" s="513"/>
      <c r="K54" s="516"/>
      <c r="L54" s="516"/>
      <c r="M54" s="513"/>
      <c r="N54" s="516"/>
      <c r="O54" s="500"/>
      <c r="P54" s="503"/>
      <c r="Q54" s="503"/>
      <c r="R54" s="503"/>
      <c r="S54" s="503"/>
      <c r="T54" s="503"/>
      <c r="U54" s="507"/>
    </row>
    <row r="55" spans="1:21" ht="15" customHeight="1" x14ac:dyDescent="0.25">
      <c r="A55" s="517">
        <f>'Mapa Final'!A55</f>
        <v>10</v>
      </c>
      <c r="B55" s="517" t="str">
        <f>'Mapa Final'!B55</f>
        <v>No realización de los Seguimientos a las Sanciones</v>
      </c>
      <c r="C55" s="517" t="str">
        <f>'Mapa Final'!C55</f>
        <v>Incumplimiento de las metas establecidas</v>
      </c>
      <c r="D55" s="517" t="str">
        <f>'Mapa Final'!D55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55" s="517" t="str">
        <f>'Mapa Final'!E55</f>
        <v>Inadecuada realización de los seguimientos a las sanciones</v>
      </c>
      <c r="F55" s="517" t="str">
        <f>'Mapa Final'!F55</f>
        <v>Posibilidad de incumplimiento de las metas establecidas debido al inadecuado seguimientos de las sanciones</v>
      </c>
      <c r="G55" s="517" t="str">
        <f>'Mapa Final'!G55</f>
        <v>Ejecución y Administración de Procesos</v>
      </c>
      <c r="H55" s="508" t="str">
        <f>'Mapa Final'!I55</f>
        <v>Media</v>
      </c>
      <c r="I55" s="508" t="str">
        <f>'Mapa Final'!L55</f>
        <v>Menor</v>
      </c>
      <c r="J55" s="511" t="str">
        <f>'Mapa Final'!N55</f>
        <v>Moderado</v>
      </c>
      <c r="K55" s="514" t="str">
        <f>'Mapa Final'!AA55</f>
        <v>Media</v>
      </c>
      <c r="L55" s="514" t="str">
        <f>'Mapa Final'!AE55</f>
        <v>Mayor</v>
      </c>
      <c r="M55" s="511" t="str">
        <f>'Mapa Final'!AG55</f>
        <v xml:space="preserve">Alto </v>
      </c>
      <c r="N55" s="514" t="str">
        <f>'Mapa Final'!AH55</f>
        <v>Reducir(mitigar)</v>
      </c>
      <c r="O55" s="498" t="s">
        <v>631</v>
      </c>
      <c r="P55" s="501"/>
      <c r="Q55" s="501"/>
      <c r="R55" s="501" t="s">
        <v>179</v>
      </c>
      <c r="S55" s="504">
        <v>44287</v>
      </c>
      <c r="T55" s="504">
        <v>44377</v>
      </c>
      <c r="U55" s="505" t="s">
        <v>643</v>
      </c>
    </row>
    <row r="56" spans="1:21" x14ac:dyDescent="0.25">
      <c r="A56" s="518"/>
      <c r="B56" s="518"/>
      <c r="C56" s="518"/>
      <c r="D56" s="518"/>
      <c r="E56" s="518"/>
      <c r="F56" s="518"/>
      <c r="G56" s="518"/>
      <c r="H56" s="509"/>
      <c r="I56" s="509"/>
      <c r="J56" s="512"/>
      <c r="K56" s="515"/>
      <c r="L56" s="515"/>
      <c r="M56" s="512"/>
      <c r="N56" s="515"/>
      <c r="O56" s="499"/>
      <c r="P56" s="502"/>
      <c r="Q56" s="502"/>
      <c r="R56" s="502"/>
      <c r="S56" s="502"/>
      <c r="T56" s="502"/>
      <c r="U56" s="506"/>
    </row>
    <row r="57" spans="1:21" x14ac:dyDescent="0.25">
      <c r="A57" s="518"/>
      <c r="B57" s="518"/>
      <c r="C57" s="518"/>
      <c r="D57" s="518"/>
      <c r="E57" s="518"/>
      <c r="F57" s="518"/>
      <c r="G57" s="518"/>
      <c r="H57" s="509"/>
      <c r="I57" s="509"/>
      <c r="J57" s="512"/>
      <c r="K57" s="515"/>
      <c r="L57" s="515"/>
      <c r="M57" s="512"/>
      <c r="N57" s="515"/>
      <c r="O57" s="499"/>
      <c r="P57" s="502"/>
      <c r="Q57" s="502"/>
      <c r="R57" s="502"/>
      <c r="S57" s="502"/>
      <c r="T57" s="502"/>
      <c r="U57" s="506"/>
    </row>
    <row r="58" spans="1:21" x14ac:dyDescent="0.25">
      <c r="A58" s="518"/>
      <c r="B58" s="518"/>
      <c r="C58" s="518"/>
      <c r="D58" s="518"/>
      <c r="E58" s="518"/>
      <c r="F58" s="518"/>
      <c r="G58" s="518"/>
      <c r="H58" s="509"/>
      <c r="I58" s="509"/>
      <c r="J58" s="512"/>
      <c r="K58" s="515"/>
      <c r="L58" s="515"/>
      <c r="M58" s="512"/>
      <c r="N58" s="515"/>
      <c r="O58" s="499"/>
      <c r="P58" s="502"/>
      <c r="Q58" s="502"/>
      <c r="R58" s="502"/>
      <c r="S58" s="502"/>
      <c r="T58" s="502"/>
      <c r="U58" s="506"/>
    </row>
    <row r="59" spans="1:21" ht="279" customHeight="1" thickBot="1" x14ac:dyDescent="0.3">
      <c r="A59" s="519"/>
      <c r="B59" s="519"/>
      <c r="C59" s="519"/>
      <c r="D59" s="519"/>
      <c r="E59" s="519"/>
      <c r="F59" s="519"/>
      <c r="G59" s="519"/>
      <c r="H59" s="510"/>
      <c r="I59" s="510"/>
      <c r="J59" s="513"/>
      <c r="K59" s="516"/>
      <c r="L59" s="516"/>
      <c r="M59" s="513"/>
      <c r="N59" s="516"/>
      <c r="O59" s="500"/>
      <c r="P59" s="503"/>
      <c r="Q59" s="503"/>
      <c r="R59" s="503"/>
      <c r="S59" s="503"/>
      <c r="T59" s="503"/>
      <c r="U59" s="507"/>
    </row>
    <row r="60" spans="1:21" ht="15" customHeight="1" x14ac:dyDescent="0.25">
      <c r="A60" s="517">
        <f>'Mapa Final'!A60</f>
        <v>11</v>
      </c>
      <c r="B60" s="517" t="str">
        <f>'Mapa Final'!B60</f>
        <v>Inaplicabilidad de la normavidad ambiental vigente</v>
      </c>
      <c r="C60" s="517" t="str">
        <f>'Mapa Final'!C60</f>
        <v>Afectación Ambiental</v>
      </c>
      <c r="D60" s="517" t="str">
        <f>'Mapa Final'!D60</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60" s="517" t="str">
        <f>'Mapa Final'!E60</f>
        <v>Desconocimiento de los lineamientos ambientales y normatividad vigente ambiental</v>
      </c>
      <c r="F60" s="517" t="str">
        <f>'Mapa Final'!F60</f>
        <v>Posibilidad de afectación ambiental debido al desconocimiento de las lineamientos ambientales y normatividad vigente ambiental</v>
      </c>
      <c r="G60" s="517" t="str">
        <f>'Mapa Final'!G60</f>
        <v>Eventos Ambientales Internos</v>
      </c>
      <c r="H60" s="508" t="str">
        <f>'Mapa Final'!I60</f>
        <v>Media</v>
      </c>
      <c r="I60" s="508" t="str">
        <f>'Mapa Final'!L60</f>
        <v>Moderado</v>
      </c>
      <c r="J60" s="511" t="str">
        <f>'Mapa Final'!N60</f>
        <v>Moderado</v>
      </c>
      <c r="K60" s="514" t="str">
        <f>'Mapa Final'!AA60</f>
        <v>Baja</v>
      </c>
      <c r="L60" s="514" t="str">
        <f>'Mapa Final'!AE60</f>
        <v>Moderado</v>
      </c>
      <c r="M60" s="511" t="str">
        <f>'Mapa Final'!AG60</f>
        <v>Moderado</v>
      </c>
      <c r="N60" s="514" t="str">
        <f>'Mapa Final'!AH60</f>
        <v>Aceptar</v>
      </c>
      <c r="O60" s="498" t="s">
        <v>630</v>
      </c>
      <c r="P60" s="501"/>
      <c r="Q60" s="501"/>
      <c r="R60" s="501" t="s">
        <v>179</v>
      </c>
      <c r="S60" s="504">
        <v>44287</v>
      </c>
      <c r="T60" s="504">
        <v>44377</v>
      </c>
      <c r="U60" s="505" t="s">
        <v>643</v>
      </c>
    </row>
    <row r="61" spans="1:21" x14ac:dyDescent="0.25">
      <c r="A61" s="518"/>
      <c r="B61" s="518"/>
      <c r="C61" s="518"/>
      <c r="D61" s="518"/>
      <c r="E61" s="518"/>
      <c r="F61" s="518"/>
      <c r="G61" s="518"/>
      <c r="H61" s="509"/>
      <c r="I61" s="509"/>
      <c r="J61" s="512"/>
      <c r="K61" s="515"/>
      <c r="L61" s="515"/>
      <c r="M61" s="512"/>
      <c r="N61" s="515"/>
      <c r="O61" s="499"/>
      <c r="P61" s="502"/>
      <c r="Q61" s="502"/>
      <c r="R61" s="502"/>
      <c r="S61" s="502"/>
      <c r="T61" s="502"/>
      <c r="U61" s="506"/>
    </row>
    <row r="62" spans="1:21" x14ac:dyDescent="0.25">
      <c r="A62" s="518"/>
      <c r="B62" s="518"/>
      <c r="C62" s="518"/>
      <c r="D62" s="518"/>
      <c r="E62" s="518"/>
      <c r="F62" s="518"/>
      <c r="G62" s="518"/>
      <c r="H62" s="509"/>
      <c r="I62" s="509"/>
      <c r="J62" s="512"/>
      <c r="K62" s="515"/>
      <c r="L62" s="515"/>
      <c r="M62" s="512"/>
      <c r="N62" s="515"/>
      <c r="O62" s="499"/>
      <c r="P62" s="502"/>
      <c r="Q62" s="502"/>
      <c r="R62" s="502"/>
      <c r="S62" s="502"/>
      <c r="T62" s="502"/>
      <c r="U62" s="506"/>
    </row>
    <row r="63" spans="1:21" x14ac:dyDescent="0.25">
      <c r="A63" s="518"/>
      <c r="B63" s="518"/>
      <c r="C63" s="518"/>
      <c r="D63" s="518"/>
      <c r="E63" s="518"/>
      <c r="F63" s="518"/>
      <c r="G63" s="518"/>
      <c r="H63" s="509"/>
      <c r="I63" s="509"/>
      <c r="J63" s="512"/>
      <c r="K63" s="515"/>
      <c r="L63" s="515"/>
      <c r="M63" s="512"/>
      <c r="N63" s="515"/>
      <c r="O63" s="499"/>
      <c r="P63" s="502"/>
      <c r="Q63" s="502"/>
      <c r="R63" s="502"/>
      <c r="S63" s="502"/>
      <c r="T63" s="502"/>
      <c r="U63" s="506"/>
    </row>
    <row r="64" spans="1:21" ht="98.25" customHeight="1" thickBot="1" x14ac:dyDescent="0.3">
      <c r="A64" s="519"/>
      <c r="B64" s="519"/>
      <c r="C64" s="519"/>
      <c r="D64" s="519"/>
      <c r="E64" s="519"/>
      <c r="F64" s="519"/>
      <c r="G64" s="519"/>
      <c r="H64" s="510"/>
      <c r="I64" s="510"/>
      <c r="J64" s="513"/>
      <c r="K64" s="516"/>
      <c r="L64" s="516"/>
      <c r="M64" s="513"/>
      <c r="N64" s="516"/>
      <c r="O64" s="500"/>
      <c r="P64" s="503"/>
      <c r="Q64" s="503"/>
      <c r="R64" s="503"/>
      <c r="S64" s="503"/>
      <c r="T64" s="503"/>
      <c r="U64" s="507"/>
    </row>
    <row r="65" spans="1:21" ht="15" customHeight="1" x14ac:dyDescent="0.25">
      <c r="A65" s="517">
        <f>'Mapa Final'!A65</f>
        <v>12</v>
      </c>
      <c r="B65" s="517" t="str">
        <f>'Mapa Final'!B65</f>
        <v>Descertificación</v>
      </c>
      <c r="C65" s="517" t="str">
        <f>'Mapa Final'!C65</f>
        <v>Incumplimiento de las metas establecidas</v>
      </c>
      <c r="D65" s="517" t="str">
        <f>'Mapa Final'!D65</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5" s="517" t="str">
        <f>'Mapa Final'!E65</f>
        <v>Desconocimiento de los lineamientos calidad y normatividad vigente de calidad</v>
      </c>
      <c r="F65" s="517" t="str">
        <f>'Mapa Final'!F65</f>
        <v>Posibilidad de Incumplimiento de las metas establecidas por desconocimiento de los lineamientos calidad y normatividad vigente de calidad</v>
      </c>
      <c r="G65" s="517" t="str">
        <f>'Mapa Final'!G65</f>
        <v>Ejecución y Administración de Procesos</v>
      </c>
      <c r="H65" s="508" t="str">
        <f>'Mapa Final'!I65</f>
        <v>Muy Baja</v>
      </c>
      <c r="I65" s="508" t="str">
        <f>'Mapa Final'!L65</f>
        <v>Mayor</v>
      </c>
      <c r="J65" s="511" t="str">
        <f>'Mapa Final'!N65</f>
        <v xml:space="preserve">Alto </v>
      </c>
      <c r="K65" s="514" t="str">
        <f>'Mapa Final'!AA65</f>
        <v>Muy Baja</v>
      </c>
      <c r="L65" s="514" t="str">
        <f>'Mapa Final'!AE65</f>
        <v>Mayor</v>
      </c>
      <c r="M65" s="511" t="str">
        <f>'Mapa Final'!AG65</f>
        <v xml:space="preserve">Alto </v>
      </c>
      <c r="N65" s="514" t="str">
        <f>'Mapa Final'!AH65</f>
        <v>Reducir(mitigar)</v>
      </c>
      <c r="O65" s="505" t="s">
        <v>634</v>
      </c>
      <c r="P65" s="505"/>
      <c r="Q65" s="501"/>
      <c r="R65" s="501" t="s">
        <v>179</v>
      </c>
      <c r="S65" s="504">
        <v>44287</v>
      </c>
      <c r="T65" s="504">
        <v>44377</v>
      </c>
      <c r="U65" s="505" t="s">
        <v>643</v>
      </c>
    </row>
    <row r="66" spans="1:21" ht="15" customHeight="1" x14ac:dyDescent="0.25">
      <c r="A66" s="518"/>
      <c r="B66" s="518"/>
      <c r="C66" s="518"/>
      <c r="D66" s="518"/>
      <c r="E66" s="518"/>
      <c r="F66" s="518"/>
      <c r="G66" s="518"/>
      <c r="H66" s="509"/>
      <c r="I66" s="509"/>
      <c r="J66" s="512"/>
      <c r="K66" s="515"/>
      <c r="L66" s="515"/>
      <c r="M66" s="512"/>
      <c r="N66" s="515"/>
      <c r="O66" s="520"/>
      <c r="P66" s="520"/>
      <c r="Q66" s="502"/>
      <c r="R66" s="502"/>
      <c r="S66" s="502"/>
      <c r="T66" s="502"/>
      <c r="U66" s="506"/>
    </row>
    <row r="67" spans="1:21" x14ac:dyDescent="0.25">
      <c r="A67" s="518"/>
      <c r="B67" s="518"/>
      <c r="C67" s="518"/>
      <c r="D67" s="518"/>
      <c r="E67" s="518"/>
      <c r="F67" s="518"/>
      <c r="G67" s="518"/>
      <c r="H67" s="509"/>
      <c r="I67" s="509"/>
      <c r="J67" s="512"/>
      <c r="K67" s="515"/>
      <c r="L67" s="515"/>
      <c r="M67" s="512"/>
      <c r="N67" s="515"/>
      <c r="O67" s="520"/>
      <c r="P67" s="520"/>
      <c r="Q67" s="502"/>
      <c r="R67" s="502"/>
      <c r="S67" s="502"/>
      <c r="T67" s="502"/>
      <c r="U67" s="506"/>
    </row>
    <row r="68" spans="1:21" x14ac:dyDescent="0.25">
      <c r="A68" s="518"/>
      <c r="B68" s="518"/>
      <c r="C68" s="518"/>
      <c r="D68" s="518"/>
      <c r="E68" s="518"/>
      <c r="F68" s="518"/>
      <c r="G68" s="518"/>
      <c r="H68" s="509"/>
      <c r="I68" s="509"/>
      <c r="J68" s="512"/>
      <c r="K68" s="515"/>
      <c r="L68" s="515"/>
      <c r="M68" s="512"/>
      <c r="N68" s="515"/>
      <c r="O68" s="520"/>
      <c r="P68" s="520"/>
      <c r="Q68" s="502"/>
      <c r="R68" s="502"/>
      <c r="S68" s="502"/>
      <c r="T68" s="502"/>
      <c r="U68" s="506"/>
    </row>
    <row r="69" spans="1:21" ht="409.6" customHeight="1" thickBot="1" x14ac:dyDescent="0.3">
      <c r="A69" s="519"/>
      <c r="B69" s="519"/>
      <c r="C69" s="519"/>
      <c r="D69" s="519"/>
      <c r="E69" s="519"/>
      <c r="F69" s="519"/>
      <c r="G69" s="519"/>
      <c r="H69" s="510"/>
      <c r="I69" s="510"/>
      <c r="J69" s="513"/>
      <c r="K69" s="516"/>
      <c r="L69" s="516"/>
      <c r="M69" s="513"/>
      <c r="N69" s="516"/>
      <c r="O69" s="521"/>
      <c r="P69" s="521"/>
      <c r="Q69" s="503"/>
      <c r="R69" s="503"/>
      <c r="S69" s="503"/>
      <c r="T69" s="503"/>
      <c r="U69" s="507"/>
    </row>
    <row r="81" spans="15:15" ht="15.75" thickBot="1" x14ac:dyDescent="0.3"/>
    <row r="82" spans="15:15" x14ac:dyDescent="0.25">
      <c r="O82" s="498" t="s">
        <v>633</v>
      </c>
    </row>
    <row r="83" spans="15:15" x14ac:dyDescent="0.25">
      <c r="O83" s="499"/>
    </row>
    <row r="84" spans="15:15" x14ac:dyDescent="0.25">
      <c r="O84" s="499"/>
    </row>
    <row r="85" spans="15:15" x14ac:dyDescent="0.25">
      <c r="O85" s="499"/>
    </row>
    <row r="86" spans="15:15" ht="15.75" thickBot="1" x14ac:dyDescent="0.3">
      <c r="O86" s="500"/>
    </row>
  </sheetData>
  <mergeCells count="272">
    <mergeCell ref="A9:N9"/>
    <mergeCell ref="A10:A14"/>
    <mergeCell ref="B10:B14"/>
    <mergeCell ref="C10:C14"/>
    <mergeCell ref="D10:D14"/>
    <mergeCell ref="O65:O69"/>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J65:J69"/>
    <mergeCell ref="K65:K69"/>
    <mergeCell ref="L65:L69"/>
    <mergeCell ref="M65:M69"/>
    <mergeCell ref="N65:N69"/>
    <mergeCell ref="J60:J64"/>
    <mergeCell ref="K60:K64"/>
    <mergeCell ref="L60:L64"/>
    <mergeCell ref="M60:M64"/>
    <mergeCell ref="N60:N64"/>
    <mergeCell ref="A65:A69"/>
    <mergeCell ref="B65:B69"/>
    <mergeCell ref="C65:C69"/>
    <mergeCell ref="D65:D69"/>
    <mergeCell ref="E65:E69"/>
    <mergeCell ref="F65:F69"/>
    <mergeCell ref="G65:G69"/>
    <mergeCell ref="H65:H69"/>
    <mergeCell ref="I65:I69"/>
    <mergeCell ref="O82:O86"/>
    <mergeCell ref="P65:P69"/>
    <mergeCell ref="Q65:Q69"/>
    <mergeCell ref="R65:R69"/>
    <mergeCell ref="S65:S69"/>
    <mergeCell ref="T65:T69"/>
    <mergeCell ref="U65:U69"/>
    <mergeCell ref="S60:S64"/>
    <mergeCell ref="T60:T64"/>
    <mergeCell ref="U60:U64"/>
    <mergeCell ref="O60:O64"/>
    <mergeCell ref="P60:P64"/>
    <mergeCell ref="Q60:Q64"/>
    <mergeCell ref="R60:R64"/>
  </mergeCells>
  <conditionalFormatting sqref="D8:G8 H7 H70:J1048576 A7:B7">
    <cfRule type="containsText" dxfId="2465" priority="1517" operator="containsText" text="3- Moderado">
      <formula>NOT(ISERROR(SEARCH("3- Moderado",A7)))</formula>
    </cfRule>
    <cfRule type="containsText" dxfId="2464" priority="1518" operator="containsText" text="6- Moderado">
      <formula>NOT(ISERROR(SEARCH("6- Moderado",A7)))</formula>
    </cfRule>
    <cfRule type="containsText" dxfId="2463" priority="1519" operator="containsText" text="4- Moderado">
      <formula>NOT(ISERROR(SEARCH("4- Moderado",A7)))</formula>
    </cfRule>
    <cfRule type="containsText" dxfId="2462" priority="1520" operator="containsText" text="3- Bajo">
      <formula>NOT(ISERROR(SEARCH("3- Bajo",A7)))</formula>
    </cfRule>
    <cfRule type="containsText" dxfId="2461" priority="1521" operator="containsText" text="4- Bajo">
      <formula>NOT(ISERROR(SEARCH("4- Bajo",A7)))</formula>
    </cfRule>
    <cfRule type="containsText" dxfId="2460" priority="1522" operator="containsText" text="1- Bajo">
      <formula>NOT(ISERROR(SEARCH("1- Bajo",A7)))</formula>
    </cfRule>
  </conditionalFormatting>
  <conditionalFormatting sqref="H8:J8">
    <cfRule type="containsText" dxfId="2459" priority="1510" operator="containsText" text="3- Moderado">
      <formula>NOT(ISERROR(SEARCH("3- Moderado",H8)))</formula>
    </cfRule>
    <cfRule type="containsText" dxfId="2458" priority="1511" operator="containsText" text="6- Moderado">
      <formula>NOT(ISERROR(SEARCH("6- Moderado",H8)))</formula>
    </cfRule>
    <cfRule type="containsText" dxfId="2457" priority="1512" operator="containsText" text="4- Moderado">
      <formula>NOT(ISERROR(SEARCH("4- Moderado",H8)))</formula>
    </cfRule>
    <cfRule type="containsText" dxfId="2456" priority="1513" operator="containsText" text="3- Bajo">
      <formula>NOT(ISERROR(SEARCH("3- Bajo",H8)))</formula>
    </cfRule>
    <cfRule type="containsText" dxfId="2455" priority="1514" operator="containsText" text="4- Bajo">
      <formula>NOT(ISERROR(SEARCH("4- Bajo",H8)))</formula>
    </cfRule>
    <cfRule type="containsText" dxfId="2454" priority="1516" operator="containsText" text="1- Bajo">
      <formula>NOT(ISERROR(SEARCH("1- Bajo",H8)))</formula>
    </cfRule>
  </conditionalFormatting>
  <conditionalFormatting sqref="J8 J70:J1048576">
    <cfRule type="containsText" dxfId="2453" priority="1499" operator="containsText" text="25- Extremo">
      <formula>NOT(ISERROR(SEARCH("25- Extremo",J8)))</formula>
    </cfRule>
    <cfRule type="containsText" dxfId="2452" priority="1500" operator="containsText" text="20- Extremo">
      <formula>NOT(ISERROR(SEARCH("20- Extremo",J8)))</formula>
    </cfRule>
    <cfRule type="containsText" dxfId="2451" priority="1501" operator="containsText" text="15- Extremo">
      <formula>NOT(ISERROR(SEARCH("15- Extremo",J8)))</formula>
    </cfRule>
    <cfRule type="containsText" dxfId="2450" priority="1502" operator="containsText" text="10- Extremo">
      <formula>NOT(ISERROR(SEARCH("10- Extremo",J8)))</formula>
    </cfRule>
    <cfRule type="containsText" dxfId="2449" priority="1503" operator="containsText" text="5- Extremo">
      <formula>NOT(ISERROR(SEARCH("5- Extremo",J8)))</formula>
    </cfRule>
    <cfRule type="containsText" dxfId="2448" priority="1504" operator="containsText" text="12- Alto">
      <formula>NOT(ISERROR(SEARCH("12- Alto",J8)))</formula>
    </cfRule>
    <cfRule type="containsText" dxfId="2447" priority="1505" operator="containsText" text="10- Alto">
      <formula>NOT(ISERROR(SEARCH("10- Alto",J8)))</formula>
    </cfRule>
    <cfRule type="containsText" dxfId="2446" priority="1506" operator="containsText" text="9- Alto">
      <formula>NOT(ISERROR(SEARCH("9- Alto",J8)))</formula>
    </cfRule>
    <cfRule type="containsText" dxfId="2445" priority="1507" operator="containsText" text="8- Alto">
      <formula>NOT(ISERROR(SEARCH("8- Alto",J8)))</formula>
    </cfRule>
    <cfRule type="containsText" dxfId="2444" priority="1508" operator="containsText" text="5- Alto">
      <formula>NOT(ISERROR(SEARCH("5- Alto",J8)))</formula>
    </cfRule>
    <cfRule type="containsText" dxfId="2443" priority="1509" operator="containsText" text="4- Alto">
      <formula>NOT(ISERROR(SEARCH("4- Alto",J8)))</formula>
    </cfRule>
    <cfRule type="containsText" dxfId="2442" priority="1515" operator="containsText" text="2- Bajo">
      <formula>NOT(ISERROR(SEARCH("2- Bajo",J8)))</formula>
    </cfRule>
  </conditionalFormatting>
  <conditionalFormatting sqref="K8">
    <cfRule type="containsText" dxfId="2441" priority="1469" operator="containsText" text="3- Moderado">
      <formula>NOT(ISERROR(SEARCH("3- Moderado",K8)))</formula>
    </cfRule>
    <cfRule type="containsText" dxfId="2440" priority="1470" operator="containsText" text="6- Moderado">
      <formula>NOT(ISERROR(SEARCH("6- Moderado",K8)))</formula>
    </cfRule>
    <cfRule type="containsText" dxfId="2439" priority="1471" operator="containsText" text="4- Moderado">
      <formula>NOT(ISERROR(SEARCH("4- Moderado",K8)))</formula>
    </cfRule>
    <cfRule type="containsText" dxfId="2438" priority="1472" operator="containsText" text="3- Bajo">
      <formula>NOT(ISERROR(SEARCH("3- Bajo",K8)))</formula>
    </cfRule>
    <cfRule type="containsText" dxfId="2437" priority="1473" operator="containsText" text="4- Bajo">
      <formula>NOT(ISERROR(SEARCH("4- Bajo",K8)))</formula>
    </cfRule>
    <cfRule type="containsText" dxfId="2436" priority="1474" operator="containsText" text="1- Bajo">
      <formula>NOT(ISERROR(SEARCH("1- Bajo",K8)))</formula>
    </cfRule>
  </conditionalFormatting>
  <conditionalFormatting sqref="L8">
    <cfRule type="containsText" dxfId="2435" priority="1463" operator="containsText" text="3- Moderado">
      <formula>NOT(ISERROR(SEARCH("3- Moderado",L8)))</formula>
    </cfRule>
    <cfRule type="containsText" dxfId="2434" priority="1464" operator="containsText" text="6- Moderado">
      <formula>NOT(ISERROR(SEARCH("6- Moderado",L8)))</formula>
    </cfRule>
    <cfRule type="containsText" dxfId="2433" priority="1465" operator="containsText" text="4- Moderado">
      <formula>NOT(ISERROR(SEARCH("4- Moderado",L8)))</formula>
    </cfRule>
    <cfRule type="containsText" dxfId="2432" priority="1466" operator="containsText" text="3- Bajo">
      <formula>NOT(ISERROR(SEARCH("3- Bajo",L8)))</formula>
    </cfRule>
    <cfRule type="containsText" dxfId="2431" priority="1467" operator="containsText" text="4- Bajo">
      <formula>NOT(ISERROR(SEARCH("4- Bajo",L8)))</formula>
    </cfRule>
    <cfRule type="containsText" dxfId="2430" priority="1468" operator="containsText" text="1- Bajo">
      <formula>NOT(ISERROR(SEARCH("1- Bajo",L8)))</formula>
    </cfRule>
  </conditionalFormatting>
  <conditionalFormatting sqref="M8">
    <cfRule type="containsText" dxfId="2429" priority="1457" operator="containsText" text="3- Moderado">
      <formula>NOT(ISERROR(SEARCH("3- Moderado",M8)))</formula>
    </cfRule>
    <cfRule type="containsText" dxfId="2428" priority="1458" operator="containsText" text="6- Moderado">
      <formula>NOT(ISERROR(SEARCH("6- Moderado",M8)))</formula>
    </cfRule>
    <cfRule type="containsText" dxfId="2427" priority="1459" operator="containsText" text="4- Moderado">
      <formula>NOT(ISERROR(SEARCH("4- Moderado",M8)))</formula>
    </cfRule>
    <cfRule type="containsText" dxfId="2426" priority="1460" operator="containsText" text="3- Bajo">
      <formula>NOT(ISERROR(SEARCH("3- Bajo",M8)))</formula>
    </cfRule>
    <cfRule type="containsText" dxfId="2425" priority="1461" operator="containsText" text="4- Bajo">
      <formula>NOT(ISERROR(SEARCH("4- Bajo",M8)))</formula>
    </cfRule>
    <cfRule type="containsText" dxfId="2424" priority="1462" operator="containsText" text="1- Bajo">
      <formula>NOT(ISERROR(SEARCH("1- Bajo",M8)))</formula>
    </cfRule>
  </conditionalFormatting>
  <conditionalFormatting sqref="K10:L10">
    <cfRule type="containsText" dxfId="2423" priority="799" operator="containsText" text="3- Moderado">
      <formula>NOT(ISERROR(SEARCH("3- Moderado",K10)))</formula>
    </cfRule>
    <cfRule type="containsText" dxfId="2422" priority="800" operator="containsText" text="6- Moderado">
      <formula>NOT(ISERROR(SEARCH("6- Moderado",K10)))</formula>
    </cfRule>
    <cfRule type="containsText" dxfId="2421" priority="801" operator="containsText" text="4- Moderado">
      <formula>NOT(ISERROR(SEARCH("4- Moderado",K10)))</formula>
    </cfRule>
    <cfRule type="containsText" dxfId="2420" priority="802" operator="containsText" text="3- Bajo">
      <formula>NOT(ISERROR(SEARCH("3- Bajo",K10)))</formula>
    </cfRule>
    <cfRule type="containsText" dxfId="2419" priority="803" operator="containsText" text="4- Bajo">
      <formula>NOT(ISERROR(SEARCH("4- Bajo",K10)))</formula>
    </cfRule>
    <cfRule type="containsText" dxfId="2418" priority="804" operator="containsText" text="1- Bajo">
      <formula>NOT(ISERROR(SEARCH("1- Bajo",K10)))</formula>
    </cfRule>
  </conditionalFormatting>
  <conditionalFormatting sqref="H10:I10">
    <cfRule type="containsText" dxfId="2417" priority="793" operator="containsText" text="3- Moderado">
      <formula>NOT(ISERROR(SEARCH("3- Moderado",H10)))</formula>
    </cfRule>
    <cfRule type="containsText" dxfId="2416" priority="794" operator="containsText" text="6- Moderado">
      <formula>NOT(ISERROR(SEARCH("6- Moderado",H10)))</formula>
    </cfRule>
    <cfRule type="containsText" dxfId="2415" priority="795" operator="containsText" text="4- Moderado">
      <formula>NOT(ISERROR(SEARCH("4- Moderado",H10)))</formula>
    </cfRule>
    <cfRule type="containsText" dxfId="2414" priority="796" operator="containsText" text="3- Bajo">
      <formula>NOT(ISERROR(SEARCH("3- Bajo",H10)))</formula>
    </cfRule>
    <cfRule type="containsText" dxfId="2413" priority="797" operator="containsText" text="4- Bajo">
      <formula>NOT(ISERROR(SEARCH("4- Bajo",H10)))</formula>
    </cfRule>
    <cfRule type="containsText" dxfId="2412" priority="798" operator="containsText" text="1- Bajo">
      <formula>NOT(ISERROR(SEARCH("1- Bajo",H10)))</formula>
    </cfRule>
  </conditionalFormatting>
  <conditionalFormatting sqref="A10">
    <cfRule type="containsText" dxfId="2411" priority="787" operator="containsText" text="3- Moderado">
      <formula>NOT(ISERROR(SEARCH("3- Moderado",A10)))</formula>
    </cfRule>
    <cfRule type="containsText" dxfId="2410" priority="788" operator="containsText" text="6- Moderado">
      <formula>NOT(ISERROR(SEARCH("6- Moderado",A10)))</formula>
    </cfRule>
    <cfRule type="containsText" dxfId="2409" priority="789" operator="containsText" text="4- Moderado">
      <formula>NOT(ISERROR(SEARCH("4- Moderado",A10)))</formula>
    </cfRule>
    <cfRule type="containsText" dxfId="2408" priority="790" operator="containsText" text="3- Bajo">
      <formula>NOT(ISERROR(SEARCH("3- Bajo",A10)))</formula>
    </cfRule>
    <cfRule type="containsText" dxfId="2407" priority="791" operator="containsText" text="4- Bajo">
      <formula>NOT(ISERROR(SEARCH("4- Bajo",A10)))</formula>
    </cfRule>
    <cfRule type="containsText" dxfId="2406" priority="792" operator="containsText" text="1- Bajo">
      <formula>NOT(ISERROR(SEARCH("1- Bajo",A10)))</formula>
    </cfRule>
  </conditionalFormatting>
  <conditionalFormatting sqref="J10:J14">
    <cfRule type="containsText" dxfId="2405" priority="782" operator="containsText" text="Bajo">
      <formula>NOT(ISERROR(SEARCH("Bajo",J10)))</formula>
    </cfRule>
    <cfRule type="containsText" dxfId="2404" priority="783" operator="containsText" text="Moderado">
      <formula>NOT(ISERROR(SEARCH("Moderado",J10)))</formula>
    </cfRule>
    <cfRule type="containsText" dxfId="2403" priority="784" operator="containsText" text="Alto">
      <formula>NOT(ISERROR(SEARCH("Alto",J10)))</formula>
    </cfRule>
    <cfRule type="containsText" dxfId="2402"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2401" priority="757" operator="containsText" text="Moderado">
      <formula>NOT(ISERROR(SEARCH("Moderado",M10)))</formula>
    </cfRule>
    <cfRule type="containsText" dxfId="2400" priority="777" operator="containsText" text="Bajo">
      <formula>NOT(ISERROR(SEARCH("Bajo",M10)))</formula>
    </cfRule>
    <cfRule type="containsText" dxfId="2399" priority="778" operator="containsText" text="Moderado">
      <formula>NOT(ISERROR(SEARCH("Moderado",M10)))</formula>
    </cfRule>
    <cfRule type="containsText" dxfId="2398" priority="779" operator="containsText" text="Alto">
      <formula>NOT(ISERROR(SEARCH("Alto",M10)))</formula>
    </cfRule>
    <cfRule type="containsText" dxfId="2397"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2396" priority="771" operator="containsText" text="3- Moderado">
      <formula>NOT(ISERROR(SEARCH("3- Moderado",N10)))</formula>
    </cfRule>
    <cfRule type="containsText" dxfId="2395" priority="772" operator="containsText" text="6- Moderado">
      <formula>NOT(ISERROR(SEARCH("6- Moderado",N10)))</formula>
    </cfRule>
    <cfRule type="containsText" dxfId="2394" priority="773" operator="containsText" text="4- Moderado">
      <formula>NOT(ISERROR(SEARCH("4- Moderado",N10)))</formula>
    </cfRule>
    <cfRule type="containsText" dxfId="2393" priority="774" operator="containsText" text="3- Bajo">
      <formula>NOT(ISERROR(SEARCH("3- Bajo",N10)))</formula>
    </cfRule>
    <cfRule type="containsText" dxfId="2392" priority="775" operator="containsText" text="4- Bajo">
      <formula>NOT(ISERROR(SEARCH("4- Bajo",N10)))</formula>
    </cfRule>
    <cfRule type="containsText" dxfId="2391" priority="776" operator="containsText" text="1- Bajo">
      <formula>NOT(ISERROR(SEARCH("1- Bajo",N10)))</formula>
    </cfRule>
  </conditionalFormatting>
  <conditionalFormatting sqref="H10:H14">
    <cfRule type="containsText" dxfId="2390" priority="758" operator="containsText" text="Muy Alta">
      <formula>NOT(ISERROR(SEARCH("Muy Alta",H10)))</formula>
    </cfRule>
    <cfRule type="containsText" dxfId="2389" priority="759" operator="containsText" text="Alta">
      <formula>NOT(ISERROR(SEARCH("Alta",H10)))</formula>
    </cfRule>
    <cfRule type="containsText" dxfId="2388" priority="760" operator="containsText" text="Muy Alta">
      <formula>NOT(ISERROR(SEARCH("Muy Alta",H10)))</formula>
    </cfRule>
    <cfRule type="containsText" dxfId="2387" priority="765" operator="containsText" text="Muy Baja">
      <formula>NOT(ISERROR(SEARCH("Muy Baja",H10)))</formula>
    </cfRule>
    <cfRule type="containsText" dxfId="2386" priority="766" operator="containsText" text="Baja">
      <formula>NOT(ISERROR(SEARCH("Baja",H10)))</formula>
    </cfRule>
    <cfRule type="containsText" dxfId="2385" priority="767" operator="containsText" text="Media">
      <formula>NOT(ISERROR(SEARCH("Media",H10)))</formula>
    </cfRule>
    <cfRule type="containsText" dxfId="2384" priority="768" operator="containsText" text="Alta">
      <formula>NOT(ISERROR(SEARCH("Alta",H10)))</formula>
    </cfRule>
    <cfRule type="containsText" dxfId="2383" priority="770" operator="containsText" text="Muy Alta">
      <formula>NOT(ISERROR(SEARCH("Muy Alta",H10)))</formula>
    </cfRule>
  </conditionalFormatting>
  <conditionalFormatting sqref="I10:I14">
    <cfRule type="containsText" dxfId="2382" priority="761" operator="containsText" text="Catastrófico">
      <formula>NOT(ISERROR(SEARCH("Catastrófico",I10)))</formula>
    </cfRule>
    <cfRule type="containsText" dxfId="2381" priority="762" operator="containsText" text="Mayor">
      <formula>NOT(ISERROR(SEARCH("Mayor",I10)))</formula>
    </cfRule>
    <cfRule type="containsText" dxfId="2380" priority="763" operator="containsText" text="Menor">
      <formula>NOT(ISERROR(SEARCH("Menor",I10)))</formula>
    </cfRule>
    <cfRule type="containsText" dxfId="2379" priority="764" operator="containsText" text="Leve">
      <formula>NOT(ISERROR(SEARCH("Leve",I10)))</formula>
    </cfRule>
    <cfRule type="containsText" dxfId="2378" priority="769" operator="containsText" text="Moderado">
      <formula>NOT(ISERROR(SEARCH("Moderado",I10)))</formula>
    </cfRule>
  </conditionalFormatting>
  <conditionalFormatting sqref="K10:K14">
    <cfRule type="containsText" dxfId="2377" priority="756" operator="containsText" text="Media">
      <formula>NOT(ISERROR(SEARCH("Media",K10)))</formula>
    </cfRule>
  </conditionalFormatting>
  <conditionalFormatting sqref="L10:L14">
    <cfRule type="containsText" dxfId="2376" priority="755" operator="containsText" text="Moderado">
      <formula>NOT(ISERROR(SEARCH("Moderado",L10)))</formula>
    </cfRule>
  </conditionalFormatting>
  <conditionalFormatting sqref="J10:J14">
    <cfRule type="containsText" dxfId="2375" priority="754" operator="containsText" text="Moderado">
      <formula>NOT(ISERROR(SEARCH("Moderado",J10)))</formula>
    </cfRule>
  </conditionalFormatting>
  <conditionalFormatting sqref="J10:J14">
    <cfRule type="containsText" dxfId="2374" priority="752" operator="containsText" text="Bajo">
      <formula>NOT(ISERROR(SEARCH("Bajo",J10)))</formula>
    </cfRule>
    <cfRule type="containsText" dxfId="2373" priority="753" operator="containsText" text="Extremo">
      <formula>NOT(ISERROR(SEARCH("Extremo",J10)))</formula>
    </cfRule>
  </conditionalFormatting>
  <conditionalFormatting sqref="K10:K14">
    <cfRule type="containsText" dxfId="2372" priority="750" operator="containsText" text="Baja">
      <formula>NOT(ISERROR(SEARCH("Baja",K10)))</formula>
    </cfRule>
    <cfRule type="containsText" dxfId="2371" priority="751" operator="containsText" text="Muy Baja">
      <formula>NOT(ISERROR(SEARCH("Muy Baja",K10)))</formula>
    </cfRule>
  </conditionalFormatting>
  <conditionalFormatting sqref="K10:K14">
    <cfRule type="containsText" dxfId="2370" priority="748" operator="containsText" text="Muy Alta">
      <formula>NOT(ISERROR(SEARCH("Muy Alta",K10)))</formula>
    </cfRule>
    <cfRule type="containsText" dxfId="2369" priority="749" operator="containsText" text="Alta">
      <formula>NOT(ISERROR(SEARCH("Alta",K10)))</formula>
    </cfRule>
  </conditionalFormatting>
  <conditionalFormatting sqref="L10:L14">
    <cfRule type="containsText" dxfId="2368" priority="744" operator="containsText" text="Catastrófico">
      <formula>NOT(ISERROR(SEARCH("Catastrófico",L10)))</formula>
    </cfRule>
    <cfRule type="containsText" dxfId="2367" priority="745" operator="containsText" text="Mayor">
      <formula>NOT(ISERROR(SEARCH("Mayor",L10)))</formula>
    </cfRule>
    <cfRule type="containsText" dxfId="2366" priority="746" operator="containsText" text="Menor">
      <formula>NOT(ISERROR(SEARCH("Menor",L10)))</formula>
    </cfRule>
    <cfRule type="containsText" dxfId="2365" priority="747" operator="containsText" text="Leve">
      <formula>NOT(ISERROR(SEARCH("Leve",L10)))</formula>
    </cfRule>
  </conditionalFormatting>
  <conditionalFormatting sqref="B10:G10">
    <cfRule type="containsText" dxfId="2364" priority="738" operator="containsText" text="3- Moderado">
      <formula>NOT(ISERROR(SEARCH("3- Moderado",B10)))</formula>
    </cfRule>
    <cfRule type="containsText" dxfId="2363" priority="739" operator="containsText" text="6- Moderado">
      <formula>NOT(ISERROR(SEARCH("6- Moderado",B10)))</formula>
    </cfRule>
    <cfRule type="containsText" dxfId="2362" priority="740" operator="containsText" text="4- Moderado">
      <formula>NOT(ISERROR(SEARCH("4- Moderado",B10)))</formula>
    </cfRule>
    <cfRule type="containsText" dxfId="2361" priority="741" operator="containsText" text="3- Bajo">
      <formula>NOT(ISERROR(SEARCH("3- Bajo",B10)))</formula>
    </cfRule>
    <cfRule type="containsText" dxfId="2360" priority="742" operator="containsText" text="4- Bajo">
      <formula>NOT(ISERROR(SEARCH("4- Bajo",B10)))</formula>
    </cfRule>
    <cfRule type="containsText" dxfId="2359" priority="743" operator="containsText" text="1- Bajo">
      <formula>NOT(ISERROR(SEARCH("1- Bajo",B10)))</formula>
    </cfRule>
  </conditionalFormatting>
  <conditionalFormatting sqref="K15:L15">
    <cfRule type="containsText" dxfId="2358" priority="732" operator="containsText" text="3- Moderado">
      <formula>NOT(ISERROR(SEARCH("3- Moderado",K15)))</formula>
    </cfRule>
    <cfRule type="containsText" dxfId="2357" priority="733" operator="containsText" text="6- Moderado">
      <formula>NOT(ISERROR(SEARCH("6- Moderado",K15)))</formula>
    </cfRule>
    <cfRule type="containsText" dxfId="2356" priority="734" operator="containsText" text="4- Moderado">
      <formula>NOT(ISERROR(SEARCH("4- Moderado",K15)))</formula>
    </cfRule>
    <cfRule type="containsText" dxfId="2355" priority="735" operator="containsText" text="3- Bajo">
      <formula>NOT(ISERROR(SEARCH("3- Bajo",K15)))</formula>
    </cfRule>
    <cfRule type="containsText" dxfId="2354" priority="736" operator="containsText" text="4- Bajo">
      <formula>NOT(ISERROR(SEARCH("4- Bajo",K15)))</formula>
    </cfRule>
    <cfRule type="containsText" dxfId="2353" priority="737" operator="containsText" text="1- Bajo">
      <formula>NOT(ISERROR(SEARCH("1- Bajo",K15)))</formula>
    </cfRule>
  </conditionalFormatting>
  <conditionalFormatting sqref="H15:I15">
    <cfRule type="containsText" dxfId="2352" priority="726" operator="containsText" text="3- Moderado">
      <formula>NOT(ISERROR(SEARCH("3- Moderado",H15)))</formula>
    </cfRule>
    <cfRule type="containsText" dxfId="2351" priority="727" operator="containsText" text="6- Moderado">
      <formula>NOT(ISERROR(SEARCH("6- Moderado",H15)))</formula>
    </cfRule>
    <cfRule type="containsText" dxfId="2350" priority="728" operator="containsText" text="4- Moderado">
      <formula>NOT(ISERROR(SEARCH("4- Moderado",H15)))</formula>
    </cfRule>
    <cfRule type="containsText" dxfId="2349" priority="729" operator="containsText" text="3- Bajo">
      <formula>NOT(ISERROR(SEARCH("3- Bajo",H15)))</formula>
    </cfRule>
    <cfRule type="containsText" dxfId="2348" priority="730" operator="containsText" text="4- Bajo">
      <formula>NOT(ISERROR(SEARCH("4- Bajo",H15)))</formula>
    </cfRule>
    <cfRule type="containsText" dxfId="2347" priority="731" operator="containsText" text="1- Bajo">
      <formula>NOT(ISERROR(SEARCH("1- Bajo",H15)))</formula>
    </cfRule>
  </conditionalFormatting>
  <conditionalFormatting sqref="A15">
    <cfRule type="containsText" dxfId="2346" priority="720" operator="containsText" text="3- Moderado">
      <formula>NOT(ISERROR(SEARCH("3- Moderado",A15)))</formula>
    </cfRule>
    <cfRule type="containsText" dxfId="2345" priority="721" operator="containsText" text="6- Moderado">
      <formula>NOT(ISERROR(SEARCH("6- Moderado",A15)))</formula>
    </cfRule>
    <cfRule type="containsText" dxfId="2344" priority="722" operator="containsText" text="4- Moderado">
      <formula>NOT(ISERROR(SEARCH("4- Moderado",A15)))</formula>
    </cfRule>
    <cfRule type="containsText" dxfId="2343" priority="723" operator="containsText" text="3- Bajo">
      <formula>NOT(ISERROR(SEARCH("3- Bajo",A15)))</formula>
    </cfRule>
    <cfRule type="containsText" dxfId="2342" priority="724" operator="containsText" text="4- Bajo">
      <formula>NOT(ISERROR(SEARCH("4- Bajo",A15)))</formula>
    </cfRule>
    <cfRule type="containsText" dxfId="2341" priority="725" operator="containsText" text="1- Bajo">
      <formula>NOT(ISERROR(SEARCH("1- Bajo",A15)))</formula>
    </cfRule>
  </conditionalFormatting>
  <conditionalFormatting sqref="J15:J19">
    <cfRule type="containsText" dxfId="2340" priority="715" operator="containsText" text="Bajo">
      <formula>NOT(ISERROR(SEARCH("Bajo",J15)))</formula>
    </cfRule>
    <cfRule type="containsText" dxfId="2339" priority="716" operator="containsText" text="Moderado">
      <formula>NOT(ISERROR(SEARCH("Moderado",J15)))</formula>
    </cfRule>
    <cfRule type="containsText" dxfId="2338" priority="717" operator="containsText" text="Alto">
      <formula>NOT(ISERROR(SEARCH("Alto",J15)))</formula>
    </cfRule>
    <cfRule type="containsText" dxfId="2337"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2336" priority="690" operator="containsText" text="Moderado">
      <formula>NOT(ISERROR(SEARCH("Moderado",M15)))</formula>
    </cfRule>
    <cfRule type="containsText" dxfId="2335" priority="710" operator="containsText" text="Bajo">
      <formula>NOT(ISERROR(SEARCH("Bajo",M15)))</formula>
    </cfRule>
    <cfRule type="containsText" dxfId="2334" priority="711" operator="containsText" text="Moderado">
      <formula>NOT(ISERROR(SEARCH("Moderado",M15)))</formula>
    </cfRule>
    <cfRule type="containsText" dxfId="2333" priority="712" operator="containsText" text="Alto">
      <formula>NOT(ISERROR(SEARCH("Alto",M15)))</formula>
    </cfRule>
    <cfRule type="containsText" dxfId="2332"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2331" priority="704" operator="containsText" text="3- Moderado">
      <formula>NOT(ISERROR(SEARCH("3- Moderado",N15)))</formula>
    </cfRule>
    <cfRule type="containsText" dxfId="2330" priority="705" operator="containsText" text="6- Moderado">
      <formula>NOT(ISERROR(SEARCH("6- Moderado",N15)))</formula>
    </cfRule>
    <cfRule type="containsText" dxfId="2329" priority="706" operator="containsText" text="4- Moderado">
      <formula>NOT(ISERROR(SEARCH("4- Moderado",N15)))</formula>
    </cfRule>
    <cfRule type="containsText" dxfId="2328" priority="707" operator="containsText" text="3- Bajo">
      <formula>NOT(ISERROR(SEARCH("3- Bajo",N15)))</formula>
    </cfRule>
    <cfRule type="containsText" dxfId="2327" priority="708" operator="containsText" text="4- Bajo">
      <formula>NOT(ISERROR(SEARCH("4- Bajo",N15)))</formula>
    </cfRule>
    <cfRule type="containsText" dxfId="2326" priority="709" operator="containsText" text="1- Bajo">
      <formula>NOT(ISERROR(SEARCH("1- Bajo",N15)))</formula>
    </cfRule>
  </conditionalFormatting>
  <conditionalFormatting sqref="H15:H19">
    <cfRule type="containsText" dxfId="2325" priority="691" operator="containsText" text="Muy Alta">
      <formula>NOT(ISERROR(SEARCH("Muy Alta",H15)))</formula>
    </cfRule>
    <cfRule type="containsText" dxfId="2324" priority="692" operator="containsText" text="Alta">
      <formula>NOT(ISERROR(SEARCH("Alta",H15)))</formula>
    </cfRule>
    <cfRule type="containsText" dxfId="2323" priority="693" operator="containsText" text="Muy Alta">
      <formula>NOT(ISERROR(SEARCH("Muy Alta",H15)))</formula>
    </cfRule>
    <cfRule type="containsText" dxfId="2322" priority="698" operator="containsText" text="Muy Baja">
      <formula>NOT(ISERROR(SEARCH("Muy Baja",H15)))</formula>
    </cfRule>
    <cfRule type="containsText" dxfId="2321" priority="699" operator="containsText" text="Baja">
      <formula>NOT(ISERROR(SEARCH("Baja",H15)))</formula>
    </cfRule>
    <cfRule type="containsText" dxfId="2320" priority="700" operator="containsText" text="Media">
      <formula>NOT(ISERROR(SEARCH("Media",H15)))</formula>
    </cfRule>
    <cfRule type="containsText" dxfId="2319" priority="701" operator="containsText" text="Alta">
      <formula>NOT(ISERROR(SEARCH("Alta",H15)))</formula>
    </cfRule>
    <cfRule type="containsText" dxfId="2318" priority="703" operator="containsText" text="Muy Alta">
      <formula>NOT(ISERROR(SEARCH("Muy Alta",H15)))</formula>
    </cfRule>
  </conditionalFormatting>
  <conditionalFormatting sqref="I15:I19">
    <cfRule type="containsText" dxfId="2317" priority="694" operator="containsText" text="Catastrófico">
      <formula>NOT(ISERROR(SEARCH("Catastrófico",I15)))</formula>
    </cfRule>
    <cfRule type="containsText" dxfId="2316" priority="695" operator="containsText" text="Mayor">
      <formula>NOT(ISERROR(SEARCH("Mayor",I15)))</formula>
    </cfRule>
    <cfRule type="containsText" dxfId="2315" priority="696" operator="containsText" text="Menor">
      <formula>NOT(ISERROR(SEARCH("Menor",I15)))</formula>
    </cfRule>
    <cfRule type="containsText" dxfId="2314" priority="697" operator="containsText" text="Leve">
      <formula>NOT(ISERROR(SEARCH("Leve",I15)))</formula>
    </cfRule>
    <cfRule type="containsText" dxfId="2313" priority="702" operator="containsText" text="Moderado">
      <formula>NOT(ISERROR(SEARCH("Moderado",I15)))</formula>
    </cfRule>
  </conditionalFormatting>
  <conditionalFormatting sqref="K15:K19">
    <cfRule type="containsText" dxfId="2312" priority="689" operator="containsText" text="Media">
      <formula>NOT(ISERROR(SEARCH("Media",K15)))</formula>
    </cfRule>
  </conditionalFormatting>
  <conditionalFormatting sqref="L15:L19">
    <cfRule type="containsText" dxfId="2311" priority="688" operator="containsText" text="Moderado">
      <formula>NOT(ISERROR(SEARCH("Moderado",L15)))</formula>
    </cfRule>
  </conditionalFormatting>
  <conditionalFormatting sqref="J15:J19">
    <cfRule type="containsText" dxfId="2310" priority="687" operator="containsText" text="Moderado">
      <formula>NOT(ISERROR(SEARCH("Moderado",J15)))</formula>
    </cfRule>
  </conditionalFormatting>
  <conditionalFormatting sqref="J15:J19">
    <cfRule type="containsText" dxfId="2309" priority="685" operator="containsText" text="Bajo">
      <formula>NOT(ISERROR(SEARCH("Bajo",J15)))</formula>
    </cfRule>
    <cfRule type="containsText" dxfId="2308" priority="686" operator="containsText" text="Extremo">
      <formula>NOT(ISERROR(SEARCH("Extremo",J15)))</formula>
    </cfRule>
  </conditionalFormatting>
  <conditionalFormatting sqref="K15:K19">
    <cfRule type="containsText" dxfId="2307" priority="683" operator="containsText" text="Baja">
      <formula>NOT(ISERROR(SEARCH("Baja",K15)))</formula>
    </cfRule>
    <cfRule type="containsText" dxfId="2306" priority="684" operator="containsText" text="Muy Baja">
      <formula>NOT(ISERROR(SEARCH("Muy Baja",K15)))</formula>
    </cfRule>
  </conditionalFormatting>
  <conditionalFormatting sqref="K15:K19">
    <cfRule type="containsText" dxfId="2305" priority="681" operator="containsText" text="Muy Alta">
      <formula>NOT(ISERROR(SEARCH("Muy Alta",K15)))</formula>
    </cfRule>
    <cfRule type="containsText" dxfId="2304" priority="682" operator="containsText" text="Alta">
      <formula>NOT(ISERROR(SEARCH("Alta",K15)))</formula>
    </cfRule>
  </conditionalFormatting>
  <conditionalFormatting sqref="L15:L19">
    <cfRule type="containsText" dxfId="2303" priority="677" operator="containsText" text="Catastrófico">
      <formula>NOT(ISERROR(SEARCH("Catastrófico",L15)))</formula>
    </cfRule>
    <cfRule type="containsText" dxfId="2302" priority="678" operator="containsText" text="Mayor">
      <formula>NOT(ISERROR(SEARCH("Mayor",L15)))</formula>
    </cfRule>
    <cfRule type="containsText" dxfId="2301" priority="679" operator="containsText" text="Menor">
      <formula>NOT(ISERROR(SEARCH("Menor",L15)))</formula>
    </cfRule>
    <cfRule type="containsText" dxfId="2300" priority="680" operator="containsText" text="Leve">
      <formula>NOT(ISERROR(SEARCH("Leve",L15)))</formula>
    </cfRule>
  </conditionalFormatting>
  <conditionalFormatting sqref="B15:G15">
    <cfRule type="containsText" dxfId="2299" priority="671" operator="containsText" text="3- Moderado">
      <formula>NOT(ISERROR(SEARCH("3- Moderado",B15)))</formula>
    </cfRule>
    <cfRule type="containsText" dxfId="2298" priority="672" operator="containsText" text="6- Moderado">
      <formula>NOT(ISERROR(SEARCH("6- Moderado",B15)))</formula>
    </cfRule>
    <cfRule type="containsText" dxfId="2297" priority="673" operator="containsText" text="4- Moderado">
      <formula>NOT(ISERROR(SEARCH("4- Moderado",B15)))</formula>
    </cfRule>
    <cfRule type="containsText" dxfId="2296" priority="674" operator="containsText" text="3- Bajo">
      <formula>NOT(ISERROR(SEARCH("3- Bajo",B15)))</formula>
    </cfRule>
    <cfRule type="containsText" dxfId="2295" priority="675" operator="containsText" text="4- Bajo">
      <formula>NOT(ISERROR(SEARCH("4- Bajo",B15)))</formula>
    </cfRule>
    <cfRule type="containsText" dxfId="2294" priority="676" operator="containsText" text="1- Bajo">
      <formula>NOT(ISERROR(SEARCH("1- Bajo",B15)))</formula>
    </cfRule>
  </conditionalFormatting>
  <conditionalFormatting sqref="K20:L20">
    <cfRule type="containsText" dxfId="2293" priority="665" operator="containsText" text="3- Moderado">
      <formula>NOT(ISERROR(SEARCH("3- Moderado",K20)))</formula>
    </cfRule>
    <cfRule type="containsText" dxfId="2292" priority="666" operator="containsText" text="6- Moderado">
      <formula>NOT(ISERROR(SEARCH("6- Moderado",K20)))</formula>
    </cfRule>
    <cfRule type="containsText" dxfId="2291" priority="667" operator="containsText" text="4- Moderado">
      <formula>NOT(ISERROR(SEARCH("4- Moderado",K20)))</formula>
    </cfRule>
    <cfRule type="containsText" dxfId="2290" priority="668" operator="containsText" text="3- Bajo">
      <formula>NOT(ISERROR(SEARCH("3- Bajo",K20)))</formula>
    </cfRule>
    <cfRule type="containsText" dxfId="2289" priority="669" operator="containsText" text="4- Bajo">
      <formula>NOT(ISERROR(SEARCH("4- Bajo",K20)))</formula>
    </cfRule>
    <cfRule type="containsText" dxfId="2288" priority="670" operator="containsText" text="1- Bajo">
      <formula>NOT(ISERROR(SEARCH("1- Bajo",K20)))</formula>
    </cfRule>
  </conditionalFormatting>
  <conditionalFormatting sqref="H20:I20">
    <cfRule type="containsText" dxfId="2287" priority="659" operator="containsText" text="3- Moderado">
      <formula>NOT(ISERROR(SEARCH("3- Moderado",H20)))</formula>
    </cfRule>
    <cfRule type="containsText" dxfId="2286" priority="660" operator="containsText" text="6- Moderado">
      <formula>NOT(ISERROR(SEARCH("6- Moderado",H20)))</formula>
    </cfRule>
    <cfRule type="containsText" dxfId="2285" priority="661" operator="containsText" text="4- Moderado">
      <formula>NOT(ISERROR(SEARCH("4- Moderado",H20)))</formula>
    </cfRule>
    <cfRule type="containsText" dxfId="2284" priority="662" operator="containsText" text="3- Bajo">
      <formula>NOT(ISERROR(SEARCH("3- Bajo",H20)))</formula>
    </cfRule>
    <cfRule type="containsText" dxfId="2283" priority="663" operator="containsText" text="4- Bajo">
      <formula>NOT(ISERROR(SEARCH("4- Bajo",H20)))</formula>
    </cfRule>
    <cfRule type="containsText" dxfId="2282" priority="664" operator="containsText" text="1- Bajo">
      <formula>NOT(ISERROR(SEARCH("1- Bajo",H20)))</formula>
    </cfRule>
  </conditionalFormatting>
  <conditionalFormatting sqref="A20">
    <cfRule type="containsText" dxfId="2281" priority="653" operator="containsText" text="3- Moderado">
      <formula>NOT(ISERROR(SEARCH("3- Moderado",A20)))</formula>
    </cfRule>
    <cfRule type="containsText" dxfId="2280" priority="654" operator="containsText" text="6- Moderado">
      <formula>NOT(ISERROR(SEARCH("6- Moderado",A20)))</formula>
    </cfRule>
    <cfRule type="containsText" dxfId="2279" priority="655" operator="containsText" text="4- Moderado">
      <formula>NOT(ISERROR(SEARCH("4- Moderado",A20)))</formula>
    </cfRule>
    <cfRule type="containsText" dxfId="2278" priority="656" operator="containsText" text="3- Bajo">
      <formula>NOT(ISERROR(SEARCH("3- Bajo",A20)))</formula>
    </cfRule>
    <cfRule type="containsText" dxfId="2277" priority="657" operator="containsText" text="4- Bajo">
      <formula>NOT(ISERROR(SEARCH("4- Bajo",A20)))</formula>
    </cfRule>
    <cfRule type="containsText" dxfId="2276" priority="658" operator="containsText" text="1- Bajo">
      <formula>NOT(ISERROR(SEARCH("1- Bajo",A20)))</formula>
    </cfRule>
  </conditionalFormatting>
  <conditionalFormatting sqref="J20:J24">
    <cfRule type="containsText" dxfId="2275" priority="648" operator="containsText" text="Bajo">
      <formula>NOT(ISERROR(SEARCH("Bajo",J20)))</formula>
    </cfRule>
    <cfRule type="containsText" dxfId="2274" priority="649" operator="containsText" text="Moderado">
      <formula>NOT(ISERROR(SEARCH("Moderado",J20)))</formula>
    </cfRule>
    <cfRule type="containsText" dxfId="2273" priority="650" operator="containsText" text="Alto">
      <formula>NOT(ISERROR(SEARCH("Alto",J20)))</formula>
    </cfRule>
    <cfRule type="containsText" dxfId="2272"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2271" priority="623" operator="containsText" text="Moderado">
      <formula>NOT(ISERROR(SEARCH("Moderado",M20)))</formula>
    </cfRule>
    <cfRule type="containsText" dxfId="2270" priority="643" operator="containsText" text="Bajo">
      <formula>NOT(ISERROR(SEARCH("Bajo",M20)))</formula>
    </cfRule>
    <cfRule type="containsText" dxfId="2269" priority="644" operator="containsText" text="Moderado">
      <formula>NOT(ISERROR(SEARCH("Moderado",M20)))</formula>
    </cfRule>
    <cfRule type="containsText" dxfId="2268" priority="645" operator="containsText" text="Alto">
      <formula>NOT(ISERROR(SEARCH("Alto",M20)))</formula>
    </cfRule>
    <cfRule type="containsText" dxfId="2267"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2266" priority="637" operator="containsText" text="3- Moderado">
      <formula>NOT(ISERROR(SEARCH("3- Moderado",N20)))</formula>
    </cfRule>
    <cfRule type="containsText" dxfId="2265" priority="638" operator="containsText" text="6- Moderado">
      <formula>NOT(ISERROR(SEARCH("6- Moderado",N20)))</formula>
    </cfRule>
    <cfRule type="containsText" dxfId="2264" priority="639" operator="containsText" text="4- Moderado">
      <formula>NOT(ISERROR(SEARCH("4- Moderado",N20)))</formula>
    </cfRule>
    <cfRule type="containsText" dxfId="2263" priority="640" operator="containsText" text="3- Bajo">
      <formula>NOT(ISERROR(SEARCH("3- Bajo",N20)))</formula>
    </cfRule>
    <cfRule type="containsText" dxfId="2262" priority="641" operator="containsText" text="4- Bajo">
      <formula>NOT(ISERROR(SEARCH("4- Bajo",N20)))</formula>
    </cfRule>
    <cfRule type="containsText" dxfId="2261" priority="642" operator="containsText" text="1- Bajo">
      <formula>NOT(ISERROR(SEARCH("1- Bajo",N20)))</formula>
    </cfRule>
  </conditionalFormatting>
  <conditionalFormatting sqref="H20:H24">
    <cfRule type="containsText" dxfId="2260" priority="624" operator="containsText" text="Muy Alta">
      <formula>NOT(ISERROR(SEARCH("Muy Alta",H20)))</formula>
    </cfRule>
    <cfRule type="containsText" dxfId="2259" priority="625" operator="containsText" text="Alta">
      <formula>NOT(ISERROR(SEARCH("Alta",H20)))</formula>
    </cfRule>
    <cfRule type="containsText" dxfId="2258" priority="626" operator="containsText" text="Muy Alta">
      <formula>NOT(ISERROR(SEARCH("Muy Alta",H20)))</formula>
    </cfRule>
    <cfRule type="containsText" dxfId="2257" priority="631" operator="containsText" text="Muy Baja">
      <formula>NOT(ISERROR(SEARCH("Muy Baja",H20)))</formula>
    </cfRule>
    <cfRule type="containsText" dxfId="2256" priority="632" operator="containsText" text="Baja">
      <formula>NOT(ISERROR(SEARCH("Baja",H20)))</formula>
    </cfRule>
    <cfRule type="containsText" dxfId="2255" priority="633" operator="containsText" text="Media">
      <formula>NOT(ISERROR(SEARCH("Media",H20)))</formula>
    </cfRule>
    <cfRule type="containsText" dxfId="2254" priority="634" operator="containsText" text="Alta">
      <formula>NOT(ISERROR(SEARCH("Alta",H20)))</formula>
    </cfRule>
    <cfRule type="containsText" dxfId="2253" priority="636" operator="containsText" text="Muy Alta">
      <formula>NOT(ISERROR(SEARCH("Muy Alta",H20)))</formula>
    </cfRule>
  </conditionalFormatting>
  <conditionalFormatting sqref="I20:I24">
    <cfRule type="containsText" dxfId="2252" priority="627" operator="containsText" text="Catastrófico">
      <formula>NOT(ISERROR(SEARCH("Catastrófico",I20)))</formula>
    </cfRule>
    <cfRule type="containsText" dxfId="2251" priority="628" operator="containsText" text="Mayor">
      <formula>NOT(ISERROR(SEARCH("Mayor",I20)))</formula>
    </cfRule>
    <cfRule type="containsText" dxfId="2250" priority="629" operator="containsText" text="Menor">
      <formula>NOT(ISERROR(SEARCH("Menor",I20)))</formula>
    </cfRule>
    <cfRule type="containsText" dxfId="2249" priority="630" operator="containsText" text="Leve">
      <formula>NOT(ISERROR(SEARCH("Leve",I20)))</formula>
    </cfRule>
    <cfRule type="containsText" dxfId="2248" priority="635" operator="containsText" text="Moderado">
      <formula>NOT(ISERROR(SEARCH("Moderado",I20)))</formula>
    </cfRule>
  </conditionalFormatting>
  <conditionalFormatting sqref="K20:K24">
    <cfRule type="containsText" dxfId="2247" priority="622" operator="containsText" text="Media">
      <formula>NOT(ISERROR(SEARCH("Media",K20)))</formula>
    </cfRule>
  </conditionalFormatting>
  <conditionalFormatting sqref="L20:L24">
    <cfRule type="containsText" dxfId="2246" priority="621" operator="containsText" text="Moderado">
      <formula>NOT(ISERROR(SEARCH("Moderado",L20)))</formula>
    </cfRule>
  </conditionalFormatting>
  <conditionalFormatting sqref="J20:J24">
    <cfRule type="containsText" dxfId="2245" priority="620" operator="containsText" text="Moderado">
      <formula>NOT(ISERROR(SEARCH("Moderado",J20)))</formula>
    </cfRule>
  </conditionalFormatting>
  <conditionalFormatting sqref="J20:J24">
    <cfRule type="containsText" dxfId="2244" priority="618" operator="containsText" text="Bajo">
      <formula>NOT(ISERROR(SEARCH("Bajo",J20)))</formula>
    </cfRule>
    <cfRule type="containsText" dxfId="2243" priority="619" operator="containsText" text="Extremo">
      <formula>NOT(ISERROR(SEARCH("Extremo",J20)))</formula>
    </cfRule>
  </conditionalFormatting>
  <conditionalFormatting sqref="K20:K24">
    <cfRule type="containsText" dxfId="2242" priority="616" operator="containsText" text="Baja">
      <formula>NOT(ISERROR(SEARCH("Baja",K20)))</formula>
    </cfRule>
    <cfRule type="containsText" dxfId="2241" priority="617" operator="containsText" text="Muy Baja">
      <formula>NOT(ISERROR(SEARCH("Muy Baja",K20)))</formula>
    </cfRule>
  </conditionalFormatting>
  <conditionalFormatting sqref="K20:K24">
    <cfRule type="containsText" dxfId="2240" priority="614" operator="containsText" text="Muy Alta">
      <formula>NOT(ISERROR(SEARCH("Muy Alta",K20)))</formula>
    </cfRule>
    <cfRule type="containsText" dxfId="2239" priority="615" operator="containsText" text="Alta">
      <formula>NOT(ISERROR(SEARCH("Alta",K20)))</formula>
    </cfRule>
  </conditionalFormatting>
  <conditionalFormatting sqref="L20:L24">
    <cfRule type="containsText" dxfId="2238" priority="610" operator="containsText" text="Catastrófico">
      <formula>NOT(ISERROR(SEARCH("Catastrófico",L20)))</formula>
    </cfRule>
    <cfRule type="containsText" dxfId="2237" priority="611" operator="containsText" text="Mayor">
      <formula>NOT(ISERROR(SEARCH("Mayor",L20)))</formula>
    </cfRule>
    <cfRule type="containsText" dxfId="2236" priority="612" operator="containsText" text="Menor">
      <formula>NOT(ISERROR(SEARCH("Menor",L20)))</formula>
    </cfRule>
    <cfRule type="containsText" dxfId="2235" priority="613" operator="containsText" text="Leve">
      <formula>NOT(ISERROR(SEARCH("Leve",L20)))</formula>
    </cfRule>
  </conditionalFormatting>
  <conditionalFormatting sqref="B20:G20">
    <cfRule type="containsText" dxfId="2234" priority="604" operator="containsText" text="3- Moderado">
      <formula>NOT(ISERROR(SEARCH("3- Moderado",B20)))</formula>
    </cfRule>
    <cfRule type="containsText" dxfId="2233" priority="605" operator="containsText" text="6- Moderado">
      <formula>NOT(ISERROR(SEARCH("6- Moderado",B20)))</formula>
    </cfRule>
    <cfRule type="containsText" dxfId="2232" priority="606" operator="containsText" text="4- Moderado">
      <formula>NOT(ISERROR(SEARCH("4- Moderado",B20)))</formula>
    </cfRule>
    <cfRule type="containsText" dxfId="2231" priority="607" operator="containsText" text="3- Bajo">
      <formula>NOT(ISERROR(SEARCH("3- Bajo",B20)))</formula>
    </cfRule>
    <cfRule type="containsText" dxfId="2230" priority="608" operator="containsText" text="4- Bajo">
      <formula>NOT(ISERROR(SEARCH("4- Bajo",B20)))</formula>
    </cfRule>
    <cfRule type="containsText" dxfId="2229" priority="609" operator="containsText" text="1- Bajo">
      <formula>NOT(ISERROR(SEARCH("1- Bajo",B20)))</formula>
    </cfRule>
  </conditionalFormatting>
  <conditionalFormatting sqref="K25:L25">
    <cfRule type="containsText" dxfId="2228" priority="598" operator="containsText" text="3- Moderado">
      <formula>NOT(ISERROR(SEARCH("3- Moderado",K25)))</formula>
    </cfRule>
    <cfRule type="containsText" dxfId="2227" priority="599" operator="containsText" text="6- Moderado">
      <formula>NOT(ISERROR(SEARCH("6- Moderado",K25)))</formula>
    </cfRule>
    <cfRule type="containsText" dxfId="2226" priority="600" operator="containsText" text="4- Moderado">
      <formula>NOT(ISERROR(SEARCH("4- Moderado",K25)))</formula>
    </cfRule>
    <cfRule type="containsText" dxfId="2225" priority="601" operator="containsText" text="3- Bajo">
      <formula>NOT(ISERROR(SEARCH("3- Bajo",K25)))</formula>
    </cfRule>
    <cfRule type="containsText" dxfId="2224" priority="602" operator="containsText" text="4- Bajo">
      <formula>NOT(ISERROR(SEARCH("4- Bajo",K25)))</formula>
    </cfRule>
    <cfRule type="containsText" dxfId="2223" priority="603" operator="containsText" text="1- Bajo">
      <formula>NOT(ISERROR(SEARCH("1- Bajo",K25)))</formula>
    </cfRule>
  </conditionalFormatting>
  <conditionalFormatting sqref="H25:I25">
    <cfRule type="containsText" dxfId="2222" priority="592" operator="containsText" text="3- Moderado">
      <formula>NOT(ISERROR(SEARCH("3- Moderado",H25)))</formula>
    </cfRule>
    <cfRule type="containsText" dxfId="2221" priority="593" operator="containsText" text="6- Moderado">
      <formula>NOT(ISERROR(SEARCH("6- Moderado",H25)))</formula>
    </cfRule>
    <cfRule type="containsText" dxfId="2220" priority="594" operator="containsText" text="4- Moderado">
      <formula>NOT(ISERROR(SEARCH("4- Moderado",H25)))</formula>
    </cfRule>
    <cfRule type="containsText" dxfId="2219" priority="595" operator="containsText" text="3- Bajo">
      <formula>NOT(ISERROR(SEARCH("3- Bajo",H25)))</formula>
    </cfRule>
    <cfRule type="containsText" dxfId="2218" priority="596" operator="containsText" text="4- Bajo">
      <formula>NOT(ISERROR(SEARCH("4- Bajo",H25)))</formula>
    </cfRule>
    <cfRule type="containsText" dxfId="2217" priority="597" operator="containsText" text="1- Bajo">
      <formula>NOT(ISERROR(SEARCH("1- Bajo",H25)))</formula>
    </cfRule>
  </conditionalFormatting>
  <conditionalFormatting sqref="A25">
    <cfRule type="containsText" dxfId="2216" priority="586" operator="containsText" text="3- Moderado">
      <formula>NOT(ISERROR(SEARCH("3- Moderado",A25)))</formula>
    </cfRule>
    <cfRule type="containsText" dxfId="2215" priority="587" operator="containsText" text="6- Moderado">
      <formula>NOT(ISERROR(SEARCH("6- Moderado",A25)))</formula>
    </cfRule>
    <cfRule type="containsText" dxfId="2214" priority="588" operator="containsText" text="4- Moderado">
      <formula>NOT(ISERROR(SEARCH("4- Moderado",A25)))</formula>
    </cfRule>
    <cfRule type="containsText" dxfId="2213" priority="589" operator="containsText" text="3- Bajo">
      <formula>NOT(ISERROR(SEARCH("3- Bajo",A25)))</formula>
    </cfRule>
    <cfRule type="containsText" dxfId="2212" priority="590" operator="containsText" text="4- Bajo">
      <formula>NOT(ISERROR(SEARCH("4- Bajo",A25)))</formula>
    </cfRule>
    <cfRule type="containsText" dxfId="2211" priority="591" operator="containsText" text="1- Bajo">
      <formula>NOT(ISERROR(SEARCH("1- Bajo",A25)))</formula>
    </cfRule>
  </conditionalFormatting>
  <conditionalFormatting sqref="J25:J29">
    <cfRule type="containsText" dxfId="2210" priority="581" operator="containsText" text="Bajo">
      <formula>NOT(ISERROR(SEARCH("Bajo",J25)))</formula>
    </cfRule>
    <cfRule type="containsText" dxfId="2209" priority="582" operator="containsText" text="Moderado">
      <formula>NOT(ISERROR(SEARCH("Moderado",J25)))</formula>
    </cfRule>
    <cfRule type="containsText" dxfId="2208" priority="583" operator="containsText" text="Alto">
      <formula>NOT(ISERROR(SEARCH("Alto",J25)))</formula>
    </cfRule>
    <cfRule type="containsText" dxfId="2207"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2206" priority="556" operator="containsText" text="Moderado">
      <formula>NOT(ISERROR(SEARCH("Moderado",M25)))</formula>
    </cfRule>
    <cfRule type="containsText" dxfId="2205" priority="576" operator="containsText" text="Bajo">
      <formula>NOT(ISERROR(SEARCH("Bajo",M25)))</formula>
    </cfRule>
    <cfRule type="containsText" dxfId="2204" priority="577" operator="containsText" text="Moderado">
      <formula>NOT(ISERROR(SEARCH("Moderado",M25)))</formula>
    </cfRule>
    <cfRule type="containsText" dxfId="2203" priority="578" operator="containsText" text="Alto">
      <formula>NOT(ISERROR(SEARCH("Alto",M25)))</formula>
    </cfRule>
    <cfRule type="containsText" dxfId="2202"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2201" priority="570" operator="containsText" text="3- Moderado">
      <formula>NOT(ISERROR(SEARCH("3- Moderado",N25)))</formula>
    </cfRule>
    <cfRule type="containsText" dxfId="2200" priority="571" operator="containsText" text="6- Moderado">
      <formula>NOT(ISERROR(SEARCH("6- Moderado",N25)))</formula>
    </cfRule>
    <cfRule type="containsText" dxfId="2199" priority="572" operator="containsText" text="4- Moderado">
      <formula>NOT(ISERROR(SEARCH("4- Moderado",N25)))</formula>
    </cfRule>
    <cfRule type="containsText" dxfId="2198" priority="573" operator="containsText" text="3- Bajo">
      <formula>NOT(ISERROR(SEARCH("3- Bajo",N25)))</formula>
    </cfRule>
    <cfRule type="containsText" dxfId="2197" priority="574" operator="containsText" text="4- Bajo">
      <formula>NOT(ISERROR(SEARCH("4- Bajo",N25)))</formula>
    </cfRule>
    <cfRule type="containsText" dxfId="2196" priority="575" operator="containsText" text="1- Bajo">
      <formula>NOT(ISERROR(SEARCH("1- Bajo",N25)))</formula>
    </cfRule>
  </conditionalFormatting>
  <conditionalFormatting sqref="H25:H29">
    <cfRule type="containsText" dxfId="2195" priority="557" operator="containsText" text="Muy Alta">
      <formula>NOT(ISERROR(SEARCH("Muy Alta",H25)))</formula>
    </cfRule>
    <cfRule type="containsText" dxfId="2194" priority="558" operator="containsText" text="Alta">
      <formula>NOT(ISERROR(SEARCH("Alta",H25)))</formula>
    </cfRule>
    <cfRule type="containsText" dxfId="2193" priority="559" operator="containsText" text="Muy Alta">
      <formula>NOT(ISERROR(SEARCH("Muy Alta",H25)))</formula>
    </cfRule>
    <cfRule type="containsText" dxfId="2192" priority="564" operator="containsText" text="Muy Baja">
      <formula>NOT(ISERROR(SEARCH("Muy Baja",H25)))</formula>
    </cfRule>
    <cfRule type="containsText" dxfId="2191" priority="565" operator="containsText" text="Baja">
      <formula>NOT(ISERROR(SEARCH("Baja",H25)))</formula>
    </cfRule>
    <cfRule type="containsText" dxfId="2190" priority="566" operator="containsText" text="Media">
      <formula>NOT(ISERROR(SEARCH("Media",H25)))</formula>
    </cfRule>
    <cfRule type="containsText" dxfId="2189" priority="567" operator="containsText" text="Alta">
      <formula>NOT(ISERROR(SEARCH("Alta",H25)))</formula>
    </cfRule>
    <cfRule type="containsText" dxfId="2188" priority="569" operator="containsText" text="Muy Alta">
      <formula>NOT(ISERROR(SEARCH("Muy Alta",H25)))</formula>
    </cfRule>
  </conditionalFormatting>
  <conditionalFormatting sqref="I25:I29">
    <cfRule type="containsText" dxfId="2187" priority="560" operator="containsText" text="Catastrófico">
      <formula>NOT(ISERROR(SEARCH("Catastrófico",I25)))</formula>
    </cfRule>
    <cfRule type="containsText" dxfId="2186" priority="561" operator="containsText" text="Mayor">
      <formula>NOT(ISERROR(SEARCH("Mayor",I25)))</formula>
    </cfRule>
    <cfRule type="containsText" dxfId="2185" priority="562" operator="containsText" text="Menor">
      <formula>NOT(ISERROR(SEARCH("Menor",I25)))</formula>
    </cfRule>
    <cfRule type="containsText" dxfId="2184" priority="563" operator="containsText" text="Leve">
      <formula>NOT(ISERROR(SEARCH("Leve",I25)))</formula>
    </cfRule>
    <cfRule type="containsText" dxfId="2183" priority="568" operator="containsText" text="Moderado">
      <formula>NOT(ISERROR(SEARCH("Moderado",I25)))</formula>
    </cfRule>
  </conditionalFormatting>
  <conditionalFormatting sqref="K25:K29">
    <cfRule type="containsText" dxfId="2182" priority="555" operator="containsText" text="Media">
      <formula>NOT(ISERROR(SEARCH("Media",K25)))</formula>
    </cfRule>
  </conditionalFormatting>
  <conditionalFormatting sqref="L25:L29">
    <cfRule type="containsText" dxfId="2181" priority="554" operator="containsText" text="Moderado">
      <formula>NOT(ISERROR(SEARCH("Moderado",L25)))</formula>
    </cfRule>
  </conditionalFormatting>
  <conditionalFormatting sqref="J25:J29">
    <cfRule type="containsText" dxfId="2180" priority="553" operator="containsText" text="Moderado">
      <formula>NOT(ISERROR(SEARCH("Moderado",J25)))</formula>
    </cfRule>
  </conditionalFormatting>
  <conditionalFormatting sqref="J25:J29">
    <cfRule type="containsText" dxfId="2179" priority="551" operator="containsText" text="Bajo">
      <formula>NOT(ISERROR(SEARCH("Bajo",J25)))</formula>
    </cfRule>
    <cfRule type="containsText" dxfId="2178" priority="552" operator="containsText" text="Extremo">
      <formula>NOT(ISERROR(SEARCH("Extremo",J25)))</formula>
    </cfRule>
  </conditionalFormatting>
  <conditionalFormatting sqref="K25:K29">
    <cfRule type="containsText" dxfId="2177" priority="549" operator="containsText" text="Baja">
      <formula>NOT(ISERROR(SEARCH("Baja",K25)))</formula>
    </cfRule>
    <cfRule type="containsText" dxfId="2176" priority="550" operator="containsText" text="Muy Baja">
      <formula>NOT(ISERROR(SEARCH("Muy Baja",K25)))</formula>
    </cfRule>
  </conditionalFormatting>
  <conditionalFormatting sqref="K25:K29">
    <cfRule type="containsText" dxfId="2175" priority="547" operator="containsText" text="Muy Alta">
      <formula>NOT(ISERROR(SEARCH("Muy Alta",K25)))</formula>
    </cfRule>
    <cfRule type="containsText" dxfId="2174" priority="548" operator="containsText" text="Alta">
      <formula>NOT(ISERROR(SEARCH("Alta",K25)))</formula>
    </cfRule>
  </conditionalFormatting>
  <conditionalFormatting sqref="L25:L29">
    <cfRule type="containsText" dxfId="2173" priority="543" operator="containsText" text="Catastrófico">
      <formula>NOT(ISERROR(SEARCH("Catastrófico",L25)))</formula>
    </cfRule>
    <cfRule type="containsText" dxfId="2172" priority="544" operator="containsText" text="Mayor">
      <formula>NOT(ISERROR(SEARCH("Mayor",L25)))</formula>
    </cfRule>
    <cfRule type="containsText" dxfId="2171" priority="545" operator="containsText" text="Menor">
      <formula>NOT(ISERROR(SEARCH("Menor",L25)))</formula>
    </cfRule>
    <cfRule type="containsText" dxfId="2170" priority="546" operator="containsText" text="Leve">
      <formula>NOT(ISERROR(SEARCH("Leve",L25)))</formula>
    </cfRule>
  </conditionalFormatting>
  <conditionalFormatting sqref="B25:G25">
    <cfRule type="containsText" dxfId="2169" priority="537" operator="containsText" text="3- Moderado">
      <formula>NOT(ISERROR(SEARCH("3- Moderado",B25)))</formula>
    </cfRule>
    <cfRule type="containsText" dxfId="2168" priority="538" operator="containsText" text="6- Moderado">
      <formula>NOT(ISERROR(SEARCH("6- Moderado",B25)))</formula>
    </cfRule>
    <cfRule type="containsText" dxfId="2167" priority="539" operator="containsText" text="4- Moderado">
      <formula>NOT(ISERROR(SEARCH("4- Moderado",B25)))</formula>
    </cfRule>
    <cfRule type="containsText" dxfId="2166" priority="540" operator="containsText" text="3- Bajo">
      <formula>NOT(ISERROR(SEARCH("3- Bajo",B25)))</formula>
    </cfRule>
    <cfRule type="containsText" dxfId="2165" priority="541" operator="containsText" text="4- Bajo">
      <formula>NOT(ISERROR(SEARCH("4- Bajo",B25)))</formula>
    </cfRule>
    <cfRule type="containsText" dxfId="2164" priority="542" operator="containsText" text="1- Bajo">
      <formula>NOT(ISERROR(SEARCH("1- Bajo",B25)))</formula>
    </cfRule>
  </conditionalFormatting>
  <conditionalFormatting sqref="K30:L30">
    <cfRule type="containsText" dxfId="2163" priority="531" operator="containsText" text="3- Moderado">
      <formula>NOT(ISERROR(SEARCH("3- Moderado",K30)))</formula>
    </cfRule>
    <cfRule type="containsText" dxfId="2162" priority="532" operator="containsText" text="6- Moderado">
      <formula>NOT(ISERROR(SEARCH("6- Moderado",K30)))</formula>
    </cfRule>
    <cfRule type="containsText" dxfId="2161" priority="533" operator="containsText" text="4- Moderado">
      <formula>NOT(ISERROR(SEARCH("4- Moderado",K30)))</formula>
    </cfRule>
    <cfRule type="containsText" dxfId="2160" priority="534" operator="containsText" text="3- Bajo">
      <formula>NOT(ISERROR(SEARCH("3- Bajo",K30)))</formula>
    </cfRule>
    <cfRule type="containsText" dxfId="2159" priority="535" operator="containsText" text="4- Bajo">
      <formula>NOT(ISERROR(SEARCH("4- Bajo",K30)))</formula>
    </cfRule>
    <cfRule type="containsText" dxfId="2158" priority="536" operator="containsText" text="1- Bajo">
      <formula>NOT(ISERROR(SEARCH("1- Bajo",K30)))</formula>
    </cfRule>
  </conditionalFormatting>
  <conditionalFormatting sqref="H30:I30">
    <cfRule type="containsText" dxfId="2157" priority="525" operator="containsText" text="3- Moderado">
      <formula>NOT(ISERROR(SEARCH("3- Moderado",H30)))</formula>
    </cfRule>
    <cfRule type="containsText" dxfId="2156" priority="526" operator="containsText" text="6- Moderado">
      <formula>NOT(ISERROR(SEARCH("6- Moderado",H30)))</formula>
    </cfRule>
    <cfRule type="containsText" dxfId="2155" priority="527" operator="containsText" text="4- Moderado">
      <formula>NOT(ISERROR(SEARCH("4- Moderado",H30)))</formula>
    </cfRule>
    <cfRule type="containsText" dxfId="2154" priority="528" operator="containsText" text="3- Bajo">
      <formula>NOT(ISERROR(SEARCH("3- Bajo",H30)))</formula>
    </cfRule>
    <cfRule type="containsText" dxfId="2153" priority="529" operator="containsText" text="4- Bajo">
      <formula>NOT(ISERROR(SEARCH("4- Bajo",H30)))</formula>
    </cfRule>
    <cfRule type="containsText" dxfId="2152" priority="530" operator="containsText" text="1- Bajo">
      <formula>NOT(ISERROR(SEARCH("1- Bajo",H30)))</formula>
    </cfRule>
  </conditionalFormatting>
  <conditionalFormatting sqref="A30">
    <cfRule type="containsText" dxfId="2151" priority="519" operator="containsText" text="3- Moderado">
      <formula>NOT(ISERROR(SEARCH("3- Moderado",A30)))</formula>
    </cfRule>
    <cfRule type="containsText" dxfId="2150" priority="520" operator="containsText" text="6- Moderado">
      <formula>NOT(ISERROR(SEARCH("6- Moderado",A30)))</formula>
    </cfRule>
    <cfRule type="containsText" dxfId="2149" priority="521" operator="containsText" text="4- Moderado">
      <formula>NOT(ISERROR(SEARCH("4- Moderado",A30)))</formula>
    </cfRule>
    <cfRule type="containsText" dxfId="2148" priority="522" operator="containsText" text="3- Bajo">
      <formula>NOT(ISERROR(SEARCH("3- Bajo",A30)))</formula>
    </cfRule>
    <cfRule type="containsText" dxfId="2147" priority="523" operator="containsText" text="4- Bajo">
      <formula>NOT(ISERROR(SEARCH("4- Bajo",A30)))</formula>
    </cfRule>
    <cfRule type="containsText" dxfId="2146" priority="524" operator="containsText" text="1- Bajo">
      <formula>NOT(ISERROR(SEARCH("1- Bajo",A30)))</formula>
    </cfRule>
  </conditionalFormatting>
  <conditionalFormatting sqref="J30:J34">
    <cfRule type="containsText" dxfId="2145" priority="514" operator="containsText" text="Bajo">
      <formula>NOT(ISERROR(SEARCH("Bajo",J30)))</formula>
    </cfRule>
    <cfRule type="containsText" dxfId="2144" priority="515" operator="containsText" text="Moderado">
      <formula>NOT(ISERROR(SEARCH("Moderado",J30)))</formula>
    </cfRule>
    <cfRule type="containsText" dxfId="2143" priority="516" operator="containsText" text="Alto">
      <formula>NOT(ISERROR(SEARCH("Alto",J30)))</formula>
    </cfRule>
    <cfRule type="containsText" dxfId="2142"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2141" priority="489" operator="containsText" text="Moderado">
      <formula>NOT(ISERROR(SEARCH("Moderado",M30)))</formula>
    </cfRule>
    <cfRule type="containsText" dxfId="2140" priority="509" operator="containsText" text="Bajo">
      <formula>NOT(ISERROR(SEARCH("Bajo",M30)))</formula>
    </cfRule>
    <cfRule type="containsText" dxfId="2139" priority="510" operator="containsText" text="Moderado">
      <formula>NOT(ISERROR(SEARCH("Moderado",M30)))</formula>
    </cfRule>
    <cfRule type="containsText" dxfId="2138" priority="511" operator="containsText" text="Alto">
      <formula>NOT(ISERROR(SEARCH("Alto",M30)))</formula>
    </cfRule>
    <cfRule type="containsText" dxfId="2137"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2136" priority="503" operator="containsText" text="3- Moderado">
      <formula>NOT(ISERROR(SEARCH("3- Moderado",N30)))</formula>
    </cfRule>
    <cfRule type="containsText" dxfId="2135" priority="504" operator="containsText" text="6- Moderado">
      <formula>NOT(ISERROR(SEARCH("6- Moderado",N30)))</formula>
    </cfRule>
    <cfRule type="containsText" dxfId="2134" priority="505" operator="containsText" text="4- Moderado">
      <formula>NOT(ISERROR(SEARCH("4- Moderado",N30)))</formula>
    </cfRule>
    <cfRule type="containsText" dxfId="2133" priority="506" operator="containsText" text="3- Bajo">
      <formula>NOT(ISERROR(SEARCH("3- Bajo",N30)))</formula>
    </cfRule>
    <cfRule type="containsText" dxfId="2132" priority="507" operator="containsText" text="4- Bajo">
      <formula>NOT(ISERROR(SEARCH("4- Bajo",N30)))</formula>
    </cfRule>
    <cfRule type="containsText" dxfId="2131" priority="508" operator="containsText" text="1- Bajo">
      <formula>NOT(ISERROR(SEARCH("1- Bajo",N30)))</formula>
    </cfRule>
  </conditionalFormatting>
  <conditionalFormatting sqref="H30:H34">
    <cfRule type="containsText" dxfId="2130" priority="490" operator="containsText" text="Muy Alta">
      <formula>NOT(ISERROR(SEARCH("Muy Alta",H30)))</formula>
    </cfRule>
    <cfRule type="containsText" dxfId="2129" priority="491" operator="containsText" text="Alta">
      <formula>NOT(ISERROR(SEARCH("Alta",H30)))</formula>
    </cfRule>
    <cfRule type="containsText" dxfId="2128" priority="492" operator="containsText" text="Muy Alta">
      <formula>NOT(ISERROR(SEARCH("Muy Alta",H30)))</formula>
    </cfRule>
    <cfRule type="containsText" dxfId="2127" priority="497" operator="containsText" text="Muy Baja">
      <formula>NOT(ISERROR(SEARCH("Muy Baja",H30)))</formula>
    </cfRule>
    <cfRule type="containsText" dxfId="2126" priority="498" operator="containsText" text="Baja">
      <formula>NOT(ISERROR(SEARCH("Baja",H30)))</formula>
    </cfRule>
    <cfRule type="containsText" dxfId="2125" priority="499" operator="containsText" text="Media">
      <formula>NOT(ISERROR(SEARCH("Media",H30)))</formula>
    </cfRule>
    <cfRule type="containsText" dxfId="2124" priority="500" operator="containsText" text="Alta">
      <formula>NOT(ISERROR(SEARCH("Alta",H30)))</formula>
    </cfRule>
    <cfRule type="containsText" dxfId="2123" priority="502" operator="containsText" text="Muy Alta">
      <formula>NOT(ISERROR(SEARCH("Muy Alta",H30)))</formula>
    </cfRule>
  </conditionalFormatting>
  <conditionalFormatting sqref="I30:I34">
    <cfRule type="containsText" dxfId="2122" priority="493" operator="containsText" text="Catastrófico">
      <formula>NOT(ISERROR(SEARCH("Catastrófico",I30)))</formula>
    </cfRule>
    <cfRule type="containsText" dxfId="2121" priority="494" operator="containsText" text="Mayor">
      <formula>NOT(ISERROR(SEARCH("Mayor",I30)))</formula>
    </cfRule>
    <cfRule type="containsText" dxfId="2120" priority="495" operator="containsText" text="Menor">
      <formula>NOT(ISERROR(SEARCH("Menor",I30)))</formula>
    </cfRule>
    <cfRule type="containsText" dxfId="2119" priority="496" operator="containsText" text="Leve">
      <formula>NOT(ISERROR(SEARCH("Leve",I30)))</formula>
    </cfRule>
    <cfRule type="containsText" dxfId="2118" priority="501" operator="containsText" text="Moderado">
      <formula>NOT(ISERROR(SEARCH("Moderado",I30)))</formula>
    </cfRule>
  </conditionalFormatting>
  <conditionalFormatting sqref="K30:K34">
    <cfRule type="containsText" dxfId="2117" priority="488" operator="containsText" text="Media">
      <formula>NOT(ISERROR(SEARCH("Media",K30)))</formula>
    </cfRule>
  </conditionalFormatting>
  <conditionalFormatting sqref="L30:L34">
    <cfRule type="containsText" dxfId="2116" priority="487" operator="containsText" text="Moderado">
      <formula>NOT(ISERROR(SEARCH("Moderado",L30)))</formula>
    </cfRule>
  </conditionalFormatting>
  <conditionalFormatting sqref="J30:J34">
    <cfRule type="containsText" dxfId="2115" priority="486" operator="containsText" text="Moderado">
      <formula>NOT(ISERROR(SEARCH("Moderado",J30)))</formula>
    </cfRule>
  </conditionalFormatting>
  <conditionalFormatting sqref="J30:J34">
    <cfRule type="containsText" dxfId="2114" priority="484" operator="containsText" text="Bajo">
      <formula>NOT(ISERROR(SEARCH("Bajo",J30)))</formula>
    </cfRule>
    <cfRule type="containsText" dxfId="2113" priority="485" operator="containsText" text="Extremo">
      <formula>NOT(ISERROR(SEARCH("Extremo",J30)))</formula>
    </cfRule>
  </conditionalFormatting>
  <conditionalFormatting sqref="K30:K34">
    <cfRule type="containsText" dxfId="2112" priority="482" operator="containsText" text="Baja">
      <formula>NOT(ISERROR(SEARCH("Baja",K30)))</formula>
    </cfRule>
    <cfRule type="containsText" dxfId="2111" priority="483" operator="containsText" text="Muy Baja">
      <formula>NOT(ISERROR(SEARCH("Muy Baja",K30)))</formula>
    </cfRule>
  </conditionalFormatting>
  <conditionalFormatting sqref="K30:K34">
    <cfRule type="containsText" dxfId="2110" priority="480" operator="containsText" text="Muy Alta">
      <formula>NOT(ISERROR(SEARCH("Muy Alta",K30)))</formula>
    </cfRule>
    <cfRule type="containsText" dxfId="2109" priority="481" operator="containsText" text="Alta">
      <formula>NOT(ISERROR(SEARCH("Alta",K30)))</formula>
    </cfRule>
  </conditionalFormatting>
  <conditionalFormatting sqref="L30:L34">
    <cfRule type="containsText" dxfId="2108" priority="476" operator="containsText" text="Catastrófico">
      <formula>NOT(ISERROR(SEARCH("Catastrófico",L30)))</formula>
    </cfRule>
    <cfRule type="containsText" dxfId="2107" priority="477" operator="containsText" text="Mayor">
      <formula>NOT(ISERROR(SEARCH("Mayor",L30)))</formula>
    </cfRule>
    <cfRule type="containsText" dxfId="2106" priority="478" operator="containsText" text="Menor">
      <formula>NOT(ISERROR(SEARCH("Menor",L30)))</formula>
    </cfRule>
    <cfRule type="containsText" dxfId="2105" priority="479" operator="containsText" text="Leve">
      <formula>NOT(ISERROR(SEARCH("Leve",L30)))</formula>
    </cfRule>
  </conditionalFormatting>
  <conditionalFormatting sqref="B30:G30">
    <cfRule type="containsText" dxfId="2104" priority="470" operator="containsText" text="3- Moderado">
      <formula>NOT(ISERROR(SEARCH("3- Moderado",B30)))</formula>
    </cfRule>
    <cfRule type="containsText" dxfId="2103" priority="471" operator="containsText" text="6- Moderado">
      <formula>NOT(ISERROR(SEARCH("6- Moderado",B30)))</formula>
    </cfRule>
    <cfRule type="containsText" dxfId="2102" priority="472" operator="containsText" text="4- Moderado">
      <formula>NOT(ISERROR(SEARCH("4- Moderado",B30)))</formula>
    </cfRule>
    <cfRule type="containsText" dxfId="2101" priority="473" operator="containsText" text="3- Bajo">
      <formula>NOT(ISERROR(SEARCH("3- Bajo",B30)))</formula>
    </cfRule>
    <cfRule type="containsText" dxfId="2100" priority="474" operator="containsText" text="4- Bajo">
      <formula>NOT(ISERROR(SEARCH("4- Bajo",B30)))</formula>
    </cfRule>
    <cfRule type="containsText" dxfId="2099" priority="475" operator="containsText" text="1- Bajo">
      <formula>NOT(ISERROR(SEARCH("1- Bajo",B30)))</formula>
    </cfRule>
  </conditionalFormatting>
  <conditionalFormatting sqref="K35:L35">
    <cfRule type="containsText" dxfId="2098" priority="464" operator="containsText" text="3- Moderado">
      <formula>NOT(ISERROR(SEARCH("3- Moderado",K35)))</formula>
    </cfRule>
    <cfRule type="containsText" dxfId="2097" priority="465" operator="containsText" text="6- Moderado">
      <formula>NOT(ISERROR(SEARCH("6- Moderado",K35)))</formula>
    </cfRule>
    <cfRule type="containsText" dxfId="2096" priority="466" operator="containsText" text="4- Moderado">
      <formula>NOT(ISERROR(SEARCH("4- Moderado",K35)))</formula>
    </cfRule>
    <cfRule type="containsText" dxfId="2095" priority="467" operator="containsText" text="3- Bajo">
      <formula>NOT(ISERROR(SEARCH("3- Bajo",K35)))</formula>
    </cfRule>
    <cfRule type="containsText" dxfId="2094" priority="468" operator="containsText" text="4- Bajo">
      <formula>NOT(ISERROR(SEARCH("4- Bajo",K35)))</formula>
    </cfRule>
    <cfRule type="containsText" dxfId="2093" priority="469" operator="containsText" text="1- Bajo">
      <formula>NOT(ISERROR(SEARCH("1- Bajo",K35)))</formula>
    </cfRule>
  </conditionalFormatting>
  <conditionalFormatting sqref="H35:I35">
    <cfRule type="containsText" dxfId="2092" priority="458" operator="containsText" text="3- Moderado">
      <formula>NOT(ISERROR(SEARCH("3- Moderado",H35)))</formula>
    </cfRule>
    <cfRule type="containsText" dxfId="2091" priority="459" operator="containsText" text="6- Moderado">
      <formula>NOT(ISERROR(SEARCH("6- Moderado",H35)))</formula>
    </cfRule>
    <cfRule type="containsText" dxfId="2090" priority="460" operator="containsText" text="4- Moderado">
      <formula>NOT(ISERROR(SEARCH("4- Moderado",H35)))</formula>
    </cfRule>
    <cfRule type="containsText" dxfId="2089" priority="461" operator="containsText" text="3- Bajo">
      <formula>NOT(ISERROR(SEARCH("3- Bajo",H35)))</formula>
    </cfRule>
    <cfRule type="containsText" dxfId="2088" priority="462" operator="containsText" text="4- Bajo">
      <formula>NOT(ISERROR(SEARCH("4- Bajo",H35)))</formula>
    </cfRule>
    <cfRule type="containsText" dxfId="2087" priority="463" operator="containsText" text="1- Bajo">
      <formula>NOT(ISERROR(SEARCH("1- Bajo",H35)))</formula>
    </cfRule>
  </conditionalFormatting>
  <conditionalFormatting sqref="A35">
    <cfRule type="containsText" dxfId="2086" priority="452" operator="containsText" text="3- Moderado">
      <formula>NOT(ISERROR(SEARCH("3- Moderado",A35)))</formula>
    </cfRule>
    <cfRule type="containsText" dxfId="2085" priority="453" operator="containsText" text="6- Moderado">
      <formula>NOT(ISERROR(SEARCH("6- Moderado",A35)))</formula>
    </cfRule>
    <cfRule type="containsText" dxfId="2084" priority="454" operator="containsText" text="4- Moderado">
      <formula>NOT(ISERROR(SEARCH("4- Moderado",A35)))</formula>
    </cfRule>
    <cfRule type="containsText" dxfId="2083" priority="455" operator="containsText" text="3- Bajo">
      <formula>NOT(ISERROR(SEARCH("3- Bajo",A35)))</formula>
    </cfRule>
    <cfRule type="containsText" dxfId="2082" priority="456" operator="containsText" text="4- Bajo">
      <formula>NOT(ISERROR(SEARCH("4- Bajo",A35)))</formula>
    </cfRule>
    <cfRule type="containsText" dxfId="2081" priority="457" operator="containsText" text="1- Bajo">
      <formula>NOT(ISERROR(SEARCH("1- Bajo",A35)))</formula>
    </cfRule>
  </conditionalFormatting>
  <conditionalFormatting sqref="J35:J39">
    <cfRule type="containsText" dxfId="2080" priority="447" operator="containsText" text="Bajo">
      <formula>NOT(ISERROR(SEARCH("Bajo",J35)))</formula>
    </cfRule>
    <cfRule type="containsText" dxfId="2079" priority="448" operator="containsText" text="Moderado">
      <formula>NOT(ISERROR(SEARCH("Moderado",J35)))</formula>
    </cfRule>
    <cfRule type="containsText" dxfId="2078" priority="449" operator="containsText" text="Alto">
      <formula>NOT(ISERROR(SEARCH("Alto",J35)))</formula>
    </cfRule>
    <cfRule type="containsText" dxfId="2077"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2076" priority="422" operator="containsText" text="Moderado">
      <formula>NOT(ISERROR(SEARCH("Moderado",M35)))</formula>
    </cfRule>
    <cfRule type="containsText" dxfId="2075" priority="442" operator="containsText" text="Bajo">
      <formula>NOT(ISERROR(SEARCH("Bajo",M35)))</formula>
    </cfRule>
    <cfRule type="containsText" dxfId="2074" priority="443" operator="containsText" text="Moderado">
      <formula>NOT(ISERROR(SEARCH("Moderado",M35)))</formula>
    </cfRule>
    <cfRule type="containsText" dxfId="2073" priority="444" operator="containsText" text="Alto">
      <formula>NOT(ISERROR(SEARCH("Alto",M35)))</formula>
    </cfRule>
    <cfRule type="containsText" dxfId="2072"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2071" priority="436" operator="containsText" text="3- Moderado">
      <formula>NOT(ISERROR(SEARCH("3- Moderado",N35)))</formula>
    </cfRule>
    <cfRule type="containsText" dxfId="2070" priority="437" operator="containsText" text="6- Moderado">
      <formula>NOT(ISERROR(SEARCH("6- Moderado",N35)))</formula>
    </cfRule>
    <cfRule type="containsText" dxfId="2069" priority="438" operator="containsText" text="4- Moderado">
      <formula>NOT(ISERROR(SEARCH("4- Moderado",N35)))</formula>
    </cfRule>
    <cfRule type="containsText" dxfId="2068" priority="439" operator="containsText" text="3- Bajo">
      <formula>NOT(ISERROR(SEARCH("3- Bajo",N35)))</formula>
    </cfRule>
    <cfRule type="containsText" dxfId="2067" priority="440" operator="containsText" text="4- Bajo">
      <formula>NOT(ISERROR(SEARCH("4- Bajo",N35)))</formula>
    </cfRule>
    <cfRule type="containsText" dxfId="2066" priority="441" operator="containsText" text="1- Bajo">
      <formula>NOT(ISERROR(SEARCH("1- Bajo",N35)))</formula>
    </cfRule>
  </conditionalFormatting>
  <conditionalFormatting sqref="H35:H39">
    <cfRule type="containsText" dxfId="2065" priority="423" operator="containsText" text="Muy Alta">
      <formula>NOT(ISERROR(SEARCH("Muy Alta",H35)))</formula>
    </cfRule>
    <cfRule type="containsText" dxfId="2064" priority="424" operator="containsText" text="Alta">
      <formula>NOT(ISERROR(SEARCH("Alta",H35)))</formula>
    </cfRule>
    <cfRule type="containsText" dxfId="2063" priority="425" operator="containsText" text="Muy Alta">
      <formula>NOT(ISERROR(SEARCH("Muy Alta",H35)))</formula>
    </cfRule>
    <cfRule type="containsText" dxfId="2062" priority="430" operator="containsText" text="Muy Baja">
      <formula>NOT(ISERROR(SEARCH("Muy Baja",H35)))</formula>
    </cfRule>
    <cfRule type="containsText" dxfId="2061" priority="431" operator="containsText" text="Baja">
      <formula>NOT(ISERROR(SEARCH("Baja",H35)))</formula>
    </cfRule>
    <cfRule type="containsText" dxfId="2060" priority="432" operator="containsText" text="Media">
      <formula>NOT(ISERROR(SEARCH("Media",H35)))</formula>
    </cfRule>
    <cfRule type="containsText" dxfId="2059" priority="433" operator="containsText" text="Alta">
      <formula>NOT(ISERROR(SEARCH("Alta",H35)))</formula>
    </cfRule>
    <cfRule type="containsText" dxfId="2058" priority="435" operator="containsText" text="Muy Alta">
      <formula>NOT(ISERROR(SEARCH("Muy Alta",H35)))</formula>
    </cfRule>
  </conditionalFormatting>
  <conditionalFormatting sqref="I35:I39">
    <cfRule type="containsText" dxfId="2057" priority="426" operator="containsText" text="Catastrófico">
      <formula>NOT(ISERROR(SEARCH("Catastrófico",I35)))</formula>
    </cfRule>
    <cfRule type="containsText" dxfId="2056" priority="427" operator="containsText" text="Mayor">
      <formula>NOT(ISERROR(SEARCH("Mayor",I35)))</formula>
    </cfRule>
    <cfRule type="containsText" dxfId="2055" priority="428" operator="containsText" text="Menor">
      <formula>NOT(ISERROR(SEARCH("Menor",I35)))</formula>
    </cfRule>
    <cfRule type="containsText" dxfId="2054" priority="429" operator="containsText" text="Leve">
      <formula>NOT(ISERROR(SEARCH("Leve",I35)))</formula>
    </cfRule>
    <cfRule type="containsText" dxfId="2053" priority="434" operator="containsText" text="Moderado">
      <formula>NOT(ISERROR(SEARCH("Moderado",I35)))</formula>
    </cfRule>
  </conditionalFormatting>
  <conditionalFormatting sqref="K35:K39">
    <cfRule type="containsText" dxfId="2052" priority="421" operator="containsText" text="Media">
      <formula>NOT(ISERROR(SEARCH("Media",K35)))</formula>
    </cfRule>
  </conditionalFormatting>
  <conditionalFormatting sqref="L35:L39">
    <cfRule type="containsText" dxfId="2051" priority="420" operator="containsText" text="Moderado">
      <formula>NOT(ISERROR(SEARCH("Moderado",L35)))</formula>
    </cfRule>
  </conditionalFormatting>
  <conditionalFormatting sqref="J35:J39">
    <cfRule type="containsText" dxfId="2050" priority="419" operator="containsText" text="Moderado">
      <formula>NOT(ISERROR(SEARCH("Moderado",J35)))</formula>
    </cfRule>
  </conditionalFormatting>
  <conditionalFormatting sqref="J35:J39">
    <cfRule type="containsText" dxfId="2049" priority="417" operator="containsText" text="Bajo">
      <formula>NOT(ISERROR(SEARCH("Bajo",J35)))</formula>
    </cfRule>
    <cfRule type="containsText" dxfId="2048" priority="418" operator="containsText" text="Extremo">
      <formula>NOT(ISERROR(SEARCH("Extremo",J35)))</formula>
    </cfRule>
  </conditionalFormatting>
  <conditionalFormatting sqref="K35:K39">
    <cfRule type="containsText" dxfId="2047" priority="415" operator="containsText" text="Baja">
      <formula>NOT(ISERROR(SEARCH("Baja",K35)))</formula>
    </cfRule>
    <cfRule type="containsText" dxfId="2046" priority="416" operator="containsText" text="Muy Baja">
      <formula>NOT(ISERROR(SEARCH("Muy Baja",K35)))</formula>
    </cfRule>
  </conditionalFormatting>
  <conditionalFormatting sqref="K35:K39">
    <cfRule type="containsText" dxfId="2045" priority="413" operator="containsText" text="Muy Alta">
      <formula>NOT(ISERROR(SEARCH("Muy Alta",K35)))</formula>
    </cfRule>
    <cfRule type="containsText" dxfId="2044" priority="414" operator="containsText" text="Alta">
      <formula>NOT(ISERROR(SEARCH("Alta",K35)))</formula>
    </cfRule>
  </conditionalFormatting>
  <conditionalFormatting sqref="L35:L39">
    <cfRule type="containsText" dxfId="2043" priority="409" operator="containsText" text="Catastrófico">
      <formula>NOT(ISERROR(SEARCH("Catastrófico",L35)))</formula>
    </cfRule>
    <cfRule type="containsText" dxfId="2042" priority="410" operator="containsText" text="Mayor">
      <formula>NOT(ISERROR(SEARCH("Mayor",L35)))</formula>
    </cfRule>
    <cfRule type="containsText" dxfId="2041" priority="411" operator="containsText" text="Menor">
      <formula>NOT(ISERROR(SEARCH("Menor",L35)))</formula>
    </cfRule>
    <cfRule type="containsText" dxfId="2040" priority="412" operator="containsText" text="Leve">
      <formula>NOT(ISERROR(SEARCH("Leve",L35)))</formula>
    </cfRule>
  </conditionalFormatting>
  <conditionalFormatting sqref="B35:G35">
    <cfRule type="containsText" dxfId="2039" priority="403" operator="containsText" text="3- Moderado">
      <formula>NOT(ISERROR(SEARCH("3- Moderado",B35)))</formula>
    </cfRule>
    <cfRule type="containsText" dxfId="2038" priority="404" operator="containsText" text="6- Moderado">
      <formula>NOT(ISERROR(SEARCH("6- Moderado",B35)))</formula>
    </cfRule>
    <cfRule type="containsText" dxfId="2037" priority="405" operator="containsText" text="4- Moderado">
      <formula>NOT(ISERROR(SEARCH("4- Moderado",B35)))</formula>
    </cfRule>
    <cfRule type="containsText" dxfId="2036" priority="406" operator="containsText" text="3- Bajo">
      <formula>NOT(ISERROR(SEARCH("3- Bajo",B35)))</formula>
    </cfRule>
    <cfRule type="containsText" dxfId="2035" priority="407" operator="containsText" text="4- Bajo">
      <formula>NOT(ISERROR(SEARCH("4- Bajo",B35)))</formula>
    </cfRule>
    <cfRule type="containsText" dxfId="2034" priority="408" operator="containsText" text="1- Bajo">
      <formula>NOT(ISERROR(SEARCH("1- Bajo",B35)))</formula>
    </cfRule>
  </conditionalFormatting>
  <conditionalFormatting sqref="K40:L40">
    <cfRule type="containsText" dxfId="2033" priority="397" operator="containsText" text="3- Moderado">
      <formula>NOT(ISERROR(SEARCH("3- Moderado",K40)))</formula>
    </cfRule>
    <cfRule type="containsText" dxfId="2032" priority="398" operator="containsText" text="6- Moderado">
      <formula>NOT(ISERROR(SEARCH("6- Moderado",K40)))</formula>
    </cfRule>
    <cfRule type="containsText" dxfId="2031" priority="399" operator="containsText" text="4- Moderado">
      <formula>NOT(ISERROR(SEARCH("4- Moderado",K40)))</formula>
    </cfRule>
    <cfRule type="containsText" dxfId="2030" priority="400" operator="containsText" text="3- Bajo">
      <formula>NOT(ISERROR(SEARCH("3- Bajo",K40)))</formula>
    </cfRule>
    <cfRule type="containsText" dxfId="2029" priority="401" operator="containsText" text="4- Bajo">
      <formula>NOT(ISERROR(SEARCH("4- Bajo",K40)))</formula>
    </cfRule>
    <cfRule type="containsText" dxfId="2028" priority="402" operator="containsText" text="1- Bajo">
      <formula>NOT(ISERROR(SEARCH("1- Bajo",K40)))</formula>
    </cfRule>
  </conditionalFormatting>
  <conditionalFormatting sqref="H40:I40">
    <cfRule type="containsText" dxfId="2027" priority="391" operator="containsText" text="3- Moderado">
      <formula>NOT(ISERROR(SEARCH("3- Moderado",H40)))</formula>
    </cfRule>
    <cfRule type="containsText" dxfId="2026" priority="392" operator="containsText" text="6- Moderado">
      <formula>NOT(ISERROR(SEARCH("6- Moderado",H40)))</formula>
    </cfRule>
    <cfRule type="containsText" dxfId="2025" priority="393" operator="containsText" text="4- Moderado">
      <formula>NOT(ISERROR(SEARCH("4- Moderado",H40)))</formula>
    </cfRule>
    <cfRule type="containsText" dxfId="2024" priority="394" operator="containsText" text="3- Bajo">
      <formula>NOT(ISERROR(SEARCH("3- Bajo",H40)))</formula>
    </cfRule>
    <cfRule type="containsText" dxfId="2023" priority="395" operator="containsText" text="4- Bajo">
      <formula>NOT(ISERROR(SEARCH("4- Bajo",H40)))</formula>
    </cfRule>
    <cfRule type="containsText" dxfId="2022" priority="396" operator="containsText" text="1- Bajo">
      <formula>NOT(ISERROR(SEARCH("1- Bajo",H40)))</formula>
    </cfRule>
  </conditionalFormatting>
  <conditionalFormatting sqref="A40">
    <cfRule type="containsText" dxfId="2021" priority="385" operator="containsText" text="3- Moderado">
      <formula>NOT(ISERROR(SEARCH("3- Moderado",A40)))</formula>
    </cfRule>
    <cfRule type="containsText" dxfId="2020" priority="386" operator="containsText" text="6- Moderado">
      <formula>NOT(ISERROR(SEARCH("6- Moderado",A40)))</formula>
    </cfRule>
    <cfRule type="containsText" dxfId="2019" priority="387" operator="containsText" text="4- Moderado">
      <formula>NOT(ISERROR(SEARCH("4- Moderado",A40)))</formula>
    </cfRule>
    <cfRule type="containsText" dxfId="2018" priority="388" operator="containsText" text="3- Bajo">
      <formula>NOT(ISERROR(SEARCH("3- Bajo",A40)))</formula>
    </cfRule>
    <cfRule type="containsText" dxfId="2017" priority="389" operator="containsText" text="4- Bajo">
      <formula>NOT(ISERROR(SEARCH("4- Bajo",A40)))</formula>
    </cfRule>
    <cfRule type="containsText" dxfId="2016" priority="390" operator="containsText" text="1- Bajo">
      <formula>NOT(ISERROR(SEARCH("1- Bajo",A40)))</formula>
    </cfRule>
  </conditionalFormatting>
  <conditionalFormatting sqref="J40:J44">
    <cfRule type="containsText" dxfId="2015" priority="380" operator="containsText" text="Bajo">
      <formula>NOT(ISERROR(SEARCH("Bajo",J40)))</formula>
    </cfRule>
    <cfRule type="containsText" dxfId="2014" priority="381" operator="containsText" text="Moderado">
      <formula>NOT(ISERROR(SEARCH("Moderado",J40)))</formula>
    </cfRule>
    <cfRule type="containsText" dxfId="2013" priority="382" operator="containsText" text="Alto">
      <formula>NOT(ISERROR(SEARCH("Alto",J40)))</formula>
    </cfRule>
    <cfRule type="containsText" dxfId="2012"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2011" priority="355" operator="containsText" text="Moderado">
      <formula>NOT(ISERROR(SEARCH("Moderado",M40)))</formula>
    </cfRule>
    <cfRule type="containsText" dxfId="2010" priority="375" operator="containsText" text="Bajo">
      <formula>NOT(ISERROR(SEARCH("Bajo",M40)))</formula>
    </cfRule>
    <cfRule type="containsText" dxfId="2009" priority="376" operator="containsText" text="Moderado">
      <formula>NOT(ISERROR(SEARCH("Moderado",M40)))</formula>
    </cfRule>
    <cfRule type="containsText" dxfId="2008" priority="377" operator="containsText" text="Alto">
      <formula>NOT(ISERROR(SEARCH("Alto",M40)))</formula>
    </cfRule>
    <cfRule type="containsText" dxfId="2007"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2006" priority="369" operator="containsText" text="3- Moderado">
      <formula>NOT(ISERROR(SEARCH("3- Moderado",N40)))</formula>
    </cfRule>
    <cfRule type="containsText" dxfId="2005" priority="370" operator="containsText" text="6- Moderado">
      <formula>NOT(ISERROR(SEARCH("6- Moderado",N40)))</formula>
    </cfRule>
    <cfRule type="containsText" dxfId="2004" priority="371" operator="containsText" text="4- Moderado">
      <formula>NOT(ISERROR(SEARCH("4- Moderado",N40)))</formula>
    </cfRule>
    <cfRule type="containsText" dxfId="2003" priority="372" operator="containsText" text="3- Bajo">
      <formula>NOT(ISERROR(SEARCH("3- Bajo",N40)))</formula>
    </cfRule>
    <cfRule type="containsText" dxfId="2002" priority="373" operator="containsText" text="4- Bajo">
      <formula>NOT(ISERROR(SEARCH("4- Bajo",N40)))</formula>
    </cfRule>
    <cfRule type="containsText" dxfId="2001" priority="374" operator="containsText" text="1- Bajo">
      <formula>NOT(ISERROR(SEARCH("1- Bajo",N40)))</formula>
    </cfRule>
  </conditionalFormatting>
  <conditionalFormatting sqref="H40:H44">
    <cfRule type="containsText" dxfId="2000" priority="356" operator="containsText" text="Muy Alta">
      <formula>NOT(ISERROR(SEARCH("Muy Alta",H40)))</formula>
    </cfRule>
    <cfRule type="containsText" dxfId="1999" priority="357" operator="containsText" text="Alta">
      <formula>NOT(ISERROR(SEARCH("Alta",H40)))</formula>
    </cfRule>
    <cfRule type="containsText" dxfId="1998" priority="358" operator="containsText" text="Muy Alta">
      <formula>NOT(ISERROR(SEARCH("Muy Alta",H40)))</formula>
    </cfRule>
    <cfRule type="containsText" dxfId="1997" priority="363" operator="containsText" text="Muy Baja">
      <formula>NOT(ISERROR(SEARCH("Muy Baja",H40)))</formula>
    </cfRule>
    <cfRule type="containsText" dxfId="1996" priority="364" operator="containsText" text="Baja">
      <formula>NOT(ISERROR(SEARCH("Baja",H40)))</formula>
    </cfRule>
    <cfRule type="containsText" dxfId="1995" priority="365" operator="containsText" text="Media">
      <formula>NOT(ISERROR(SEARCH("Media",H40)))</formula>
    </cfRule>
    <cfRule type="containsText" dxfId="1994" priority="366" operator="containsText" text="Alta">
      <formula>NOT(ISERROR(SEARCH("Alta",H40)))</formula>
    </cfRule>
    <cfRule type="containsText" dxfId="1993" priority="368" operator="containsText" text="Muy Alta">
      <formula>NOT(ISERROR(SEARCH("Muy Alta",H40)))</formula>
    </cfRule>
  </conditionalFormatting>
  <conditionalFormatting sqref="I40:I44">
    <cfRule type="containsText" dxfId="1992" priority="359" operator="containsText" text="Catastrófico">
      <formula>NOT(ISERROR(SEARCH("Catastrófico",I40)))</formula>
    </cfRule>
    <cfRule type="containsText" dxfId="1991" priority="360" operator="containsText" text="Mayor">
      <formula>NOT(ISERROR(SEARCH("Mayor",I40)))</formula>
    </cfRule>
    <cfRule type="containsText" dxfId="1990" priority="361" operator="containsText" text="Menor">
      <formula>NOT(ISERROR(SEARCH("Menor",I40)))</formula>
    </cfRule>
    <cfRule type="containsText" dxfId="1989" priority="362" operator="containsText" text="Leve">
      <formula>NOT(ISERROR(SEARCH("Leve",I40)))</formula>
    </cfRule>
    <cfRule type="containsText" dxfId="1988" priority="367" operator="containsText" text="Moderado">
      <formula>NOT(ISERROR(SEARCH("Moderado",I40)))</formula>
    </cfRule>
  </conditionalFormatting>
  <conditionalFormatting sqref="K40:K44">
    <cfRule type="containsText" dxfId="1987" priority="354" operator="containsText" text="Media">
      <formula>NOT(ISERROR(SEARCH("Media",K40)))</formula>
    </cfRule>
  </conditionalFormatting>
  <conditionalFormatting sqref="L40:L44">
    <cfRule type="containsText" dxfId="1986" priority="353" operator="containsText" text="Moderado">
      <formula>NOT(ISERROR(SEARCH("Moderado",L40)))</formula>
    </cfRule>
  </conditionalFormatting>
  <conditionalFormatting sqref="J40:J44">
    <cfRule type="containsText" dxfId="1985" priority="352" operator="containsText" text="Moderado">
      <formula>NOT(ISERROR(SEARCH("Moderado",J40)))</formula>
    </cfRule>
  </conditionalFormatting>
  <conditionalFormatting sqref="J40:J44">
    <cfRule type="containsText" dxfId="1984" priority="350" operator="containsText" text="Bajo">
      <formula>NOT(ISERROR(SEARCH("Bajo",J40)))</formula>
    </cfRule>
    <cfRule type="containsText" dxfId="1983" priority="351" operator="containsText" text="Extremo">
      <formula>NOT(ISERROR(SEARCH("Extremo",J40)))</formula>
    </cfRule>
  </conditionalFormatting>
  <conditionalFormatting sqref="K40:K44">
    <cfRule type="containsText" dxfId="1982" priority="348" operator="containsText" text="Baja">
      <formula>NOT(ISERROR(SEARCH("Baja",K40)))</formula>
    </cfRule>
    <cfRule type="containsText" dxfId="1981" priority="349" operator="containsText" text="Muy Baja">
      <formula>NOT(ISERROR(SEARCH("Muy Baja",K40)))</formula>
    </cfRule>
  </conditionalFormatting>
  <conditionalFormatting sqref="K40:K44">
    <cfRule type="containsText" dxfId="1980" priority="346" operator="containsText" text="Muy Alta">
      <formula>NOT(ISERROR(SEARCH("Muy Alta",K40)))</formula>
    </cfRule>
    <cfRule type="containsText" dxfId="1979" priority="347" operator="containsText" text="Alta">
      <formula>NOT(ISERROR(SEARCH("Alta",K40)))</formula>
    </cfRule>
  </conditionalFormatting>
  <conditionalFormatting sqref="L40:L44">
    <cfRule type="containsText" dxfId="1978" priority="342" operator="containsText" text="Catastrófico">
      <formula>NOT(ISERROR(SEARCH("Catastrófico",L40)))</formula>
    </cfRule>
    <cfRule type="containsText" dxfId="1977" priority="343" operator="containsText" text="Mayor">
      <formula>NOT(ISERROR(SEARCH("Mayor",L40)))</formula>
    </cfRule>
    <cfRule type="containsText" dxfId="1976" priority="344" operator="containsText" text="Menor">
      <formula>NOT(ISERROR(SEARCH("Menor",L40)))</formula>
    </cfRule>
    <cfRule type="containsText" dxfId="1975" priority="345" operator="containsText" text="Leve">
      <formula>NOT(ISERROR(SEARCH("Leve",L40)))</formula>
    </cfRule>
  </conditionalFormatting>
  <conditionalFormatting sqref="B40:G40">
    <cfRule type="containsText" dxfId="1974" priority="336" operator="containsText" text="3- Moderado">
      <formula>NOT(ISERROR(SEARCH("3- Moderado",B40)))</formula>
    </cfRule>
    <cfRule type="containsText" dxfId="1973" priority="337" operator="containsText" text="6- Moderado">
      <formula>NOT(ISERROR(SEARCH("6- Moderado",B40)))</formula>
    </cfRule>
    <cfRule type="containsText" dxfId="1972" priority="338" operator="containsText" text="4- Moderado">
      <formula>NOT(ISERROR(SEARCH("4- Moderado",B40)))</formula>
    </cfRule>
    <cfRule type="containsText" dxfId="1971" priority="339" operator="containsText" text="3- Bajo">
      <formula>NOT(ISERROR(SEARCH("3- Bajo",B40)))</formula>
    </cfRule>
    <cfRule type="containsText" dxfId="1970" priority="340" operator="containsText" text="4- Bajo">
      <formula>NOT(ISERROR(SEARCH("4- Bajo",B40)))</formula>
    </cfRule>
    <cfRule type="containsText" dxfId="1969" priority="341" operator="containsText" text="1- Bajo">
      <formula>NOT(ISERROR(SEARCH("1- Bajo",B40)))</formula>
    </cfRule>
  </conditionalFormatting>
  <conditionalFormatting sqref="K45:L45">
    <cfRule type="containsText" dxfId="1968" priority="330" operator="containsText" text="3- Moderado">
      <formula>NOT(ISERROR(SEARCH("3- Moderado",K45)))</formula>
    </cfRule>
    <cfRule type="containsText" dxfId="1967" priority="331" operator="containsText" text="6- Moderado">
      <formula>NOT(ISERROR(SEARCH("6- Moderado",K45)))</formula>
    </cfRule>
    <cfRule type="containsText" dxfId="1966" priority="332" operator="containsText" text="4- Moderado">
      <formula>NOT(ISERROR(SEARCH("4- Moderado",K45)))</formula>
    </cfRule>
    <cfRule type="containsText" dxfId="1965" priority="333" operator="containsText" text="3- Bajo">
      <formula>NOT(ISERROR(SEARCH("3- Bajo",K45)))</formula>
    </cfRule>
    <cfRule type="containsText" dxfId="1964" priority="334" operator="containsText" text="4- Bajo">
      <formula>NOT(ISERROR(SEARCH("4- Bajo",K45)))</formula>
    </cfRule>
    <cfRule type="containsText" dxfId="1963" priority="335" operator="containsText" text="1- Bajo">
      <formula>NOT(ISERROR(SEARCH("1- Bajo",K45)))</formula>
    </cfRule>
  </conditionalFormatting>
  <conditionalFormatting sqref="H45:I45">
    <cfRule type="containsText" dxfId="1962" priority="324" operator="containsText" text="3- Moderado">
      <formula>NOT(ISERROR(SEARCH("3- Moderado",H45)))</formula>
    </cfRule>
    <cfRule type="containsText" dxfId="1961" priority="325" operator="containsText" text="6- Moderado">
      <formula>NOT(ISERROR(SEARCH("6- Moderado",H45)))</formula>
    </cfRule>
    <cfRule type="containsText" dxfId="1960" priority="326" operator="containsText" text="4- Moderado">
      <formula>NOT(ISERROR(SEARCH("4- Moderado",H45)))</formula>
    </cfRule>
    <cfRule type="containsText" dxfId="1959" priority="327" operator="containsText" text="3- Bajo">
      <formula>NOT(ISERROR(SEARCH("3- Bajo",H45)))</formula>
    </cfRule>
    <cfRule type="containsText" dxfId="1958" priority="328" operator="containsText" text="4- Bajo">
      <formula>NOT(ISERROR(SEARCH("4- Bajo",H45)))</formula>
    </cfRule>
    <cfRule type="containsText" dxfId="1957" priority="329" operator="containsText" text="1- Bajo">
      <formula>NOT(ISERROR(SEARCH("1- Bajo",H45)))</formula>
    </cfRule>
  </conditionalFormatting>
  <conditionalFormatting sqref="A45">
    <cfRule type="containsText" dxfId="1956" priority="318" operator="containsText" text="3- Moderado">
      <formula>NOT(ISERROR(SEARCH("3- Moderado",A45)))</formula>
    </cfRule>
    <cfRule type="containsText" dxfId="1955" priority="319" operator="containsText" text="6- Moderado">
      <formula>NOT(ISERROR(SEARCH("6- Moderado",A45)))</formula>
    </cfRule>
    <cfRule type="containsText" dxfId="1954" priority="320" operator="containsText" text="4- Moderado">
      <formula>NOT(ISERROR(SEARCH("4- Moderado",A45)))</formula>
    </cfRule>
    <cfRule type="containsText" dxfId="1953" priority="321" operator="containsText" text="3- Bajo">
      <formula>NOT(ISERROR(SEARCH("3- Bajo",A45)))</formula>
    </cfRule>
    <cfRule type="containsText" dxfId="1952" priority="322" operator="containsText" text="4- Bajo">
      <formula>NOT(ISERROR(SEARCH("4- Bajo",A45)))</formula>
    </cfRule>
    <cfRule type="containsText" dxfId="1951" priority="323" operator="containsText" text="1- Bajo">
      <formula>NOT(ISERROR(SEARCH("1- Bajo",A45)))</formula>
    </cfRule>
  </conditionalFormatting>
  <conditionalFormatting sqref="J45:J49">
    <cfRule type="containsText" dxfId="1950" priority="313" operator="containsText" text="Bajo">
      <formula>NOT(ISERROR(SEARCH("Bajo",J45)))</formula>
    </cfRule>
    <cfRule type="containsText" dxfId="1949" priority="314" operator="containsText" text="Moderado">
      <formula>NOT(ISERROR(SEARCH("Moderado",J45)))</formula>
    </cfRule>
    <cfRule type="containsText" dxfId="1948" priority="315" operator="containsText" text="Alto">
      <formula>NOT(ISERROR(SEARCH("Alto",J45)))</formula>
    </cfRule>
    <cfRule type="containsText" dxfId="1947"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1946" priority="288" operator="containsText" text="Moderado">
      <formula>NOT(ISERROR(SEARCH("Moderado",M45)))</formula>
    </cfRule>
    <cfRule type="containsText" dxfId="1945" priority="308" operator="containsText" text="Bajo">
      <formula>NOT(ISERROR(SEARCH("Bajo",M45)))</formula>
    </cfRule>
    <cfRule type="containsText" dxfId="1944" priority="309" operator="containsText" text="Moderado">
      <formula>NOT(ISERROR(SEARCH("Moderado",M45)))</formula>
    </cfRule>
    <cfRule type="containsText" dxfId="1943" priority="310" operator="containsText" text="Alto">
      <formula>NOT(ISERROR(SEARCH("Alto",M45)))</formula>
    </cfRule>
    <cfRule type="containsText" dxfId="1942"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1941" priority="302" operator="containsText" text="3- Moderado">
      <formula>NOT(ISERROR(SEARCH("3- Moderado",N45)))</formula>
    </cfRule>
    <cfRule type="containsText" dxfId="1940" priority="303" operator="containsText" text="6- Moderado">
      <formula>NOT(ISERROR(SEARCH("6- Moderado",N45)))</formula>
    </cfRule>
    <cfRule type="containsText" dxfId="1939" priority="304" operator="containsText" text="4- Moderado">
      <formula>NOT(ISERROR(SEARCH("4- Moderado",N45)))</formula>
    </cfRule>
    <cfRule type="containsText" dxfId="1938" priority="305" operator="containsText" text="3- Bajo">
      <formula>NOT(ISERROR(SEARCH("3- Bajo",N45)))</formula>
    </cfRule>
    <cfRule type="containsText" dxfId="1937" priority="306" operator="containsText" text="4- Bajo">
      <formula>NOT(ISERROR(SEARCH("4- Bajo",N45)))</formula>
    </cfRule>
    <cfRule type="containsText" dxfId="1936" priority="307" operator="containsText" text="1- Bajo">
      <formula>NOT(ISERROR(SEARCH("1- Bajo",N45)))</formula>
    </cfRule>
  </conditionalFormatting>
  <conditionalFormatting sqref="H45:H49">
    <cfRule type="containsText" dxfId="1935" priority="289" operator="containsText" text="Muy Alta">
      <formula>NOT(ISERROR(SEARCH("Muy Alta",H45)))</formula>
    </cfRule>
    <cfRule type="containsText" dxfId="1934" priority="290" operator="containsText" text="Alta">
      <formula>NOT(ISERROR(SEARCH("Alta",H45)))</formula>
    </cfRule>
    <cfRule type="containsText" dxfId="1933" priority="291" operator="containsText" text="Muy Alta">
      <formula>NOT(ISERROR(SEARCH("Muy Alta",H45)))</formula>
    </cfRule>
    <cfRule type="containsText" dxfId="1932" priority="296" operator="containsText" text="Muy Baja">
      <formula>NOT(ISERROR(SEARCH("Muy Baja",H45)))</formula>
    </cfRule>
    <cfRule type="containsText" dxfId="1931" priority="297" operator="containsText" text="Baja">
      <formula>NOT(ISERROR(SEARCH("Baja",H45)))</formula>
    </cfRule>
    <cfRule type="containsText" dxfId="1930" priority="298" operator="containsText" text="Media">
      <formula>NOT(ISERROR(SEARCH("Media",H45)))</formula>
    </cfRule>
    <cfRule type="containsText" dxfId="1929" priority="299" operator="containsText" text="Alta">
      <formula>NOT(ISERROR(SEARCH("Alta",H45)))</formula>
    </cfRule>
    <cfRule type="containsText" dxfId="1928" priority="301" operator="containsText" text="Muy Alta">
      <formula>NOT(ISERROR(SEARCH("Muy Alta",H45)))</formula>
    </cfRule>
  </conditionalFormatting>
  <conditionalFormatting sqref="I45:I49">
    <cfRule type="containsText" dxfId="1927" priority="292" operator="containsText" text="Catastrófico">
      <formula>NOT(ISERROR(SEARCH("Catastrófico",I45)))</formula>
    </cfRule>
    <cfRule type="containsText" dxfId="1926" priority="293" operator="containsText" text="Mayor">
      <formula>NOT(ISERROR(SEARCH("Mayor",I45)))</formula>
    </cfRule>
    <cfRule type="containsText" dxfId="1925" priority="294" operator="containsText" text="Menor">
      <formula>NOT(ISERROR(SEARCH("Menor",I45)))</formula>
    </cfRule>
    <cfRule type="containsText" dxfId="1924" priority="295" operator="containsText" text="Leve">
      <formula>NOT(ISERROR(SEARCH("Leve",I45)))</formula>
    </cfRule>
    <cfRule type="containsText" dxfId="1923" priority="300" operator="containsText" text="Moderado">
      <formula>NOT(ISERROR(SEARCH("Moderado",I45)))</formula>
    </cfRule>
  </conditionalFormatting>
  <conditionalFormatting sqref="K45:K49">
    <cfRule type="containsText" dxfId="1922" priority="287" operator="containsText" text="Media">
      <formula>NOT(ISERROR(SEARCH("Media",K45)))</formula>
    </cfRule>
  </conditionalFormatting>
  <conditionalFormatting sqref="L45:L49">
    <cfRule type="containsText" dxfId="1921" priority="286" operator="containsText" text="Moderado">
      <formula>NOT(ISERROR(SEARCH("Moderado",L45)))</formula>
    </cfRule>
  </conditionalFormatting>
  <conditionalFormatting sqref="J45:J49">
    <cfRule type="containsText" dxfId="1920" priority="285" operator="containsText" text="Moderado">
      <formula>NOT(ISERROR(SEARCH("Moderado",J45)))</formula>
    </cfRule>
  </conditionalFormatting>
  <conditionalFormatting sqref="J45:J49">
    <cfRule type="containsText" dxfId="1919" priority="283" operator="containsText" text="Bajo">
      <formula>NOT(ISERROR(SEARCH("Bajo",J45)))</formula>
    </cfRule>
    <cfRule type="containsText" dxfId="1918" priority="284" operator="containsText" text="Extremo">
      <formula>NOT(ISERROR(SEARCH("Extremo",J45)))</formula>
    </cfRule>
  </conditionalFormatting>
  <conditionalFormatting sqref="K45:K49">
    <cfRule type="containsText" dxfId="1917" priority="281" operator="containsText" text="Baja">
      <formula>NOT(ISERROR(SEARCH("Baja",K45)))</formula>
    </cfRule>
    <cfRule type="containsText" dxfId="1916" priority="282" operator="containsText" text="Muy Baja">
      <formula>NOT(ISERROR(SEARCH("Muy Baja",K45)))</formula>
    </cfRule>
  </conditionalFormatting>
  <conditionalFormatting sqref="K45:K49">
    <cfRule type="containsText" dxfId="1915" priority="279" operator="containsText" text="Muy Alta">
      <formula>NOT(ISERROR(SEARCH("Muy Alta",K45)))</formula>
    </cfRule>
    <cfRule type="containsText" dxfId="1914" priority="280" operator="containsText" text="Alta">
      <formula>NOT(ISERROR(SEARCH("Alta",K45)))</formula>
    </cfRule>
  </conditionalFormatting>
  <conditionalFormatting sqref="L45:L49">
    <cfRule type="containsText" dxfId="1913" priority="275" operator="containsText" text="Catastrófico">
      <formula>NOT(ISERROR(SEARCH("Catastrófico",L45)))</formula>
    </cfRule>
    <cfRule type="containsText" dxfId="1912" priority="276" operator="containsText" text="Mayor">
      <formula>NOT(ISERROR(SEARCH("Mayor",L45)))</formula>
    </cfRule>
    <cfRule type="containsText" dxfId="1911" priority="277" operator="containsText" text="Menor">
      <formula>NOT(ISERROR(SEARCH("Menor",L45)))</formula>
    </cfRule>
    <cfRule type="containsText" dxfId="1910" priority="278" operator="containsText" text="Leve">
      <formula>NOT(ISERROR(SEARCH("Leve",L45)))</formula>
    </cfRule>
  </conditionalFormatting>
  <conditionalFormatting sqref="B45:G45">
    <cfRule type="containsText" dxfId="1909" priority="269" operator="containsText" text="3- Moderado">
      <formula>NOT(ISERROR(SEARCH("3- Moderado",B45)))</formula>
    </cfRule>
    <cfRule type="containsText" dxfId="1908" priority="270" operator="containsText" text="6- Moderado">
      <formula>NOT(ISERROR(SEARCH("6- Moderado",B45)))</formula>
    </cfRule>
    <cfRule type="containsText" dxfId="1907" priority="271" operator="containsText" text="4- Moderado">
      <formula>NOT(ISERROR(SEARCH("4- Moderado",B45)))</formula>
    </cfRule>
    <cfRule type="containsText" dxfId="1906" priority="272" operator="containsText" text="3- Bajo">
      <formula>NOT(ISERROR(SEARCH("3- Bajo",B45)))</formula>
    </cfRule>
    <cfRule type="containsText" dxfId="1905" priority="273" operator="containsText" text="4- Bajo">
      <formula>NOT(ISERROR(SEARCH("4- Bajo",B45)))</formula>
    </cfRule>
    <cfRule type="containsText" dxfId="1904" priority="274" operator="containsText" text="1- Bajo">
      <formula>NOT(ISERROR(SEARCH("1- Bajo",B45)))</formula>
    </cfRule>
  </conditionalFormatting>
  <conditionalFormatting sqref="K50:L50">
    <cfRule type="containsText" dxfId="1903" priority="263" operator="containsText" text="3- Moderado">
      <formula>NOT(ISERROR(SEARCH("3- Moderado",K50)))</formula>
    </cfRule>
    <cfRule type="containsText" dxfId="1902" priority="264" operator="containsText" text="6- Moderado">
      <formula>NOT(ISERROR(SEARCH("6- Moderado",K50)))</formula>
    </cfRule>
    <cfRule type="containsText" dxfId="1901" priority="265" operator="containsText" text="4- Moderado">
      <formula>NOT(ISERROR(SEARCH("4- Moderado",K50)))</formula>
    </cfRule>
    <cfRule type="containsText" dxfId="1900" priority="266" operator="containsText" text="3- Bajo">
      <formula>NOT(ISERROR(SEARCH("3- Bajo",K50)))</formula>
    </cfRule>
    <cfRule type="containsText" dxfId="1899" priority="267" operator="containsText" text="4- Bajo">
      <formula>NOT(ISERROR(SEARCH("4- Bajo",K50)))</formula>
    </cfRule>
    <cfRule type="containsText" dxfId="1898" priority="268" operator="containsText" text="1- Bajo">
      <formula>NOT(ISERROR(SEARCH("1- Bajo",K50)))</formula>
    </cfRule>
  </conditionalFormatting>
  <conditionalFormatting sqref="H50:I50">
    <cfRule type="containsText" dxfId="1897" priority="257" operator="containsText" text="3- Moderado">
      <formula>NOT(ISERROR(SEARCH("3- Moderado",H50)))</formula>
    </cfRule>
    <cfRule type="containsText" dxfId="1896" priority="258" operator="containsText" text="6- Moderado">
      <formula>NOT(ISERROR(SEARCH("6- Moderado",H50)))</formula>
    </cfRule>
    <cfRule type="containsText" dxfId="1895" priority="259" operator="containsText" text="4- Moderado">
      <formula>NOT(ISERROR(SEARCH("4- Moderado",H50)))</formula>
    </cfRule>
    <cfRule type="containsText" dxfId="1894" priority="260" operator="containsText" text="3- Bajo">
      <formula>NOT(ISERROR(SEARCH("3- Bajo",H50)))</formula>
    </cfRule>
    <cfRule type="containsText" dxfId="1893" priority="261" operator="containsText" text="4- Bajo">
      <formula>NOT(ISERROR(SEARCH("4- Bajo",H50)))</formula>
    </cfRule>
    <cfRule type="containsText" dxfId="1892" priority="262" operator="containsText" text="1- Bajo">
      <formula>NOT(ISERROR(SEARCH("1- Bajo",H50)))</formula>
    </cfRule>
  </conditionalFormatting>
  <conditionalFormatting sqref="A50">
    <cfRule type="containsText" dxfId="1891" priority="251" operator="containsText" text="3- Moderado">
      <formula>NOT(ISERROR(SEARCH("3- Moderado",A50)))</formula>
    </cfRule>
    <cfRule type="containsText" dxfId="1890" priority="252" operator="containsText" text="6- Moderado">
      <formula>NOT(ISERROR(SEARCH("6- Moderado",A50)))</formula>
    </cfRule>
    <cfRule type="containsText" dxfId="1889" priority="253" operator="containsText" text="4- Moderado">
      <formula>NOT(ISERROR(SEARCH("4- Moderado",A50)))</formula>
    </cfRule>
    <cfRule type="containsText" dxfId="1888" priority="254" operator="containsText" text="3- Bajo">
      <formula>NOT(ISERROR(SEARCH("3- Bajo",A50)))</formula>
    </cfRule>
    <cfRule type="containsText" dxfId="1887" priority="255" operator="containsText" text="4- Bajo">
      <formula>NOT(ISERROR(SEARCH("4- Bajo",A50)))</formula>
    </cfRule>
    <cfRule type="containsText" dxfId="1886" priority="256" operator="containsText" text="1- Bajo">
      <formula>NOT(ISERROR(SEARCH("1- Bajo",A50)))</formula>
    </cfRule>
  </conditionalFormatting>
  <conditionalFormatting sqref="J50:J54">
    <cfRule type="containsText" dxfId="1885" priority="246" operator="containsText" text="Bajo">
      <formula>NOT(ISERROR(SEARCH("Bajo",J50)))</formula>
    </cfRule>
    <cfRule type="containsText" dxfId="1884" priority="247" operator="containsText" text="Moderado">
      <formula>NOT(ISERROR(SEARCH("Moderado",J50)))</formula>
    </cfRule>
    <cfRule type="containsText" dxfId="1883" priority="248" operator="containsText" text="Alto">
      <formula>NOT(ISERROR(SEARCH("Alto",J50)))</formula>
    </cfRule>
    <cfRule type="containsText" dxfId="1882"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1881" priority="221" operator="containsText" text="Moderado">
      <formula>NOT(ISERROR(SEARCH("Moderado",M50)))</formula>
    </cfRule>
    <cfRule type="containsText" dxfId="1880" priority="241" operator="containsText" text="Bajo">
      <formula>NOT(ISERROR(SEARCH("Bajo",M50)))</formula>
    </cfRule>
    <cfRule type="containsText" dxfId="1879" priority="242" operator="containsText" text="Moderado">
      <formula>NOT(ISERROR(SEARCH("Moderado",M50)))</formula>
    </cfRule>
    <cfRule type="containsText" dxfId="1878" priority="243" operator="containsText" text="Alto">
      <formula>NOT(ISERROR(SEARCH("Alto",M50)))</formula>
    </cfRule>
    <cfRule type="containsText" dxfId="1877"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1876" priority="235" operator="containsText" text="3- Moderado">
      <formula>NOT(ISERROR(SEARCH("3- Moderado",N50)))</formula>
    </cfRule>
    <cfRule type="containsText" dxfId="1875" priority="236" operator="containsText" text="6- Moderado">
      <formula>NOT(ISERROR(SEARCH("6- Moderado",N50)))</formula>
    </cfRule>
    <cfRule type="containsText" dxfId="1874" priority="237" operator="containsText" text="4- Moderado">
      <formula>NOT(ISERROR(SEARCH("4- Moderado",N50)))</formula>
    </cfRule>
    <cfRule type="containsText" dxfId="1873" priority="238" operator="containsText" text="3- Bajo">
      <formula>NOT(ISERROR(SEARCH("3- Bajo",N50)))</formula>
    </cfRule>
    <cfRule type="containsText" dxfId="1872" priority="239" operator="containsText" text="4- Bajo">
      <formula>NOT(ISERROR(SEARCH("4- Bajo",N50)))</formula>
    </cfRule>
    <cfRule type="containsText" dxfId="1871" priority="240" operator="containsText" text="1- Bajo">
      <formula>NOT(ISERROR(SEARCH("1- Bajo",N50)))</formula>
    </cfRule>
  </conditionalFormatting>
  <conditionalFormatting sqref="H50:H54">
    <cfRule type="containsText" dxfId="1870" priority="222" operator="containsText" text="Muy Alta">
      <formula>NOT(ISERROR(SEARCH("Muy Alta",H50)))</formula>
    </cfRule>
    <cfRule type="containsText" dxfId="1869" priority="223" operator="containsText" text="Alta">
      <formula>NOT(ISERROR(SEARCH("Alta",H50)))</formula>
    </cfRule>
    <cfRule type="containsText" dxfId="1868" priority="224" operator="containsText" text="Muy Alta">
      <formula>NOT(ISERROR(SEARCH("Muy Alta",H50)))</formula>
    </cfRule>
    <cfRule type="containsText" dxfId="1867" priority="229" operator="containsText" text="Muy Baja">
      <formula>NOT(ISERROR(SEARCH("Muy Baja",H50)))</formula>
    </cfRule>
    <cfRule type="containsText" dxfId="1866" priority="230" operator="containsText" text="Baja">
      <formula>NOT(ISERROR(SEARCH("Baja",H50)))</formula>
    </cfRule>
    <cfRule type="containsText" dxfId="1865" priority="231" operator="containsText" text="Media">
      <formula>NOT(ISERROR(SEARCH("Media",H50)))</formula>
    </cfRule>
    <cfRule type="containsText" dxfId="1864" priority="232" operator="containsText" text="Alta">
      <formula>NOT(ISERROR(SEARCH("Alta",H50)))</formula>
    </cfRule>
    <cfRule type="containsText" dxfId="1863" priority="234" operator="containsText" text="Muy Alta">
      <formula>NOT(ISERROR(SEARCH("Muy Alta",H50)))</formula>
    </cfRule>
  </conditionalFormatting>
  <conditionalFormatting sqref="I50:I54">
    <cfRule type="containsText" dxfId="1862" priority="225" operator="containsText" text="Catastrófico">
      <formula>NOT(ISERROR(SEARCH("Catastrófico",I50)))</formula>
    </cfRule>
    <cfRule type="containsText" dxfId="1861" priority="226" operator="containsText" text="Mayor">
      <formula>NOT(ISERROR(SEARCH("Mayor",I50)))</formula>
    </cfRule>
    <cfRule type="containsText" dxfId="1860" priority="227" operator="containsText" text="Menor">
      <formula>NOT(ISERROR(SEARCH("Menor",I50)))</formula>
    </cfRule>
    <cfRule type="containsText" dxfId="1859" priority="228" operator="containsText" text="Leve">
      <formula>NOT(ISERROR(SEARCH("Leve",I50)))</formula>
    </cfRule>
    <cfRule type="containsText" dxfId="1858" priority="233" operator="containsText" text="Moderado">
      <formula>NOT(ISERROR(SEARCH("Moderado",I50)))</formula>
    </cfRule>
  </conditionalFormatting>
  <conditionalFormatting sqref="K50:K54">
    <cfRule type="containsText" dxfId="1857" priority="220" operator="containsText" text="Media">
      <formula>NOT(ISERROR(SEARCH("Media",K50)))</formula>
    </cfRule>
  </conditionalFormatting>
  <conditionalFormatting sqref="L50:L54">
    <cfRule type="containsText" dxfId="1856" priority="219" operator="containsText" text="Moderado">
      <formula>NOT(ISERROR(SEARCH("Moderado",L50)))</formula>
    </cfRule>
  </conditionalFormatting>
  <conditionalFormatting sqref="J50:J54">
    <cfRule type="containsText" dxfId="1855" priority="218" operator="containsText" text="Moderado">
      <formula>NOT(ISERROR(SEARCH("Moderado",J50)))</formula>
    </cfRule>
  </conditionalFormatting>
  <conditionalFormatting sqref="J50:J54">
    <cfRule type="containsText" dxfId="1854" priority="216" operator="containsText" text="Bajo">
      <formula>NOT(ISERROR(SEARCH("Bajo",J50)))</formula>
    </cfRule>
    <cfRule type="containsText" dxfId="1853" priority="217" operator="containsText" text="Extremo">
      <formula>NOT(ISERROR(SEARCH("Extremo",J50)))</formula>
    </cfRule>
  </conditionalFormatting>
  <conditionalFormatting sqref="K50:K54">
    <cfRule type="containsText" dxfId="1852" priority="214" operator="containsText" text="Baja">
      <formula>NOT(ISERROR(SEARCH("Baja",K50)))</formula>
    </cfRule>
    <cfRule type="containsText" dxfId="1851" priority="215" operator="containsText" text="Muy Baja">
      <formula>NOT(ISERROR(SEARCH("Muy Baja",K50)))</formula>
    </cfRule>
  </conditionalFormatting>
  <conditionalFormatting sqref="K50:K54">
    <cfRule type="containsText" dxfId="1850" priority="212" operator="containsText" text="Muy Alta">
      <formula>NOT(ISERROR(SEARCH("Muy Alta",K50)))</formula>
    </cfRule>
    <cfRule type="containsText" dxfId="1849" priority="213" operator="containsText" text="Alta">
      <formula>NOT(ISERROR(SEARCH("Alta",K50)))</formula>
    </cfRule>
  </conditionalFormatting>
  <conditionalFormatting sqref="L50:L54">
    <cfRule type="containsText" dxfId="1848" priority="208" operator="containsText" text="Catastrófico">
      <formula>NOT(ISERROR(SEARCH("Catastrófico",L50)))</formula>
    </cfRule>
    <cfRule type="containsText" dxfId="1847" priority="209" operator="containsText" text="Mayor">
      <formula>NOT(ISERROR(SEARCH("Mayor",L50)))</formula>
    </cfRule>
    <cfRule type="containsText" dxfId="1846" priority="210" operator="containsText" text="Menor">
      <formula>NOT(ISERROR(SEARCH("Menor",L50)))</formula>
    </cfRule>
    <cfRule type="containsText" dxfId="1845" priority="211" operator="containsText" text="Leve">
      <formula>NOT(ISERROR(SEARCH("Leve",L50)))</formula>
    </cfRule>
  </conditionalFormatting>
  <conditionalFormatting sqref="B50:G50">
    <cfRule type="containsText" dxfId="1844" priority="202" operator="containsText" text="3- Moderado">
      <formula>NOT(ISERROR(SEARCH("3- Moderado",B50)))</formula>
    </cfRule>
    <cfRule type="containsText" dxfId="1843" priority="203" operator="containsText" text="6- Moderado">
      <formula>NOT(ISERROR(SEARCH("6- Moderado",B50)))</formula>
    </cfRule>
    <cfRule type="containsText" dxfId="1842" priority="204" operator="containsText" text="4- Moderado">
      <formula>NOT(ISERROR(SEARCH("4- Moderado",B50)))</formula>
    </cfRule>
    <cfRule type="containsText" dxfId="1841" priority="205" operator="containsText" text="3- Bajo">
      <formula>NOT(ISERROR(SEARCH("3- Bajo",B50)))</formula>
    </cfRule>
    <cfRule type="containsText" dxfId="1840" priority="206" operator="containsText" text="4- Bajo">
      <formula>NOT(ISERROR(SEARCH("4- Bajo",B50)))</formula>
    </cfRule>
    <cfRule type="containsText" dxfId="1839" priority="207" operator="containsText" text="1- Bajo">
      <formula>NOT(ISERROR(SEARCH("1- Bajo",B50)))</formula>
    </cfRule>
  </conditionalFormatting>
  <conditionalFormatting sqref="K55:L55">
    <cfRule type="containsText" dxfId="1838" priority="196" operator="containsText" text="3- Moderado">
      <formula>NOT(ISERROR(SEARCH("3- Moderado",K55)))</formula>
    </cfRule>
    <cfRule type="containsText" dxfId="1837" priority="197" operator="containsText" text="6- Moderado">
      <formula>NOT(ISERROR(SEARCH("6- Moderado",K55)))</formula>
    </cfRule>
    <cfRule type="containsText" dxfId="1836" priority="198" operator="containsText" text="4- Moderado">
      <formula>NOT(ISERROR(SEARCH("4- Moderado",K55)))</formula>
    </cfRule>
    <cfRule type="containsText" dxfId="1835" priority="199" operator="containsText" text="3- Bajo">
      <formula>NOT(ISERROR(SEARCH("3- Bajo",K55)))</formula>
    </cfRule>
    <cfRule type="containsText" dxfId="1834" priority="200" operator="containsText" text="4- Bajo">
      <formula>NOT(ISERROR(SEARCH("4- Bajo",K55)))</formula>
    </cfRule>
    <cfRule type="containsText" dxfId="1833" priority="201" operator="containsText" text="1- Bajo">
      <formula>NOT(ISERROR(SEARCH("1- Bajo",K55)))</formula>
    </cfRule>
  </conditionalFormatting>
  <conditionalFormatting sqref="H55:I55">
    <cfRule type="containsText" dxfId="1832" priority="190" operator="containsText" text="3- Moderado">
      <formula>NOT(ISERROR(SEARCH("3- Moderado",H55)))</formula>
    </cfRule>
    <cfRule type="containsText" dxfId="1831" priority="191" operator="containsText" text="6- Moderado">
      <formula>NOT(ISERROR(SEARCH("6- Moderado",H55)))</formula>
    </cfRule>
    <cfRule type="containsText" dxfId="1830" priority="192" operator="containsText" text="4- Moderado">
      <formula>NOT(ISERROR(SEARCH("4- Moderado",H55)))</formula>
    </cfRule>
    <cfRule type="containsText" dxfId="1829" priority="193" operator="containsText" text="3- Bajo">
      <formula>NOT(ISERROR(SEARCH("3- Bajo",H55)))</formula>
    </cfRule>
    <cfRule type="containsText" dxfId="1828" priority="194" operator="containsText" text="4- Bajo">
      <formula>NOT(ISERROR(SEARCH("4- Bajo",H55)))</formula>
    </cfRule>
    <cfRule type="containsText" dxfId="1827" priority="195" operator="containsText" text="1- Bajo">
      <formula>NOT(ISERROR(SEARCH("1- Bajo",H55)))</formula>
    </cfRule>
  </conditionalFormatting>
  <conditionalFormatting sqref="A55">
    <cfRule type="containsText" dxfId="1826" priority="184" operator="containsText" text="3- Moderado">
      <formula>NOT(ISERROR(SEARCH("3- Moderado",A55)))</formula>
    </cfRule>
    <cfRule type="containsText" dxfId="1825" priority="185" operator="containsText" text="6- Moderado">
      <formula>NOT(ISERROR(SEARCH("6- Moderado",A55)))</formula>
    </cfRule>
    <cfRule type="containsText" dxfId="1824" priority="186" operator="containsText" text="4- Moderado">
      <formula>NOT(ISERROR(SEARCH("4- Moderado",A55)))</formula>
    </cfRule>
    <cfRule type="containsText" dxfId="1823" priority="187" operator="containsText" text="3- Bajo">
      <formula>NOT(ISERROR(SEARCH("3- Bajo",A55)))</formula>
    </cfRule>
    <cfRule type="containsText" dxfId="1822" priority="188" operator="containsText" text="4- Bajo">
      <formula>NOT(ISERROR(SEARCH("4- Bajo",A55)))</formula>
    </cfRule>
    <cfRule type="containsText" dxfId="1821" priority="189" operator="containsText" text="1- Bajo">
      <formula>NOT(ISERROR(SEARCH("1- Bajo",A55)))</formula>
    </cfRule>
  </conditionalFormatting>
  <conditionalFormatting sqref="J55:J59">
    <cfRule type="containsText" dxfId="1820" priority="179" operator="containsText" text="Bajo">
      <formula>NOT(ISERROR(SEARCH("Bajo",J55)))</formula>
    </cfRule>
    <cfRule type="containsText" dxfId="1819" priority="180" operator="containsText" text="Moderado">
      <formula>NOT(ISERROR(SEARCH("Moderado",J55)))</formula>
    </cfRule>
    <cfRule type="containsText" dxfId="1818" priority="181" operator="containsText" text="Alto">
      <formula>NOT(ISERROR(SEARCH("Alto",J55)))</formula>
    </cfRule>
    <cfRule type="containsText" dxfId="1817"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1816" priority="154" operator="containsText" text="Moderado">
      <formula>NOT(ISERROR(SEARCH("Moderado",M55)))</formula>
    </cfRule>
    <cfRule type="containsText" dxfId="1815" priority="174" operator="containsText" text="Bajo">
      <formula>NOT(ISERROR(SEARCH("Bajo",M55)))</formula>
    </cfRule>
    <cfRule type="containsText" dxfId="1814" priority="175" operator="containsText" text="Moderado">
      <formula>NOT(ISERROR(SEARCH("Moderado",M55)))</formula>
    </cfRule>
    <cfRule type="containsText" dxfId="1813" priority="176" operator="containsText" text="Alto">
      <formula>NOT(ISERROR(SEARCH("Alto",M55)))</formula>
    </cfRule>
    <cfRule type="containsText" dxfId="1812"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1811" priority="168" operator="containsText" text="3- Moderado">
      <formula>NOT(ISERROR(SEARCH("3- Moderado",N55)))</formula>
    </cfRule>
    <cfRule type="containsText" dxfId="1810" priority="169" operator="containsText" text="6- Moderado">
      <formula>NOT(ISERROR(SEARCH("6- Moderado",N55)))</formula>
    </cfRule>
    <cfRule type="containsText" dxfId="1809" priority="170" operator="containsText" text="4- Moderado">
      <formula>NOT(ISERROR(SEARCH("4- Moderado",N55)))</formula>
    </cfRule>
    <cfRule type="containsText" dxfId="1808" priority="171" operator="containsText" text="3- Bajo">
      <formula>NOT(ISERROR(SEARCH("3- Bajo",N55)))</formula>
    </cfRule>
    <cfRule type="containsText" dxfId="1807" priority="172" operator="containsText" text="4- Bajo">
      <formula>NOT(ISERROR(SEARCH("4- Bajo",N55)))</formula>
    </cfRule>
    <cfRule type="containsText" dxfId="1806" priority="173" operator="containsText" text="1- Bajo">
      <formula>NOT(ISERROR(SEARCH("1- Bajo",N55)))</formula>
    </cfRule>
  </conditionalFormatting>
  <conditionalFormatting sqref="H55:H59">
    <cfRule type="containsText" dxfId="1805" priority="155" operator="containsText" text="Muy Alta">
      <formula>NOT(ISERROR(SEARCH("Muy Alta",H55)))</formula>
    </cfRule>
    <cfRule type="containsText" dxfId="1804" priority="156" operator="containsText" text="Alta">
      <formula>NOT(ISERROR(SEARCH("Alta",H55)))</formula>
    </cfRule>
    <cfRule type="containsText" dxfId="1803" priority="157" operator="containsText" text="Muy Alta">
      <formula>NOT(ISERROR(SEARCH("Muy Alta",H55)))</formula>
    </cfRule>
    <cfRule type="containsText" dxfId="1802" priority="162" operator="containsText" text="Muy Baja">
      <formula>NOT(ISERROR(SEARCH("Muy Baja",H55)))</formula>
    </cfRule>
    <cfRule type="containsText" dxfId="1801" priority="163" operator="containsText" text="Baja">
      <formula>NOT(ISERROR(SEARCH("Baja",H55)))</formula>
    </cfRule>
    <cfRule type="containsText" dxfId="1800" priority="164" operator="containsText" text="Media">
      <formula>NOT(ISERROR(SEARCH("Media",H55)))</formula>
    </cfRule>
    <cfRule type="containsText" dxfId="1799" priority="165" operator="containsText" text="Alta">
      <formula>NOT(ISERROR(SEARCH("Alta",H55)))</formula>
    </cfRule>
    <cfRule type="containsText" dxfId="1798" priority="167" operator="containsText" text="Muy Alta">
      <formula>NOT(ISERROR(SEARCH("Muy Alta",H55)))</formula>
    </cfRule>
  </conditionalFormatting>
  <conditionalFormatting sqref="I55:I59">
    <cfRule type="containsText" dxfId="1797" priority="158" operator="containsText" text="Catastrófico">
      <formula>NOT(ISERROR(SEARCH("Catastrófico",I55)))</formula>
    </cfRule>
    <cfRule type="containsText" dxfId="1796" priority="159" operator="containsText" text="Mayor">
      <formula>NOT(ISERROR(SEARCH("Mayor",I55)))</formula>
    </cfRule>
    <cfRule type="containsText" dxfId="1795" priority="160" operator="containsText" text="Menor">
      <formula>NOT(ISERROR(SEARCH("Menor",I55)))</formula>
    </cfRule>
    <cfRule type="containsText" dxfId="1794" priority="161" operator="containsText" text="Leve">
      <formula>NOT(ISERROR(SEARCH("Leve",I55)))</formula>
    </cfRule>
    <cfRule type="containsText" dxfId="1793" priority="166" operator="containsText" text="Moderado">
      <formula>NOT(ISERROR(SEARCH("Moderado",I55)))</formula>
    </cfRule>
  </conditionalFormatting>
  <conditionalFormatting sqref="K55:K59">
    <cfRule type="containsText" dxfId="1792" priority="153" operator="containsText" text="Media">
      <formula>NOT(ISERROR(SEARCH("Media",K55)))</formula>
    </cfRule>
  </conditionalFormatting>
  <conditionalFormatting sqref="L55:L59">
    <cfRule type="containsText" dxfId="1791" priority="152" operator="containsText" text="Moderado">
      <formula>NOT(ISERROR(SEARCH("Moderado",L55)))</formula>
    </cfRule>
  </conditionalFormatting>
  <conditionalFormatting sqref="J55:J59">
    <cfRule type="containsText" dxfId="1790" priority="151" operator="containsText" text="Moderado">
      <formula>NOT(ISERROR(SEARCH("Moderado",J55)))</formula>
    </cfRule>
  </conditionalFormatting>
  <conditionalFormatting sqref="J55:J59">
    <cfRule type="containsText" dxfId="1789" priority="149" operator="containsText" text="Bajo">
      <formula>NOT(ISERROR(SEARCH("Bajo",J55)))</formula>
    </cfRule>
    <cfRule type="containsText" dxfId="1788" priority="150" operator="containsText" text="Extremo">
      <formula>NOT(ISERROR(SEARCH("Extremo",J55)))</formula>
    </cfRule>
  </conditionalFormatting>
  <conditionalFormatting sqref="K55:K59">
    <cfRule type="containsText" dxfId="1787" priority="147" operator="containsText" text="Baja">
      <formula>NOT(ISERROR(SEARCH("Baja",K55)))</formula>
    </cfRule>
    <cfRule type="containsText" dxfId="1786" priority="148" operator="containsText" text="Muy Baja">
      <formula>NOT(ISERROR(SEARCH("Muy Baja",K55)))</formula>
    </cfRule>
  </conditionalFormatting>
  <conditionalFormatting sqref="K55:K59">
    <cfRule type="containsText" dxfId="1785" priority="145" operator="containsText" text="Muy Alta">
      <formula>NOT(ISERROR(SEARCH("Muy Alta",K55)))</formula>
    </cfRule>
    <cfRule type="containsText" dxfId="1784" priority="146" operator="containsText" text="Alta">
      <formula>NOT(ISERROR(SEARCH("Alta",K55)))</formula>
    </cfRule>
  </conditionalFormatting>
  <conditionalFormatting sqref="L55:L59">
    <cfRule type="containsText" dxfId="1783" priority="141" operator="containsText" text="Catastrófico">
      <formula>NOT(ISERROR(SEARCH("Catastrófico",L55)))</formula>
    </cfRule>
    <cfRule type="containsText" dxfId="1782" priority="142" operator="containsText" text="Mayor">
      <formula>NOT(ISERROR(SEARCH("Mayor",L55)))</formula>
    </cfRule>
    <cfRule type="containsText" dxfId="1781" priority="143" operator="containsText" text="Menor">
      <formula>NOT(ISERROR(SEARCH("Menor",L55)))</formula>
    </cfRule>
    <cfRule type="containsText" dxfId="1780" priority="144" operator="containsText" text="Leve">
      <formula>NOT(ISERROR(SEARCH("Leve",L55)))</formula>
    </cfRule>
  </conditionalFormatting>
  <conditionalFormatting sqref="B55:G55">
    <cfRule type="containsText" dxfId="1779" priority="135" operator="containsText" text="3- Moderado">
      <formula>NOT(ISERROR(SEARCH("3- Moderado",B55)))</formula>
    </cfRule>
    <cfRule type="containsText" dxfId="1778" priority="136" operator="containsText" text="6- Moderado">
      <formula>NOT(ISERROR(SEARCH("6- Moderado",B55)))</formula>
    </cfRule>
    <cfRule type="containsText" dxfId="1777" priority="137" operator="containsText" text="4- Moderado">
      <formula>NOT(ISERROR(SEARCH("4- Moderado",B55)))</formula>
    </cfRule>
    <cfRule type="containsText" dxfId="1776" priority="138" operator="containsText" text="3- Bajo">
      <formula>NOT(ISERROR(SEARCH("3- Bajo",B55)))</formula>
    </cfRule>
    <cfRule type="containsText" dxfId="1775" priority="139" operator="containsText" text="4- Bajo">
      <formula>NOT(ISERROR(SEARCH("4- Bajo",B55)))</formula>
    </cfRule>
    <cfRule type="containsText" dxfId="1774" priority="140" operator="containsText" text="1- Bajo">
      <formula>NOT(ISERROR(SEARCH("1- Bajo",B55)))</formula>
    </cfRule>
  </conditionalFormatting>
  <conditionalFormatting sqref="K60:L60">
    <cfRule type="containsText" dxfId="1773" priority="129" operator="containsText" text="3- Moderado">
      <formula>NOT(ISERROR(SEARCH("3- Moderado",K60)))</formula>
    </cfRule>
    <cfRule type="containsText" dxfId="1772" priority="130" operator="containsText" text="6- Moderado">
      <formula>NOT(ISERROR(SEARCH("6- Moderado",K60)))</formula>
    </cfRule>
    <cfRule type="containsText" dxfId="1771" priority="131" operator="containsText" text="4- Moderado">
      <formula>NOT(ISERROR(SEARCH("4- Moderado",K60)))</formula>
    </cfRule>
    <cfRule type="containsText" dxfId="1770" priority="132" operator="containsText" text="3- Bajo">
      <formula>NOT(ISERROR(SEARCH("3- Bajo",K60)))</formula>
    </cfRule>
    <cfRule type="containsText" dxfId="1769" priority="133" operator="containsText" text="4- Bajo">
      <formula>NOT(ISERROR(SEARCH("4- Bajo",K60)))</formula>
    </cfRule>
    <cfRule type="containsText" dxfId="1768" priority="134" operator="containsText" text="1- Bajo">
      <formula>NOT(ISERROR(SEARCH("1- Bajo",K60)))</formula>
    </cfRule>
  </conditionalFormatting>
  <conditionalFormatting sqref="H60:I60">
    <cfRule type="containsText" dxfId="1767" priority="123" operator="containsText" text="3- Moderado">
      <formula>NOT(ISERROR(SEARCH("3- Moderado",H60)))</formula>
    </cfRule>
    <cfRule type="containsText" dxfId="1766" priority="124" operator="containsText" text="6- Moderado">
      <formula>NOT(ISERROR(SEARCH("6- Moderado",H60)))</formula>
    </cfRule>
    <cfRule type="containsText" dxfId="1765" priority="125" operator="containsText" text="4- Moderado">
      <formula>NOT(ISERROR(SEARCH("4- Moderado",H60)))</formula>
    </cfRule>
    <cfRule type="containsText" dxfId="1764" priority="126" operator="containsText" text="3- Bajo">
      <formula>NOT(ISERROR(SEARCH("3- Bajo",H60)))</formula>
    </cfRule>
    <cfRule type="containsText" dxfId="1763" priority="127" operator="containsText" text="4- Bajo">
      <formula>NOT(ISERROR(SEARCH("4- Bajo",H60)))</formula>
    </cfRule>
    <cfRule type="containsText" dxfId="1762" priority="128" operator="containsText" text="1- Bajo">
      <formula>NOT(ISERROR(SEARCH("1- Bajo",H60)))</formula>
    </cfRule>
  </conditionalFormatting>
  <conditionalFormatting sqref="A60">
    <cfRule type="containsText" dxfId="1761" priority="117" operator="containsText" text="3- Moderado">
      <formula>NOT(ISERROR(SEARCH("3- Moderado",A60)))</formula>
    </cfRule>
    <cfRule type="containsText" dxfId="1760" priority="118" operator="containsText" text="6- Moderado">
      <formula>NOT(ISERROR(SEARCH("6- Moderado",A60)))</formula>
    </cfRule>
    <cfRule type="containsText" dxfId="1759" priority="119" operator="containsText" text="4- Moderado">
      <formula>NOT(ISERROR(SEARCH("4- Moderado",A60)))</formula>
    </cfRule>
    <cfRule type="containsText" dxfId="1758" priority="120" operator="containsText" text="3- Bajo">
      <formula>NOT(ISERROR(SEARCH("3- Bajo",A60)))</formula>
    </cfRule>
    <cfRule type="containsText" dxfId="1757" priority="121" operator="containsText" text="4- Bajo">
      <formula>NOT(ISERROR(SEARCH("4- Bajo",A60)))</formula>
    </cfRule>
    <cfRule type="containsText" dxfId="1756" priority="122" operator="containsText" text="1- Bajo">
      <formula>NOT(ISERROR(SEARCH("1- Bajo",A60)))</formula>
    </cfRule>
  </conditionalFormatting>
  <conditionalFormatting sqref="J60:J64">
    <cfRule type="containsText" dxfId="1755" priority="112" operator="containsText" text="Bajo">
      <formula>NOT(ISERROR(SEARCH("Bajo",J60)))</formula>
    </cfRule>
    <cfRule type="containsText" dxfId="1754" priority="113" operator="containsText" text="Moderado">
      <formula>NOT(ISERROR(SEARCH("Moderado",J60)))</formula>
    </cfRule>
    <cfRule type="containsText" dxfId="1753" priority="114" operator="containsText" text="Alto">
      <formula>NOT(ISERROR(SEARCH("Alto",J60)))</formula>
    </cfRule>
    <cfRule type="containsText" dxfId="1752"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1751" priority="87" operator="containsText" text="Moderado">
      <formula>NOT(ISERROR(SEARCH("Moderado",M60)))</formula>
    </cfRule>
    <cfRule type="containsText" dxfId="1750" priority="107" operator="containsText" text="Bajo">
      <formula>NOT(ISERROR(SEARCH("Bajo",M60)))</formula>
    </cfRule>
    <cfRule type="containsText" dxfId="1749" priority="108" operator="containsText" text="Moderado">
      <formula>NOT(ISERROR(SEARCH("Moderado",M60)))</formula>
    </cfRule>
    <cfRule type="containsText" dxfId="1748" priority="109" operator="containsText" text="Alto">
      <formula>NOT(ISERROR(SEARCH("Alto",M60)))</formula>
    </cfRule>
    <cfRule type="containsText" dxfId="1747"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1746" priority="101" operator="containsText" text="3- Moderado">
      <formula>NOT(ISERROR(SEARCH("3- Moderado",N60)))</formula>
    </cfRule>
    <cfRule type="containsText" dxfId="1745" priority="102" operator="containsText" text="6- Moderado">
      <formula>NOT(ISERROR(SEARCH("6- Moderado",N60)))</formula>
    </cfRule>
    <cfRule type="containsText" dxfId="1744" priority="103" operator="containsText" text="4- Moderado">
      <formula>NOT(ISERROR(SEARCH("4- Moderado",N60)))</formula>
    </cfRule>
    <cfRule type="containsText" dxfId="1743" priority="104" operator="containsText" text="3- Bajo">
      <formula>NOT(ISERROR(SEARCH("3- Bajo",N60)))</formula>
    </cfRule>
    <cfRule type="containsText" dxfId="1742" priority="105" operator="containsText" text="4- Bajo">
      <formula>NOT(ISERROR(SEARCH("4- Bajo",N60)))</formula>
    </cfRule>
    <cfRule type="containsText" dxfId="1741" priority="106" operator="containsText" text="1- Bajo">
      <formula>NOT(ISERROR(SEARCH("1- Bajo",N60)))</formula>
    </cfRule>
  </conditionalFormatting>
  <conditionalFormatting sqref="H60:H64">
    <cfRule type="containsText" dxfId="1740" priority="88" operator="containsText" text="Muy Alta">
      <formula>NOT(ISERROR(SEARCH("Muy Alta",H60)))</formula>
    </cfRule>
    <cfRule type="containsText" dxfId="1739" priority="89" operator="containsText" text="Alta">
      <formula>NOT(ISERROR(SEARCH("Alta",H60)))</formula>
    </cfRule>
    <cfRule type="containsText" dxfId="1738" priority="90" operator="containsText" text="Muy Alta">
      <formula>NOT(ISERROR(SEARCH("Muy Alta",H60)))</formula>
    </cfRule>
    <cfRule type="containsText" dxfId="1737" priority="95" operator="containsText" text="Muy Baja">
      <formula>NOT(ISERROR(SEARCH("Muy Baja",H60)))</formula>
    </cfRule>
    <cfRule type="containsText" dxfId="1736" priority="96" operator="containsText" text="Baja">
      <formula>NOT(ISERROR(SEARCH("Baja",H60)))</formula>
    </cfRule>
    <cfRule type="containsText" dxfId="1735" priority="97" operator="containsText" text="Media">
      <formula>NOT(ISERROR(SEARCH("Media",H60)))</formula>
    </cfRule>
    <cfRule type="containsText" dxfId="1734" priority="98" operator="containsText" text="Alta">
      <formula>NOT(ISERROR(SEARCH("Alta",H60)))</formula>
    </cfRule>
    <cfRule type="containsText" dxfId="1733" priority="100" operator="containsText" text="Muy Alta">
      <formula>NOT(ISERROR(SEARCH("Muy Alta",H60)))</formula>
    </cfRule>
  </conditionalFormatting>
  <conditionalFormatting sqref="I60:I64">
    <cfRule type="containsText" dxfId="1732" priority="91" operator="containsText" text="Catastrófico">
      <formula>NOT(ISERROR(SEARCH("Catastrófico",I60)))</formula>
    </cfRule>
    <cfRule type="containsText" dxfId="1731" priority="92" operator="containsText" text="Mayor">
      <formula>NOT(ISERROR(SEARCH("Mayor",I60)))</formula>
    </cfRule>
    <cfRule type="containsText" dxfId="1730" priority="93" operator="containsText" text="Menor">
      <formula>NOT(ISERROR(SEARCH("Menor",I60)))</formula>
    </cfRule>
    <cfRule type="containsText" dxfId="1729" priority="94" operator="containsText" text="Leve">
      <formula>NOT(ISERROR(SEARCH("Leve",I60)))</formula>
    </cfRule>
    <cfRule type="containsText" dxfId="1728" priority="99" operator="containsText" text="Moderado">
      <formula>NOT(ISERROR(SEARCH("Moderado",I60)))</formula>
    </cfRule>
  </conditionalFormatting>
  <conditionalFormatting sqref="K60:K64">
    <cfRule type="containsText" dxfId="1727" priority="86" operator="containsText" text="Media">
      <formula>NOT(ISERROR(SEARCH("Media",K60)))</formula>
    </cfRule>
  </conditionalFormatting>
  <conditionalFormatting sqref="L60:L64">
    <cfRule type="containsText" dxfId="1726" priority="85" operator="containsText" text="Moderado">
      <formula>NOT(ISERROR(SEARCH("Moderado",L60)))</formula>
    </cfRule>
  </conditionalFormatting>
  <conditionalFormatting sqref="J60:J64">
    <cfRule type="containsText" dxfId="1725" priority="84" operator="containsText" text="Moderado">
      <formula>NOT(ISERROR(SEARCH("Moderado",J60)))</formula>
    </cfRule>
  </conditionalFormatting>
  <conditionalFormatting sqref="J60:J64">
    <cfRule type="containsText" dxfId="1724" priority="82" operator="containsText" text="Bajo">
      <formula>NOT(ISERROR(SEARCH("Bajo",J60)))</formula>
    </cfRule>
    <cfRule type="containsText" dxfId="1723" priority="83" operator="containsText" text="Extremo">
      <formula>NOT(ISERROR(SEARCH("Extremo",J60)))</formula>
    </cfRule>
  </conditionalFormatting>
  <conditionalFormatting sqref="K60:K64">
    <cfRule type="containsText" dxfId="1722" priority="80" operator="containsText" text="Baja">
      <formula>NOT(ISERROR(SEARCH("Baja",K60)))</formula>
    </cfRule>
    <cfRule type="containsText" dxfId="1721" priority="81" operator="containsText" text="Muy Baja">
      <formula>NOT(ISERROR(SEARCH("Muy Baja",K60)))</formula>
    </cfRule>
  </conditionalFormatting>
  <conditionalFormatting sqref="K60:K64">
    <cfRule type="containsText" dxfId="1720" priority="78" operator="containsText" text="Muy Alta">
      <formula>NOT(ISERROR(SEARCH("Muy Alta",K60)))</formula>
    </cfRule>
    <cfRule type="containsText" dxfId="1719" priority="79" operator="containsText" text="Alta">
      <formula>NOT(ISERROR(SEARCH("Alta",K60)))</formula>
    </cfRule>
  </conditionalFormatting>
  <conditionalFormatting sqref="L60:L64">
    <cfRule type="containsText" dxfId="1718" priority="74" operator="containsText" text="Catastrófico">
      <formula>NOT(ISERROR(SEARCH("Catastrófico",L60)))</formula>
    </cfRule>
    <cfRule type="containsText" dxfId="1717" priority="75" operator="containsText" text="Mayor">
      <formula>NOT(ISERROR(SEARCH("Mayor",L60)))</formula>
    </cfRule>
    <cfRule type="containsText" dxfId="1716" priority="76" operator="containsText" text="Menor">
      <formula>NOT(ISERROR(SEARCH("Menor",L60)))</formula>
    </cfRule>
    <cfRule type="containsText" dxfId="1715" priority="77" operator="containsText" text="Leve">
      <formula>NOT(ISERROR(SEARCH("Leve",L60)))</formula>
    </cfRule>
  </conditionalFormatting>
  <conditionalFormatting sqref="B60:G60">
    <cfRule type="containsText" dxfId="1714" priority="68" operator="containsText" text="3- Moderado">
      <formula>NOT(ISERROR(SEARCH("3- Moderado",B60)))</formula>
    </cfRule>
    <cfRule type="containsText" dxfId="1713" priority="69" operator="containsText" text="6- Moderado">
      <formula>NOT(ISERROR(SEARCH("6- Moderado",B60)))</formula>
    </cfRule>
    <cfRule type="containsText" dxfId="1712" priority="70" operator="containsText" text="4- Moderado">
      <formula>NOT(ISERROR(SEARCH("4- Moderado",B60)))</formula>
    </cfRule>
    <cfRule type="containsText" dxfId="1711" priority="71" operator="containsText" text="3- Bajo">
      <formula>NOT(ISERROR(SEARCH("3- Bajo",B60)))</formula>
    </cfRule>
    <cfRule type="containsText" dxfId="1710" priority="72" operator="containsText" text="4- Bajo">
      <formula>NOT(ISERROR(SEARCH("4- Bajo",B60)))</formula>
    </cfRule>
    <cfRule type="containsText" dxfId="1709" priority="73" operator="containsText" text="1- Bajo">
      <formula>NOT(ISERROR(SEARCH("1- Bajo",B60)))</formula>
    </cfRule>
  </conditionalFormatting>
  <conditionalFormatting sqref="K65:L65">
    <cfRule type="containsText" dxfId="1708" priority="62" operator="containsText" text="3- Moderado">
      <formula>NOT(ISERROR(SEARCH("3- Moderado",K65)))</formula>
    </cfRule>
    <cfRule type="containsText" dxfId="1707" priority="63" operator="containsText" text="6- Moderado">
      <formula>NOT(ISERROR(SEARCH("6- Moderado",K65)))</formula>
    </cfRule>
    <cfRule type="containsText" dxfId="1706" priority="64" operator="containsText" text="4- Moderado">
      <formula>NOT(ISERROR(SEARCH("4- Moderado",K65)))</formula>
    </cfRule>
    <cfRule type="containsText" dxfId="1705" priority="65" operator="containsText" text="3- Bajo">
      <formula>NOT(ISERROR(SEARCH("3- Bajo",K65)))</formula>
    </cfRule>
    <cfRule type="containsText" dxfId="1704" priority="66" operator="containsText" text="4- Bajo">
      <formula>NOT(ISERROR(SEARCH("4- Bajo",K65)))</formula>
    </cfRule>
    <cfRule type="containsText" dxfId="1703" priority="67" operator="containsText" text="1- Bajo">
      <formula>NOT(ISERROR(SEARCH("1- Bajo",K65)))</formula>
    </cfRule>
  </conditionalFormatting>
  <conditionalFormatting sqref="H65:I65">
    <cfRule type="containsText" dxfId="1702" priority="56" operator="containsText" text="3- Moderado">
      <formula>NOT(ISERROR(SEARCH("3- Moderado",H65)))</formula>
    </cfRule>
    <cfRule type="containsText" dxfId="1701" priority="57" operator="containsText" text="6- Moderado">
      <formula>NOT(ISERROR(SEARCH("6- Moderado",H65)))</formula>
    </cfRule>
    <cfRule type="containsText" dxfId="1700" priority="58" operator="containsText" text="4- Moderado">
      <formula>NOT(ISERROR(SEARCH("4- Moderado",H65)))</formula>
    </cfRule>
    <cfRule type="containsText" dxfId="1699" priority="59" operator="containsText" text="3- Bajo">
      <formula>NOT(ISERROR(SEARCH("3- Bajo",H65)))</formula>
    </cfRule>
    <cfRule type="containsText" dxfId="1698" priority="60" operator="containsText" text="4- Bajo">
      <formula>NOT(ISERROR(SEARCH("4- Bajo",H65)))</formula>
    </cfRule>
    <cfRule type="containsText" dxfId="1697" priority="61" operator="containsText" text="1- Bajo">
      <formula>NOT(ISERROR(SEARCH("1- Bajo",H65)))</formula>
    </cfRule>
  </conditionalFormatting>
  <conditionalFormatting sqref="A65">
    <cfRule type="containsText" dxfId="1696" priority="50" operator="containsText" text="3- Moderado">
      <formula>NOT(ISERROR(SEARCH("3- Moderado",A65)))</formula>
    </cfRule>
    <cfRule type="containsText" dxfId="1695" priority="51" operator="containsText" text="6- Moderado">
      <formula>NOT(ISERROR(SEARCH("6- Moderado",A65)))</formula>
    </cfRule>
    <cfRule type="containsText" dxfId="1694" priority="52" operator="containsText" text="4- Moderado">
      <formula>NOT(ISERROR(SEARCH("4- Moderado",A65)))</formula>
    </cfRule>
    <cfRule type="containsText" dxfId="1693" priority="53" operator="containsText" text="3- Bajo">
      <formula>NOT(ISERROR(SEARCH("3- Bajo",A65)))</formula>
    </cfRule>
    <cfRule type="containsText" dxfId="1692" priority="54" operator="containsText" text="4- Bajo">
      <formula>NOT(ISERROR(SEARCH("4- Bajo",A65)))</formula>
    </cfRule>
    <cfRule type="containsText" dxfId="1691" priority="55" operator="containsText" text="1- Bajo">
      <formula>NOT(ISERROR(SEARCH("1- Bajo",A65)))</formula>
    </cfRule>
  </conditionalFormatting>
  <conditionalFormatting sqref="J65:J69">
    <cfRule type="containsText" dxfId="1690" priority="45" operator="containsText" text="Bajo">
      <formula>NOT(ISERROR(SEARCH("Bajo",J65)))</formula>
    </cfRule>
    <cfRule type="containsText" dxfId="1689" priority="46" operator="containsText" text="Moderado">
      <formula>NOT(ISERROR(SEARCH("Moderado",J65)))</formula>
    </cfRule>
    <cfRule type="containsText" dxfId="1688" priority="47" operator="containsText" text="Alto">
      <formula>NOT(ISERROR(SEARCH("Alto",J65)))</formula>
    </cfRule>
    <cfRule type="containsText" dxfId="1687" priority="48" operator="containsText" text="Extremo">
      <formula>NOT(ISERROR(SEARCH("Extremo",J65)))</formula>
    </cfRule>
    <cfRule type="colorScale" priority="49">
      <colorScale>
        <cfvo type="min"/>
        <cfvo type="max"/>
        <color rgb="FFFF7128"/>
        <color rgb="FFFFEF9C"/>
      </colorScale>
    </cfRule>
  </conditionalFormatting>
  <conditionalFormatting sqref="M65:M69">
    <cfRule type="containsText" dxfId="1686" priority="20" operator="containsText" text="Moderado">
      <formula>NOT(ISERROR(SEARCH("Moderado",M65)))</formula>
    </cfRule>
    <cfRule type="containsText" dxfId="1685" priority="40" operator="containsText" text="Bajo">
      <formula>NOT(ISERROR(SEARCH("Bajo",M65)))</formula>
    </cfRule>
    <cfRule type="containsText" dxfId="1684" priority="41" operator="containsText" text="Moderado">
      <formula>NOT(ISERROR(SEARCH("Moderado",M65)))</formula>
    </cfRule>
    <cfRule type="containsText" dxfId="1683" priority="42" operator="containsText" text="Alto">
      <formula>NOT(ISERROR(SEARCH("Alto",M65)))</formula>
    </cfRule>
    <cfRule type="containsText" dxfId="1682" priority="43" operator="containsText" text="Extremo">
      <formula>NOT(ISERROR(SEARCH("Extremo",M65)))</formula>
    </cfRule>
    <cfRule type="colorScale" priority="44">
      <colorScale>
        <cfvo type="min"/>
        <cfvo type="max"/>
        <color rgb="FFFF7128"/>
        <color rgb="FFFFEF9C"/>
      </colorScale>
    </cfRule>
  </conditionalFormatting>
  <conditionalFormatting sqref="N65">
    <cfRule type="containsText" dxfId="1681" priority="34" operator="containsText" text="3- Moderado">
      <formula>NOT(ISERROR(SEARCH("3- Moderado",N65)))</formula>
    </cfRule>
    <cfRule type="containsText" dxfId="1680" priority="35" operator="containsText" text="6- Moderado">
      <formula>NOT(ISERROR(SEARCH("6- Moderado",N65)))</formula>
    </cfRule>
    <cfRule type="containsText" dxfId="1679" priority="36" operator="containsText" text="4- Moderado">
      <formula>NOT(ISERROR(SEARCH("4- Moderado",N65)))</formula>
    </cfRule>
    <cfRule type="containsText" dxfId="1678" priority="37" operator="containsText" text="3- Bajo">
      <formula>NOT(ISERROR(SEARCH("3- Bajo",N65)))</formula>
    </cfRule>
    <cfRule type="containsText" dxfId="1677" priority="38" operator="containsText" text="4- Bajo">
      <formula>NOT(ISERROR(SEARCH("4- Bajo",N65)))</formula>
    </cfRule>
    <cfRule type="containsText" dxfId="1676" priority="39" operator="containsText" text="1- Bajo">
      <formula>NOT(ISERROR(SEARCH("1- Bajo",N65)))</formula>
    </cfRule>
  </conditionalFormatting>
  <conditionalFormatting sqref="H65:H69">
    <cfRule type="containsText" dxfId="1675" priority="21" operator="containsText" text="Muy Alta">
      <formula>NOT(ISERROR(SEARCH("Muy Alta",H65)))</formula>
    </cfRule>
    <cfRule type="containsText" dxfId="1674" priority="22" operator="containsText" text="Alta">
      <formula>NOT(ISERROR(SEARCH("Alta",H65)))</formula>
    </cfRule>
    <cfRule type="containsText" dxfId="1673" priority="23" operator="containsText" text="Muy Alta">
      <formula>NOT(ISERROR(SEARCH("Muy Alta",H65)))</formula>
    </cfRule>
    <cfRule type="containsText" dxfId="1672" priority="28" operator="containsText" text="Muy Baja">
      <formula>NOT(ISERROR(SEARCH("Muy Baja",H65)))</formula>
    </cfRule>
    <cfRule type="containsText" dxfId="1671" priority="29" operator="containsText" text="Baja">
      <formula>NOT(ISERROR(SEARCH("Baja",H65)))</formula>
    </cfRule>
    <cfRule type="containsText" dxfId="1670" priority="30" operator="containsText" text="Media">
      <formula>NOT(ISERROR(SEARCH("Media",H65)))</formula>
    </cfRule>
    <cfRule type="containsText" dxfId="1669" priority="31" operator="containsText" text="Alta">
      <formula>NOT(ISERROR(SEARCH("Alta",H65)))</formula>
    </cfRule>
    <cfRule type="containsText" dxfId="1668" priority="33" operator="containsText" text="Muy Alta">
      <formula>NOT(ISERROR(SEARCH("Muy Alta",H65)))</formula>
    </cfRule>
  </conditionalFormatting>
  <conditionalFormatting sqref="I65:I69">
    <cfRule type="containsText" dxfId="1667" priority="24" operator="containsText" text="Catastrófico">
      <formula>NOT(ISERROR(SEARCH("Catastrófico",I65)))</formula>
    </cfRule>
    <cfRule type="containsText" dxfId="1666" priority="25" operator="containsText" text="Mayor">
      <formula>NOT(ISERROR(SEARCH("Mayor",I65)))</formula>
    </cfRule>
    <cfRule type="containsText" dxfId="1665" priority="26" operator="containsText" text="Menor">
      <formula>NOT(ISERROR(SEARCH("Menor",I65)))</formula>
    </cfRule>
    <cfRule type="containsText" dxfId="1664" priority="27" operator="containsText" text="Leve">
      <formula>NOT(ISERROR(SEARCH("Leve",I65)))</formula>
    </cfRule>
    <cfRule type="containsText" dxfId="1663" priority="32" operator="containsText" text="Moderado">
      <formula>NOT(ISERROR(SEARCH("Moderado",I65)))</formula>
    </cfRule>
  </conditionalFormatting>
  <conditionalFormatting sqref="K65:K69">
    <cfRule type="containsText" dxfId="1662" priority="19" operator="containsText" text="Media">
      <formula>NOT(ISERROR(SEARCH("Media",K65)))</formula>
    </cfRule>
  </conditionalFormatting>
  <conditionalFormatting sqref="L65:L69">
    <cfRule type="containsText" dxfId="1661" priority="18" operator="containsText" text="Moderado">
      <formula>NOT(ISERROR(SEARCH("Moderado",L65)))</formula>
    </cfRule>
  </conditionalFormatting>
  <conditionalFormatting sqref="J65:J69">
    <cfRule type="containsText" dxfId="1660" priority="17" operator="containsText" text="Moderado">
      <formula>NOT(ISERROR(SEARCH("Moderado",J65)))</formula>
    </cfRule>
  </conditionalFormatting>
  <conditionalFormatting sqref="J65:J69">
    <cfRule type="containsText" dxfId="1659" priority="15" operator="containsText" text="Bajo">
      <formula>NOT(ISERROR(SEARCH("Bajo",J65)))</formula>
    </cfRule>
    <cfRule type="containsText" dxfId="1658" priority="16" operator="containsText" text="Extremo">
      <formula>NOT(ISERROR(SEARCH("Extremo",J65)))</formula>
    </cfRule>
  </conditionalFormatting>
  <conditionalFormatting sqref="K65:K69">
    <cfRule type="containsText" dxfId="1657" priority="13" operator="containsText" text="Baja">
      <formula>NOT(ISERROR(SEARCH("Baja",K65)))</formula>
    </cfRule>
    <cfRule type="containsText" dxfId="1656" priority="14" operator="containsText" text="Muy Baja">
      <formula>NOT(ISERROR(SEARCH("Muy Baja",K65)))</formula>
    </cfRule>
  </conditionalFormatting>
  <conditionalFormatting sqref="K65:K69">
    <cfRule type="containsText" dxfId="1655" priority="11" operator="containsText" text="Muy Alta">
      <formula>NOT(ISERROR(SEARCH("Muy Alta",K65)))</formula>
    </cfRule>
    <cfRule type="containsText" dxfId="1654" priority="12" operator="containsText" text="Alta">
      <formula>NOT(ISERROR(SEARCH("Alta",K65)))</formula>
    </cfRule>
  </conditionalFormatting>
  <conditionalFormatting sqref="L65:L69">
    <cfRule type="containsText" dxfId="1653" priority="7" operator="containsText" text="Catastrófico">
      <formula>NOT(ISERROR(SEARCH("Catastrófico",L65)))</formula>
    </cfRule>
    <cfRule type="containsText" dxfId="1652" priority="8" operator="containsText" text="Mayor">
      <formula>NOT(ISERROR(SEARCH("Mayor",L65)))</formula>
    </cfRule>
    <cfRule type="containsText" dxfId="1651" priority="9" operator="containsText" text="Menor">
      <formula>NOT(ISERROR(SEARCH("Menor",L65)))</formula>
    </cfRule>
    <cfRule type="containsText" dxfId="1650" priority="10" operator="containsText" text="Leve">
      <formula>NOT(ISERROR(SEARCH("Leve",L65)))</formula>
    </cfRule>
  </conditionalFormatting>
  <conditionalFormatting sqref="B65:G65">
    <cfRule type="containsText" dxfId="1649" priority="1" operator="containsText" text="3- Moderado">
      <formula>NOT(ISERROR(SEARCH("3- Moderado",B65)))</formula>
    </cfRule>
    <cfRule type="containsText" dxfId="1648" priority="2" operator="containsText" text="6- Moderado">
      <formula>NOT(ISERROR(SEARCH("6- Moderado",B65)))</formula>
    </cfRule>
    <cfRule type="containsText" dxfId="1647" priority="3" operator="containsText" text="4- Moderado">
      <formula>NOT(ISERROR(SEARCH("4- Moderado",B65)))</formula>
    </cfRule>
    <cfRule type="containsText" dxfId="1646" priority="4" operator="containsText" text="3- Bajo">
      <formula>NOT(ISERROR(SEARCH("3- Bajo",B65)))</formula>
    </cfRule>
    <cfRule type="containsText" dxfId="1645" priority="5" operator="containsText" text="4- Bajo">
      <formula>NOT(ISERROR(SEARCH("4- Bajo",B65)))</formula>
    </cfRule>
    <cfRule type="containsText" dxfId="1644" priority="6" operator="containsText" text="1- Bajo">
      <formula>NOT(ISERROR(SEARCH("1- Bajo",B65)))</formula>
    </cfRule>
  </conditionalFormatting>
  <dataValidations count="7">
    <dataValidation allowBlank="1" showInputMessage="1" showErrorMessage="1" prompt="seleccionar si el responsable de ejecutar las acciones es el nivel central" sqref="Q8:R8" xr:uid="{00000000-0002-0000-0D00-000000000000}"/>
    <dataValidation allowBlank="1" showInputMessage="1" showErrorMessage="1" prompt="Seleccionar si el responsable es el responsable de las acciones es el nivel central" sqref="P7:P8" xr:uid="{00000000-0002-0000-0D00-000001000000}"/>
    <dataValidation allowBlank="1" showInputMessage="1" showErrorMessage="1" prompt="Describir las actividades que se van a desarrollar para el proyecto" sqref="O7" xr:uid="{00000000-0002-0000-0D00-000002000000}"/>
    <dataValidation allowBlank="1" showInputMessage="1" showErrorMessage="1" prompt="El grado de afectación puede ser " sqref="I8" xr:uid="{00000000-0002-0000-0D00-000003000000}"/>
    <dataValidation allowBlank="1" showInputMessage="1" showErrorMessage="1" prompt="Que tan factible es que materialize el riesgo?" sqref="H8" xr:uid="{00000000-0002-0000-0D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5000000}"/>
    <dataValidation allowBlank="1" showInputMessage="1" showErrorMessage="1" prompt="Seleccionar el tipo de riesgo teniendo en cuenta que  factor organizaconal afecta. Ver explicacion en hoja " sqref="E8" xr:uid="{00000000-0002-0000-0D00-000006000000}"/>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S69"/>
  <sheetViews>
    <sheetView zoomScale="71" zoomScaleNormal="71" workbookViewId="0">
      <selection activeCell="B50" sqref="B50:B5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x14ac:dyDescent="0.3">
      <c r="A1" s="394"/>
      <c r="B1" s="395"/>
      <c r="C1" s="395"/>
      <c r="D1" s="535" t="s">
        <v>533</v>
      </c>
      <c r="E1" s="535"/>
      <c r="F1" s="535"/>
      <c r="G1" s="535"/>
      <c r="H1" s="535"/>
      <c r="I1" s="535"/>
      <c r="J1" s="535"/>
      <c r="K1" s="535"/>
      <c r="L1" s="535"/>
      <c r="M1" s="535"/>
      <c r="N1" s="535"/>
      <c r="O1" s="535"/>
      <c r="P1" s="535"/>
      <c r="Q1" s="536"/>
      <c r="R1" s="264"/>
      <c r="S1" s="386" t="s">
        <v>67</v>
      </c>
      <c r="T1" s="386"/>
      <c r="U1" s="386"/>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x14ac:dyDescent="0.3">
      <c r="A2" s="396"/>
      <c r="B2" s="397"/>
      <c r="C2" s="397"/>
      <c r="D2" s="537"/>
      <c r="E2" s="537"/>
      <c r="F2" s="537"/>
      <c r="G2" s="537"/>
      <c r="H2" s="537"/>
      <c r="I2" s="537"/>
      <c r="J2" s="537"/>
      <c r="K2" s="537"/>
      <c r="L2" s="537"/>
      <c r="M2" s="537"/>
      <c r="N2" s="537"/>
      <c r="O2" s="537"/>
      <c r="P2" s="537"/>
      <c r="Q2" s="538"/>
      <c r="R2" s="264"/>
      <c r="S2" s="386"/>
      <c r="T2" s="386"/>
      <c r="U2" s="386"/>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x14ac:dyDescent="0.3">
      <c r="A3" s="2"/>
      <c r="B3" s="2"/>
      <c r="C3" s="262"/>
      <c r="D3" s="537"/>
      <c r="E3" s="537"/>
      <c r="F3" s="537"/>
      <c r="G3" s="537"/>
      <c r="H3" s="537"/>
      <c r="I3" s="537"/>
      <c r="J3" s="537"/>
      <c r="K3" s="537"/>
      <c r="L3" s="537"/>
      <c r="M3" s="537"/>
      <c r="N3" s="537"/>
      <c r="O3" s="537"/>
      <c r="P3" s="537"/>
      <c r="Q3" s="538"/>
      <c r="R3" s="264"/>
      <c r="S3" s="386"/>
      <c r="T3" s="386"/>
      <c r="U3" s="386"/>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x14ac:dyDescent="0.3">
      <c r="A4" s="387" t="s">
        <v>0</v>
      </c>
      <c r="B4" s="388"/>
      <c r="C4" s="389"/>
      <c r="D4" s="524" t="str">
        <f>'Mapa Final'!D4</f>
        <v>GESTIÓN DE ACCIONES CONSTITUCIONALES Y GESTIÓN DE PROCESOS PENALES PARA ADOLESCENTES</v>
      </c>
      <c r="E4" s="525"/>
      <c r="F4" s="525"/>
      <c r="G4" s="525"/>
      <c r="H4" s="525"/>
      <c r="I4" s="525"/>
      <c r="J4" s="525"/>
      <c r="K4" s="525"/>
      <c r="L4" s="525"/>
      <c r="M4" s="525"/>
      <c r="N4" s="526"/>
      <c r="O4" s="393"/>
      <c r="P4" s="393"/>
      <c r="Q4" s="393"/>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x14ac:dyDescent="0.3">
      <c r="A5" s="387" t="s">
        <v>1</v>
      </c>
      <c r="B5" s="388"/>
      <c r="C5" s="389"/>
      <c r="D5" s="527"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528"/>
      <c r="F5" s="528"/>
      <c r="G5" s="528"/>
      <c r="H5" s="528"/>
      <c r="I5" s="528"/>
      <c r="J5" s="528"/>
      <c r="K5" s="528"/>
      <c r="L5" s="528"/>
      <c r="M5" s="528"/>
      <c r="N5" s="529"/>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x14ac:dyDescent="0.35">
      <c r="A6" s="387" t="s">
        <v>2</v>
      </c>
      <c r="B6" s="388"/>
      <c r="C6" s="389"/>
      <c r="D6" s="527" t="str">
        <f>'Mapa Final'!D6</f>
        <v>TRÁMITES ADELANTADOS EN VIRTUD DE LOS PROCESOS DE LAS ACCIONES CONSTITUCIONALES Y PROCESOS PENALES PARA ADOLESCENTES (CONTROL DE GARANTÍAS Y CONOCIMIENTO), LA PLANEACIÓN Y EJECUCIÓN DE LAS ACTIVIDADES PROPIAS DEL DESPACHO Y LA ATENCIÓN AL USUARIO, POR PARTE DE LOS JUZGADOS PRIMERO PENAL DEL CIRCUITO PARA ADOLESCENTES, PRIMERO PENAL MUNICIPAL PARA ADOLESCENTES Y 3 PENAL MUNICIPAL PARA ADOLESCENTES DE MONTERÍA</v>
      </c>
      <c r="E6" s="528"/>
      <c r="F6" s="528"/>
      <c r="G6" s="528"/>
      <c r="H6" s="528"/>
      <c r="I6" s="528"/>
      <c r="J6" s="528"/>
      <c r="K6" s="528"/>
      <c r="L6" s="528"/>
      <c r="M6" s="528"/>
      <c r="N6" s="529"/>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x14ac:dyDescent="0.3">
      <c r="A7" s="530" t="s">
        <v>516</v>
      </c>
      <c r="B7" s="531"/>
      <c r="C7" s="531"/>
      <c r="D7" s="531"/>
      <c r="E7" s="531"/>
      <c r="F7" s="532"/>
      <c r="G7" s="244"/>
      <c r="H7" s="533" t="s">
        <v>517</v>
      </c>
      <c r="I7" s="533"/>
      <c r="J7" s="533"/>
      <c r="K7" s="533" t="s">
        <v>518</v>
      </c>
      <c r="L7" s="533"/>
      <c r="M7" s="533"/>
      <c r="N7" s="534" t="s">
        <v>381</v>
      </c>
      <c r="O7" s="539" t="s">
        <v>519</v>
      </c>
      <c r="P7" s="541" t="s">
        <v>520</v>
      </c>
      <c r="Q7" s="544"/>
      <c r="R7" s="542"/>
      <c r="S7" s="541" t="s">
        <v>521</v>
      </c>
      <c r="T7" s="542"/>
      <c r="U7" s="543" t="s">
        <v>534</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x14ac:dyDescent="0.3">
      <c r="A8" s="247" t="s">
        <v>226</v>
      </c>
      <c r="B8" s="247" t="s">
        <v>537</v>
      </c>
      <c r="C8" s="248" t="s">
        <v>8</v>
      </c>
      <c r="D8" s="249" t="s">
        <v>523</v>
      </c>
      <c r="E8" s="263" t="s">
        <v>10</v>
      </c>
      <c r="F8" s="263" t="s">
        <v>11</v>
      </c>
      <c r="G8" s="263" t="s">
        <v>12</v>
      </c>
      <c r="H8" s="251" t="s">
        <v>524</v>
      </c>
      <c r="I8" s="251" t="s">
        <v>38</v>
      </c>
      <c r="J8" s="251" t="s">
        <v>525</v>
      </c>
      <c r="K8" s="251" t="s">
        <v>524</v>
      </c>
      <c r="L8" s="251" t="s">
        <v>526</v>
      </c>
      <c r="M8" s="251" t="s">
        <v>525</v>
      </c>
      <c r="N8" s="534"/>
      <c r="O8" s="540"/>
      <c r="P8" s="252" t="s">
        <v>527</v>
      </c>
      <c r="Q8" s="252" t="s">
        <v>528</v>
      </c>
      <c r="R8" s="252" t="s">
        <v>575</v>
      </c>
      <c r="S8" s="252" t="s">
        <v>529</v>
      </c>
      <c r="T8" s="252" t="s">
        <v>530</v>
      </c>
      <c r="U8" s="54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x14ac:dyDescent="0.3">
      <c r="A9" s="522"/>
      <c r="B9" s="523"/>
      <c r="C9" s="523"/>
      <c r="D9" s="523"/>
      <c r="E9" s="523"/>
      <c r="F9" s="523"/>
      <c r="G9" s="523"/>
      <c r="H9" s="523"/>
      <c r="I9" s="523"/>
      <c r="J9" s="523"/>
      <c r="K9" s="523"/>
      <c r="L9" s="523"/>
      <c r="M9" s="523"/>
      <c r="N9" s="523"/>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x14ac:dyDescent="0.2">
      <c r="A10" s="517">
        <f>'Mapa Final'!A10</f>
        <v>1</v>
      </c>
      <c r="B10" s="517" t="str">
        <f>'Mapa Final'!B10</f>
        <v>Incumplimiento de los objetivos y metas trazadas para el cumplimiento de los términos legales.</v>
      </c>
      <c r="C10" s="517" t="str">
        <f>'Mapa Final'!C10</f>
        <v>Vulneración de los derechos fundamentales de los ciudadanos</v>
      </c>
      <c r="D10" s="517" t="str">
        <f>'Mapa Final'!D10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10" s="517" t="str">
        <f>'Mapa Final'!E10</f>
        <v>Alto de volumen  de los trámites procesales</v>
      </c>
      <c r="F10" s="517" t="str">
        <f>'Mapa Final'!F10</f>
        <v>Posibilidad de Incumplimiento de las metas establecidas debido al alto de volumen  de trámites procesales</v>
      </c>
      <c r="G10" s="517" t="str">
        <f>'Mapa Final'!G10</f>
        <v>Usuarios, productos y prácticas organizacionales</v>
      </c>
      <c r="H10" s="508" t="str">
        <f>'Mapa Final'!I10</f>
        <v>Muy Alta</v>
      </c>
      <c r="I10" s="508" t="str">
        <f>'Mapa Final'!L10</f>
        <v>Mayor</v>
      </c>
      <c r="J10" s="511" t="str">
        <f>'Mapa Final'!N10</f>
        <v xml:space="preserve">Alto </v>
      </c>
      <c r="K10" s="514" t="str">
        <f>'Mapa Final'!AA10</f>
        <v>Media</v>
      </c>
      <c r="L10" s="514" t="str">
        <f>'Mapa Final'!AE10</f>
        <v>Mayor</v>
      </c>
      <c r="M10" s="511" t="str">
        <f>'Mapa Final'!AG10</f>
        <v xml:space="preserve">Alto </v>
      </c>
      <c r="N10" s="514" t="str">
        <f>'Mapa Final'!AH10</f>
        <v>Reducir(mitigar)</v>
      </c>
      <c r="O10" s="498" t="s">
        <v>621</v>
      </c>
      <c r="P10" s="501"/>
      <c r="Q10" s="501"/>
      <c r="R10" s="501"/>
      <c r="S10" s="504">
        <v>44378</v>
      </c>
      <c r="T10" s="504">
        <v>44469</v>
      </c>
      <c r="U10" s="505" t="s">
        <v>643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x14ac:dyDescent="0.2">
      <c r="A11" s="518"/>
      <c r="B11" s="518"/>
      <c r="C11" s="518"/>
      <c r="D11" s="518"/>
      <c r="E11" s="518"/>
      <c r="F11" s="518"/>
      <c r="G11" s="518"/>
      <c r="H11" s="509"/>
      <c r="I11" s="509"/>
      <c r="J11" s="512"/>
      <c r="K11" s="515"/>
      <c r="L11" s="515"/>
      <c r="M11" s="512"/>
      <c r="N11" s="515"/>
      <c r="O11" s="499"/>
      <c r="P11" s="502"/>
      <c r="Q11" s="502"/>
      <c r="R11" s="502"/>
      <c r="S11" s="502"/>
      <c r="T11" s="502"/>
      <c r="U11" s="50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x14ac:dyDescent="0.2">
      <c r="A12" s="518"/>
      <c r="B12" s="518"/>
      <c r="C12" s="518"/>
      <c r="D12" s="518"/>
      <c r="E12" s="518"/>
      <c r="F12" s="518"/>
      <c r="G12" s="518"/>
      <c r="H12" s="509"/>
      <c r="I12" s="509"/>
      <c r="J12" s="512"/>
      <c r="K12" s="515"/>
      <c r="L12" s="515"/>
      <c r="M12" s="512"/>
      <c r="N12" s="515"/>
      <c r="O12" s="499"/>
      <c r="P12" s="502"/>
      <c r="Q12" s="502"/>
      <c r="R12" s="502"/>
      <c r="S12" s="502"/>
      <c r="T12" s="502"/>
      <c r="U12" s="50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x14ac:dyDescent="0.2">
      <c r="A13" s="518"/>
      <c r="B13" s="518"/>
      <c r="C13" s="518"/>
      <c r="D13" s="518"/>
      <c r="E13" s="518"/>
      <c r="F13" s="518"/>
      <c r="G13" s="518"/>
      <c r="H13" s="509"/>
      <c r="I13" s="509"/>
      <c r="J13" s="512"/>
      <c r="K13" s="515"/>
      <c r="L13" s="515"/>
      <c r="M13" s="512"/>
      <c r="N13" s="515"/>
      <c r="O13" s="499"/>
      <c r="P13" s="502"/>
      <c r="Q13" s="502"/>
      <c r="R13" s="502"/>
      <c r="S13" s="502"/>
      <c r="T13" s="502"/>
      <c r="U13" s="50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238.5" customHeight="1" thickBot="1" x14ac:dyDescent="0.25">
      <c r="A14" s="519"/>
      <c r="B14" s="519"/>
      <c r="C14" s="519"/>
      <c r="D14" s="519"/>
      <c r="E14" s="519"/>
      <c r="F14" s="519"/>
      <c r="G14" s="519"/>
      <c r="H14" s="510"/>
      <c r="I14" s="510"/>
      <c r="J14" s="513"/>
      <c r="K14" s="516"/>
      <c r="L14" s="516"/>
      <c r="M14" s="513"/>
      <c r="N14" s="516"/>
      <c r="O14" s="500"/>
      <c r="P14" s="503"/>
      <c r="Q14" s="503"/>
      <c r="R14" s="503"/>
      <c r="S14" s="503"/>
      <c r="T14" s="503"/>
      <c r="U14" s="50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x14ac:dyDescent="0.2">
      <c r="A15" s="517">
        <f>'Mapa Final'!A15</f>
        <v>2</v>
      </c>
      <c r="B15" s="517" t="str">
        <f>'Mapa Final'!B15</f>
        <v xml:space="preserve">Inexactitud en el registro de la gestion de los procesos misionales y actuaciones administrativa </v>
      </c>
      <c r="C15" s="517" t="str">
        <f>'Mapa Final'!C15</f>
        <v>Incumplimiento de las metas establecidas</v>
      </c>
      <c r="D15" s="517" t="str">
        <f>'Mapa Final'!D15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15" s="517" t="str">
        <f>'Mapa Final'!E15</f>
        <v xml:space="preserve">Inadecuado registro de la gestion de los procesos misionales y actuaciones administrativa </v>
      </c>
      <c r="F15" s="517" t="str">
        <f>'Mapa Final'!F15</f>
        <v xml:space="preserve">Posibilidad de incumplimiento de las metas establecidas debido al  inadecuado registro de la gestion de los procesos misionales y actuaciones administrativa </v>
      </c>
      <c r="G15" s="517" t="str">
        <f>'Mapa Final'!G15</f>
        <v>Usuarios, productos y prácticas organizacionales</v>
      </c>
      <c r="H15" s="508" t="str">
        <f>'Mapa Final'!I15</f>
        <v>Muy Alta</v>
      </c>
      <c r="I15" s="508" t="str">
        <f>'Mapa Final'!L15</f>
        <v>Moderado</v>
      </c>
      <c r="J15" s="511" t="str">
        <f>'Mapa Final'!N15</f>
        <v xml:space="preserve">Alto </v>
      </c>
      <c r="K15" s="514" t="str">
        <f>'Mapa Final'!AA15</f>
        <v>Media</v>
      </c>
      <c r="L15" s="514" t="str">
        <f>'Mapa Final'!AE15</f>
        <v>Moderado</v>
      </c>
      <c r="M15" s="511" t="str">
        <f>'Mapa Final'!AG15</f>
        <v>Moderado</v>
      </c>
      <c r="N15" s="514" t="str">
        <f>'Mapa Final'!AH15</f>
        <v>Aceptar</v>
      </c>
      <c r="O15" s="498" t="s">
        <v>622</v>
      </c>
      <c r="P15" s="501"/>
      <c r="Q15" s="501"/>
      <c r="R15" s="501"/>
      <c r="S15" s="504">
        <v>44378</v>
      </c>
      <c r="T15" s="504">
        <v>44469</v>
      </c>
      <c r="U15" s="505" t="s">
        <v>643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x14ac:dyDescent="0.2">
      <c r="A16" s="518"/>
      <c r="B16" s="518"/>
      <c r="C16" s="518"/>
      <c r="D16" s="518"/>
      <c r="E16" s="518"/>
      <c r="F16" s="518"/>
      <c r="G16" s="518"/>
      <c r="H16" s="509"/>
      <c r="I16" s="509"/>
      <c r="J16" s="512"/>
      <c r="K16" s="515"/>
      <c r="L16" s="515"/>
      <c r="M16" s="512"/>
      <c r="N16" s="515"/>
      <c r="O16" s="499"/>
      <c r="P16" s="502"/>
      <c r="Q16" s="502"/>
      <c r="R16" s="502"/>
      <c r="S16" s="502"/>
      <c r="T16" s="502"/>
      <c r="U16" s="50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x14ac:dyDescent="0.2">
      <c r="A17" s="518"/>
      <c r="B17" s="518"/>
      <c r="C17" s="518"/>
      <c r="D17" s="518"/>
      <c r="E17" s="518"/>
      <c r="F17" s="518"/>
      <c r="G17" s="518"/>
      <c r="H17" s="509"/>
      <c r="I17" s="509"/>
      <c r="J17" s="512"/>
      <c r="K17" s="515"/>
      <c r="L17" s="515"/>
      <c r="M17" s="512"/>
      <c r="N17" s="515"/>
      <c r="O17" s="499"/>
      <c r="P17" s="502"/>
      <c r="Q17" s="502"/>
      <c r="R17" s="502"/>
      <c r="S17" s="502"/>
      <c r="T17" s="502"/>
      <c r="U17" s="50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x14ac:dyDescent="0.2">
      <c r="A18" s="518"/>
      <c r="B18" s="518"/>
      <c r="C18" s="518"/>
      <c r="D18" s="518"/>
      <c r="E18" s="518"/>
      <c r="F18" s="518"/>
      <c r="G18" s="518"/>
      <c r="H18" s="509"/>
      <c r="I18" s="509"/>
      <c r="J18" s="512"/>
      <c r="K18" s="515"/>
      <c r="L18" s="515"/>
      <c r="M18" s="512"/>
      <c r="N18" s="515"/>
      <c r="O18" s="499"/>
      <c r="P18" s="502"/>
      <c r="Q18" s="502"/>
      <c r="R18" s="502"/>
      <c r="S18" s="502"/>
      <c r="T18" s="502"/>
      <c r="U18" s="50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172.5" customHeight="1" thickBot="1" x14ac:dyDescent="0.25">
      <c r="A19" s="519"/>
      <c r="B19" s="519"/>
      <c r="C19" s="519"/>
      <c r="D19" s="519"/>
      <c r="E19" s="519"/>
      <c r="F19" s="519"/>
      <c r="G19" s="519"/>
      <c r="H19" s="510"/>
      <c r="I19" s="510"/>
      <c r="J19" s="513"/>
      <c r="K19" s="516"/>
      <c r="L19" s="516"/>
      <c r="M19" s="513"/>
      <c r="N19" s="516"/>
      <c r="O19" s="500"/>
      <c r="P19" s="503"/>
      <c r="Q19" s="503"/>
      <c r="R19" s="503"/>
      <c r="S19" s="503"/>
      <c r="T19" s="503"/>
      <c r="U19" s="50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7">
        <f>'Mapa Final'!A20</f>
        <v>3</v>
      </c>
      <c r="B20" s="517" t="str">
        <f>'Mapa Final'!B20</f>
        <v>Interrupción o demora en el Servicio Público de Administrar  Justicia</v>
      </c>
      <c r="C20" s="517" t="str">
        <f>'Mapa Final'!C20</f>
        <v>Afectación en la Prestación del Servicio de Justicia</v>
      </c>
      <c r="D20" s="517" t="str">
        <f>'Mapa Final'!D20</f>
        <v>1. Paro por sindicato
2. Huelgas, protestas ciudadana
3. Disturbios o hechos violentos
4.Pandemia
5.Emergencias Ambientales</v>
      </c>
      <c r="E20" s="517" t="str">
        <f>'Mapa Final'!E20</f>
        <v>Suceso de fuerza mayor que imposibilitan la gestión judicial</v>
      </c>
      <c r="F20" s="517" t="str">
        <f>'Mapa Final'!F20</f>
        <v>Posibilidad de  afectación en la Prestación del Servicio de Justicia debido a un suceso de fuerza mayor que imposibilita la gestión judicial</v>
      </c>
      <c r="G20" s="517" t="str">
        <f>'Mapa Final'!G20</f>
        <v>Usuarios, productos y prácticas organizacionales</v>
      </c>
      <c r="H20" s="508" t="str">
        <f>'Mapa Final'!I20</f>
        <v>Muy Alta</v>
      </c>
      <c r="I20" s="508" t="str">
        <f>'Mapa Final'!L20</f>
        <v>Moderado</v>
      </c>
      <c r="J20" s="511" t="str">
        <f>'Mapa Final'!N20</f>
        <v xml:space="preserve">Alto </v>
      </c>
      <c r="K20" s="514" t="str">
        <f>'Mapa Final'!AA20</f>
        <v>Media</v>
      </c>
      <c r="L20" s="514" t="str">
        <f>'Mapa Final'!AE20</f>
        <v>Moderado</v>
      </c>
      <c r="M20" s="511" t="str">
        <f>'Mapa Final'!AG20</f>
        <v>Moderado</v>
      </c>
      <c r="N20" s="514" t="str">
        <f>'Mapa Final'!AH20</f>
        <v>Aceptar</v>
      </c>
      <c r="O20" s="498" t="s">
        <v>623</v>
      </c>
      <c r="P20" s="501"/>
      <c r="Q20" s="501"/>
      <c r="R20" s="501"/>
      <c r="S20" s="504">
        <v>44378</v>
      </c>
      <c r="T20" s="504">
        <v>44469</v>
      </c>
      <c r="U20" s="505" t="s">
        <v>643</v>
      </c>
      <c r="V20" s="35"/>
      <c r="W20" s="35"/>
    </row>
    <row r="21" spans="1:177" x14ac:dyDescent="0.25">
      <c r="A21" s="518"/>
      <c r="B21" s="518"/>
      <c r="C21" s="518"/>
      <c r="D21" s="518"/>
      <c r="E21" s="518"/>
      <c r="F21" s="518"/>
      <c r="G21" s="518"/>
      <c r="H21" s="509"/>
      <c r="I21" s="509"/>
      <c r="J21" s="512"/>
      <c r="K21" s="515"/>
      <c r="L21" s="515"/>
      <c r="M21" s="512"/>
      <c r="N21" s="515"/>
      <c r="O21" s="499"/>
      <c r="P21" s="502"/>
      <c r="Q21" s="502"/>
      <c r="R21" s="502"/>
      <c r="S21" s="502"/>
      <c r="T21" s="502"/>
      <c r="U21" s="506"/>
      <c r="V21" s="35"/>
      <c r="W21" s="35"/>
    </row>
    <row r="22" spans="1:177" x14ac:dyDescent="0.25">
      <c r="A22" s="518"/>
      <c r="B22" s="518"/>
      <c r="C22" s="518"/>
      <c r="D22" s="518"/>
      <c r="E22" s="518"/>
      <c r="F22" s="518"/>
      <c r="G22" s="518"/>
      <c r="H22" s="509"/>
      <c r="I22" s="509"/>
      <c r="J22" s="512"/>
      <c r="K22" s="515"/>
      <c r="L22" s="515"/>
      <c r="M22" s="512"/>
      <c r="N22" s="515"/>
      <c r="O22" s="499"/>
      <c r="P22" s="502"/>
      <c r="Q22" s="502"/>
      <c r="R22" s="502"/>
      <c r="S22" s="502"/>
      <c r="T22" s="502"/>
      <c r="U22" s="506"/>
      <c r="V22" s="35"/>
      <c r="W22" s="35"/>
    </row>
    <row r="23" spans="1:177" x14ac:dyDescent="0.25">
      <c r="A23" s="518"/>
      <c r="B23" s="518"/>
      <c r="C23" s="518"/>
      <c r="D23" s="518"/>
      <c r="E23" s="518"/>
      <c r="F23" s="518"/>
      <c r="G23" s="518"/>
      <c r="H23" s="509"/>
      <c r="I23" s="509"/>
      <c r="J23" s="512"/>
      <c r="K23" s="515"/>
      <c r="L23" s="515"/>
      <c r="M23" s="512"/>
      <c r="N23" s="515"/>
      <c r="O23" s="499"/>
      <c r="P23" s="502"/>
      <c r="Q23" s="502"/>
      <c r="R23" s="502"/>
      <c r="S23" s="502"/>
      <c r="T23" s="502"/>
      <c r="U23" s="506"/>
      <c r="V23" s="35"/>
      <c r="W23" s="35"/>
    </row>
    <row r="24" spans="1:177" ht="188.25" customHeight="1" thickBot="1" x14ac:dyDescent="0.3">
      <c r="A24" s="519"/>
      <c r="B24" s="519"/>
      <c r="C24" s="519"/>
      <c r="D24" s="519"/>
      <c r="E24" s="519"/>
      <c r="F24" s="519"/>
      <c r="G24" s="519"/>
      <c r="H24" s="510"/>
      <c r="I24" s="510"/>
      <c r="J24" s="513"/>
      <c r="K24" s="516"/>
      <c r="L24" s="516"/>
      <c r="M24" s="513"/>
      <c r="N24" s="516"/>
      <c r="O24" s="500"/>
      <c r="P24" s="503"/>
      <c r="Q24" s="503"/>
      <c r="R24" s="503"/>
      <c r="S24" s="503"/>
      <c r="T24" s="503"/>
      <c r="U24" s="507"/>
      <c r="V24" s="35"/>
      <c r="W24" s="35"/>
    </row>
    <row r="25" spans="1:177" ht="15" customHeight="1" x14ac:dyDescent="0.25">
      <c r="A25" s="517">
        <f>'Mapa Final'!A25</f>
        <v>4</v>
      </c>
      <c r="B25" s="517" t="str">
        <f>'Mapa Final'!B25</f>
        <v>Pérdida de documentos</v>
      </c>
      <c r="C25" s="517" t="str">
        <f>'Mapa Final'!C25</f>
        <v>Afectación en la Prestación del Servicio de Justicia</v>
      </c>
      <c r="D25" s="517" t="str">
        <f>'Mapa Final'!D25</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25" s="517" t="str">
        <f>'Mapa Final'!E25</f>
        <v>Extravío de documentos temporal o definitivo de los procesos judiciales</v>
      </c>
      <c r="F25" s="517" t="str">
        <f>'Mapa Final'!F25</f>
        <v>Posibilidad de la afectación en la Prestación del Servicio de Justicia debido al extravío de documentos temporal o definitivo de los procesos judiciales</v>
      </c>
      <c r="G25" s="517" t="str">
        <f>'Mapa Final'!G25</f>
        <v>Usuarios, productos y prácticas organizacionales</v>
      </c>
      <c r="H25" s="508" t="str">
        <f>'Mapa Final'!I25</f>
        <v>Muy Alta</v>
      </c>
      <c r="I25" s="508" t="str">
        <f>'Mapa Final'!L25</f>
        <v>Mayor</v>
      </c>
      <c r="J25" s="511" t="str">
        <f>'Mapa Final'!N25</f>
        <v xml:space="preserve">Alto </v>
      </c>
      <c r="K25" s="514" t="str">
        <f>'Mapa Final'!AA25</f>
        <v>Media</v>
      </c>
      <c r="L25" s="514" t="str">
        <f>'Mapa Final'!AE25</f>
        <v>Mayor</v>
      </c>
      <c r="M25" s="511" t="str">
        <f>'Mapa Final'!AG25</f>
        <v xml:space="preserve">Alto </v>
      </c>
      <c r="N25" s="514" t="str">
        <f>'Mapa Final'!AH25</f>
        <v>Reducir(mitigar)</v>
      </c>
      <c r="O25" s="498" t="s">
        <v>624</v>
      </c>
      <c r="P25" s="501"/>
      <c r="Q25" s="501"/>
      <c r="R25" s="501"/>
      <c r="S25" s="504">
        <v>44378</v>
      </c>
      <c r="T25" s="504">
        <v>44469</v>
      </c>
      <c r="U25" s="505" t="s">
        <v>643</v>
      </c>
    </row>
    <row r="26" spans="1:177" x14ac:dyDescent="0.25">
      <c r="A26" s="518"/>
      <c r="B26" s="518"/>
      <c r="C26" s="518"/>
      <c r="D26" s="518"/>
      <c r="E26" s="518"/>
      <c r="F26" s="518"/>
      <c r="G26" s="518"/>
      <c r="H26" s="509"/>
      <c r="I26" s="509"/>
      <c r="J26" s="512"/>
      <c r="K26" s="515"/>
      <c r="L26" s="515"/>
      <c r="M26" s="512"/>
      <c r="N26" s="515"/>
      <c r="O26" s="499"/>
      <c r="P26" s="502"/>
      <c r="Q26" s="502"/>
      <c r="R26" s="502"/>
      <c r="S26" s="502"/>
      <c r="T26" s="502"/>
      <c r="U26" s="506"/>
    </row>
    <row r="27" spans="1:177" x14ac:dyDescent="0.25">
      <c r="A27" s="518"/>
      <c r="B27" s="518"/>
      <c r="C27" s="518"/>
      <c r="D27" s="518"/>
      <c r="E27" s="518"/>
      <c r="F27" s="518"/>
      <c r="G27" s="518"/>
      <c r="H27" s="509"/>
      <c r="I27" s="509"/>
      <c r="J27" s="512"/>
      <c r="K27" s="515"/>
      <c r="L27" s="515"/>
      <c r="M27" s="512"/>
      <c r="N27" s="515"/>
      <c r="O27" s="499"/>
      <c r="P27" s="502"/>
      <c r="Q27" s="502"/>
      <c r="R27" s="502"/>
      <c r="S27" s="502"/>
      <c r="T27" s="502"/>
      <c r="U27" s="506"/>
    </row>
    <row r="28" spans="1:177" x14ac:dyDescent="0.25">
      <c r="A28" s="518"/>
      <c r="B28" s="518"/>
      <c r="C28" s="518"/>
      <c r="D28" s="518"/>
      <c r="E28" s="518"/>
      <c r="F28" s="518"/>
      <c r="G28" s="518"/>
      <c r="H28" s="509"/>
      <c r="I28" s="509"/>
      <c r="J28" s="512"/>
      <c r="K28" s="515"/>
      <c r="L28" s="515"/>
      <c r="M28" s="512"/>
      <c r="N28" s="515"/>
      <c r="O28" s="499"/>
      <c r="P28" s="502"/>
      <c r="Q28" s="502"/>
      <c r="R28" s="502"/>
      <c r="S28" s="502"/>
      <c r="T28" s="502"/>
      <c r="U28" s="506"/>
    </row>
    <row r="29" spans="1:177" ht="107.25" customHeight="1" thickBot="1" x14ac:dyDescent="0.3">
      <c r="A29" s="519"/>
      <c r="B29" s="519"/>
      <c r="C29" s="519"/>
      <c r="D29" s="519"/>
      <c r="E29" s="519"/>
      <c r="F29" s="519"/>
      <c r="G29" s="519"/>
      <c r="H29" s="510"/>
      <c r="I29" s="510"/>
      <c r="J29" s="513"/>
      <c r="K29" s="516"/>
      <c r="L29" s="516"/>
      <c r="M29" s="513"/>
      <c r="N29" s="516"/>
      <c r="O29" s="500"/>
      <c r="P29" s="503"/>
      <c r="Q29" s="503"/>
      <c r="R29" s="503"/>
      <c r="S29" s="503"/>
      <c r="T29" s="503"/>
      <c r="U29" s="507"/>
    </row>
    <row r="30" spans="1:177" ht="15" customHeight="1" x14ac:dyDescent="0.25">
      <c r="A30" s="517">
        <f>'Mapa Final'!A30</f>
        <v>5</v>
      </c>
      <c r="B30" s="517" t="str">
        <f>'Mapa Final'!B30</f>
        <v>Vencimiento de Términos</v>
      </c>
      <c r="C30" s="517" t="str">
        <f>'Mapa Final'!C30</f>
        <v>Vulneración de los derechos fundamentales de los ciudadanos</v>
      </c>
      <c r="D30" s="517" t="str">
        <f>'Mapa Final'!D30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0" s="517" t="str">
        <f>'Mapa Final'!E30</f>
        <v xml:space="preserve"> Actuaciones procesales después del vencimiento de los términos legales  </v>
      </c>
      <c r="F30" s="517" t="str">
        <f>'Mapa Final'!F30</f>
        <v xml:space="preserve">Posibilidad de vulneración de los derechos fundamentales de los ciudadanos  debido a las  actuaciones procesales después del vencimiento de los términos legales  </v>
      </c>
      <c r="G30" s="517" t="str">
        <f>'Mapa Final'!G30</f>
        <v>Usuarios, productos y prácticas organizacionales</v>
      </c>
      <c r="H30" s="508" t="str">
        <f>'Mapa Final'!I30</f>
        <v>Alta</v>
      </c>
      <c r="I30" s="508" t="str">
        <f>'Mapa Final'!L30</f>
        <v>Mayor</v>
      </c>
      <c r="J30" s="511" t="str">
        <f>'Mapa Final'!N30</f>
        <v xml:space="preserve">Alto </v>
      </c>
      <c r="K30" s="514" t="str">
        <f>'Mapa Final'!AA30</f>
        <v>Media</v>
      </c>
      <c r="L30" s="514" t="str">
        <f>'Mapa Final'!AE30</f>
        <v>Mayor</v>
      </c>
      <c r="M30" s="511" t="str">
        <f>'Mapa Final'!AG30</f>
        <v xml:space="preserve">Alto </v>
      </c>
      <c r="N30" s="514" t="str">
        <f>'Mapa Final'!AH30</f>
        <v>Reducir(mitigar)</v>
      </c>
      <c r="O30" s="498" t="s">
        <v>625</v>
      </c>
      <c r="P30" s="501"/>
      <c r="Q30" s="501"/>
      <c r="R30" s="501"/>
      <c r="S30" s="504">
        <v>44378</v>
      </c>
      <c r="T30" s="504">
        <v>44469</v>
      </c>
      <c r="U30" s="505" t="s">
        <v>643</v>
      </c>
    </row>
    <row r="31" spans="1:177" x14ac:dyDescent="0.25">
      <c r="A31" s="518"/>
      <c r="B31" s="518"/>
      <c r="C31" s="518"/>
      <c r="D31" s="518"/>
      <c r="E31" s="518"/>
      <c r="F31" s="518"/>
      <c r="G31" s="518"/>
      <c r="H31" s="509"/>
      <c r="I31" s="509"/>
      <c r="J31" s="512"/>
      <c r="K31" s="515"/>
      <c r="L31" s="515"/>
      <c r="M31" s="512"/>
      <c r="N31" s="515"/>
      <c r="O31" s="499"/>
      <c r="P31" s="502"/>
      <c r="Q31" s="502"/>
      <c r="R31" s="502"/>
      <c r="S31" s="502"/>
      <c r="T31" s="502"/>
      <c r="U31" s="506"/>
    </row>
    <row r="32" spans="1:177" x14ac:dyDescent="0.25">
      <c r="A32" s="518"/>
      <c r="B32" s="518"/>
      <c r="C32" s="518"/>
      <c r="D32" s="518"/>
      <c r="E32" s="518"/>
      <c r="F32" s="518"/>
      <c r="G32" s="518"/>
      <c r="H32" s="509"/>
      <c r="I32" s="509"/>
      <c r="J32" s="512"/>
      <c r="K32" s="515"/>
      <c r="L32" s="515"/>
      <c r="M32" s="512"/>
      <c r="N32" s="515"/>
      <c r="O32" s="499"/>
      <c r="P32" s="502"/>
      <c r="Q32" s="502"/>
      <c r="R32" s="502"/>
      <c r="S32" s="502"/>
      <c r="T32" s="502"/>
      <c r="U32" s="506"/>
    </row>
    <row r="33" spans="1:21" x14ac:dyDescent="0.25">
      <c r="A33" s="518"/>
      <c r="B33" s="518"/>
      <c r="C33" s="518"/>
      <c r="D33" s="518"/>
      <c r="E33" s="518"/>
      <c r="F33" s="518"/>
      <c r="G33" s="518"/>
      <c r="H33" s="509"/>
      <c r="I33" s="509"/>
      <c r="J33" s="512"/>
      <c r="K33" s="515"/>
      <c r="L33" s="515"/>
      <c r="M33" s="512"/>
      <c r="N33" s="515"/>
      <c r="O33" s="499"/>
      <c r="P33" s="502"/>
      <c r="Q33" s="502"/>
      <c r="R33" s="502"/>
      <c r="S33" s="502"/>
      <c r="T33" s="502"/>
      <c r="U33" s="506"/>
    </row>
    <row r="34" spans="1:21" ht="158.25" customHeight="1" thickBot="1" x14ac:dyDescent="0.3">
      <c r="A34" s="519"/>
      <c r="B34" s="519"/>
      <c r="C34" s="519"/>
      <c r="D34" s="519"/>
      <c r="E34" s="519"/>
      <c r="F34" s="519"/>
      <c r="G34" s="519"/>
      <c r="H34" s="510"/>
      <c r="I34" s="510"/>
      <c r="J34" s="513"/>
      <c r="K34" s="516"/>
      <c r="L34" s="516"/>
      <c r="M34" s="513"/>
      <c r="N34" s="516"/>
      <c r="O34" s="500"/>
      <c r="P34" s="503"/>
      <c r="Q34" s="503"/>
      <c r="R34" s="503"/>
      <c r="S34" s="503"/>
      <c r="T34" s="503"/>
      <c r="U34" s="507"/>
    </row>
    <row r="35" spans="1:21" ht="15" customHeight="1" x14ac:dyDescent="0.25">
      <c r="A35" s="517">
        <f>'Mapa Final'!A35</f>
        <v>6</v>
      </c>
      <c r="B35" s="517" t="str">
        <f>'Mapa Final'!B35</f>
        <v>Corrupción</v>
      </c>
      <c r="C35" s="517" t="str">
        <f>'Mapa Final'!C35</f>
        <v>Reputacional (Corrupción)</v>
      </c>
      <c r="D35" s="517" t="str">
        <f>'Mapa Final'!D35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5" s="517" t="str">
        <f>'Mapa Final'!E35</f>
        <v xml:space="preserve">Carencia en transparencia, etica y valores . </v>
      </c>
      <c r="F35" s="517" t="str">
        <f>'Mapa Final'!F35</f>
        <v xml:space="preserve">Posibilidad de actos indebidos de  los servidores judiciales debido a  la carencia en transparencia, etica y valores </v>
      </c>
      <c r="G35" s="517" t="str">
        <f>'Mapa Final'!G35</f>
        <v>Fraude Interno</v>
      </c>
      <c r="H35" s="508" t="str">
        <f>'Mapa Final'!I35</f>
        <v>Muy Alta</v>
      </c>
      <c r="I35" s="508" t="str">
        <f>'Mapa Final'!L35</f>
        <v>Mayor</v>
      </c>
      <c r="J35" s="511" t="str">
        <f>'Mapa Final'!N35</f>
        <v xml:space="preserve">Alto </v>
      </c>
      <c r="K35" s="514" t="str">
        <f>'Mapa Final'!AA35</f>
        <v>Media</v>
      </c>
      <c r="L35" s="514" t="str">
        <f>'Mapa Final'!AE35</f>
        <v>Mayor</v>
      </c>
      <c r="M35" s="511" t="str">
        <f>'Mapa Final'!AG35</f>
        <v xml:space="preserve">Alto </v>
      </c>
      <c r="N35" s="514" t="str">
        <f>'Mapa Final'!AH35</f>
        <v>Reducir(mitigar)</v>
      </c>
      <c r="O35" s="498" t="s">
        <v>626</v>
      </c>
      <c r="P35" s="501"/>
      <c r="Q35" s="501"/>
      <c r="R35" s="501"/>
      <c r="S35" s="504">
        <v>44378</v>
      </c>
      <c r="T35" s="504">
        <v>44469</v>
      </c>
      <c r="U35" s="505" t="s">
        <v>643</v>
      </c>
    </row>
    <row r="36" spans="1:21" x14ac:dyDescent="0.25">
      <c r="A36" s="518"/>
      <c r="B36" s="518"/>
      <c r="C36" s="518"/>
      <c r="D36" s="518"/>
      <c r="E36" s="518"/>
      <c r="F36" s="518"/>
      <c r="G36" s="518"/>
      <c r="H36" s="509"/>
      <c r="I36" s="509"/>
      <c r="J36" s="512"/>
      <c r="K36" s="515"/>
      <c r="L36" s="515"/>
      <c r="M36" s="512"/>
      <c r="N36" s="515"/>
      <c r="O36" s="499"/>
      <c r="P36" s="502"/>
      <c r="Q36" s="502"/>
      <c r="R36" s="502"/>
      <c r="S36" s="502"/>
      <c r="T36" s="502"/>
      <c r="U36" s="506"/>
    </row>
    <row r="37" spans="1:21" x14ac:dyDescent="0.25">
      <c r="A37" s="518"/>
      <c r="B37" s="518"/>
      <c r="C37" s="518"/>
      <c r="D37" s="518"/>
      <c r="E37" s="518"/>
      <c r="F37" s="518"/>
      <c r="G37" s="518"/>
      <c r="H37" s="509"/>
      <c r="I37" s="509"/>
      <c r="J37" s="512"/>
      <c r="K37" s="515"/>
      <c r="L37" s="515"/>
      <c r="M37" s="512"/>
      <c r="N37" s="515"/>
      <c r="O37" s="499"/>
      <c r="P37" s="502"/>
      <c r="Q37" s="502"/>
      <c r="R37" s="502"/>
      <c r="S37" s="502"/>
      <c r="T37" s="502"/>
      <c r="U37" s="506"/>
    </row>
    <row r="38" spans="1:21" x14ac:dyDescent="0.25">
      <c r="A38" s="518"/>
      <c r="B38" s="518"/>
      <c r="C38" s="518"/>
      <c r="D38" s="518"/>
      <c r="E38" s="518"/>
      <c r="F38" s="518"/>
      <c r="G38" s="518"/>
      <c r="H38" s="509"/>
      <c r="I38" s="509"/>
      <c r="J38" s="512"/>
      <c r="K38" s="515"/>
      <c r="L38" s="515"/>
      <c r="M38" s="512"/>
      <c r="N38" s="515"/>
      <c r="O38" s="499"/>
      <c r="P38" s="502"/>
      <c r="Q38" s="502"/>
      <c r="R38" s="502"/>
      <c r="S38" s="502"/>
      <c r="T38" s="502"/>
      <c r="U38" s="506"/>
    </row>
    <row r="39" spans="1:21" ht="168.75" customHeight="1" thickBot="1" x14ac:dyDescent="0.3">
      <c r="A39" s="519"/>
      <c r="B39" s="519"/>
      <c r="C39" s="519"/>
      <c r="D39" s="519"/>
      <c r="E39" s="519"/>
      <c r="F39" s="519"/>
      <c r="G39" s="519"/>
      <c r="H39" s="510"/>
      <c r="I39" s="510"/>
      <c r="J39" s="513"/>
      <c r="K39" s="516"/>
      <c r="L39" s="516"/>
      <c r="M39" s="513"/>
      <c r="N39" s="516"/>
      <c r="O39" s="500"/>
      <c r="P39" s="503"/>
      <c r="Q39" s="503"/>
      <c r="R39" s="503"/>
      <c r="S39" s="503"/>
      <c r="T39" s="503"/>
      <c r="U39" s="507"/>
    </row>
    <row r="40" spans="1:21" ht="15" customHeight="1" x14ac:dyDescent="0.25">
      <c r="A40" s="517">
        <f>'Mapa Final'!A40</f>
        <v>7</v>
      </c>
      <c r="B40" s="517" t="str">
        <f>'Mapa Final'!B40</f>
        <v>Inconsistencias en el reparto</v>
      </c>
      <c r="C40" s="517" t="str">
        <f>'Mapa Final'!C40</f>
        <v>Incumplimiento de las metas establecidas</v>
      </c>
      <c r="D40" s="517" t="str">
        <f>'Mapa Final'!D40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40" s="517" t="str">
        <f>'Mapa Final'!E40</f>
        <v>Falencia en la gestión, control y seguimiento del proceso de reparto</v>
      </c>
      <c r="F40" s="517" t="str">
        <f>'Mapa Final'!F40</f>
        <v>Posibilidad de incumplimiento de las metas establecidas debido a la falencia en la gestión, control y seguimiento del proceso de reparto</v>
      </c>
      <c r="G40" s="517" t="str">
        <f>'Mapa Final'!G40</f>
        <v>Usuarios, productos y prácticas organizacionales</v>
      </c>
      <c r="H40" s="508" t="str">
        <f>'Mapa Final'!I40</f>
        <v>Media</v>
      </c>
      <c r="I40" s="508" t="str">
        <f>'Mapa Final'!L40</f>
        <v>Moderado</v>
      </c>
      <c r="J40" s="511" t="str">
        <f>'Mapa Final'!N40</f>
        <v>Moderado</v>
      </c>
      <c r="K40" s="514" t="str">
        <f>'Mapa Final'!AA40</f>
        <v>Baja</v>
      </c>
      <c r="L40" s="514" t="str">
        <f>'Mapa Final'!AE40</f>
        <v>Moderado</v>
      </c>
      <c r="M40" s="511" t="str">
        <f>'Mapa Final'!AG40</f>
        <v>Moderado</v>
      </c>
      <c r="N40" s="514" t="str">
        <f>'Mapa Final'!AH40</f>
        <v>Aceptar</v>
      </c>
      <c r="O40" s="498" t="s">
        <v>632</v>
      </c>
      <c r="P40" s="501"/>
      <c r="Q40" s="501"/>
      <c r="R40" s="501"/>
      <c r="S40" s="504">
        <v>44378</v>
      </c>
      <c r="T40" s="504">
        <v>44469</v>
      </c>
      <c r="U40" s="505" t="s">
        <v>643</v>
      </c>
    </row>
    <row r="41" spans="1:21" x14ac:dyDescent="0.25">
      <c r="A41" s="518"/>
      <c r="B41" s="518"/>
      <c r="C41" s="518"/>
      <c r="D41" s="518"/>
      <c r="E41" s="518"/>
      <c r="F41" s="518"/>
      <c r="G41" s="518"/>
      <c r="H41" s="509"/>
      <c r="I41" s="509"/>
      <c r="J41" s="512"/>
      <c r="K41" s="515"/>
      <c r="L41" s="515"/>
      <c r="M41" s="512"/>
      <c r="N41" s="515"/>
      <c r="O41" s="499"/>
      <c r="P41" s="502"/>
      <c r="Q41" s="502"/>
      <c r="R41" s="502"/>
      <c r="S41" s="502"/>
      <c r="T41" s="502"/>
      <c r="U41" s="506"/>
    </row>
    <row r="42" spans="1:21" x14ac:dyDescent="0.25">
      <c r="A42" s="518"/>
      <c r="B42" s="518"/>
      <c r="C42" s="518"/>
      <c r="D42" s="518"/>
      <c r="E42" s="518"/>
      <c r="F42" s="518"/>
      <c r="G42" s="518"/>
      <c r="H42" s="509"/>
      <c r="I42" s="509"/>
      <c r="J42" s="512"/>
      <c r="K42" s="515"/>
      <c r="L42" s="515"/>
      <c r="M42" s="512"/>
      <c r="N42" s="515"/>
      <c r="O42" s="499"/>
      <c r="P42" s="502"/>
      <c r="Q42" s="502"/>
      <c r="R42" s="502"/>
      <c r="S42" s="502"/>
      <c r="T42" s="502"/>
      <c r="U42" s="506"/>
    </row>
    <row r="43" spans="1:21" x14ac:dyDescent="0.25">
      <c r="A43" s="518"/>
      <c r="B43" s="518"/>
      <c r="C43" s="518"/>
      <c r="D43" s="518"/>
      <c r="E43" s="518"/>
      <c r="F43" s="518"/>
      <c r="G43" s="518"/>
      <c r="H43" s="509"/>
      <c r="I43" s="509"/>
      <c r="J43" s="512"/>
      <c r="K43" s="515"/>
      <c r="L43" s="515"/>
      <c r="M43" s="512"/>
      <c r="N43" s="515"/>
      <c r="O43" s="499"/>
      <c r="P43" s="502"/>
      <c r="Q43" s="502"/>
      <c r="R43" s="502"/>
      <c r="S43" s="502"/>
      <c r="T43" s="502"/>
      <c r="U43" s="506"/>
    </row>
    <row r="44" spans="1:21" ht="145.5" customHeight="1" thickBot="1" x14ac:dyDescent="0.3">
      <c r="A44" s="519"/>
      <c r="B44" s="519"/>
      <c r="C44" s="519"/>
      <c r="D44" s="519"/>
      <c r="E44" s="519"/>
      <c r="F44" s="519"/>
      <c r="G44" s="519"/>
      <c r="H44" s="510"/>
      <c r="I44" s="510"/>
      <c r="J44" s="513"/>
      <c r="K44" s="516"/>
      <c r="L44" s="516"/>
      <c r="M44" s="513"/>
      <c r="N44" s="516"/>
      <c r="O44" s="500"/>
      <c r="P44" s="503"/>
      <c r="Q44" s="503"/>
      <c r="R44" s="503"/>
      <c r="S44" s="503"/>
      <c r="T44" s="503"/>
      <c r="U44" s="507"/>
    </row>
    <row r="45" spans="1:21" ht="15" customHeight="1" x14ac:dyDescent="0.25">
      <c r="A45" s="517">
        <f>'Mapa Final'!A45</f>
        <v>8</v>
      </c>
      <c r="B45" s="517" t="str">
        <f>'Mapa Final'!B45</f>
        <v>Error en las notificaciones judiicales</v>
      </c>
      <c r="C45" s="517" t="str">
        <f>'Mapa Final'!C45</f>
        <v>Vulneración de los derechos fundamentales de los ciudadanos</v>
      </c>
      <c r="D45" s="517" t="str">
        <f>'Mapa Final'!D45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45" s="517" t="str">
        <f>'Mapa Final'!E45</f>
        <v xml:space="preserve">Inadecuada comunicación de las notificaciones judiciales </v>
      </c>
      <c r="F45" s="517" t="str">
        <f>'Mapa Final'!F45</f>
        <v xml:space="preserve">Posibilidad de incumplimiento de las metas establecidas debido a la inadecuada comunicación de las notificaciones judiciales </v>
      </c>
      <c r="G45" s="517" t="str">
        <f>'Mapa Final'!G45</f>
        <v>Usuarios, productos y prácticas organizacionales</v>
      </c>
      <c r="H45" s="508" t="str">
        <f>'Mapa Final'!I45</f>
        <v>Muy Alta</v>
      </c>
      <c r="I45" s="508" t="str">
        <f>'Mapa Final'!L45</f>
        <v>Mayor</v>
      </c>
      <c r="J45" s="511" t="str">
        <f>'Mapa Final'!N45</f>
        <v xml:space="preserve">Alto </v>
      </c>
      <c r="K45" s="514" t="str">
        <f>'Mapa Final'!AA45</f>
        <v>Baja</v>
      </c>
      <c r="L45" s="514" t="str">
        <f>'Mapa Final'!AE45</f>
        <v>Moderado</v>
      </c>
      <c r="M45" s="511" t="str">
        <f>'Mapa Final'!AG45</f>
        <v>Moderado</v>
      </c>
      <c r="N45" s="514" t="str">
        <f>'Mapa Final'!AH45</f>
        <v>Aceptar</v>
      </c>
      <c r="O45" s="498" t="s">
        <v>628</v>
      </c>
      <c r="P45" s="501"/>
      <c r="Q45" s="501"/>
      <c r="R45" s="501"/>
      <c r="S45" s="504">
        <v>44378</v>
      </c>
      <c r="T45" s="504">
        <v>44469</v>
      </c>
      <c r="U45" s="505" t="s">
        <v>643</v>
      </c>
    </row>
    <row r="46" spans="1:21" x14ac:dyDescent="0.25">
      <c r="A46" s="518"/>
      <c r="B46" s="518"/>
      <c r="C46" s="518"/>
      <c r="D46" s="518"/>
      <c r="E46" s="518"/>
      <c r="F46" s="518"/>
      <c r="G46" s="518"/>
      <c r="H46" s="509"/>
      <c r="I46" s="509"/>
      <c r="J46" s="512"/>
      <c r="K46" s="515"/>
      <c r="L46" s="515"/>
      <c r="M46" s="512"/>
      <c r="N46" s="515"/>
      <c r="O46" s="499"/>
      <c r="P46" s="502"/>
      <c r="Q46" s="502"/>
      <c r="R46" s="502"/>
      <c r="S46" s="502"/>
      <c r="T46" s="502"/>
      <c r="U46" s="506"/>
    </row>
    <row r="47" spans="1:21" x14ac:dyDescent="0.25">
      <c r="A47" s="518"/>
      <c r="B47" s="518"/>
      <c r="C47" s="518"/>
      <c r="D47" s="518"/>
      <c r="E47" s="518"/>
      <c r="F47" s="518"/>
      <c r="G47" s="518"/>
      <c r="H47" s="509"/>
      <c r="I47" s="509"/>
      <c r="J47" s="512"/>
      <c r="K47" s="515"/>
      <c r="L47" s="515"/>
      <c r="M47" s="512"/>
      <c r="N47" s="515"/>
      <c r="O47" s="499"/>
      <c r="P47" s="502"/>
      <c r="Q47" s="502"/>
      <c r="R47" s="502"/>
      <c r="S47" s="502"/>
      <c r="T47" s="502"/>
      <c r="U47" s="506"/>
    </row>
    <row r="48" spans="1:21" x14ac:dyDescent="0.25">
      <c r="A48" s="518"/>
      <c r="B48" s="518"/>
      <c r="C48" s="518"/>
      <c r="D48" s="518"/>
      <c r="E48" s="518"/>
      <c r="F48" s="518"/>
      <c r="G48" s="518"/>
      <c r="H48" s="509"/>
      <c r="I48" s="509"/>
      <c r="J48" s="512"/>
      <c r="K48" s="515"/>
      <c r="L48" s="515"/>
      <c r="M48" s="512"/>
      <c r="N48" s="515"/>
      <c r="O48" s="499"/>
      <c r="P48" s="502"/>
      <c r="Q48" s="502"/>
      <c r="R48" s="502"/>
      <c r="S48" s="502"/>
      <c r="T48" s="502"/>
      <c r="U48" s="506"/>
    </row>
    <row r="49" spans="1:21" ht="135.75" customHeight="1" thickBot="1" x14ac:dyDescent="0.3">
      <c r="A49" s="519"/>
      <c r="B49" s="519"/>
      <c r="C49" s="519"/>
      <c r="D49" s="519"/>
      <c r="E49" s="519"/>
      <c r="F49" s="519"/>
      <c r="G49" s="519"/>
      <c r="H49" s="510"/>
      <c r="I49" s="510"/>
      <c r="J49" s="513"/>
      <c r="K49" s="516"/>
      <c r="L49" s="516"/>
      <c r="M49" s="513"/>
      <c r="N49" s="516"/>
      <c r="O49" s="500"/>
      <c r="P49" s="503"/>
      <c r="Q49" s="503"/>
      <c r="R49" s="503"/>
      <c r="S49" s="503"/>
      <c r="T49" s="503"/>
      <c r="U49" s="507"/>
    </row>
    <row r="50" spans="1:21" ht="15" customHeight="1" x14ac:dyDescent="0.25">
      <c r="A50" s="517">
        <f>'Mapa Final'!A50</f>
        <v>9</v>
      </c>
      <c r="B50" s="517" t="str">
        <f>'Mapa Final'!B50</f>
        <v>No realización de las Audiencias Programadas</v>
      </c>
      <c r="C50" s="517" t="str">
        <f>'Mapa Final'!C50</f>
        <v>Vulneración de los derechos fundamentales de los ciudadanos</v>
      </c>
      <c r="D50" s="517" t="str">
        <f>'Mapa Final'!D50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50" s="517" t="str">
        <f>'Mapa Final'!E50</f>
        <v>Incumplimiento en la realización de las audiencias programadas</v>
      </c>
      <c r="F50" s="517" t="str">
        <f>'Mapa Final'!F50</f>
        <v>Posibilidad de vulneración de los derechos fundamentales de los ciudadanos  debido al Incumplimiento en la realización de las audiencias programadas</v>
      </c>
      <c r="G50" s="517" t="str">
        <f>'Mapa Final'!G50</f>
        <v>Usuarios, productos y prácticas organizacionales</v>
      </c>
      <c r="H50" s="508" t="str">
        <f>'Mapa Final'!I50</f>
        <v>Alta</v>
      </c>
      <c r="I50" s="508" t="str">
        <f>'Mapa Final'!L50</f>
        <v>Mayor</v>
      </c>
      <c r="J50" s="511" t="str">
        <f>'Mapa Final'!N50</f>
        <v xml:space="preserve">Alto </v>
      </c>
      <c r="K50" s="514" t="str">
        <f>'Mapa Final'!AA50</f>
        <v>Media</v>
      </c>
      <c r="L50" s="514" t="str">
        <f>'Mapa Final'!AE50</f>
        <v>Mayor</v>
      </c>
      <c r="M50" s="511" t="str">
        <f>'Mapa Final'!AG50</f>
        <v xml:space="preserve">Alto </v>
      </c>
      <c r="N50" s="514" t="str">
        <f>'Mapa Final'!AH50</f>
        <v>Reducir(mitigar)</v>
      </c>
      <c r="O50" s="498" t="s">
        <v>629</v>
      </c>
      <c r="P50" s="501"/>
      <c r="Q50" s="501"/>
      <c r="R50" s="501"/>
      <c r="S50" s="504">
        <v>44378</v>
      </c>
      <c r="T50" s="504">
        <v>44469</v>
      </c>
      <c r="U50" s="505" t="s">
        <v>643</v>
      </c>
    </row>
    <row r="51" spans="1:21" x14ac:dyDescent="0.25">
      <c r="A51" s="518"/>
      <c r="B51" s="518"/>
      <c r="C51" s="518"/>
      <c r="D51" s="518"/>
      <c r="E51" s="518"/>
      <c r="F51" s="518"/>
      <c r="G51" s="518"/>
      <c r="H51" s="509"/>
      <c r="I51" s="509"/>
      <c r="J51" s="512"/>
      <c r="K51" s="515"/>
      <c r="L51" s="515"/>
      <c r="M51" s="512"/>
      <c r="N51" s="515"/>
      <c r="O51" s="499"/>
      <c r="P51" s="502"/>
      <c r="Q51" s="502"/>
      <c r="R51" s="502"/>
      <c r="S51" s="502"/>
      <c r="T51" s="502"/>
      <c r="U51" s="506"/>
    </row>
    <row r="52" spans="1:21" x14ac:dyDescent="0.25">
      <c r="A52" s="518"/>
      <c r="B52" s="518"/>
      <c r="C52" s="518"/>
      <c r="D52" s="518"/>
      <c r="E52" s="518"/>
      <c r="F52" s="518"/>
      <c r="G52" s="518"/>
      <c r="H52" s="509"/>
      <c r="I52" s="509"/>
      <c r="J52" s="512"/>
      <c r="K52" s="515"/>
      <c r="L52" s="515"/>
      <c r="M52" s="512"/>
      <c r="N52" s="515"/>
      <c r="O52" s="499"/>
      <c r="P52" s="502"/>
      <c r="Q52" s="502"/>
      <c r="R52" s="502"/>
      <c r="S52" s="502"/>
      <c r="T52" s="502"/>
      <c r="U52" s="506"/>
    </row>
    <row r="53" spans="1:21" x14ac:dyDescent="0.25">
      <c r="A53" s="518"/>
      <c r="B53" s="518"/>
      <c r="C53" s="518"/>
      <c r="D53" s="518"/>
      <c r="E53" s="518"/>
      <c r="F53" s="518"/>
      <c r="G53" s="518"/>
      <c r="H53" s="509"/>
      <c r="I53" s="509"/>
      <c r="J53" s="512"/>
      <c r="K53" s="515"/>
      <c r="L53" s="515"/>
      <c r="M53" s="512"/>
      <c r="N53" s="515"/>
      <c r="O53" s="499"/>
      <c r="P53" s="502"/>
      <c r="Q53" s="502"/>
      <c r="R53" s="502"/>
      <c r="S53" s="502"/>
      <c r="T53" s="502"/>
      <c r="U53" s="506"/>
    </row>
    <row r="54" spans="1:21" ht="249" customHeight="1" thickBot="1" x14ac:dyDescent="0.3">
      <c r="A54" s="519"/>
      <c r="B54" s="519"/>
      <c r="C54" s="519"/>
      <c r="D54" s="519"/>
      <c r="E54" s="519"/>
      <c r="F54" s="519"/>
      <c r="G54" s="519"/>
      <c r="H54" s="510"/>
      <c r="I54" s="510"/>
      <c r="J54" s="513"/>
      <c r="K54" s="516"/>
      <c r="L54" s="516"/>
      <c r="M54" s="513"/>
      <c r="N54" s="516"/>
      <c r="O54" s="500"/>
      <c r="P54" s="503"/>
      <c r="Q54" s="503"/>
      <c r="R54" s="503"/>
      <c r="S54" s="503"/>
      <c r="T54" s="503"/>
      <c r="U54" s="507"/>
    </row>
    <row r="55" spans="1:21" ht="15" customHeight="1" x14ac:dyDescent="0.25">
      <c r="A55" s="517">
        <f>'Mapa Final'!A55</f>
        <v>10</v>
      </c>
      <c r="B55" s="517" t="str">
        <f>'Mapa Final'!B55</f>
        <v>No realización de los Seguimientos a las Sanciones</v>
      </c>
      <c r="C55" s="517" t="str">
        <f>'Mapa Final'!C55</f>
        <v>Incumplimiento de las metas establecidas</v>
      </c>
      <c r="D55" s="517" t="str">
        <f>'Mapa Final'!D55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55" s="517" t="str">
        <f>'Mapa Final'!E55</f>
        <v>Inadecuada realización de los seguimientos a las sanciones</v>
      </c>
      <c r="F55" s="517" t="str">
        <f>'Mapa Final'!F55</f>
        <v>Posibilidad de incumplimiento de las metas establecidas debido al inadecuado seguimientos de las sanciones</v>
      </c>
      <c r="G55" s="517" t="str">
        <f>'Mapa Final'!G55</f>
        <v>Ejecución y Administración de Procesos</v>
      </c>
      <c r="H55" s="508" t="str">
        <f>'Mapa Final'!I55</f>
        <v>Media</v>
      </c>
      <c r="I55" s="508" t="str">
        <f>'Mapa Final'!L55</f>
        <v>Menor</v>
      </c>
      <c r="J55" s="511" t="str">
        <f>'Mapa Final'!N55</f>
        <v>Moderado</v>
      </c>
      <c r="K55" s="514" t="str">
        <f>'Mapa Final'!AA55</f>
        <v>Media</v>
      </c>
      <c r="L55" s="514" t="str">
        <f>'Mapa Final'!AE55</f>
        <v>Mayor</v>
      </c>
      <c r="M55" s="511" t="str">
        <f>'Mapa Final'!AG55</f>
        <v xml:space="preserve">Alto </v>
      </c>
      <c r="N55" s="514" t="str">
        <f>'Mapa Final'!AH55</f>
        <v>Reducir(mitigar)</v>
      </c>
      <c r="O55" s="498" t="s">
        <v>631</v>
      </c>
      <c r="P55" s="501"/>
      <c r="Q55" s="501"/>
      <c r="R55" s="501"/>
      <c r="S55" s="504">
        <v>44378</v>
      </c>
      <c r="T55" s="504">
        <v>44469</v>
      </c>
      <c r="U55" s="505" t="s">
        <v>643</v>
      </c>
    </row>
    <row r="56" spans="1:21" x14ac:dyDescent="0.25">
      <c r="A56" s="518"/>
      <c r="B56" s="518"/>
      <c r="C56" s="518"/>
      <c r="D56" s="518"/>
      <c r="E56" s="518"/>
      <c r="F56" s="518"/>
      <c r="G56" s="518"/>
      <c r="H56" s="509"/>
      <c r="I56" s="509"/>
      <c r="J56" s="512"/>
      <c r="K56" s="515"/>
      <c r="L56" s="515"/>
      <c r="M56" s="512"/>
      <c r="N56" s="515"/>
      <c r="O56" s="499"/>
      <c r="P56" s="502"/>
      <c r="Q56" s="502"/>
      <c r="R56" s="502"/>
      <c r="S56" s="502"/>
      <c r="T56" s="502"/>
      <c r="U56" s="506"/>
    </row>
    <row r="57" spans="1:21" x14ac:dyDescent="0.25">
      <c r="A57" s="518"/>
      <c r="B57" s="518"/>
      <c r="C57" s="518"/>
      <c r="D57" s="518"/>
      <c r="E57" s="518"/>
      <c r="F57" s="518"/>
      <c r="G57" s="518"/>
      <c r="H57" s="509"/>
      <c r="I57" s="509"/>
      <c r="J57" s="512"/>
      <c r="K57" s="515"/>
      <c r="L57" s="515"/>
      <c r="M57" s="512"/>
      <c r="N57" s="515"/>
      <c r="O57" s="499"/>
      <c r="P57" s="502"/>
      <c r="Q57" s="502"/>
      <c r="R57" s="502"/>
      <c r="S57" s="502"/>
      <c r="T57" s="502"/>
      <c r="U57" s="506"/>
    </row>
    <row r="58" spans="1:21" x14ac:dyDescent="0.25">
      <c r="A58" s="518"/>
      <c r="B58" s="518"/>
      <c r="C58" s="518"/>
      <c r="D58" s="518"/>
      <c r="E58" s="518"/>
      <c r="F58" s="518"/>
      <c r="G58" s="518"/>
      <c r="H58" s="509"/>
      <c r="I58" s="509"/>
      <c r="J58" s="512"/>
      <c r="K58" s="515"/>
      <c r="L58" s="515"/>
      <c r="M58" s="512"/>
      <c r="N58" s="515"/>
      <c r="O58" s="499"/>
      <c r="P58" s="502"/>
      <c r="Q58" s="502"/>
      <c r="R58" s="502"/>
      <c r="S58" s="502"/>
      <c r="T58" s="502"/>
      <c r="U58" s="506"/>
    </row>
    <row r="59" spans="1:21" ht="261.75" customHeight="1" thickBot="1" x14ac:dyDescent="0.3">
      <c r="A59" s="519"/>
      <c r="B59" s="519"/>
      <c r="C59" s="519"/>
      <c r="D59" s="519"/>
      <c r="E59" s="519"/>
      <c r="F59" s="519"/>
      <c r="G59" s="519"/>
      <c r="H59" s="510"/>
      <c r="I59" s="510"/>
      <c r="J59" s="513"/>
      <c r="K59" s="516"/>
      <c r="L59" s="516"/>
      <c r="M59" s="513"/>
      <c r="N59" s="516"/>
      <c r="O59" s="500"/>
      <c r="P59" s="503"/>
      <c r="Q59" s="503"/>
      <c r="R59" s="503"/>
      <c r="S59" s="503"/>
      <c r="T59" s="503"/>
      <c r="U59" s="507"/>
    </row>
    <row r="60" spans="1:21" x14ac:dyDescent="0.25">
      <c r="A60" s="517">
        <f>'Mapa Final'!A60</f>
        <v>11</v>
      </c>
      <c r="B60" s="517" t="str">
        <f>'Mapa Final'!B60</f>
        <v>Inaplicabilidad de la normavidad ambiental vigente</v>
      </c>
      <c r="C60" s="517" t="str">
        <f>'Mapa Final'!C60</f>
        <v>Afectación Ambiental</v>
      </c>
      <c r="D60" s="517" t="str">
        <f>'Mapa Final'!D60</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60" s="517" t="str">
        <f>'Mapa Final'!E60</f>
        <v>Desconocimiento de los lineamientos ambientales y normatividad vigente ambiental</v>
      </c>
      <c r="F60" s="517" t="str">
        <f>'Mapa Final'!F60</f>
        <v>Posibilidad de afectación ambiental debido al desconocimiento de las lineamientos ambientales y normatividad vigente ambiental</v>
      </c>
      <c r="G60" s="517" t="str">
        <f>'Mapa Final'!G60</f>
        <v>Eventos Ambientales Internos</v>
      </c>
      <c r="H60" s="508" t="str">
        <f>'Mapa Final'!I60</f>
        <v>Media</v>
      </c>
      <c r="I60" s="508" t="str">
        <f>'Mapa Final'!L60</f>
        <v>Moderado</v>
      </c>
      <c r="J60" s="511" t="str">
        <f>'Mapa Final'!N60</f>
        <v>Moderado</v>
      </c>
      <c r="K60" s="514" t="str">
        <f>'Mapa Final'!AA60</f>
        <v>Baja</v>
      </c>
      <c r="L60" s="514" t="str">
        <f>'Mapa Final'!AE60</f>
        <v>Moderado</v>
      </c>
      <c r="M60" s="511" t="str">
        <f>'Mapa Final'!AG60</f>
        <v>Moderado</v>
      </c>
      <c r="N60" s="514" t="str">
        <f>'Mapa Final'!AH60</f>
        <v>Aceptar</v>
      </c>
      <c r="O60" s="498" t="s">
        <v>630</v>
      </c>
      <c r="P60" s="501"/>
      <c r="Q60" s="501"/>
      <c r="R60" s="501"/>
      <c r="S60" s="504">
        <v>44378</v>
      </c>
      <c r="T60" s="504">
        <v>44469</v>
      </c>
      <c r="U60" s="505" t="s">
        <v>643</v>
      </c>
    </row>
    <row r="61" spans="1:21" x14ac:dyDescent="0.25">
      <c r="A61" s="518"/>
      <c r="B61" s="518"/>
      <c r="C61" s="518"/>
      <c r="D61" s="518"/>
      <c r="E61" s="518"/>
      <c r="F61" s="518"/>
      <c r="G61" s="518"/>
      <c r="H61" s="509"/>
      <c r="I61" s="509"/>
      <c r="J61" s="512"/>
      <c r="K61" s="515"/>
      <c r="L61" s="515"/>
      <c r="M61" s="512"/>
      <c r="N61" s="515"/>
      <c r="O61" s="499"/>
      <c r="P61" s="502"/>
      <c r="Q61" s="502"/>
      <c r="R61" s="502"/>
      <c r="S61" s="502"/>
      <c r="T61" s="502"/>
      <c r="U61" s="506"/>
    </row>
    <row r="62" spans="1:21" x14ac:dyDescent="0.25">
      <c r="A62" s="518"/>
      <c r="B62" s="518"/>
      <c r="C62" s="518"/>
      <c r="D62" s="518"/>
      <c r="E62" s="518"/>
      <c r="F62" s="518"/>
      <c r="G62" s="518"/>
      <c r="H62" s="509"/>
      <c r="I62" s="509"/>
      <c r="J62" s="512"/>
      <c r="K62" s="515"/>
      <c r="L62" s="515"/>
      <c r="M62" s="512"/>
      <c r="N62" s="515"/>
      <c r="O62" s="499"/>
      <c r="P62" s="502"/>
      <c r="Q62" s="502"/>
      <c r="R62" s="502"/>
      <c r="S62" s="502"/>
      <c r="T62" s="502"/>
      <c r="U62" s="506"/>
    </row>
    <row r="63" spans="1:21" x14ac:dyDescent="0.25">
      <c r="A63" s="518"/>
      <c r="B63" s="518"/>
      <c r="C63" s="518"/>
      <c r="D63" s="518"/>
      <c r="E63" s="518"/>
      <c r="F63" s="518"/>
      <c r="G63" s="518"/>
      <c r="H63" s="509"/>
      <c r="I63" s="509"/>
      <c r="J63" s="512"/>
      <c r="K63" s="515"/>
      <c r="L63" s="515"/>
      <c r="M63" s="512"/>
      <c r="N63" s="515"/>
      <c r="O63" s="499"/>
      <c r="P63" s="502"/>
      <c r="Q63" s="502"/>
      <c r="R63" s="502"/>
      <c r="S63" s="502"/>
      <c r="T63" s="502"/>
      <c r="U63" s="506"/>
    </row>
    <row r="64" spans="1:21" ht="69" customHeight="1" thickBot="1" x14ac:dyDescent="0.3">
      <c r="A64" s="519"/>
      <c r="B64" s="519"/>
      <c r="C64" s="519"/>
      <c r="D64" s="519"/>
      <c r="E64" s="519"/>
      <c r="F64" s="519"/>
      <c r="G64" s="519"/>
      <c r="H64" s="510"/>
      <c r="I64" s="510"/>
      <c r="J64" s="513"/>
      <c r="K64" s="516"/>
      <c r="L64" s="516"/>
      <c r="M64" s="513"/>
      <c r="N64" s="516"/>
      <c r="O64" s="500"/>
      <c r="P64" s="503"/>
      <c r="Q64" s="503"/>
      <c r="R64" s="503"/>
      <c r="S64" s="503"/>
      <c r="T64" s="503"/>
      <c r="U64" s="507"/>
    </row>
    <row r="65" spans="1:21" x14ac:dyDescent="0.25">
      <c r="A65" s="517">
        <f>'Mapa Final'!A65</f>
        <v>12</v>
      </c>
      <c r="B65" s="517" t="str">
        <f>'Mapa Final'!B65</f>
        <v>Descertificación</v>
      </c>
      <c r="C65" s="517" t="str">
        <f>'Mapa Final'!C65</f>
        <v>Incumplimiento de las metas establecidas</v>
      </c>
      <c r="D65" s="517" t="str">
        <f>'Mapa Final'!D65</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5" s="517" t="str">
        <f>'Mapa Final'!E65</f>
        <v>Desconocimiento de los lineamientos calidad y normatividad vigente de calidad</v>
      </c>
      <c r="F65" s="517" t="str">
        <f>'Mapa Final'!F65</f>
        <v>Posibilidad de Incumplimiento de las metas establecidas por desconocimiento de los lineamientos calidad y normatividad vigente de calidad</v>
      </c>
      <c r="G65" s="517" t="str">
        <f>'Mapa Final'!G65</f>
        <v>Ejecución y Administración de Procesos</v>
      </c>
      <c r="H65" s="508" t="str">
        <f>'Mapa Final'!I65</f>
        <v>Muy Baja</v>
      </c>
      <c r="I65" s="508" t="str">
        <f>'Mapa Final'!L65</f>
        <v>Mayor</v>
      </c>
      <c r="J65" s="511" t="str">
        <f>'Mapa Final'!N65</f>
        <v xml:space="preserve">Alto </v>
      </c>
      <c r="K65" s="514" t="str">
        <f>'Mapa Final'!AA65</f>
        <v>Muy Baja</v>
      </c>
      <c r="L65" s="514" t="str">
        <f>'Mapa Final'!AE65</f>
        <v>Mayor</v>
      </c>
      <c r="M65" s="511" t="str">
        <f>'Mapa Final'!AG65</f>
        <v xml:space="preserve">Alto </v>
      </c>
      <c r="N65" s="514" t="str">
        <f>'Mapa Final'!AH65</f>
        <v>Reducir(mitigar)</v>
      </c>
      <c r="O65" s="505" t="s">
        <v>646</v>
      </c>
      <c r="P65" s="501"/>
      <c r="Q65" s="501"/>
      <c r="R65" s="501"/>
      <c r="S65" s="504">
        <v>44378</v>
      </c>
      <c r="T65" s="504">
        <v>44469</v>
      </c>
      <c r="U65" s="505" t="s">
        <v>643</v>
      </c>
    </row>
    <row r="66" spans="1:21" x14ac:dyDescent="0.25">
      <c r="A66" s="518"/>
      <c r="B66" s="518"/>
      <c r="C66" s="518"/>
      <c r="D66" s="518"/>
      <c r="E66" s="518"/>
      <c r="F66" s="518"/>
      <c r="G66" s="518"/>
      <c r="H66" s="509"/>
      <c r="I66" s="509"/>
      <c r="J66" s="512"/>
      <c r="K66" s="515"/>
      <c r="L66" s="515"/>
      <c r="M66" s="512"/>
      <c r="N66" s="515"/>
      <c r="O66" s="520"/>
      <c r="P66" s="502"/>
      <c r="Q66" s="502"/>
      <c r="R66" s="502"/>
      <c r="S66" s="502"/>
      <c r="T66" s="502"/>
      <c r="U66" s="506"/>
    </row>
    <row r="67" spans="1:21" x14ac:dyDescent="0.25">
      <c r="A67" s="518"/>
      <c r="B67" s="518"/>
      <c r="C67" s="518"/>
      <c r="D67" s="518"/>
      <c r="E67" s="518"/>
      <c r="F67" s="518"/>
      <c r="G67" s="518"/>
      <c r="H67" s="509"/>
      <c r="I67" s="509"/>
      <c r="J67" s="512"/>
      <c r="K67" s="515"/>
      <c r="L67" s="515"/>
      <c r="M67" s="512"/>
      <c r="N67" s="515"/>
      <c r="O67" s="520"/>
      <c r="P67" s="502"/>
      <c r="Q67" s="502"/>
      <c r="R67" s="502"/>
      <c r="S67" s="502"/>
      <c r="T67" s="502"/>
      <c r="U67" s="506"/>
    </row>
    <row r="68" spans="1:21" x14ac:dyDescent="0.25">
      <c r="A68" s="518"/>
      <c r="B68" s="518"/>
      <c r="C68" s="518"/>
      <c r="D68" s="518"/>
      <c r="E68" s="518"/>
      <c r="F68" s="518"/>
      <c r="G68" s="518"/>
      <c r="H68" s="509"/>
      <c r="I68" s="509"/>
      <c r="J68" s="512"/>
      <c r="K68" s="515"/>
      <c r="L68" s="515"/>
      <c r="M68" s="512"/>
      <c r="N68" s="515"/>
      <c r="O68" s="520"/>
      <c r="P68" s="502"/>
      <c r="Q68" s="502"/>
      <c r="R68" s="502"/>
      <c r="S68" s="502"/>
      <c r="T68" s="502"/>
      <c r="U68" s="506"/>
    </row>
    <row r="69" spans="1:21" ht="134.25" customHeight="1" thickBot="1" x14ac:dyDescent="0.3">
      <c r="A69" s="519"/>
      <c r="B69" s="519"/>
      <c r="C69" s="519"/>
      <c r="D69" s="519"/>
      <c r="E69" s="519"/>
      <c r="F69" s="519"/>
      <c r="G69" s="519"/>
      <c r="H69" s="510"/>
      <c r="I69" s="510"/>
      <c r="J69" s="513"/>
      <c r="K69" s="516"/>
      <c r="L69" s="516"/>
      <c r="M69" s="513"/>
      <c r="N69" s="516"/>
      <c r="O69" s="521"/>
      <c r="P69" s="503"/>
      <c r="Q69" s="503"/>
      <c r="R69" s="503"/>
      <c r="S69" s="503"/>
      <c r="T69" s="503"/>
      <c r="U69" s="507"/>
    </row>
  </sheetData>
  <mergeCells count="271">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J60:J64"/>
    <mergeCell ref="K60:K64"/>
    <mergeCell ref="L60:L64"/>
    <mergeCell ref="M60:M64"/>
    <mergeCell ref="N60:N64"/>
    <mergeCell ref="O60:O64"/>
    <mergeCell ref="P60:P64"/>
    <mergeCell ref="Q60:Q64"/>
    <mergeCell ref="R60:R64"/>
    <mergeCell ref="S60:S64"/>
    <mergeCell ref="T60:T64"/>
    <mergeCell ref="U60:U64"/>
    <mergeCell ref="A65:A69"/>
    <mergeCell ref="B65:B69"/>
    <mergeCell ref="C65:C69"/>
    <mergeCell ref="D65:D69"/>
    <mergeCell ref="E65:E69"/>
    <mergeCell ref="F65:F69"/>
    <mergeCell ref="G65:G69"/>
    <mergeCell ref="H65:H69"/>
    <mergeCell ref="I65:I69"/>
    <mergeCell ref="J65:J69"/>
    <mergeCell ref="K65:K69"/>
    <mergeCell ref="L65:L69"/>
    <mergeCell ref="M65:M69"/>
    <mergeCell ref="N65:N69"/>
    <mergeCell ref="O65:O69"/>
    <mergeCell ref="P65:P69"/>
    <mergeCell ref="Q65:Q69"/>
    <mergeCell ref="R65:R69"/>
    <mergeCell ref="S65:S69"/>
    <mergeCell ref="T65:T69"/>
    <mergeCell ref="U65:U69"/>
  </mergeCells>
  <conditionalFormatting sqref="D8:G8 H7 H70:J1048576 A7:B7">
    <cfRule type="containsText" dxfId="1643" priority="1517" operator="containsText" text="3- Moderado">
      <formula>NOT(ISERROR(SEARCH("3- Moderado",A7)))</formula>
    </cfRule>
    <cfRule type="containsText" dxfId="1642" priority="1518" operator="containsText" text="6- Moderado">
      <formula>NOT(ISERROR(SEARCH("6- Moderado",A7)))</formula>
    </cfRule>
    <cfRule type="containsText" dxfId="1641" priority="1519" operator="containsText" text="4- Moderado">
      <formula>NOT(ISERROR(SEARCH("4- Moderado",A7)))</formula>
    </cfRule>
    <cfRule type="containsText" dxfId="1640" priority="1520" operator="containsText" text="3- Bajo">
      <formula>NOT(ISERROR(SEARCH("3- Bajo",A7)))</formula>
    </cfRule>
    <cfRule type="containsText" dxfId="1639" priority="1521" operator="containsText" text="4- Bajo">
      <formula>NOT(ISERROR(SEARCH("4- Bajo",A7)))</formula>
    </cfRule>
    <cfRule type="containsText" dxfId="1638" priority="1522" operator="containsText" text="1- Bajo">
      <formula>NOT(ISERROR(SEARCH("1- Bajo",A7)))</formula>
    </cfRule>
  </conditionalFormatting>
  <conditionalFormatting sqref="H8:J8">
    <cfRule type="containsText" dxfId="1637" priority="1510" operator="containsText" text="3- Moderado">
      <formula>NOT(ISERROR(SEARCH("3- Moderado",H8)))</formula>
    </cfRule>
    <cfRule type="containsText" dxfId="1636" priority="1511" operator="containsText" text="6- Moderado">
      <formula>NOT(ISERROR(SEARCH("6- Moderado",H8)))</formula>
    </cfRule>
    <cfRule type="containsText" dxfId="1635" priority="1512" operator="containsText" text="4- Moderado">
      <formula>NOT(ISERROR(SEARCH("4- Moderado",H8)))</formula>
    </cfRule>
    <cfRule type="containsText" dxfId="1634" priority="1513" operator="containsText" text="3- Bajo">
      <formula>NOT(ISERROR(SEARCH("3- Bajo",H8)))</formula>
    </cfRule>
    <cfRule type="containsText" dxfId="1633" priority="1514" operator="containsText" text="4- Bajo">
      <formula>NOT(ISERROR(SEARCH("4- Bajo",H8)))</formula>
    </cfRule>
    <cfRule type="containsText" dxfId="1632" priority="1516" operator="containsText" text="1- Bajo">
      <formula>NOT(ISERROR(SEARCH("1- Bajo",H8)))</formula>
    </cfRule>
  </conditionalFormatting>
  <conditionalFormatting sqref="J8 J70:J1048576">
    <cfRule type="containsText" dxfId="1631" priority="1499" operator="containsText" text="25- Extremo">
      <formula>NOT(ISERROR(SEARCH("25- Extremo",J8)))</formula>
    </cfRule>
    <cfRule type="containsText" dxfId="1630" priority="1500" operator="containsText" text="20- Extremo">
      <formula>NOT(ISERROR(SEARCH("20- Extremo",J8)))</formula>
    </cfRule>
    <cfRule type="containsText" dxfId="1629" priority="1501" operator="containsText" text="15- Extremo">
      <formula>NOT(ISERROR(SEARCH("15- Extremo",J8)))</formula>
    </cfRule>
    <cfRule type="containsText" dxfId="1628" priority="1502" operator="containsText" text="10- Extremo">
      <formula>NOT(ISERROR(SEARCH("10- Extremo",J8)))</formula>
    </cfRule>
    <cfRule type="containsText" dxfId="1627" priority="1503" operator="containsText" text="5- Extremo">
      <formula>NOT(ISERROR(SEARCH("5- Extremo",J8)))</formula>
    </cfRule>
    <cfRule type="containsText" dxfId="1626" priority="1504" operator="containsText" text="12- Alto">
      <formula>NOT(ISERROR(SEARCH("12- Alto",J8)))</formula>
    </cfRule>
    <cfRule type="containsText" dxfId="1625" priority="1505" operator="containsText" text="10- Alto">
      <formula>NOT(ISERROR(SEARCH("10- Alto",J8)))</formula>
    </cfRule>
    <cfRule type="containsText" dxfId="1624" priority="1506" operator="containsText" text="9- Alto">
      <formula>NOT(ISERROR(SEARCH("9- Alto",J8)))</formula>
    </cfRule>
    <cfRule type="containsText" dxfId="1623" priority="1507" operator="containsText" text="8- Alto">
      <formula>NOT(ISERROR(SEARCH("8- Alto",J8)))</formula>
    </cfRule>
    <cfRule type="containsText" dxfId="1622" priority="1508" operator="containsText" text="5- Alto">
      <formula>NOT(ISERROR(SEARCH("5- Alto",J8)))</formula>
    </cfRule>
    <cfRule type="containsText" dxfId="1621" priority="1509" operator="containsText" text="4- Alto">
      <formula>NOT(ISERROR(SEARCH("4- Alto",J8)))</formula>
    </cfRule>
    <cfRule type="containsText" dxfId="1620" priority="1515" operator="containsText" text="2- Bajo">
      <formula>NOT(ISERROR(SEARCH("2- Bajo",J8)))</formula>
    </cfRule>
  </conditionalFormatting>
  <conditionalFormatting sqref="K8">
    <cfRule type="containsText" dxfId="1619" priority="1469" operator="containsText" text="3- Moderado">
      <formula>NOT(ISERROR(SEARCH("3- Moderado",K8)))</formula>
    </cfRule>
    <cfRule type="containsText" dxfId="1618" priority="1470" operator="containsText" text="6- Moderado">
      <formula>NOT(ISERROR(SEARCH("6- Moderado",K8)))</formula>
    </cfRule>
    <cfRule type="containsText" dxfId="1617" priority="1471" operator="containsText" text="4- Moderado">
      <formula>NOT(ISERROR(SEARCH("4- Moderado",K8)))</formula>
    </cfRule>
    <cfRule type="containsText" dxfId="1616" priority="1472" operator="containsText" text="3- Bajo">
      <formula>NOT(ISERROR(SEARCH("3- Bajo",K8)))</formula>
    </cfRule>
    <cfRule type="containsText" dxfId="1615" priority="1473" operator="containsText" text="4- Bajo">
      <formula>NOT(ISERROR(SEARCH("4- Bajo",K8)))</formula>
    </cfRule>
    <cfRule type="containsText" dxfId="1614" priority="1474" operator="containsText" text="1- Bajo">
      <formula>NOT(ISERROR(SEARCH("1- Bajo",K8)))</formula>
    </cfRule>
  </conditionalFormatting>
  <conditionalFormatting sqref="L8">
    <cfRule type="containsText" dxfId="1613" priority="1463" operator="containsText" text="3- Moderado">
      <formula>NOT(ISERROR(SEARCH("3- Moderado",L8)))</formula>
    </cfRule>
    <cfRule type="containsText" dxfId="1612" priority="1464" operator="containsText" text="6- Moderado">
      <formula>NOT(ISERROR(SEARCH("6- Moderado",L8)))</formula>
    </cfRule>
    <cfRule type="containsText" dxfId="1611" priority="1465" operator="containsText" text="4- Moderado">
      <formula>NOT(ISERROR(SEARCH("4- Moderado",L8)))</formula>
    </cfRule>
    <cfRule type="containsText" dxfId="1610" priority="1466" operator="containsText" text="3- Bajo">
      <formula>NOT(ISERROR(SEARCH("3- Bajo",L8)))</formula>
    </cfRule>
    <cfRule type="containsText" dxfId="1609" priority="1467" operator="containsText" text="4- Bajo">
      <formula>NOT(ISERROR(SEARCH("4- Bajo",L8)))</formula>
    </cfRule>
    <cfRule type="containsText" dxfId="1608" priority="1468" operator="containsText" text="1- Bajo">
      <formula>NOT(ISERROR(SEARCH("1- Bajo",L8)))</formula>
    </cfRule>
  </conditionalFormatting>
  <conditionalFormatting sqref="M8">
    <cfRule type="containsText" dxfId="1607" priority="1457" operator="containsText" text="3- Moderado">
      <formula>NOT(ISERROR(SEARCH("3- Moderado",M8)))</formula>
    </cfRule>
    <cfRule type="containsText" dxfId="1606" priority="1458" operator="containsText" text="6- Moderado">
      <formula>NOT(ISERROR(SEARCH("6- Moderado",M8)))</formula>
    </cfRule>
    <cfRule type="containsText" dxfId="1605" priority="1459" operator="containsText" text="4- Moderado">
      <formula>NOT(ISERROR(SEARCH("4- Moderado",M8)))</formula>
    </cfRule>
    <cfRule type="containsText" dxfId="1604" priority="1460" operator="containsText" text="3- Bajo">
      <formula>NOT(ISERROR(SEARCH("3- Bajo",M8)))</formula>
    </cfRule>
    <cfRule type="containsText" dxfId="1603" priority="1461" operator="containsText" text="4- Bajo">
      <formula>NOT(ISERROR(SEARCH("4- Bajo",M8)))</formula>
    </cfRule>
    <cfRule type="containsText" dxfId="1602" priority="1462" operator="containsText" text="1- Bajo">
      <formula>NOT(ISERROR(SEARCH("1- Bajo",M8)))</formula>
    </cfRule>
  </conditionalFormatting>
  <conditionalFormatting sqref="K10:L10">
    <cfRule type="containsText" dxfId="1601" priority="799" operator="containsText" text="3- Moderado">
      <formula>NOT(ISERROR(SEARCH("3- Moderado",K10)))</formula>
    </cfRule>
    <cfRule type="containsText" dxfId="1600" priority="800" operator="containsText" text="6- Moderado">
      <formula>NOT(ISERROR(SEARCH("6- Moderado",K10)))</formula>
    </cfRule>
    <cfRule type="containsText" dxfId="1599" priority="801" operator="containsText" text="4- Moderado">
      <formula>NOT(ISERROR(SEARCH("4- Moderado",K10)))</formula>
    </cfRule>
    <cfRule type="containsText" dxfId="1598" priority="802" operator="containsText" text="3- Bajo">
      <formula>NOT(ISERROR(SEARCH("3- Bajo",K10)))</formula>
    </cfRule>
    <cfRule type="containsText" dxfId="1597" priority="803" operator="containsText" text="4- Bajo">
      <formula>NOT(ISERROR(SEARCH("4- Bajo",K10)))</formula>
    </cfRule>
    <cfRule type="containsText" dxfId="1596" priority="804" operator="containsText" text="1- Bajo">
      <formula>NOT(ISERROR(SEARCH("1- Bajo",K10)))</formula>
    </cfRule>
  </conditionalFormatting>
  <conditionalFormatting sqref="H10:I10">
    <cfRule type="containsText" dxfId="1595" priority="793" operator="containsText" text="3- Moderado">
      <formula>NOT(ISERROR(SEARCH("3- Moderado",H10)))</formula>
    </cfRule>
    <cfRule type="containsText" dxfId="1594" priority="794" operator="containsText" text="6- Moderado">
      <formula>NOT(ISERROR(SEARCH("6- Moderado",H10)))</formula>
    </cfRule>
    <cfRule type="containsText" dxfId="1593" priority="795" operator="containsText" text="4- Moderado">
      <formula>NOT(ISERROR(SEARCH("4- Moderado",H10)))</formula>
    </cfRule>
    <cfRule type="containsText" dxfId="1592" priority="796" operator="containsText" text="3- Bajo">
      <formula>NOT(ISERROR(SEARCH("3- Bajo",H10)))</formula>
    </cfRule>
    <cfRule type="containsText" dxfId="1591" priority="797" operator="containsText" text="4- Bajo">
      <formula>NOT(ISERROR(SEARCH("4- Bajo",H10)))</formula>
    </cfRule>
    <cfRule type="containsText" dxfId="1590" priority="798" operator="containsText" text="1- Bajo">
      <formula>NOT(ISERROR(SEARCH("1- Bajo",H10)))</formula>
    </cfRule>
  </conditionalFormatting>
  <conditionalFormatting sqref="A10">
    <cfRule type="containsText" dxfId="1589" priority="787" operator="containsText" text="3- Moderado">
      <formula>NOT(ISERROR(SEARCH("3- Moderado",A10)))</formula>
    </cfRule>
    <cfRule type="containsText" dxfId="1588" priority="788" operator="containsText" text="6- Moderado">
      <formula>NOT(ISERROR(SEARCH("6- Moderado",A10)))</formula>
    </cfRule>
    <cfRule type="containsText" dxfId="1587" priority="789" operator="containsText" text="4- Moderado">
      <formula>NOT(ISERROR(SEARCH("4- Moderado",A10)))</formula>
    </cfRule>
    <cfRule type="containsText" dxfId="1586" priority="790" operator="containsText" text="3- Bajo">
      <formula>NOT(ISERROR(SEARCH("3- Bajo",A10)))</formula>
    </cfRule>
    <cfRule type="containsText" dxfId="1585" priority="791" operator="containsText" text="4- Bajo">
      <formula>NOT(ISERROR(SEARCH("4- Bajo",A10)))</formula>
    </cfRule>
    <cfRule type="containsText" dxfId="1584" priority="792" operator="containsText" text="1- Bajo">
      <formula>NOT(ISERROR(SEARCH("1- Bajo",A10)))</formula>
    </cfRule>
  </conditionalFormatting>
  <conditionalFormatting sqref="J10:J14">
    <cfRule type="containsText" dxfId="1583" priority="782" operator="containsText" text="Bajo">
      <formula>NOT(ISERROR(SEARCH("Bajo",J10)))</formula>
    </cfRule>
    <cfRule type="containsText" dxfId="1582" priority="783" operator="containsText" text="Moderado">
      <formula>NOT(ISERROR(SEARCH("Moderado",J10)))</formula>
    </cfRule>
    <cfRule type="containsText" dxfId="1581" priority="784" operator="containsText" text="Alto">
      <formula>NOT(ISERROR(SEARCH("Alto",J10)))</formula>
    </cfRule>
    <cfRule type="containsText" dxfId="1580"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1579" priority="757" operator="containsText" text="Moderado">
      <formula>NOT(ISERROR(SEARCH("Moderado",M10)))</formula>
    </cfRule>
    <cfRule type="containsText" dxfId="1578" priority="777" operator="containsText" text="Bajo">
      <formula>NOT(ISERROR(SEARCH("Bajo",M10)))</formula>
    </cfRule>
    <cfRule type="containsText" dxfId="1577" priority="778" operator="containsText" text="Moderado">
      <formula>NOT(ISERROR(SEARCH("Moderado",M10)))</formula>
    </cfRule>
    <cfRule type="containsText" dxfId="1576" priority="779" operator="containsText" text="Alto">
      <formula>NOT(ISERROR(SEARCH("Alto",M10)))</formula>
    </cfRule>
    <cfRule type="containsText" dxfId="1575"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1574" priority="771" operator="containsText" text="3- Moderado">
      <formula>NOT(ISERROR(SEARCH("3- Moderado",N10)))</formula>
    </cfRule>
    <cfRule type="containsText" dxfId="1573" priority="772" operator="containsText" text="6- Moderado">
      <formula>NOT(ISERROR(SEARCH("6- Moderado",N10)))</formula>
    </cfRule>
    <cfRule type="containsText" dxfId="1572" priority="773" operator="containsText" text="4- Moderado">
      <formula>NOT(ISERROR(SEARCH("4- Moderado",N10)))</formula>
    </cfRule>
    <cfRule type="containsText" dxfId="1571" priority="774" operator="containsText" text="3- Bajo">
      <formula>NOT(ISERROR(SEARCH("3- Bajo",N10)))</formula>
    </cfRule>
    <cfRule type="containsText" dxfId="1570" priority="775" operator="containsText" text="4- Bajo">
      <formula>NOT(ISERROR(SEARCH("4- Bajo",N10)))</formula>
    </cfRule>
    <cfRule type="containsText" dxfId="1569" priority="776" operator="containsText" text="1- Bajo">
      <formula>NOT(ISERROR(SEARCH("1- Bajo",N10)))</formula>
    </cfRule>
  </conditionalFormatting>
  <conditionalFormatting sqref="H10:H14">
    <cfRule type="containsText" dxfId="1568" priority="758" operator="containsText" text="Muy Alta">
      <formula>NOT(ISERROR(SEARCH("Muy Alta",H10)))</formula>
    </cfRule>
    <cfRule type="containsText" dxfId="1567" priority="759" operator="containsText" text="Alta">
      <formula>NOT(ISERROR(SEARCH("Alta",H10)))</formula>
    </cfRule>
    <cfRule type="containsText" dxfId="1566" priority="760" operator="containsText" text="Muy Alta">
      <formula>NOT(ISERROR(SEARCH("Muy Alta",H10)))</formula>
    </cfRule>
    <cfRule type="containsText" dxfId="1565" priority="765" operator="containsText" text="Muy Baja">
      <formula>NOT(ISERROR(SEARCH("Muy Baja",H10)))</formula>
    </cfRule>
    <cfRule type="containsText" dxfId="1564" priority="766" operator="containsText" text="Baja">
      <formula>NOT(ISERROR(SEARCH("Baja",H10)))</formula>
    </cfRule>
    <cfRule type="containsText" dxfId="1563" priority="767" operator="containsText" text="Media">
      <formula>NOT(ISERROR(SEARCH("Media",H10)))</formula>
    </cfRule>
    <cfRule type="containsText" dxfId="1562" priority="768" operator="containsText" text="Alta">
      <formula>NOT(ISERROR(SEARCH("Alta",H10)))</formula>
    </cfRule>
    <cfRule type="containsText" dxfId="1561" priority="770" operator="containsText" text="Muy Alta">
      <formula>NOT(ISERROR(SEARCH("Muy Alta",H10)))</formula>
    </cfRule>
  </conditionalFormatting>
  <conditionalFormatting sqref="I10:I14">
    <cfRule type="containsText" dxfId="1560" priority="761" operator="containsText" text="Catastrófico">
      <formula>NOT(ISERROR(SEARCH("Catastrófico",I10)))</formula>
    </cfRule>
    <cfRule type="containsText" dxfId="1559" priority="762" operator="containsText" text="Mayor">
      <formula>NOT(ISERROR(SEARCH("Mayor",I10)))</formula>
    </cfRule>
    <cfRule type="containsText" dxfId="1558" priority="763" operator="containsText" text="Menor">
      <formula>NOT(ISERROR(SEARCH("Menor",I10)))</formula>
    </cfRule>
    <cfRule type="containsText" dxfId="1557" priority="764" operator="containsText" text="Leve">
      <formula>NOT(ISERROR(SEARCH("Leve",I10)))</formula>
    </cfRule>
    <cfRule type="containsText" dxfId="1556" priority="769" operator="containsText" text="Moderado">
      <formula>NOT(ISERROR(SEARCH("Moderado",I10)))</formula>
    </cfRule>
  </conditionalFormatting>
  <conditionalFormatting sqref="K10:K14">
    <cfRule type="containsText" dxfId="1555" priority="756" operator="containsText" text="Media">
      <formula>NOT(ISERROR(SEARCH("Media",K10)))</formula>
    </cfRule>
  </conditionalFormatting>
  <conditionalFormatting sqref="L10:L14">
    <cfRule type="containsText" dxfId="1554" priority="755" operator="containsText" text="Moderado">
      <formula>NOT(ISERROR(SEARCH("Moderado",L10)))</formula>
    </cfRule>
  </conditionalFormatting>
  <conditionalFormatting sqref="J10:J14">
    <cfRule type="containsText" dxfId="1553" priority="754" operator="containsText" text="Moderado">
      <formula>NOT(ISERROR(SEARCH("Moderado",J10)))</formula>
    </cfRule>
  </conditionalFormatting>
  <conditionalFormatting sqref="J10:J14">
    <cfRule type="containsText" dxfId="1552" priority="752" operator="containsText" text="Bajo">
      <formula>NOT(ISERROR(SEARCH("Bajo",J10)))</formula>
    </cfRule>
    <cfRule type="containsText" dxfId="1551" priority="753" operator="containsText" text="Extremo">
      <formula>NOT(ISERROR(SEARCH("Extremo",J10)))</formula>
    </cfRule>
  </conditionalFormatting>
  <conditionalFormatting sqref="K10:K14">
    <cfRule type="containsText" dxfId="1550" priority="750" operator="containsText" text="Baja">
      <formula>NOT(ISERROR(SEARCH("Baja",K10)))</formula>
    </cfRule>
    <cfRule type="containsText" dxfId="1549" priority="751" operator="containsText" text="Muy Baja">
      <formula>NOT(ISERROR(SEARCH("Muy Baja",K10)))</formula>
    </cfRule>
  </conditionalFormatting>
  <conditionalFormatting sqref="K10:K14">
    <cfRule type="containsText" dxfId="1548" priority="748" operator="containsText" text="Muy Alta">
      <formula>NOT(ISERROR(SEARCH("Muy Alta",K10)))</formula>
    </cfRule>
    <cfRule type="containsText" dxfId="1547" priority="749" operator="containsText" text="Alta">
      <formula>NOT(ISERROR(SEARCH("Alta",K10)))</formula>
    </cfRule>
  </conditionalFormatting>
  <conditionalFormatting sqref="L10:L14">
    <cfRule type="containsText" dxfId="1546" priority="744" operator="containsText" text="Catastrófico">
      <formula>NOT(ISERROR(SEARCH("Catastrófico",L10)))</formula>
    </cfRule>
    <cfRule type="containsText" dxfId="1545" priority="745" operator="containsText" text="Mayor">
      <formula>NOT(ISERROR(SEARCH("Mayor",L10)))</formula>
    </cfRule>
    <cfRule type="containsText" dxfId="1544" priority="746" operator="containsText" text="Menor">
      <formula>NOT(ISERROR(SEARCH("Menor",L10)))</formula>
    </cfRule>
    <cfRule type="containsText" dxfId="1543" priority="747" operator="containsText" text="Leve">
      <formula>NOT(ISERROR(SEARCH("Leve",L10)))</formula>
    </cfRule>
  </conditionalFormatting>
  <conditionalFormatting sqref="B10:G10">
    <cfRule type="containsText" dxfId="1542" priority="738" operator="containsText" text="3- Moderado">
      <formula>NOT(ISERROR(SEARCH("3- Moderado",B10)))</formula>
    </cfRule>
    <cfRule type="containsText" dxfId="1541" priority="739" operator="containsText" text="6- Moderado">
      <formula>NOT(ISERROR(SEARCH("6- Moderado",B10)))</formula>
    </cfRule>
    <cfRule type="containsText" dxfId="1540" priority="740" operator="containsText" text="4- Moderado">
      <formula>NOT(ISERROR(SEARCH("4- Moderado",B10)))</formula>
    </cfRule>
    <cfRule type="containsText" dxfId="1539" priority="741" operator="containsText" text="3- Bajo">
      <formula>NOT(ISERROR(SEARCH("3- Bajo",B10)))</formula>
    </cfRule>
    <cfRule type="containsText" dxfId="1538" priority="742" operator="containsText" text="4- Bajo">
      <formula>NOT(ISERROR(SEARCH("4- Bajo",B10)))</formula>
    </cfRule>
    <cfRule type="containsText" dxfId="1537" priority="743" operator="containsText" text="1- Bajo">
      <formula>NOT(ISERROR(SEARCH("1- Bajo",B10)))</formula>
    </cfRule>
  </conditionalFormatting>
  <conditionalFormatting sqref="K15:L15">
    <cfRule type="containsText" dxfId="1536" priority="732" operator="containsText" text="3- Moderado">
      <formula>NOT(ISERROR(SEARCH("3- Moderado",K15)))</formula>
    </cfRule>
    <cfRule type="containsText" dxfId="1535" priority="733" operator="containsText" text="6- Moderado">
      <formula>NOT(ISERROR(SEARCH("6- Moderado",K15)))</formula>
    </cfRule>
    <cfRule type="containsText" dxfId="1534" priority="734" operator="containsText" text="4- Moderado">
      <formula>NOT(ISERROR(SEARCH("4- Moderado",K15)))</formula>
    </cfRule>
    <cfRule type="containsText" dxfId="1533" priority="735" operator="containsText" text="3- Bajo">
      <formula>NOT(ISERROR(SEARCH("3- Bajo",K15)))</formula>
    </cfRule>
    <cfRule type="containsText" dxfId="1532" priority="736" operator="containsText" text="4- Bajo">
      <formula>NOT(ISERROR(SEARCH("4- Bajo",K15)))</formula>
    </cfRule>
    <cfRule type="containsText" dxfId="1531" priority="737" operator="containsText" text="1- Bajo">
      <formula>NOT(ISERROR(SEARCH("1- Bajo",K15)))</formula>
    </cfRule>
  </conditionalFormatting>
  <conditionalFormatting sqref="H15:I15">
    <cfRule type="containsText" dxfId="1530" priority="726" operator="containsText" text="3- Moderado">
      <formula>NOT(ISERROR(SEARCH("3- Moderado",H15)))</formula>
    </cfRule>
    <cfRule type="containsText" dxfId="1529" priority="727" operator="containsText" text="6- Moderado">
      <formula>NOT(ISERROR(SEARCH("6- Moderado",H15)))</formula>
    </cfRule>
    <cfRule type="containsText" dxfId="1528" priority="728" operator="containsText" text="4- Moderado">
      <formula>NOT(ISERROR(SEARCH("4- Moderado",H15)))</formula>
    </cfRule>
    <cfRule type="containsText" dxfId="1527" priority="729" operator="containsText" text="3- Bajo">
      <formula>NOT(ISERROR(SEARCH("3- Bajo",H15)))</formula>
    </cfRule>
    <cfRule type="containsText" dxfId="1526" priority="730" operator="containsText" text="4- Bajo">
      <formula>NOT(ISERROR(SEARCH("4- Bajo",H15)))</formula>
    </cfRule>
    <cfRule type="containsText" dxfId="1525" priority="731" operator="containsText" text="1- Bajo">
      <formula>NOT(ISERROR(SEARCH("1- Bajo",H15)))</formula>
    </cfRule>
  </conditionalFormatting>
  <conditionalFormatting sqref="A15">
    <cfRule type="containsText" dxfId="1524" priority="720" operator="containsText" text="3- Moderado">
      <formula>NOT(ISERROR(SEARCH("3- Moderado",A15)))</formula>
    </cfRule>
    <cfRule type="containsText" dxfId="1523" priority="721" operator="containsText" text="6- Moderado">
      <formula>NOT(ISERROR(SEARCH("6- Moderado",A15)))</formula>
    </cfRule>
    <cfRule type="containsText" dxfId="1522" priority="722" operator="containsText" text="4- Moderado">
      <formula>NOT(ISERROR(SEARCH("4- Moderado",A15)))</formula>
    </cfRule>
    <cfRule type="containsText" dxfId="1521" priority="723" operator="containsText" text="3- Bajo">
      <formula>NOT(ISERROR(SEARCH("3- Bajo",A15)))</formula>
    </cfRule>
    <cfRule type="containsText" dxfId="1520" priority="724" operator="containsText" text="4- Bajo">
      <formula>NOT(ISERROR(SEARCH("4- Bajo",A15)))</formula>
    </cfRule>
    <cfRule type="containsText" dxfId="1519" priority="725" operator="containsText" text="1- Bajo">
      <formula>NOT(ISERROR(SEARCH("1- Bajo",A15)))</formula>
    </cfRule>
  </conditionalFormatting>
  <conditionalFormatting sqref="J15:J19">
    <cfRule type="containsText" dxfId="1518" priority="715" operator="containsText" text="Bajo">
      <formula>NOT(ISERROR(SEARCH("Bajo",J15)))</formula>
    </cfRule>
    <cfRule type="containsText" dxfId="1517" priority="716" operator="containsText" text="Moderado">
      <formula>NOT(ISERROR(SEARCH("Moderado",J15)))</formula>
    </cfRule>
    <cfRule type="containsText" dxfId="1516" priority="717" operator="containsText" text="Alto">
      <formula>NOT(ISERROR(SEARCH("Alto",J15)))</formula>
    </cfRule>
    <cfRule type="containsText" dxfId="1515"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1514" priority="690" operator="containsText" text="Moderado">
      <formula>NOT(ISERROR(SEARCH("Moderado",M15)))</formula>
    </cfRule>
    <cfRule type="containsText" dxfId="1513" priority="710" operator="containsText" text="Bajo">
      <formula>NOT(ISERROR(SEARCH("Bajo",M15)))</formula>
    </cfRule>
    <cfRule type="containsText" dxfId="1512" priority="711" operator="containsText" text="Moderado">
      <formula>NOT(ISERROR(SEARCH("Moderado",M15)))</formula>
    </cfRule>
    <cfRule type="containsText" dxfId="1511" priority="712" operator="containsText" text="Alto">
      <formula>NOT(ISERROR(SEARCH("Alto",M15)))</formula>
    </cfRule>
    <cfRule type="containsText" dxfId="1510"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1509" priority="704" operator="containsText" text="3- Moderado">
      <formula>NOT(ISERROR(SEARCH("3- Moderado",N15)))</formula>
    </cfRule>
    <cfRule type="containsText" dxfId="1508" priority="705" operator="containsText" text="6- Moderado">
      <formula>NOT(ISERROR(SEARCH("6- Moderado",N15)))</formula>
    </cfRule>
    <cfRule type="containsText" dxfId="1507" priority="706" operator="containsText" text="4- Moderado">
      <formula>NOT(ISERROR(SEARCH("4- Moderado",N15)))</formula>
    </cfRule>
    <cfRule type="containsText" dxfId="1506" priority="707" operator="containsText" text="3- Bajo">
      <formula>NOT(ISERROR(SEARCH("3- Bajo",N15)))</formula>
    </cfRule>
    <cfRule type="containsText" dxfId="1505" priority="708" operator="containsText" text="4- Bajo">
      <formula>NOT(ISERROR(SEARCH("4- Bajo",N15)))</formula>
    </cfRule>
    <cfRule type="containsText" dxfId="1504" priority="709" operator="containsText" text="1- Bajo">
      <formula>NOT(ISERROR(SEARCH("1- Bajo",N15)))</formula>
    </cfRule>
  </conditionalFormatting>
  <conditionalFormatting sqref="H15:H19">
    <cfRule type="containsText" dxfId="1503" priority="691" operator="containsText" text="Muy Alta">
      <formula>NOT(ISERROR(SEARCH("Muy Alta",H15)))</formula>
    </cfRule>
    <cfRule type="containsText" dxfId="1502" priority="692" operator="containsText" text="Alta">
      <formula>NOT(ISERROR(SEARCH("Alta",H15)))</formula>
    </cfRule>
    <cfRule type="containsText" dxfId="1501" priority="693" operator="containsText" text="Muy Alta">
      <formula>NOT(ISERROR(SEARCH("Muy Alta",H15)))</formula>
    </cfRule>
    <cfRule type="containsText" dxfId="1500" priority="698" operator="containsText" text="Muy Baja">
      <formula>NOT(ISERROR(SEARCH("Muy Baja",H15)))</formula>
    </cfRule>
    <cfRule type="containsText" dxfId="1499" priority="699" operator="containsText" text="Baja">
      <formula>NOT(ISERROR(SEARCH("Baja",H15)))</formula>
    </cfRule>
    <cfRule type="containsText" dxfId="1498" priority="700" operator="containsText" text="Media">
      <formula>NOT(ISERROR(SEARCH("Media",H15)))</formula>
    </cfRule>
    <cfRule type="containsText" dxfId="1497" priority="701" operator="containsText" text="Alta">
      <formula>NOT(ISERROR(SEARCH("Alta",H15)))</formula>
    </cfRule>
    <cfRule type="containsText" dxfId="1496" priority="703" operator="containsText" text="Muy Alta">
      <formula>NOT(ISERROR(SEARCH("Muy Alta",H15)))</formula>
    </cfRule>
  </conditionalFormatting>
  <conditionalFormatting sqref="I15:I19">
    <cfRule type="containsText" dxfId="1495" priority="694" operator="containsText" text="Catastrófico">
      <formula>NOT(ISERROR(SEARCH("Catastrófico",I15)))</formula>
    </cfRule>
    <cfRule type="containsText" dxfId="1494" priority="695" operator="containsText" text="Mayor">
      <formula>NOT(ISERROR(SEARCH("Mayor",I15)))</formula>
    </cfRule>
    <cfRule type="containsText" dxfId="1493" priority="696" operator="containsText" text="Menor">
      <formula>NOT(ISERROR(SEARCH("Menor",I15)))</formula>
    </cfRule>
    <cfRule type="containsText" dxfId="1492" priority="697" operator="containsText" text="Leve">
      <formula>NOT(ISERROR(SEARCH("Leve",I15)))</formula>
    </cfRule>
    <cfRule type="containsText" dxfId="1491" priority="702" operator="containsText" text="Moderado">
      <formula>NOT(ISERROR(SEARCH("Moderado",I15)))</formula>
    </cfRule>
  </conditionalFormatting>
  <conditionalFormatting sqref="K15:K19">
    <cfRule type="containsText" dxfId="1490" priority="689" operator="containsText" text="Media">
      <formula>NOT(ISERROR(SEARCH("Media",K15)))</formula>
    </cfRule>
  </conditionalFormatting>
  <conditionalFormatting sqref="L15:L19">
    <cfRule type="containsText" dxfId="1489" priority="688" operator="containsText" text="Moderado">
      <formula>NOT(ISERROR(SEARCH("Moderado",L15)))</formula>
    </cfRule>
  </conditionalFormatting>
  <conditionalFormatting sqref="J15:J19">
    <cfRule type="containsText" dxfId="1488" priority="687" operator="containsText" text="Moderado">
      <formula>NOT(ISERROR(SEARCH("Moderado",J15)))</formula>
    </cfRule>
  </conditionalFormatting>
  <conditionalFormatting sqref="J15:J19">
    <cfRule type="containsText" dxfId="1487" priority="685" operator="containsText" text="Bajo">
      <formula>NOT(ISERROR(SEARCH("Bajo",J15)))</formula>
    </cfRule>
    <cfRule type="containsText" dxfId="1486" priority="686" operator="containsText" text="Extremo">
      <formula>NOT(ISERROR(SEARCH("Extremo",J15)))</formula>
    </cfRule>
  </conditionalFormatting>
  <conditionalFormatting sqref="K15:K19">
    <cfRule type="containsText" dxfId="1485" priority="683" operator="containsText" text="Baja">
      <formula>NOT(ISERROR(SEARCH("Baja",K15)))</formula>
    </cfRule>
    <cfRule type="containsText" dxfId="1484" priority="684" operator="containsText" text="Muy Baja">
      <formula>NOT(ISERROR(SEARCH("Muy Baja",K15)))</formula>
    </cfRule>
  </conditionalFormatting>
  <conditionalFormatting sqref="K15:K19">
    <cfRule type="containsText" dxfId="1483" priority="681" operator="containsText" text="Muy Alta">
      <formula>NOT(ISERROR(SEARCH("Muy Alta",K15)))</formula>
    </cfRule>
    <cfRule type="containsText" dxfId="1482" priority="682" operator="containsText" text="Alta">
      <formula>NOT(ISERROR(SEARCH("Alta",K15)))</formula>
    </cfRule>
  </conditionalFormatting>
  <conditionalFormatting sqref="L15:L19">
    <cfRule type="containsText" dxfId="1481" priority="677" operator="containsText" text="Catastrófico">
      <formula>NOT(ISERROR(SEARCH("Catastrófico",L15)))</formula>
    </cfRule>
    <cfRule type="containsText" dxfId="1480" priority="678" operator="containsText" text="Mayor">
      <formula>NOT(ISERROR(SEARCH("Mayor",L15)))</formula>
    </cfRule>
    <cfRule type="containsText" dxfId="1479" priority="679" operator="containsText" text="Menor">
      <formula>NOT(ISERROR(SEARCH("Menor",L15)))</formula>
    </cfRule>
    <cfRule type="containsText" dxfId="1478" priority="680" operator="containsText" text="Leve">
      <formula>NOT(ISERROR(SEARCH("Leve",L15)))</formula>
    </cfRule>
  </conditionalFormatting>
  <conditionalFormatting sqref="B15:G15">
    <cfRule type="containsText" dxfId="1477" priority="671" operator="containsText" text="3- Moderado">
      <formula>NOT(ISERROR(SEARCH("3- Moderado",B15)))</formula>
    </cfRule>
    <cfRule type="containsText" dxfId="1476" priority="672" operator="containsText" text="6- Moderado">
      <formula>NOT(ISERROR(SEARCH("6- Moderado",B15)))</formula>
    </cfRule>
    <cfRule type="containsText" dxfId="1475" priority="673" operator="containsText" text="4- Moderado">
      <formula>NOT(ISERROR(SEARCH("4- Moderado",B15)))</formula>
    </cfRule>
    <cfRule type="containsText" dxfId="1474" priority="674" operator="containsText" text="3- Bajo">
      <formula>NOT(ISERROR(SEARCH("3- Bajo",B15)))</formula>
    </cfRule>
    <cfRule type="containsText" dxfId="1473" priority="675" operator="containsText" text="4- Bajo">
      <formula>NOT(ISERROR(SEARCH("4- Bajo",B15)))</formula>
    </cfRule>
    <cfRule type="containsText" dxfId="1472" priority="676" operator="containsText" text="1- Bajo">
      <formula>NOT(ISERROR(SEARCH("1- Bajo",B15)))</formula>
    </cfRule>
  </conditionalFormatting>
  <conditionalFormatting sqref="K20:L20">
    <cfRule type="containsText" dxfId="1471" priority="665" operator="containsText" text="3- Moderado">
      <formula>NOT(ISERROR(SEARCH("3- Moderado",K20)))</formula>
    </cfRule>
    <cfRule type="containsText" dxfId="1470" priority="666" operator="containsText" text="6- Moderado">
      <formula>NOT(ISERROR(SEARCH("6- Moderado",K20)))</formula>
    </cfRule>
    <cfRule type="containsText" dxfId="1469" priority="667" operator="containsText" text="4- Moderado">
      <formula>NOT(ISERROR(SEARCH("4- Moderado",K20)))</formula>
    </cfRule>
    <cfRule type="containsText" dxfId="1468" priority="668" operator="containsText" text="3- Bajo">
      <formula>NOT(ISERROR(SEARCH("3- Bajo",K20)))</formula>
    </cfRule>
    <cfRule type="containsText" dxfId="1467" priority="669" operator="containsText" text="4- Bajo">
      <formula>NOT(ISERROR(SEARCH("4- Bajo",K20)))</formula>
    </cfRule>
    <cfRule type="containsText" dxfId="1466" priority="670" operator="containsText" text="1- Bajo">
      <formula>NOT(ISERROR(SEARCH("1- Bajo",K20)))</formula>
    </cfRule>
  </conditionalFormatting>
  <conditionalFormatting sqref="H20:I20">
    <cfRule type="containsText" dxfId="1465" priority="659" operator="containsText" text="3- Moderado">
      <formula>NOT(ISERROR(SEARCH("3- Moderado",H20)))</formula>
    </cfRule>
    <cfRule type="containsText" dxfId="1464" priority="660" operator="containsText" text="6- Moderado">
      <formula>NOT(ISERROR(SEARCH("6- Moderado",H20)))</formula>
    </cfRule>
    <cfRule type="containsText" dxfId="1463" priority="661" operator="containsText" text="4- Moderado">
      <formula>NOT(ISERROR(SEARCH("4- Moderado",H20)))</formula>
    </cfRule>
    <cfRule type="containsText" dxfId="1462" priority="662" operator="containsText" text="3- Bajo">
      <formula>NOT(ISERROR(SEARCH("3- Bajo",H20)))</formula>
    </cfRule>
    <cfRule type="containsText" dxfId="1461" priority="663" operator="containsText" text="4- Bajo">
      <formula>NOT(ISERROR(SEARCH("4- Bajo",H20)))</formula>
    </cfRule>
    <cfRule type="containsText" dxfId="1460" priority="664" operator="containsText" text="1- Bajo">
      <formula>NOT(ISERROR(SEARCH("1- Bajo",H20)))</formula>
    </cfRule>
  </conditionalFormatting>
  <conditionalFormatting sqref="A20">
    <cfRule type="containsText" dxfId="1459" priority="653" operator="containsText" text="3- Moderado">
      <formula>NOT(ISERROR(SEARCH("3- Moderado",A20)))</formula>
    </cfRule>
    <cfRule type="containsText" dxfId="1458" priority="654" operator="containsText" text="6- Moderado">
      <formula>NOT(ISERROR(SEARCH("6- Moderado",A20)))</formula>
    </cfRule>
    <cfRule type="containsText" dxfId="1457" priority="655" operator="containsText" text="4- Moderado">
      <formula>NOT(ISERROR(SEARCH("4- Moderado",A20)))</formula>
    </cfRule>
    <cfRule type="containsText" dxfId="1456" priority="656" operator="containsText" text="3- Bajo">
      <formula>NOT(ISERROR(SEARCH("3- Bajo",A20)))</formula>
    </cfRule>
    <cfRule type="containsText" dxfId="1455" priority="657" operator="containsText" text="4- Bajo">
      <formula>NOT(ISERROR(SEARCH("4- Bajo",A20)))</formula>
    </cfRule>
    <cfRule type="containsText" dxfId="1454" priority="658" operator="containsText" text="1- Bajo">
      <formula>NOT(ISERROR(SEARCH("1- Bajo",A20)))</formula>
    </cfRule>
  </conditionalFormatting>
  <conditionalFormatting sqref="J20:J24">
    <cfRule type="containsText" dxfId="1453" priority="648" operator="containsText" text="Bajo">
      <formula>NOT(ISERROR(SEARCH("Bajo",J20)))</formula>
    </cfRule>
    <cfRule type="containsText" dxfId="1452" priority="649" operator="containsText" text="Moderado">
      <formula>NOT(ISERROR(SEARCH("Moderado",J20)))</formula>
    </cfRule>
    <cfRule type="containsText" dxfId="1451" priority="650" operator="containsText" text="Alto">
      <formula>NOT(ISERROR(SEARCH("Alto",J20)))</formula>
    </cfRule>
    <cfRule type="containsText" dxfId="1450"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1449" priority="623" operator="containsText" text="Moderado">
      <formula>NOT(ISERROR(SEARCH("Moderado",M20)))</formula>
    </cfRule>
    <cfRule type="containsText" dxfId="1448" priority="643" operator="containsText" text="Bajo">
      <formula>NOT(ISERROR(SEARCH("Bajo",M20)))</formula>
    </cfRule>
    <cfRule type="containsText" dxfId="1447" priority="644" operator="containsText" text="Moderado">
      <formula>NOT(ISERROR(SEARCH("Moderado",M20)))</formula>
    </cfRule>
    <cfRule type="containsText" dxfId="1446" priority="645" operator="containsText" text="Alto">
      <formula>NOT(ISERROR(SEARCH("Alto",M20)))</formula>
    </cfRule>
    <cfRule type="containsText" dxfId="1445"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1444" priority="637" operator="containsText" text="3- Moderado">
      <formula>NOT(ISERROR(SEARCH("3- Moderado",N20)))</formula>
    </cfRule>
    <cfRule type="containsText" dxfId="1443" priority="638" operator="containsText" text="6- Moderado">
      <formula>NOT(ISERROR(SEARCH("6- Moderado",N20)))</formula>
    </cfRule>
    <cfRule type="containsText" dxfId="1442" priority="639" operator="containsText" text="4- Moderado">
      <formula>NOT(ISERROR(SEARCH("4- Moderado",N20)))</formula>
    </cfRule>
    <cfRule type="containsText" dxfId="1441" priority="640" operator="containsText" text="3- Bajo">
      <formula>NOT(ISERROR(SEARCH("3- Bajo",N20)))</formula>
    </cfRule>
    <cfRule type="containsText" dxfId="1440" priority="641" operator="containsText" text="4- Bajo">
      <formula>NOT(ISERROR(SEARCH("4- Bajo",N20)))</formula>
    </cfRule>
    <cfRule type="containsText" dxfId="1439" priority="642" operator="containsText" text="1- Bajo">
      <formula>NOT(ISERROR(SEARCH("1- Bajo",N20)))</formula>
    </cfRule>
  </conditionalFormatting>
  <conditionalFormatting sqref="H20:H24">
    <cfRule type="containsText" dxfId="1438" priority="624" operator="containsText" text="Muy Alta">
      <formula>NOT(ISERROR(SEARCH("Muy Alta",H20)))</formula>
    </cfRule>
    <cfRule type="containsText" dxfId="1437" priority="625" operator="containsText" text="Alta">
      <formula>NOT(ISERROR(SEARCH("Alta",H20)))</formula>
    </cfRule>
    <cfRule type="containsText" dxfId="1436" priority="626" operator="containsText" text="Muy Alta">
      <formula>NOT(ISERROR(SEARCH("Muy Alta",H20)))</formula>
    </cfRule>
    <cfRule type="containsText" dxfId="1435" priority="631" operator="containsText" text="Muy Baja">
      <formula>NOT(ISERROR(SEARCH("Muy Baja",H20)))</formula>
    </cfRule>
    <cfRule type="containsText" dxfId="1434" priority="632" operator="containsText" text="Baja">
      <formula>NOT(ISERROR(SEARCH("Baja",H20)))</formula>
    </cfRule>
    <cfRule type="containsText" dxfId="1433" priority="633" operator="containsText" text="Media">
      <formula>NOT(ISERROR(SEARCH("Media",H20)))</formula>
    </cfRule>
    <cfRule type="containsText" dxfId="1432" priority="634" operator="containsText" text="Alta">
      <formula>NOT(ISERROR(SEARCH("Alta",H20)))</formula>
    </cfRule>
    <cfRule type="containsText" dxfId="1431" priority="636" operator="containsText" text="Muy Alta">
      <formula>NOT(ISERROR(SEARCH("Muy Alta",H20)))</formula>
    </cfRule>
  </conditionalFormatting>
  <conditionalFormatting sqref="I20:I24">
    <cfRule type="containsText" dxfId="1430" priority="627" operator="containsText" text="Catastrófico">
      <formula>NOT(ISERROR(SEARCH("Catastrófico",I20)))</formula>
    </cfRule>
    <cfRule type="containsText" dxfId="1429" priority="628" operator="containsText" text="Mayor">
      <formula>NOT(ISERROR(SEARCH("Mayor",I20)))</formula>
    </cfRule>
    <cfRule type="containsText" dxfId="1428" priority="629" operator="containsText" text="Menor">
      <formula>NOT(ISERROR(SEARCH("Menor",I20)))</formula>
    </cfRule>
    <cfRule type="containsText" dxfId="1427" priority="630" operator="containsText" text="Leve">
      <formula>NOT(ISERROR(SEARCH("Leve",I20)))</formula>
    </cfRule>
    <cfRule type="containsText" dxfId="1426" priority="635" operator="containsText" text="Moderado">
      <formula>NOT(ISERROR(SEARCH("Moderado",I20)))</formula>
    </cfRule>
  </conditionalFormatting>
  <conditionalFormatting sqref="K20:K24">
    <cfRule type="containsText" dxfId="1425" priority="622" operator="containsText" text="Media">
      <formula>NOT(ISERROR(SEARCH("Media",K20)))</formula>
    </cfRule>
  </conditionalFormatting>
  <conditionalFormatting sqref="L20:L24">
    <cfRule type="containsText" dxfId="1424" priority="621" operator="containsText" text="Moderado">
      <formula>NOT(ISERROR(SEARCH("Moderado",L20)))</formula>
    </cfRule>
  </conditionalFormatting>
  <conditionalFormatting sqref="J20:J24">
    <cfRule type="containsText" dxfId="1423" priority="620" operator="containsText" text="Moderado">
      <formula>NOT(ISERROR(SEARCH("Moderado",J20)))</formula>
    </cfRule>
  </conditionalFormatting>
  <conditionalFormatting sqref="J20:J24">
    <cfRule type="containsText" dxfId="1422" priority="618" operator="containsText" text="Bajo">
      <formula>NOT(ISERROR(SEARCH("Bajo",J20)))</formula>
    </cfRule>
    <cfRule type="containsText" dxfId="1421" priority="619" operator="containsText" text="Extremo">
      <formula>NOT(ISERROR(SEARCH("Extremo",J20)))</formula>
    </cfRule>
  </conditionalFormatting>
  <conditionalFormatting sqref="K20:K24">
    <cfRule type="containsText" dxfId="1420" priority="616" operator="containsText" text="Baja">
      <formula>NOT(ISERROR(SEARCH("Baja",K20)))</formula>
    </cfRule>
    <cfRule type="containsText" dxfId="1419" priority="617" operator="containsText" text="Muy Baja">
      <formula>NOT(ISERROR(SEARCH("Muy Baja",K20)))</formula>
    </cfRule>
  </conditionalFormatting>
  <conditionalFormatting sqref="K20:K24">
    <cfRule type="containsText" dxfId="1418" priority="614" operator="containsText" text="Muy Alta">
      <formula>NOT(ISERROR(SEARCH("Muy Alta",K20)))</formula>
    </cfRule>
    <cfRule type="containsText" dxfId="1417" priority="615" operator="containsText" text="Alta">
      <formula>NOT(ISERROR(SEARCH("Alta",K20)))</formula>
    </cfRule>
  </conditionalFormatting>
  <conditionalFormatting sqref="L20:L24">
    <cfRule type="containsText" dxfId="1416" priority="610" operator="containsText" text="Catastrófico">
      <formula>NOT(ISERROR(SEARCH("Catastrófico",L20)))</formula>
    </cfRule>
    <cfRule type="containsText" dxfId="1415" priority="611" operator="containsText" text="Mayor">
      <formula>NOT(ISERROR(SEARCH("Mayor",L20)))</formula>
    </cfRule>
    <cfRule type="containsText" dxfId="1414" priority="612" operator="containsText" text="Menor">
      <formula>NOT(ISERROR(SEARCH("Menor",L20)))</formula>
    </cfRule>
    <cfRule type="containsText" dxfId="1413" priority="613" operator="containsText" text="Leve">
      <formula>NOT(ISERROR(SEARCH("Leve",L20)))</formula>
    </cfRule>
  </conditionalFormatting>
  <conditionalFormatting sqref="B20:G20">
    <cfRule type="containsText" dxfId="1412" priority="604" operator="containsText" text="3- Moderado">
      <formula>NOT(ISERROR(SEARCH("3- Moderado",B20)))</formula>
    </cfRule>
    <cfRule type="containsText" dxfId="1411" priority="605" operator="containsText" text="6- Moderado">
      <formula>NOT(ISERROR(SEARCH("6- Moderado",B20)))</formula>
    </cfRule>
    <cfRule type="containsText" dxfId="1410" priority="606" operator="containsText" text="4- Moderado">
      <formula>NOT(ISERROR(SEARCH("4- Moderado",B20)))</formula>
    </cfRule>
    <cfRule type="containsText" dxfId="1409" priority="607" operator="containsText" text="3- Bajo">
      <formula>NOT(ISERROR(SEARCH("3- Bajo",B20)))</formula>
    </cfRule>
    <cfRule type="containsText" dxfId="1408" priority="608" operator="containsText" text="4- Bajo">
      <formula>NOT(ISERROR(SEARCH("4- Bajo",B20)))</formula>
    </cfRule>
    <cfRule type="containsText" dxfId="1407" priority="609" operator="containsText" text="1- Bajo">
      <formula>NOT(ISERROR(SEARCH("1- Bajo",B20)))</formula>
    </cfRule>
  </conditionalFormatting>
  <conditionalFormatting sqref="K25:L25">
    <cfRule type="containsText" dxfId="1406" priority="598" operator="containsText" text="3- Moderado">
      <formula>NOT(ISERROR(SEARCH("3- Moderado",K25)))</formula>
    </cfRule>
    <cfRule type="containsText" dxfId="1405" priority="599" operator="containsText" text="6- Moderado">
      <formula>NOT(ISERROR(SEARCH("6- Moderado",K25)))</formula>
    </cfRule>
    <cfRule type="containsText" dxfId="1404" priority="600" operator="containsText" text="4- Moderado">
      <formula>NOT(ISERROR(SEARCH("4- Moderado",K25)))</formula>
    </cfRule>
    <cfRule type="containsText" dxfId="1403" priority="601" operator="containsText" text="3- Bajo">
      <formula>NOT(ISERROR(SEARCH("3- Bajo",K25)))</formula>
    </cfRule>
    <cfRule type="containsText" dxfId="1402" priority="602" operator="containsText" text="4- Bajo">
      <formula>NOT(ISERROR(SEARCH("4- Bajo",K25)))</formula>
    </cfRule>
    <cfRule type="containsText" dxfId="1401" priority="603" operator="containsText" text="1- Bajo">
      <formula>NOT(ISERROR(SEARCH("1- Bajo",K25)))</formula>
    </cfRule>
  </conditionalFormatting>
  <conditionalFormatting sqref="H25:I25">
    <cfRule type="containsText" dxfId="1400" priority="592" operator="containsText" text="3- Moderado">
      <formula>NOT(ISERROR(SEARCH("3- Moderado",H25)))</formula>
    </cfRule>
    <cfRule type="containsText" dxfId="1399" priority="593" operator="containsText" text="6- Moderado">
      <formula>NOT(ISERROR(SEARCH("6- Moderado",H25)))</formula>
    </cfRule>
    <cfRule type="containsText" dxfId="1398" priority="594" operator="containsText" text="4- Moderado">
      <formula>NOT(ISERROR(SEARCH("4- Moderado",H25)))</formula>
    </cfRule>
    <cfRule type="containsText" dxfId="1397" priority="595" operator="containsText" text="3- Bajo">
      <formula>NOT(ISERROR(SEARCH("3- Bajo",H25)))</formula>
    </cfRule>
    <cfRule type="containsText" dxfId="1396" priority="596" operator="containsText" text="4- Bajo">
      <formula>NOT(ISERROR(SEARCH("4- Bajo",H25)))</formula>
    </cfRule>
    <cfRule type="containsText" dxfId="1395" priority="597" operator="containsText" text="1- Bajo">
      <formula>NOT(ISERROR(SEARCH("1- Bajo",H25)))</formula>
    </cfRule>
  </conditionalFormatting>
  <conditionalFormatting sqref="A25">
    <cfRule type="containsText" dxfId="1394" priority="586" operator="containsText" text="3- Moderado">
      <formula>NOT(ISERROR(SEARCH("3- Moderado",A25)))</formula>
    </cfRule>
    <cfRule type="containsText" dxfId="1393" priority="587" operator="containsText" text="6- Moderado">
      <formula>NOT(ISERROR(SEARCH("6- Moderado",A25)))</formula>
    </cfRule>
    <cfRule type="containsText" dxfId="1392" priority="588" operator="containsText" text="4- Moderado">
      <formula>NOT(ISERROR(SEARCH("4- Moderado",A25)))</formula>
    </cfRule>
    <cfRule type="containsText" dxfId="1391" priority="589" operator="containsText" text="3- Bajo">
      <formula>NOT(ISERROR(SEARCH("3- Bajo",A25)))</formula>
    </cfRule>
    <cfRule type="containsText" dxfId="1390" priority="590" operator="containsText" text="4- Bajo">
      <formula>NOT(ISERROR(SEARCH("4- Bajo",A25)))</formula>
    </cfRule>
    <cfRule type="containsText" dxfId="1389" priority="591" operator="containsText" text="1- Bajo">
      <formula>NOT(ISERROR(SEARCH("1- Bajo",A25)))</formula>
    </cfRule>
  </conditionalFormatting>
  <conditionalFormatting sqref="J25:J29">
    <cfRule type="containsText" dxfId="1388" priority="581" operator="containsText" text="Bajo">
      <formula>NOT(ISERROR(SEARCH("Bajo",J25)))</formula>
    </cfRule>
    <cfRule type="containsText" dxfId="1387" priority="582" operator="containsText" text="Moderado">
      <formula>NOT(ISERROR(SEARCH("Moderado",J25)))</formula>
    </cfRule>
    <cfRule type="containsText" dxfId="1386" priority="583" operator="containsText" text="Alto">
      <formula>NOT(ISERROR(SEARCH("Alto",J25)))</formula>
    </cfRule>
    <cfRule type="containsText" dxfId="1385"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1384" priority="556" operator="containsText" text="Moderado">
      <formula>NOT(ISERROR(SEARCH("Moderado",M25)))</formula>
    </cfRule>
    <cfRule type="containsText" dxfId="1383" priority="576" operator="containsText" text="Bajo">
      <formula>NOT(ISERROR(SEARCH("Bajo",M25)))</formula>
    </cfRule>
    <cfRule type="containsText" dxfId="1382" priority="577" operator="containsText" text="Moderado">
      <formula>NOT(ISERROR(SEARCH("Moderado",M25)))</formula>
    </cfRule>
    <cfRule type="containsText" dxfId="1381" priority="578" operator="containsText" text="Alto">
      <formula>NOT(ISERROR(SEARCH("Alto",M25)))</formula>
    </cfRule>
    <cfRule type="containsText" dxfId="1380"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1379" priority="570" operator="containsText" text="3- Moderado">
      <formula>NOT(ISERROR(SEARCH("3- Moderado",N25)))</formula>
    </cfRule>
    <cfRule type="containsText" dxfId="1378" priority="571" operator="containsText" text="6- Moderado">
      <formula>NOT(ISERROR(SEARCH("6- Moderado",N25)))</formula>
    </cfRule>
    <cfRule type="containsText" dxfId="1377" priority="572" operator="containsText" text="4- Moderado">
      <formula>NOT(ISERROR(SEARCH("4- Moderado",N25)))</formula>
    </cfRule>
    <cfRule type="containsText" dxfId="1376" priority="573" operator="containsText" text="3- Bajo">
      <formula>NOT(ISERROR(SEARCH("3- Bajo",N25)))</formula>
    </cfRule>
    <cfRule type="containsText" dxfId="1375" priority="574" operator="containsText" text="4- Bajo">
      <formula>NOT(ISERROR(SEARCH("4- Bajo",N25)))</formula>
    </cfRule>
    <cfRule type="containsText" dxfId="1374" priority="575" operator="containsText" text="1- Bajo">
      <formula>NOT(ISERROR(SEARCH("1- Bajo",N25)))</formula>
    </cfRule>
  </conditionalFormatting>
  <conditionalFormatting sqref="H25:H29">
    <cfRule type="containsText" dxfId="1373" priority="557" operator="containsText" text="Muy Alta">
      <formula>NOT(ISERROR(SEARCH("Muy Alta",H25)))</formula>
    </cfRule>
    <cfRule type="containsText" dxfId="1372" priority="558" operator="containsText" text="Alta">
      <formula>NOT(ISERROR(SEARCH("Alta",H25)))</formula>
    </cfRule>
    <cfRule type="containsText" dxfId="1371" priority="559" operator="containsText" text="Muy Alta">
      <formula>NOT(ISERROR(SEARCH("Muy Alta",H25)))</formula>
    </cfRule>
    <cfRule type="containsText" dxfId="1370" priority="564" operator="containsText" text="Muy Baja">
      <formula>NOT(ISERROR(SEARCH("Muy Baja",H25)))</formula>
    </cfRule>
    <cfRule type="containsText" dxfId="1369" priority="565" operator="containsText" text="Baja">
      <formula>NOT(ISERROR(SEARCH("Baja",H25)))</formula>
    </cfRule>
    <cfRule type="containsText" dxfId="1368" priority="566" operator="containsText" text="Media">
      <formula>NOT(ISERROR(SEARCH("Media",H25)))</formula>
    </cfRule>
    <cfRule type="containsText" dxfId="1367" priority="567" operator="containsText" text="Alta">
      <formula>NOT(ISERROR(SEARCH("Alta",H25)))</formula>
    </cfRule>
    <cfRule type="containsText" dxfId="1366" priority="569" operator="containsText" text="Muy Alta">
      <formula>NOT(ISERROR(SEARCH("Muy Alta",H25)))</formula>
    </cfRule>
  </conditionalFormatting>
  <conditionalFormatting sqref="I25:I29">
    <cfRule type="containsText" dxfId="1365" priority="560" operator="containsText" text="Catastrófico">
      <formula>NOT(ISERROR(SEARCH("Catastrófico",I25)))</formula>
    </cfRule>
    <cfRule type="containsText" dxfId="1364" priority="561" operator="containsText" text="Mayor">
      <formula>NOT(ISERROR(SEARCH("Mayor",I25)))</formula>
    </cfRule>
    <cfRule type="containsText" dxfId="1363" priority="562" operator="containsText" text="Menor">
      <formula>NOT(ISERROR(SEARCH("Menor",I25)))</formula>
    </cfRule>
    <cfRule type="containsText" dxfId="1362" priority="563" operator="containsText" text="Leve">
      <formula>NOT(ISERROR(SEARCH("Leve",I25)))</formula>
    </cfRule>
    <cfRule type="containsText" dxfId="1361" priority="568" operator="containsText" text="Moderado">
      <formula>NOT(ISERROR(SEARCH("Moderado",I25)))</formula>
    </cfRule>
  </conditionalFormatting>
  <conditionalFormatting sqref="K25:K29">
    <cfRule type="containsText" dxfId="1360" priority="555" operator="containsText" text="Media">
      <formula>NOT(ISERROR(SEARCH("Media",K25)))</formula>
    </cfRule>
  </conditionalFormatting>
  <conditionalFormatting sqref="L25:L29">
    <cfRule type="containsText" dxfId="1359" priority="554" operator="containsText" text="Moderado">
      <formula>NOT(ISERROR(SEARCH("Moderado",L25)))</formula>
    </cfRule>
  </conditionalFormatting>
  <conditionalFormatting sqref="J25:J29">
    <cfRule type="containsText" dxfId="1358" priority="553" operator="containsText" text="Moderado">
      <formula>NOT(ISERROR(SEARCH("Moderado",J25)))</formula>
    </cfRule>
  </conditionalFormatting>
  <conditionalFormatting sqref="J25:J29">
    <cfRule type="containsText" dxfId="1357" priority="551" operator="containsText" text="Bajo">
      <formula>NOT(ISERROR(SEARCH("Bajo",J25)))</formula>
    </cfRule>
    <cfRule type="containsText" dxfId="1356" priority="552" operator="containsText" text="Extremo">
      <formula>NOT(ISERROR(SEARCH("Extremo",J25)))</formula>
    </cfRule>
  </conditionalFormatting>
  <conditionalFormatting sqref="K25:K29">
    <cfRule type="containsText" dxfId="1355" priority="549" operator="containsText" text="Baja">
      <formula>NOT(ISERROR(SEARCH("Baja",K25)))</formula>
    </cfRule>
    <cfRule type="containsText" dxfId="1354" priority="550" operator="containsText" text="Muy Baja">
      <formula>NOT(ISERROR(SEARCH("Muy Baja",K25)))</formula>
    </cfRule>
  </conditionalFormatting>
  <conditionalFormatting sqref="K25:K29">
    <cfRule type="containsText" dxfId="1353" priority="547" operator="containsText" text="Muy Alta">
      <formula>NOT(ISERROR(SEARCH("Muy Alta",K25)))</formula>
    </cfRule>
    <cfRule type="containsText" dxfId="1352" priority="548" operator="containsText" text="Alta">
      <formula>NOT(ISERROR(SEARCH("Alta",K25)))</formula>
    </cfRule>
  </conditionalFormatting>
  <conditionalFormatting sqref="L25:L29">
    <cfRule type="containsText" dxfId="1351" priority="543" operator="containsText" text="Catastrófico">
      <formula>NOT(ISERROR(SEARCH("Catastrófico",L25)))</formula>
    </cfRule>
    <cfRule type="containsText" dxfId="1350" priority="544" operator="containsText" text="Mayor">
      <formula>NOT(ISERROR(SEARCH("Mayor",L25)))</formula>
    </cfRule>
    <cfRule type="containsText" dxfId="1349" priority="545" operator="containsText" text="Menor">
      <formula>NOT(ISERROR(SEARCH("Menor",L25)))</formula>
    </cfRule>
    <cfRule type="containsText" dxfId="1348" priority="546" operator="containsText" text="Leve">
      <formula>NOT(ISERROR(SEARCH("Leve",L25)))</formula>
    </cfRule>
  </conditionalFormatting>
  <conditionalFormatting sqref="B25:G25">
    <cfRule type="containsText" dxfId="1347" priority="537" operator="containsText" text="3- Moderado">
      <formula>NOT(ISERROR(SEARCH("3- Moderado",B25)))</formula>
    </cfRule>
    <cfRule type="containsText" dxfId="1346" priority="538" operator="containsText" text="6- Moderado">
      <formula>NOT(ISERROR(SEARCH("6- Moderado",B25)))</formula>
    </cfRule>
    <cfRule type="containsText" dxfId="1345" priority="539" operator="containsText" text="4- Moderado">
      <formula>NOT(ISERROR(SEARCH("4- Moderado",B25)))</formula>
    </cfRule>
    <cfRule type="containsText" dxfId="1344" priority="540" operator="containsText" text="3- Bajo">
      <formula>NOT(ISERROR(SEARCH("3- Bajo",B25)))</formula>
    </cfRule>
    <cfRule type="containsText" dxfId="1343" priority="541" operator="containsText" text="4- Bajo">
      <formula>NOT(ISERROR(SEARCH("4- Bajo",B25)))</formula>
    </cfRule>
    <cfRule type="containsText" dxfId="1342" priority="542" operator="containsText" text="1- Bajo">
      <formula>NOT(ISERROR(SEARCH("1- Bajo",B25)))</formula>
    </cfRule>
  </conditionalFormatting>
  <conditionalFormatting sqref="K30:L30">
    <cfRule type="containsText" dxfId="1341" priority="531" operator="containsText" text="3- Moderado">
      <formula>NOT(ISERROR(SEARCH("3- Moderado",K30)))</formula>
    </cfRule>
    <cfRule type="containsText" dxfId="1340" priority="532" operator="containsText" text="6- Moderado">
      <formula>NOT(ISERROR(SEARCH("6- Moderado",K30)))</formula>
    </cfRule>
    <cfRule type="containsText" dxfId="1339" priority="533" operator="containsText" text="4- Moderado">
      <formula>NOT(ISERROR(SEARCH("4- Moderado",K30)))</formula>
    </cfRule>
    <cfRule type="containsText" dxfId="1338" priority="534" operator="containsText" text="3- Bajo">
      <formula>NOT(ISERROR(SEARCH("3- Bajo",K30)))</formula>
    </cfRule>
    <cfRule type="containsText" dxfId="1337" priority="535" operator="containsText" text="4- Bajo">
      <formula>NOT(ISERROR(SEARCH("4- Bajo",K30)))</formula>
    </cfRule>
    <cfRule type="containsText" dxfId="1336" priority="536" operator="containsText" text="1- Bajo">
      <formula>NOT(ISERROR(SEARCH("1- Bajo",K30)))</formula>
    </cfRule>
  </conditionalFormatting>
  <conditionalFormatting sqref="H30:I30">
    <cfRule type="containsText" dxfId="1335" priority="525" operator="containsText" text="3- Moderado">
      <formula>NOT(ISERROR(SEARCH("3- Moderado",H30)))</formula>
    </cfRule>
    <cfRule type="containsText" dxfId="1334" priority="526" operator="containsText" text="6- Moderado">
      <formula>NOT(ISERROR(SEARCH("6- Moderado",H30)))</formula>
    </cfRule>
    <cfRule type="containsText" dxfId="1333" priority="527" operator="containsText" text="4- Moderado">
      <formula>NOT(ISERROR(SEARCH("4- Moderado",H30)))</formula>
    </cfRule>
    <cfRule type="containsText" dxfId="1332" priority="528" operator="containsText" text="3- Bajo">
      <formula>NOT(ISERROR(SEARCH("3- Bajo",H30)))</formula>
    </cfRule>
    <cfRule type="containsText" dxfId="1331" priority="529" operator="containsText" text="4- Bajo">
      <formula>NOT(ISERROR(SEARCH("4- Bajo",H30)))</formula>
    </cfRule>
    <cfRule type="containsText" dxfId="1330" priority="530" operator="containsText" text="1- Bajo">
      <formula>NOT(ISERROR(SEARCH("1- Bajo",H30)))</formula>
    </cfRule>
  </conditionalFormatting>
  <conditionalFormatting sqref="A30">
    <cfRule type="containsText" dxfId="1329" priority="519" operator="containsText" text="3- Moderado">
      <formula>NOT(ISERROR(SEARCH("3- Moderado",A30)))</formula>
    </cfRule>
    <cfRule type="containsText" dxfId="1328" priority="520" operator="containsText" text="6- Moderado">
      <formula>NOT(ISERROR(SEARCH("6- Moderado",A30)))</formula>
    </cfRule>
    <cfRule type="containsText" dxfId="1327" priority="521" operator="containsText" text="4- Moderado">
      <formula>NOT(ISERROR(SEARCH("4- Moderado",A30)))</formula>
    </cfRule>
    <cfRule type="containsText" dxfId="1326" priority="522" operator="containsText" text="3- Bajo">
      <formula>NOT(ISERROR(SEARCH("3- Bajo",A30)))</formula>
    </cfRule>
    <cfRule type="containsText" dxfId="1325" priority="523" operator="containsText" text="4- Bajo">
      <formula>NOT(ISERROR(SEARCH("4- Bajo",A30)))</formula>
    </cfRule>
    <cfRule type="containsText" dxfId="1324" priority="524" operator="containsText" text="1- Bajo">
      <formula>NOT(ISERROR(SEARCH("1- Bajo",A30)))</formula>
    </cfRule>
  </conditionalFormatting>
  <conditionalFormatting sqref="J30:J34">
    <cfRule type="containsText" dxfId="1323" priority="514" operator="containsText" text="Bajo">
      <formula>NOT(ISERROR(SEARCH("Bajo",J30)))</formula>
    </cfRule>
    <cfRule type="containsText" dxfId="1322" priority="515" operator="containsText" text="Moderado">
      <formula>NOT(ISERROR(SEARCH("Moderado",J30)))</formula>
    </cfRule>
    <cfRule type="containsText" dxfId="1321" priority="516" operator="containsText" text="Alto">
      <formula>NOT(ISERROR(SEARCH("Alto",J30)))</formula>
    </cfRule>
    <cfRule type="containsText" dxfId="1320"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1319" priority="489" operator="containsText" text="Moderado">
      <formula>NOT(ISERROR(SEARCH("Moderado",M30)))</formula>
    </cfRule>
    <cfRule type="containsText" dxfId="1318" priority="509" operator="containsText" text="Bajo">
      <formula>NOT(ISERROR(SEARCH("Bajo",M30)))</formula>
    </cfRule>
    <cfRule type="containsText" dxfId="1317" priority="510" operator="containsText" text="Moderado">
      <formula>NOT(ISERROR(SEARCH("Moderado",M30)))</formula>
    </cfRule>
    <cfRule type="containsText" dxfId="1316" priority="511" operator="containsText" text="Alto">
      <formula>NOT(ISERROR(SEARCH("Alto",M30)))</formula>
    </cfRule>
    <cfRule type="containsText" dxfId="1315"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1314" priority="503" operator="containsText" text="3- Moderado">
      <formula>NOT(ISERROR(SEARCH("3- Moderado",N30)))</formula>
    </cfRule>
    <cfRule type="containsText" dxfId="1313" priority="504" operator="containsText" text="6- Moderado">
      <formula>NOT(ISERROR(SEARCH("6- Moderado",N30)))</formula>
    </cfRule>
    <cfRule type="containsText" dxfId="1312" priority="505" operator="containsText" text="4- Moderado">
      <formula>NOT(ISERROR(SEARCH("4- Moderado",N30)))</formula>
    </cfRule>
    <cfRule type="containsText" dxfId="1311" priority="506" operator="containsText" text="3- Bajo">
      <formula>NOT(ISERROR(SEARCH("3- Bajo",N30)))</formula>
    </cfRule>
    <cfRule type="containsText" dxfId="1310" priority="507" operator="containsText" text="4- Bajo">
      <formula>NOT(ISERROR(SEARCH("4- Bajo",N30)))</formula>
    </cfRule>
    <cfRule type="containsText" dxfId="1309" priority="508" operator="containsText" text="1- Bajo">
      <formula>NOT(ISERROR(SEARCH("1- Bajo",N30)))</formula>
    </cfRule>
  </conditionalFormatting>
  <conditionalFormatting sqref="H30:H34">
    <cfRule type="containsText" dxfId="1308" priority="490" operator="containsText" text="Muy Alta">
      <formula>NOT(ISERROR(SEARCH("Muy Alta",H30)))</formula>
    </cfRule>
    <cfRule type="containsText" dxfId="1307" priority="491" operator="containsText" text="Alta">
      <formula>NOT(ISERROR(SEARCH("Alta",H30)))</formula>
    </cfRule>
    <cfRule type="containsText" dxfId="1306" priority="492" operator="containsText" text="Muy Alta">
      <formula>NOT(ISERROR(SEARCH("Muy Alta",H30)))</formula>
    </cfRule>
    <cfRule type="containsText" dxfId="1305" priority="497" operator="containsText" text="Muy Baja">
      <formula>NOT(ISERROR(SEARCH("Muy Baja",H30)))</formula>
    </cfRule>
    <cfRule type="containsText" dxfId="1304" priority="498" operator="containsText" text="Baja">
      <formula>NOT(ISERROR(SEARCH("Baja",H30)))</formula>
    </cfRule>
    <cfRule type="containsText" dxfId="1303" priority="499" operator="containsText" text="Media">
      <formula>NOT(ISERROR(SEARCH("Media",H30)))</formula>
    </cfRule>
    <cfRule type="containsText" dxfId="1302" priority="500" operator="containsText" text="Alta">
      <formula>NOT(ISERROR(SEARCH("Alta",H30)))</formula>
    </cfRule>
    <cfRule type="containsText" dxfId="1301" priority="502" operator="containsText" text="Muy Alta">
      <formula>NOT(ISERROR(SEARCH("Muy Alta",H30)))</formula>
    </cfRule>
  </conditionalFormatting>
  <conditionalFormatting sqref="I30:I34">
    <cfRule type="containsText" dxfId="1300" priority="493" operator="containsText" text="Catastrófico">
      <formula>NOT(ISERROR(SEARCH("Catastrófico",I30)))</formula>
    </cfRule>
    <cfRule type="containsText" dxfId="1299" priority="494" operator="containsText" text="Mayor">
      <formula>NOT(ISERROR(SEARCH("Mayor",I30)))</formula>
    </cfRule>
    <cfRule type="containsText" dxfId="1298" priority="495" operator="containsText" text="Menor">
      <formula>NOT(ISERROR(SEARCH("Menor",I30)))</formula>
    </cfRule>
    <cfRule type="containsText" dxfId="1297" priority="496" operator="containsText" text="Leve">
      <formula>NOT(ISERROR(SEARCH("Leve",I30)))</formula>
    </cfRule>
    <cfRule type="containsText" dxfId="1296" priority="501" operator="containsText" text="Moderado">
      <formula>NOT(ISERROR(SEARCH("Moderado",I30)))</formula>
    </cfRule>
  </conditionalFormatting>
  <conditionalFormatting sqref="K30:K34">
    <cfRule type="containsText" dxfId="1295" priority="488" operator="containsText" text="Media">
      <formula>NOT(ISERROR(SEARCH("Media",K30)))</formula>
    </cfRule>
  </conditionalFormatting>
  <conditionalFormatting sqref="L30:L34">
    <cfRule type="containsText" dxfId="1294" priority="487" operator="containsText" text="Moderado">
      <formula>NOT(ISERROR(SEARCH("Moderado",L30)))</formula>
    </cfRule>
  </conditionalFormatting>
  <conditionalFormatting sqref="J30:J34">
    <cfRule type="containsText" dxfId="1293" priority="486" operator="containsText" text="Moderado">
      <formula>NOT(ISERROR(SEARCH("Moderado",J30)))</formula>
    </cfRule>
  </conditionalFormatting>
  <conditionalFormatting sqref="J30:J34">
    <cfRule type="containsText" dxfId="1292" priority="484" operator="containsText" text="Bajo">
      <formula>NOT(ISERROR(SEARCH("Bajo",J30)))</formula>
    </cfRule>
    <cfRule type="containsText" dxfId="1291" priority="485" operator="containsText" text="Extremo">
      <formula>NOT(ISERROR(SEARCH("Extremo",J30)))</formula>
    </cfRule>
  </conditionalFormatting>
  <conditionalFormatting sqref="K30:K34">
    <cfRule type="containsText" dxfId="1290" priority="482" operator="containsText" text="Baja">
      <formula>NOT(ISERROR(SEARCH("Baja",K30)))</formula>
    </cfRule>
    <cfRule type="containsText" dxfId="1289" priority="483" operator="containsText" text="Muy Baja">
      <formula>NOT(ISERROR(SEARCH("Muy Baja",K30)))</formula>
    </cfRule>
  </conditionalFormatting>
  <conditionalFormatting sqref="K30:K34">
    <cfRule type="containsText" dxfId="1288" priority="480" operator="containsText" text="Muy Alta">
      <formula>NOT(ISERROR(SEARCH("Muy Alta",K30)))</formula>
    </cfRule>
    <cfRule type="containsText" dxfId="1287" priority="481" operator="containsText" text="Alta">
      <formula>NOT(ISERROR(SEARCH("Alta",K30)))</formula>
    </cfRule>
  </conditionalFormatting>
  <conditionalFormatting sqref="L30:L34">
    <cfRule type="containsText" dxfId="1286" priority="476" operator="containsText" text="Catastrófico">
      <formula>NOT(ISERROR(SEARCH("Catastrófico",L30)))</formula>
    </cfRule>
    <cfRule type="containsText" dxfId="1285" priority="477" operator="containsText" text="Mayor">
      <formula>NOT(ISERROR(SEARCH("Mayor",L30)))</formula>
    </cfRule>
    <cfRule type="containsText" dxfId="1284" priority="478" operator="containsText" text="Menor">
      <formula>NOT(ISERROR(SEARCH("Menor",L30)))</formula>
    </cfRule>
    <cfRule type="containsText" dxfId="1283" priority="479" operator="containsText" text="Leve">
      <formula>NOT(ISERROR(SEARCH("Leve",L30)))</formula>
    </cfRule>
  </conditionalFormatting>
  <conditionalFormatting sqref="B30:G30">
    <cfRule type="containsText" dxfId="1282" priority="470" operator="containsText" text="3- Moderado">
      <formula>NOT(ISERROR(SEARCH("3- Moderado",B30)))</formula>
    </cfRule>
    <cfRule type="containsText" dxfId="1281" priority="471" operator="containsText" text="6- Moderado">
      <formula>NOT(ISERROR(SEARCH("6- Moderado",B30)))</formula>
    </cfRule>
    <cfRule type="containsText" dxfId="1280" priority="472" operator="containsText" text="4- Moderado">
      <formula>NOT(ISERROR(SEARCH("4- Moderado",B30)))</formula>
    </cfRule>
    <cfRule type="containsText" dxfId="1279" priority="473" operator="containsText" text="3- Bajo">
      <formula>NOT(ISERROR(SEARCH("3- Bajo",B30)))</formula>
    </cfRule>
    <cfRule type="containsText" dxfId="1278" priority="474" operator="containsText" text="4- Bajo">
      <formula>NOT(ISERROR(SEARCH("4- Bajo",B30)))</formula>
    </cfRule>
    <cfRule type="containsText" dxfId="1277" priority="475" operator="containsText" text="1- Bajo">
      <formula>NOT(ISERROR(SEARCH("1- Bajo",B30)))</formula>
    </cfRule>
  </conditionalFormatting>
  <conditionalFormatting sqref="K35:L35">
    <cfRule type="containsText" dxfId="1276" priority="464" operator="containsText" text="3- Moderado">
      <formula>NOT(ISERROR(SEARCH("3- Moderado",K35)))</formula>
    </cfRule>
    <cfRule type="containsText" dxfId="1275" priority="465" operator="containsText" text="6- Moderado">
      <formula>NOT(ISERROR(SEARCH("6- Moderado",K35)))</formula>
    </cfRule>
    <cfRule type="containsText" dxfId="1274" priority="466" operator="containsText" text="4- Moderado">
      <formula>NOT(ISERROR(SEARCH("4- Moderado",K35)))</formula>
    </cfRule>
    <cfRule type="containsText" dxfId="1273" priority="467" operator="containsText" text="3- Bajo">
      <formula>NOT(ISERROR(SEARCH("3- Bajo",K35)))</formula>
    </cfRule>
    <cfRule type="containsText" dxfId="1272" priority="468" operator="containsText" text="4- Bajo">
      <formula>NOT(ISERROR(SEARCH("4- Bajo",K35)))</formula>
    </cfRule>
    <cfRule type="containsText" dxfId="1271" priority="469" operator="containsText" text="1- Bajo">
      <formula>NOT(ISERROR(SEARCH("1- Bajo",K35)))</formula>
    </cfRule>
  </conditionalFormatting>
  <conditionalFormatting sqref="H35:I35">
    <cfRule type="containsText" dxfId="1270" priority="458" operator="containsText" text="3- Moderado">
      <formula>NOT(ISERROR(SEARCH("3- Moderado",H35)))</formula>
    </cfRule>
    <cfRule type="containsText" dxfId="1269" priority="459" operator="containsText" text="6- Moderado">
      <formula>NOT(ISERROR(SEARCH("6- Moderado",H35)))</formula>
    </cfRule>
    <cfRule type="containsText" dxfId="1268" priority="460" operator="containsText" text="4- Moderado">
      <formula>NOT(ISERROR(SEARCH("4- Moderado",H35)))</formula>
    </cfRule>
    <cfRule type="containsText" dxfId="1267" priority="461" operator="containsText" text="3- Bajo">
      <formula>NOT(ISERROR(SEARCH("3- Bajo",H35)))</formula>
    </cfRule>
    <cfRule type="containsText" dxfId="1266" priority="462" operator="containsText" text="4- Bajo">
      <formula>NOT(ISERROR(SEARCH("4- Bajo",H35)))</formula>
    </cfRule>
    <cfRule type="containsText" dxfId="1265" priority="463" operator="containsText" text="1- Bajo">
      <formula>NOT(ISERROR(SEARCH("1- Bajo",H35)))</formula>
    </cfRule>
  </conditionalFormatting>
  <conditionalFormatting sqref="A35">
    <cfRule type="containsText" dxfId="1264" priority="452" operator="containsText" text="3- Moderado">
      <formula>NOT(ISERROR(SEARCH("3- Moderado",A35)))</formula>
    </cfRule>
    <cfRule type="containsText" dxfId="1263" priority="453" operator="containsText" text="6- Moderado">
      <formula>NOT(ISERROR(SEARCH("6- Moderado",A35)))</formula>
    </cfRule>
    <cfRule type="containsText" dxfId="1262" priority="454" operator="containsText" text="4- Moderado">
      <formula>NOT(ISERROR(SEARCH("4- Moderado",A35)))</formula>
    </cfRule>
    <cfRule type="containsText" dxfId="1261" priority="455" operator="containsText" text="3- Bajo">
      <formula>NOT(ISERROR(SEARCH("3- Bajo",A35)))</formula>
    </cfRule>
    <cfRule type="containsText" dxfId="1260" priority="456" operator="containsText" text="4- Bajo">
      <formula>NOT(ISERROR(SEARCH("4- Bajo",A35)))</formula>
    </cfRule>
    <cfRule type="containsText" dxfId="1259" priority="457" operator="containsText" text="1- Bajo">
      <formula>NOT(ISERROR(SEARCH("1- Bajo",A35)))</formula>
    </cfRule>
  </conditionalFormatting>
  <conditionalFormatting sqref="J35:J39">
    <cfRule type="containsText" dxfId="1258" priority="447" operator="containsText" text="Bajo">
      <formula>NOT(ISERROR(SEARCH("Bajo",J35)))</formula>
    </cfRule>
    <cfRule type="containsText" dxfId="1257" priority="448" operator="containsText" text="Moderado">
      <formula>NOT(ISERROR(SEARCH("Moderado",J35)))</formula>
    </cfRule>
    <cfRule type="containsText" dxfId="1256" priority="449" operator="containsText" text="Alto">
      <formula>NOT(ISERROR(SEARCH("Alto",J35)))</formula>
    </cfRule>
    <cfRule type="containsText" dxfId="1255"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1254" priority="422" operator="containsText" text="Moderado">
      <formula>NOT(ISERROR(SEARCH("Moderado",M35)))</formula>
    </cfRule>
    <cfRule type="containsText" dxfId="1253" priority="442" operator="containsText" text="Bajo">
      <formula>NOT(ISERROR(SEARCH("Bajo",M35)))</formula>
    </cfRule>
    <cfRule type="containsText" dxfId="1252" priority="443" operator="containsText" text="Moderado">
      <formula>NOT(ISERROR(SEARCH("Moderado",M35)))</formula>
    </cfRule>
    <cfRule type="containsText" dxfId="1251" priority="444" operator="containsText" text="Alto">
      <formula>NOT(ISERROR(SEARCH("Alto",M35)))</formula>
    </cfRule>
    <cfRule type="containsText" dxfId="1250"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1249" priority="436" operator="containsText" text="3- Moderado">
      <formula>NOT(ISERROR(SEARCH("3- Moderado",N35)))</formula>
    </cfRule>
    <cfRule type="containsText" dxfId="1248" priority="437" operator="containsText" text="6- Moderado">
      <formula>NOT(ISERROR(SEARCH("6- Moderado",N35)))</formula>
    </cfRule>
    <cfRule type="containsText" dxfId="1247" priority="438" operator="containsText" text="4- Moderado">
      <formula>NOT(ISERROR(SEARCH("4- Moderado",N35)))</formula>
    </cfRule>
    <cfRule type="containsText" dxfId="1246" priority="439" operator="containsText" text="3- Bajo">
      <formula>NOT(ISERROR(SEARCH("3- Bajo",N35)))</formula>
    </cfRule>
    <cfRule type="containsText" dxfId="1245" priority="440" operator="containsText" text="4- Bajo">
      <formula>NOT(ISERROR(SEARCH("4- Bajo",N35)))</formula>
    </cfRule>
    <cfRule type="containsText" dxfId="1244" priority="441" operator="containsText" text="1- Bajo">
      <formula>NOT(ISERROR(SEARCH("1- Bajo",N35)))</formula>
    </cfRule>
  </conditionalFormatting>
  <conditionalFormatting sqref="H35:H39">
    <cfRule type="containsText" dxfId="1243" priority="423" operator="containsText" text="Muy Alta">
      <formula>NOT(ISERROR(SEARCH("Muy Alta",H35)))</formula>
    </cfRule>
    <cfRule type="containsText" dxfId="1242" priority="424" operator="containsText" text="Alta">
      <formula>NOT(ISERROR(SEARCH("Alta",H35)))</formula>
    </cfRule>
    <cfRule type="containsText" dxfId="1241" priority="425" operator="containsText" text="Muy Alta">
      <formula>NOT(ISERROR(SEARCH("Muy Alta",H35)))</formula>
    </cfRule>
    <cfRule type="containsText" dxfId="1240" priority="430" operator="containsText" text="Muy Baja">
      <formula>NOT(ISERROR(SEARCH("Muy Baja",H35)))</formula>
    </cfRule>
    <cfRule type="containsText" dxfId="1239" priority="431" operator="containsText" text="Baja">
      <formula>NOT(ISERROR(SEARCH("Baja",H35)))</formula>
    </cfRule>
    <cfRule type="containsText" dxfId="1238" priority="432" operator="containsText" text="Media">
      <formula>NOT(ISERROR(SEARCH("Media",H35)))</formula>
    </cfRule>
    <cfRule type="containsText" dxfId="1237" priority="433" operator="containsText" text="Alta">
      <formula>NOT(ISERROR(SEARCH("Alta",H35)))</formula>
    </cfRule>
    <cfRule type="containsText" dxfId="1236" priority="435" operator="containsText" text="Muy Alta">
      <formula>NOT(ISERROR(SEARCH("Muy Alta",H35)))</formula>
    </cfRule>
  </conditionalFormatting>
  <conditionalFormatting sqref="I35:I39">
    <cfRule type="containsText" dxfId="1235" priority="426" operator="containsText" text="Catastrófico">
      <formula>NOT(ISERROR(SEARCH("Catastrófico",I35)))</formula>
    </cfRule>
    <cfRule type="containsText" dxfId="1234" priority="427" operator="containsText" text="Mayor">
      <formula>NOT(ISERROR(SEARCH("Mayor",I35)))</formula>
    </cfRule>
    <cfRule type="containsText" dxfId="1233" priority="428" operator="containsText" text="Menor">
      <formula>NOT(ISERROR(SEARCH("Menor",I35)))</formula>
    </cfRule>
    <cfRule type="containsText" dxfId="1232" priority="429" operator="containsText" text="Leve">
      <formula>NOT(ISERROR(SEARCH("Leve",I35)))</formula>
    </cfRule>
    <cfRule type="containsText" dxfId="1231" priority="434" operator="containsText" text="Moderado">
      <formula>NOT(ISERROR(SEARCH("Moderado",I35)))</formula>
    </cfRule>
  </conditionalFormatting>
  <conditionalFormatting sqref="K35:K39">
    <cfRule type="containsText" dxfId="1230" priority="421" operator="containsText" text="Media">
      <formula>NOT(ISERROR(SEARCH("Media",K35)))</formula>
    </cfRule>
  </conditionalFormatting>
  <conditionalFormatting sqref="L35:L39">
    <cfRule type="containsText" dxfId="1229" priority="420" operator="containsText" text="Moderado">
      <formula>NOT(ISERROR(SEARCH("Moderado",L35)))</formula>
    </cfRule>
  </conditionalFormatting>
  <conditionalFormatting sqref="J35:J39">
    <cfRule type="containsText" dxfId="1228" priority="419" operator="containsText" text="Moderado">
      <formula>NOT(ISERROR(SEARCH("Moderado",J35)))</formula>
    </cfRule>
  </conditionalFormatting>
  <conditionalFormatting sqref="J35:J39">
    <cfRule type="containsText" dxfId="1227" priority="417" operator="containsText" text="Bajo">
      <formula>NOT(ISERROR(SEARCH("Bajo",J35)))</formula>
    </cfRule>
    <cfRule type="containsText" dxfId="1226" priority="418" operator="containsText" text="Extremo">
      <formula>NOT(ISERROR(SEARCH("Extremo",J35)))</formula>
    </cfRule>
  </conditionalFormatting>
  <conditionalFormatting sqref="K35:K39">
    <cfRule type="containsText" dxfId="1225" priority="415" operator="containsText" text="Baja">
      <formula>NOT(ISERROR(SEARCH("Baja",K35)))</formula>
    </cfRule>
    <cfRule type="containsText" dxfId="1224" priority="416" operator="containsText" text="Muy Baja">
      <formula>NOT(ISERROR(SEARCH("Muy Baja",K35)))</formula>
    </cfRule>
  </conditionalFormatting>
  <conditionalFormatting sqref="K35:K39">
    <cfRule type="containsText" dxfId="1223" priority="413" operator="containsText" text="Muy Alta">
      <formula>NOT(ISERROR(SEARCH("Muy Alta",K35)))</formula>
    </cfRule>
    <cfRule type="containsText" dxfId="1222" priority="414" operator="containsText" text="Alta">
      <formula>NOT(ISERROR(SEARCH("Alta",K35)))</formula>
    </cfRule>
  </conditionalFormatting>
  <conditionalFormatting sqref="L35:L39">
    <cfRule type="containsText" dxfId="1221" priority="409" operator="containsText" text="Catastrófico">
      <formula>NOT(ISERROR(SEARCH("Catastrófico",L35)))</formula>
    </cfRule>
    <cfRule type="containsText" dxfId="1220" priority="410" operator="containsText" text="Mayor">
      <formula>NOT(ISERROR(SEARCH("Mayor",L35)))</formula>
    </cfRule>
    <cfRule type="containsText" dxfId="1219" priority="411" operator="containsText" text="Menor">
      <formula>NOT(ISERROR(SEARCH("Menor",L35)))</formula>
    </cfRule>
    <cfRule type="containsText" dxfId="1218" priority="412" operator="containsText" text="Leve">
      <formula>NOT(ISERROR(SEARCH("Leve",L35)))</formula>
    </cfRule>
  </conditionalFormatting>
  <conditionalFormatting sqref="B35:G35">
    <cfRule type="containsText" dxfId="1217" priority="403" operator="containsText" text="3- Moderado">
      <formula>NOT(ISERROR(SEARCH("3- Moderado",B35)))</formula>
    </cfRule>
    <cfRule type="containsText" dxfId="1216" priority="404" operator="containsText" text="6- Moderado">
      <formula>NOT(ISERROR(SEARCH("6- Moderado",B35)))</formula>
    </cfRule>
    <cfRule type="containsText" dxfId="1215" priority="405" operator="containsText" text="4- Moderado">
      <formula>NOT(ISERROR(SEARCH("4- Moderado",B35)))</formula>
    </cfRule>
    <cfRule type="containsText" dxfId="1214" priority="406" operator="containsText" text="3- Bajo">
      <formula>NOT(ISERROR(SEARCH("3- Bajo",B35)))</formula>
    </cfRule>
    <cfRule type="containsText" dxfId="1213" priority="407" operator="containsText" text="4- Bajo">
      <formula>NOT(ISERROR(SEARCH("4- Bajo",B35)))</formula>
    </cfRule>
    <cfRule type="containsText" dxfId="1212" priority="408" operator="containsText" text="1- Bajo">
      <formula>NOT(ISERROR(SEARCH("1- Bajo",B35)))</formula>
    </cfRule>
  </conditionalFormatting>
  <conditionalFormatting sqref="K40:L40">
    <cfRule type="containsText" dxfId="1211" priority="397" operator="containsText" text="3- Moderado">
      <formula>NOT(ISERROR(SEARCH("3- Moderado",K40)))</formula>
    </cfRule>
    <cfRule type="containsText" dxfId="1210" priority="398" operator="containsText" text="6- Moderado">
      <formula>NOT(ISERROR(SEARCH("6- Moderado",K40)))</formula>
    </cfRule>
    <cfRule type="containsText" dxfId="1209" priority="399" operator="containsText" text="4- Moderado">
      <formula>NOT(ISERROR(SEARCH("4- Moderado",K40)))</formula>
    </cfRule>
    <cfRule type="containsText" dxfId="1208" priority="400" operator="containsText" text="3- Bajo">
      <formula>NOT(ISERROR(SEARCH("3- Bajo",K40)))</formula>
    </cfRule>
    <cfRule type="containsText" dxfId="1207" priority="401" operator="containsText" text="4- Bajo">
      <formula>NOT(ISERROR(SEARCH("4- Bajo",K40)))</formula>
    </cfRule>
    <cfRule type="containsText" dxfId="1206" priority="402" operator="containsText" text="1- Bajo">
      <formula>NOT(ISERROR(SEARCH("1- Bajo",K40)))</formula>
    </cfRule>
  </conditionalFormatting>
  <conditionalFormatting sqref="H40:I40">
    <cfRule type="containsText" dxfId="1205" priority="391" operator="containsText" text="3- Moderado">
      <formula>NOT(ISERROR(SEARCH("3- Moderado",H40)))</formula>
    </cfRule>
    <cfRule type="containsText" dxfId="1204" priority="392" operator="containsText" text="6- Moderado">
      <formula>NOT(ISERROR(SEARCH("6- Moderado",H40)))</formula>
    </cfRule>
    <cfRule type="containsText" dxfId="1203" priority="393" operator="containsText" text="4- Moderado">
      <formula>NOT(ISERROR(SEARCH("4- Moderado",H40)))</formula>
    </cfRule>
    <cfRule type="containsText" dxfId="1202" priority="394" operator="containsText" text="3- Bajo">
      <formula>NOT(ISERROR(SEARCH("3- Bajo",H40)))</formula>
    </cfRule>
    <cfRule type="containsText" dxfId="1201" priority="395" operator="containsText" text="4- Bajo">
      <formula>NOT(ISERROR(SEARCH("4- Bajo",H40)))</formula>
    </cfRule>
    <cfRule type="containsText" dxfId="1200" priority="396" operator="containsText" text="1- Bajo">
      <formula>NOT(ISERROR(SEARCH("1- Bajo",H40)))</formula>
    </cfRule>
  </conditionalFormatting>
  <conditionalFormatting sqref="A40">
    <cfRule type="containsText" dxfId="1199" priority="385" operator="containsText" text="3- Moderado">
      <formula>NOT(ISERROR(SEARCH("3- Moderado",A40)))</formula>
    </cfRule>
    <cfRule type="containsText" dxfId="1198" priority="386" operator="containsText" text="6- Moderado">
      <formula>NOT(ISERROR(SEARCH("6- Moderado",A40)))</formula>
    </cfRule>
    <cfRule type="containsText" dxfId="1197" priority="387" operator="containsText" text="4- Moderado">
      <formula>NOT(ISERROR(SEARCH("4- Moderado",A40)))</formula>
    </cfRule>
    <cfRule type="containsText" dxfId="1196" priority="388" operator="containsText" text="3- Bajo">
      <formula>NOT(ISERROR(SEARCH("3- Bajo",A40)))</formula>
    </cfRule>
    <cfRule type="containsText" dxfId="1195" priority="389" operator="containsText" text="4- Bajo">
      <formula>NOT(ISERROR(SEARCH("4- Bajo",A40)))</formula>
    </cfRule>
    <cfRule type="containsText" dxfId="1194" priority="390" operator="containsText" text="1- Bajo">
      <formula>NOT(ISERROR(SEARCH("1- Bajo",A40)))</formula>
    </cfRule>
  </conditionalFormatting>
  <conditionalFormatting sqref="J40:J44">
    <cfRule type="containsText" dxfId="1193" priority="380" operator="containsText" text="Bajo">
      <formula>NOT(ISERROR(SEARCH("Bajo",J40)))</formula>
    </cfRule>
    <cfRule type="containsText" dxfId="1192" priority="381" operator="containsText" text="Moderado">
      <formula>NOT(ISERROR(SEARCH("Moderado",J40)))</formula>
    </cfRule>
    <cfRule type="containsText" dxfId="1191" priority="382" operator="containsText" text="Alto">
      <formula>NOT(ISERROR(SEARCH("Alto",J40)))</formula>
    </cfRule>
    <cfRule type="containsText" dxfId="1190"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1189" priority="355" operator="containsText" text="Moderado">
      <formula>NOT(ISERROR(SEARCH("Moderado",M40)))</formula>
    </cfRule>
    <cfRule type="containsText" dxfId="1188" priority="375" operator="containsText" text="Bajo">
      <formula>NOT(ISERROR(SEARCH("Bajo",M40)))</formula>
    </cfRule>
    <cfRule type="containsText" dxfId="1187" priority="376" operator="containsText" text="Moderado">
      <formula>NOT(ISERROR(SEARCH("Moderado",M40)))</formula>
    </cfRule>
    <cfRule type="containsText" dxfId="1186" priority="377" operator="containsText" text="Alto">
      <formula>NOT(ISERROR(SEARCH("Alto",M40)))</formula>
    </cfRule>
    <cfRule type="containsText" dxfId="1185"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1184" priority="369" operator="containsText" text="3- Moderado">
      <formula>NOT(ISERROR(SEARCH("3- Moderado",N40)))</formula>
    </cfRule>
    <cfRule type="containsText" dxfId="1183" priority="370" operator="containsText" text="6- Moderado">
      <formula>NOT(ISERROR(SEARCH("6- Moderado",N40)))</formula>
    </cfRule>
    <cfRule type="containsText" dxfId="1182" priority="371" operator="containsText" text="4- Moderado">
      <formula>NOT(ISERROR(SEARCH("4- Moderado",N40)))</formula>
    </cfRule>
    <cfRule type="containsText" dxfId="1181" priority="372" operator="containsText" text="3- Bajo">
      <formula>NOT(ISERROR(SEARCH("3- Bajo",N40)))</formula>
    </cfRule>
    <cfRule type="containsText" dxfId="1180" priority="373" operator="containsText" text="4- Bajo">
      <formula>NOT(ISERROR(SEARCH("4- Bajo",N40)))</formula>
    </cfRule>
    <cfRule type="containsText" dxfId="1179" priority="374" operator="containsText" text="1- Bajo">
      <formula>NOT(ISERROR(SEARCH("1- Bajo",N40)))</formula>
    </cfRule>
  </conditionalFormatting>
  <conditionalFormatting sqref="H40:H44">
    <cfRule type="containsText" dxfId="1178" priority="356" operator="containsText" text="Muy Alta">
      <formula>NOT(ISERROR(SEARCH("Muy Alta",H40)))</formula>
    </cfRule>
    <cfRule type="containsText" dxfId="1177" priority="357" operator="containsText" text="Alta">
      <formula>NOT(ISERROR(SEARCH("Alta",H40)))</formula>
    </cfRule>
    <cfRule type="containsText" dxfId="1176" priority="358" operator="containsText" text="Muy Alta">
      <formula>NOT(ISERROR(SEARCH("Muy Alta",H40)))</formula>
    </cfRule>
    <cfRule type="containsText" dxfId="1175" priority="363" operator="containsText" text="Muy Baja">
      <formula>NOT(ISERROR(SEARCH("Muy Baja",H40)))</formula>
    </cfRule>
    <cfRule type="containsText" dxfId="1174" priority="364" operator="containsText" text="Baja">
      <formula>NOT(ISERROR(SEARCH("Baja",H40)))</formula>
    </cfRule>
    <cfRule type="containsText" dxfId="1173" priority="365" operator="containsText" text="Media">
      <formula>NOT(ISERROR(SEARCH("Media",H40)))</formula>
    </cfRule>
    <cfRule type="containsText" dxfId="1172" priority="366" operator="containsText" text="Alta">
      <formula>NOT(ISERROR(SEARCH("Alta",H40)))</formula>
    </cfRule>
    <cfRule type="containsText" dxfId="1171" priority="368" operator="containsText" text="Muy Alta">
      <formula>NOT(ISERROR(SEARCH("Muy Alta",H40)))</formula>
    </cfRule>
  </conditionalFormatting>
  <conditionalFormatting sqref="I40:I44">
    <cfRule type="containsText" dxfId="1170" priority="359" operator="containsText" text="Catastrófico">
      <formula>NOT(ISERROR(SEARCH("Catastrófico",I40)))</formula>
    </cfRule>
    <cfRule type="containsText" dxfId="1169" priority="360" operator="containsText" text="Mayor">
      <formula>NOT(ISERROR(SEARCH("Mayor",I40)))</formula>
    </cfRule>
    <cfRule type="containsText" dxfId="1168" priority="361" operator="containsText" text="Menor">
      <formula>NOT(ISERROR(SEARCH("Menor",I40)))</formula>
    </cfRule>
    <cfRule type="containsText" dxfId="1167" priority="362" operator="containsText" text="Leve">
      <formula>NOT(ISERROR(SEARCH("Leve",I40)))</formula>
    </cfRule>
    <cfRule type="containsText" dxfId="1166" priority="367" operator="containsText" text="Moderado">
      <formula>NOT(ISERROR(SEARCH("Moderado",I40)))</formula>
    </cfRule>
  </conditionalFormatting>
  <conditionalFormatting sqref="K40:K44">
    <cfRule type="containsText" dxfId="1165" priority="354" operator="containsText" text="Media">
      <formula>NOT(ISERROR(SEARCH("Media",K40)))</formula>
    </cfRule>
  </conditionalFormatting>
  <conditionalFormatting sqref="L40:L44">
    <cfRule type="containsText" dxfId="1164" priority="353" operator="containsText" text="Moderado">
      <formula>NOT(ISERROR(SEARCH("Moderado",L40)))</formula>
    </cfRule>
  </conditionalFormatting>
  <conditionalFormatting sqref="J40:J44">
    <cfRule type="containsText" dxfId="1163" priority="352" operator="containsText" text="Moderado">
      <formula>NOT(ISERROR(SEARCH("Moderado",J40)))</formula>
    </cfRule>
  </conditionalFormatting>
  <conditionalFormatting sqref="J40:J44">
    <cfRule type="containsText" dxfId="1162" priority="350" operator="containsText" text="Bajo">
      <formula>NOT(ISERROR(SEARCH("Bajo",J40)))</formula>
    </cfRule>
    <cfRule type="containsText" dxfId="1161" priority="351" operator="containsText" text="Extremo">
      <formula>NOT(ISERROR(SEARCH("Extremo",J40)))</formula>
    </cfRule>
  </conditionalFormatting>
  <conditionalFormatting sqref="K40:K44">
    <cfRule type="containsText" dxfId="1160" priority="348" operator="containsText" text="Baja">
      <formula>NOT(ISERROR(SEARCH("Baja",K40)))</formula>
    </cfRule>
    <cfRule type="containsText" dxfId="1159" priority="349" operator="containsText" text="Muy Baja">
      <formula>NOT(ISERROR(SEARCH("Muy Baja",K40)))</formula>
    </cfRule>
  </conditionalFormatting>
  <conditionalFormatting sqref="K40:K44">
    <cfRule type="containsText" dxfId="1158" priority="346" operator="containsText" text="Muy Alta">
      <formula>NOT(ISERROR(SEARCH("Muy Alta",K40)))</formula>
    </cfRule>
    <cfRule type="containsText" dxfId="1157" priority="347" operator="containsText" text="Alta">
      <formula>NOT(ISERROR(SEARCH("Alta",K40)))</formula>
    </cfRule>
  </conditionalFormatting>
  <conditionalFormatting sqref="L40:L44">
    <cfRule type="containsText" dxfId="1156" priority="342" operator="containsText" text="Catastrófico">
      <formula>NOT(ISERROR(SEARCH("Catastrófico",L40)))</formula>
    </cfRule>
    <cfRule type="containsText" dxfId="1155" priority="343" operator="containsText" text="Mayor">
      <formula>NOT(ISERROR(SEARCH("Mayor",L40)))</formula>
    </cfRule>
    <cfRule type="containsText" dxfId="1154" priority="344" operator="containsText" text="Menor">
      <formula>NOT(ISERROR(SEARCH("Menor",L40)))</formula>
    </cfRule>
    <cfRule type="containsText" dxfId="1153" priority="345" operator="containsText" text="Leve">
      <formula>NOT(ISERROR(SEARCH("Leve",L40)))</formula>
    </cfRule>
  </conditionalFormatting>
  <conditionalFormatting sqref="B40:G40">
    <cfRule type="containsText" dxfId="1152" priority="336" operator="containsText" text="3- Moderado">
      <formula>NOT(ISERROR(SEARCH("3- Moderado",B40)))</formula>
    </cfRule>
    <cfRule type="containsText" dxfId="1151" priority="337" operator="containsText" text="6- Moderado">
      <formula>NOT(ISERROR(SEARCH("6- Moderado",B40)))</formula>
    </cfRule>
    <cfRule type="containsText" dxfId="1150" priority="338" operator="containsText" text="4- Moderado">
      <formula>NOT(ISERROR(SEARCH("4- Moderado",B40)))</formula>
    </cfRule>
    <cfRule type="containsText" dxfId="1149" priority="339" operator="containsText" text="3- Bajo">
      <formula>NOT(ISERROR(SEARCH("3- Bajo",B40)))</formula>
    </cfRule>
    <cfRule type="containsText" dxfId="1148" priority="340" operator="containsText" text="4- Bajo">
      <formula>NOT(ISERROR(SEARCH("4- Bajo",B40)))</formula>
    </cfRule>
    <cfRule type="containsText" dxfId="1147" priority="341" operator="containsText" text="1- Bajo">
      <formula>NOT(ISERROR(SEARCH("1- Bajo",B40)))</formula>
    </cfRule>
  </conditionalFormatting>
  <conditionalFormatting sqref="K45:L45">
    <cfRule type="containsText" dxfId="1146" priority="330" operator="containsText" text="3- Moderado">
      <formula>NOT(ISERROR(SEARCH("3- Moderado",K45)))</formula>
    </cfRule>
    <cfRule type="containsText" dxfId="1145" priority="331" operator="containsText" text="6- Moderado">
      <formula>NOT(ISERROR(SEARCH("6- Moderado",K45)))</formula>
    </cfRule>
    <cfRule type="containsText" dxfId="1144" priority="332" operator="containsText" text="4- Moderado">
      <formula>NOT(ISERROR(SEARCH("4- Moderado",K45)))</formula>
    </cfRule>
    <cfRule type="containsText" dxfId="1143" priority="333" operator="containsText" text="3- Bajo">
      <formula>NOT(ISERROR(SEARCH("3- Bajo",K45)))</formula>
    </cfRule>
    <cfRule type="containsText" dxfId="1142" priority="334" operator="containsText" text="4- Bajo">
      <formula>NOT(ISERROR(SEARCH("4- Bajo",K45)))</formula>
    </cfRule>
    <cfRule type="containsText" dxfId="1141" priority="335" operator="containsText" text="1- Bajo">
      <formula>NOT(ISERROR(SEARCH("1- Bajo",K45)))</formula>
    </cfRule>
  </conditionalFormatting>
  <conditionalFormatting sqref="H45:I45">
    <cfRule type="containsText" dxfId="1140" priority="324" operator="containsText" text="3- Moderado">
      <formula>NOT(ISERROR(SEARCH("3- Moderado",H45)))</formula>
    </cfRule>
    <cfRule type="containsText" dxfId="1139" priority="325" operator="containsText" text="6- Moderado">
      <formula>NOT(ISERROR(SEARCH("6- Moderado",H45)))</formula>
    </cfRule>
    <cfRule type="containsText" dxfId="1138" priority="326" operator="containsText" text="4- Moderado">
      <formula>NOT(ISERROR(SEARCH("4- Moderado",H45)))</formula>
    </cfRule>
    <cfRule type="containsText" dxfId="1137" priority="327" operator="containsText" text="3- Bajo">
      <formula>NOT(ISERROR(SEARCH("3- Bajo",H45)))</formula>
    </cfRule>
    <cfRule type="containsText" dxfId="1136" priority="328" operator="containsText" text="4- Bajo">
      <formula>NOT(ISERROR(SEARCH("4- Bajo",H45)))</formula>
    </cfRule>
    <cfRule type="containsText" dxfId="1135" priority="329" operator="containsText" text="1- Bajo">
      <formula>NOT(ISERROR(SEARCH("1- Bajo",H45)))</formula>
    </cfRule>
  </conditionalFormatting>
  <conditionalFormatting sqref="A45">
    <cfRule type="containsText" dxfId="1134" priority="318" operator="containsText" text="3- Moderado">
      <formula>NOT(ISERROR(SEARCH("3- Moderado",A45)))</formula>
    </cfRule>
    <cfRule type="containsText" dxfId="1133" priority="319" operator="containsText" text="6- Moderado">
      <formula>NOT(ISERROR(SEARCH("6- Moderado",A45)))</formula>
    </cfRule>
    <cfRule type="containsText" dxfId="1132" priority="320" operator="containsText" text="4- Moderado">
      <formula>NOT(ISERROR(SEARCH("4- Moderado",A45)))</formula>
    </cfRule>
    <cfRule type="containsText" dxfId="1131" priority="321" operator="containsText" text="3- Bajo">
      <formula>NOT(ISERROR(SEARCH("3- Bajo",A45)))</formula>
    </cfRule>
    <cfRule type="containsText" dxfId="1130" priority="322" operator="containsText" text="4- Bajo">
      <formula>NOT(ISERROR(SEARCH("4- Bajo",A45)))</formula>
    </cfRule>
    <cfRule type="containsText" dxfId="1129" priority="323" operator="containsText" text="1- Bajo">
      <formula>NOT(ISERROR(SEARCH("1- Bajo",A45)))</formula>
    </cfRule>
  </conditionalFormatting>
  <conditionalFormatting sqref="J45:J49">
    <cfRule type="containsText" dxfId="1128" priority="313" operator="containsText" text="Bajo">
      <formula>NOT(ISERROR(SEARCH("Bajo",J45)))</formula>
    </cfRule>
    <cfRule type="containsText" dxfId="1127" priority="314" operator="containsText" text="Moderado">
      <formula>NOT(ISERROR(SEARCH("Moderado",J45)))</formula>
    </cfRule>
    <cfRule type="containsText" dxfId="1126" priority="315" operator="containsText" text="Alto">
      <formula>NOT(ISERROR(SEARCH("Alto",J45)))</formula>
    </cfRule>
    <cfRule type="containsText" dxfId="1125"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1124" priority="288" operator="containsText" text="Moderado">
      <formula>NOT(ISERROR(SEARCH("Moderado",M45)))</formula>
    </cfRule>
    <cfRule type="containsText" dxfId="1123" priority="308" operator="containsText" text="Bajo">
      <formula>NOT(ISERROR(SEARCH("Bajo",M45)))</formula>
    </cfRule>
    <cfRule type="containsText" dxfId="1122" priority="309" operator="containsText" text="Moderado">
      <formula>NOT(ISERROR(SEARCH("Moderado",M45)))</formula>
    </cfRule>
    <cfRule type="containsText" dxfId="1121" priority="310" operator="containsText" text="Alto">
      <formula>NOT(ISERROR(SEARCH("Alto",M45)))</formula>
    </cfRule>
    <cfRule type="containsText" dxfId="1120"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1119" priority="302" operator="containsText" text="3- Moderado">
      <formula>NOT(ISERROR(SEARCH("3- Moderado",N45)))</formula>
    </cfRule>
    <cfRule type="containsText" dxfId="1118" priority="303" operator="containsText" text="6- Moderado">
      <formula>NOT(ISERROR(SEARCH("6- Moderado",N45)))</formula>
    </cfRule>
    <cfRule type="containsText" dxfId="1117" priority="304" operator="containsText" text="4- Moderado">
      <formula>NOT(ISERROR(SEARCH("4- Moderado",N45)))</formula>
    </cfRule>
    <cfRule type="containsText" dxfId="1116" priority="305" operator="containsText" text="3- Bajo">
      <formula>NOT(ISERROR(SEARCH("3- Bajo",N45)))</formula>
    </cfRule>
    <cfRule type="containsText" dxfId="1115" priority="306" operator="containsText" text="4- Bajo">
      <formula>NOT(ISERROR(SEARCH("4- Bajo",N45)))</formula>
    </cfRule>
    <cfRule type="containsText" dxfId="1114" priority="307" operator="containsText" text="1- Bajo">
      <formula>NOT(ISERROR(SEARCH("1- Bajo",N45)))</formula>
    </cfRule>
  </conditionalFormatting>
  <conditionalFormatting sqref="H45:H49">
    <cfRule type="containsText" dxfId="1113" priority="289" operator="containsText" text="Muy Alta">
      <formula>NOT(ISERROR(SEARCH("Muy Alta",H45)))</formula>
    </cfRule>
    <cfRule type="containsText" dxfId="1112" priority="290" operator="containsText" text="Alta">
      <formula>NOT(ISERROR(SEARCH("Alta",H45)))</formula>
    </cfRule>
    <cfRule type="containsText" dxfId="1111" priority="291" operator="containsText" text="Muy Alta">
      <formula>NOT(ISERROR(SEARCH("Muy Alta",H45)))</formula>
    </cfRule>
    <cfRule type="containsText" dxfId="1110" priority="296" operator="containsText" text="Muy Baja">
      <formula>NOT(ISERROR(SEARCH("Muy Baja",H45)))</formula>
    </cfRule>
    <cfRule type="containsText" dxfId="1109" priority="297" operator="containsText" text="Baja">
      <formula>NOT(ISERROR(SEARCH("Baja",H45)))</formula>
    </cfRule>
    <cfRule type="containsText" dxfId="1108" priority="298" operator="containsText" text="Media">
      <formula>NOT(ISERROR(SEARCH("Media",H45)))</formula>
    </cfRule>
    <cfRule type="containsText" dxfId="1107" priority="299" operator="containsText" text="Alta">
      <formula>NOT(ISERROR(SEARCH("Alta",H45)))</formula>
    </cfRule>
    <cfRule type="containsText" dxfId="1106" priority="301" operator="containsText" text="Muy Alta">
      <formula>NOT(ISERROR(SEARCH("Muy Alta",H45)))</formula>
    </cfRule>
  </conditionalFormatting>
  <conditionalFormatting sqref="I45:I49">
    <cfRule type="containsText" dxfId="1105" priority="292" operator="containsText" text="Catastrófico">
      <formula>NOT(ISERROR(SEARCH("Catastrófico",I45)))</formula>
    </cfRule>
    <cfRule type="containsText" dxfId="1104" priority="293" operator="containsText" text="Mayor">
      <formula>NOT(ISERROR(SEARCH("Mayor",I45)))</formula>
    </cfRule>
    <cfRule type="containsText" dxfId="1103" priority="294" operator="containsText" text="Menor">
      <formula>NOT(ISERROR(SEARCH("Menor",I45)))</formula>
    </cfRule>
    <cfRule type="containsText" dxfId="1102" priority="295" operator="containsText" text="Leve">
      <formula>NOT(ISERROR(SEARCH("Leve",I45)))</formula>
    </cfRule>
    <cfRule type="containsText" dxfId="1101" priority="300" operator="containsText" text="Moderado">
      <formula>NOT(ISERROR(SEARCH("Moderado",I45)))</formula>
    </cfRule>
  </conditionalFormatting>
  <conditionalFormatting sqref="K45:K49">
    <cfRule type="containsText" dxfId="1100" priority="287" operator="containsText" text="Media">
      <formula>NOT(ISERROR(SEARCH("Media",K45)))</formula>
    </cfRule>
  </conditionalFormatting>
  <conditionalFormatting sqref="L45:L49">
    <cfRule type="containsText" dxfId="1099" priority="286" operator="containsText" text="Moderado">
      <formula>NOT(ISERROR(SEARCH("Moderado",L45)))</formula>
    </cfRule>
  </conditionalFormatting>
  <conditionalFormatting sqref="J45:J49">
    <cfRule type="containsText" dxfId="1098" priority="285" operator="containsText" text="Moderado">
      <formula>NOT(ISERROR(SEARCH("Moderado",J45)))</formula>
    </cfRule>
  </conditionalFormatting>
  <conditionalFormatting sqref="J45:J49">
    <cfRule type="containsText" dxfId="1097" priority="283" operator="containsText" text="Bajo">
      <formula>NOT(ISERROR(SEARCH("Bajo",J45)))</formula>
    </cfRule>
    <cfRule type="containsText" dxfId="1096" priority="284" operator="containsText" text="Extremo">
      <formula>NOT(ISERROR(SEARCH("Extremo",J45)))</formula>
    </cfRule>
  </conditionalFormatting>
  <conditionalFormatting sqref="K45:K49">
    <cfRule type="containsText" dxfId="1095" priority="281" operator="containsText" text="Baja">
      <formula>NOT(ISERROR(SEARCH("Baja",K45)))</formula>
    </cfRule>
    <cfRule type="containsText" dxfId="1094" priority="282" operator="containsText" text="Muy Baja">
      <formula>NOT(ISERROR(SEARCH("Muy Baja",K45)))</formula>
    </cfRule>
  </conditionalFormatting>
  <conditionalFormatting sqref="K45:K49">
    <cfRule type="containsText" dxfId="1093" priority="279" operator="containsText" text="Muy Alta">
      <formula>NOT(ISERROR(SEARCH("Muy Alta",K45)))</formula>
    </cfRule>
    <cfRule type="containsText" dxfId="1092" priority="280" operator="containsText" text="Alta">
      <formula>NOT(ISERROR(SEARCH("Alta",K45)))</formula>
    </cfRule>
  </conditionalFormatting>
  <conditionalFormatting sqref="L45:L49">
    <cfRule type="containsText" dxfId="1091" priority="275" operator="containsText" text="Catastrófico">
      <formula>NOT(ISERROR(SEARCH("Catastrófico",L45)))</formula>
    </cfRule>
    <cfRule type="containsText" dxfId="1090" priority="276" operator="containsText" text="Mayor">
      <formula>NOT(ISERROR(SEARCH("Mayor",L45)))</formula>
    </cfRule>
    <cfRule type="containsText" dxfId="1089" priority="277" operator="containsText" text="Menor">
      <formula>NOT(ISERROR(SEARCH("Menor",L45)))</formula>
    </cfRule>
    <cfRule type="containsText" dxfId="1088" priority="278" operator="containsText" text="Leve">
      <formula>NOT(ISERROR(SEARCH("Leve",L45)))</formula>
    </cfRule>
  </conditionalFormatting>
  <conditionalFormatting sqref="B45:G45">
    <cfRule type="containsText" dxfId="1087" priority="269" operator="containsText" text="3- Moderado">
      <formula>NOT(ISERROR(SEARCH("3- Moderado",B45)))</formula>
    </cfRule>
    <cfRule type="containsText" dxfId="1086" priority="270" operator="containsText" text="6- Moderado">
      <formula>NOT(ISERROR(SEARCH("6- Moderado",B45)))</formula>
    </cfRule>
    <cfRule type="containsText" dxfId="1085" priority="271" operator="containsText" text="4- Moderado">
      <formula>NOT(ISERROR(SEARCH("4- Moderado",B45)))</formula>
    </cfRule>
    <cfRule type="containsText" dxfId="1084" priority="272" operator="containsText" text="3- Bajo">
      <formula>NOT(ISERROR(SEARCH("3- Bajo",B45)))</formula>
    </cfRule>
    <cfRule type="containsText" dxfId="1083" priority="273" operator="containsText" text="4- Bajo">
      <formula>NOT(ISERROR(SEARCH("4- Bajo",B45)))</formula>
    </cfRule>
    <cfRule type="containsText" dxfId="1082" priority="274" operator="containsText" text="1- Bajo">
      <formula>NOT(ISERROR(SEARCH("1- Bajo",B45)))</formula>
    </cfRule>
  </conditionalFormatting>
  <conditionalFormatting sqref="K50:L50">
    <cfRule type="containsText" dxfId="1081" priority="263" operator="containsText" text="3- Moderado">
      <formula>NOT(ISERROR(SEARCH("3- Moderado",K50)))</formula>
    </cfRule>
    <cfRule type="containsText" dxfId="1080" priority="264" operator="containsText" text="6- Moderado">
      <formula>NOT(ISERROR(SEARCH("6- Moderado",K50)))</formula>
    </cfRule>
    <cfRule type="containsText" dxfId="1079" priority="265" operator="containsText" text="4- Moderado">
      <formula>NOT(ISERROR(SEARCH("4- Moderado",K50)))</formula>
    </cfRule>
    <cfRule type="containsText" dxfId="1078" priority="266" operator="containsText" text="3- Bajo">
      <formula>NOT(ISERROR(SEARCH("3- Bajo",K50)))</formula>
    </cfRule>
    <cfRule type="containsText" dxfId="1077" priority="267" operator="containsText" text="4- Bajo">
      <formula>NOT(ISERROR(SEARCH("4- Bajo",K50)))</formula>
    </cfRule>
    <cfRule type="containsText" dxfId="1076" priority="268" operator="containsText" text="1- Bajo">
      <formula>NOT(ISERROR(SEARCH("1- Bajo",K50)))</formula>
    </cfRule>
  </conditionalFormatting>
  <conditionalFormatting sqref="H50:I50">
    <cfRule type="containsText" dxfId="1075" priority="257" operator="containsText" text="3- Moderado">
      <formula>NOT(ISERROR(SEARCH("3- Moderado",H50)))</formula>
    </cfRule>
    <cfRule type="containsText" dxfId="1074" priority="258" operator="containsText" text="6- Moderado">
      <formula>NOT(ISERROR(SEARCH("6- Moderado",H50)))</formula>
    </cfRule>
    <cfRule type="containsText" dxfId="1073" priority="259" operator="containsText" text="4- Moderado">
      <formula>NOT(ISERROR(SEARCH("4- Moderado",H50)))</formula>
    </cfRule>
    <cfRule type="containsText" dxfId="1072" priority="260" operator="containsText" text="3- Bajo">
      <formula>NOT(ISERROR(SEARCH("3- Bajo",H50)))</formula>
    </cfRule>
    <cfRule type="containsText" dxfId="1071" priority="261" operator="containsText" text="4- Bajo">
      <formula>NOT(ISERROR(SEARCH("4- Bajo",H50)))</formula>
    </cfRule>
    <cfRule type="containsText" dxfId="1070" priority="262" operator="containsText" text="1- Bajo">
      <formula>NOT(ISERROR(SEARCH("1- Bajo",H50)))</formula>
    </cfRule>
  </conditionalFormatting>
  <conditionalFormatting sqref="A50">
    <cfRule type="containsText" dxfId="1069" priority="251" operator="containsText" text="3- Moderado">
      <formula>NOT(ISERROR(SEARCH("3- Moderado",A50)))</formula>
    </cfRule>
    <cfRule type="containsText" dxfId="1068" priority="252" operator="containsText" text="6- Moderado">
      <formula>NOT(ISERROR(SEARCH("6- Moderado",A50)))</formula>
    </cfRule>
    <cfRule type="containsText" dxfId="1067" priority="253" operator="containsText" text="4- Moderado">
      <formula>NOT(ISERROR(SEARCH("4- Moderado",A50)))</formula>
    </cfRule>
    <cfRule type="containsText" dxfId="1066" priority="254" operator="containsText" text="3- Bajo">
      <formula>NOT(ISERROR(SEARCH("3- Bajo",A50)))</formula>
    </cfRule>
    <cfRule type="containsText" dxfId="1065" priority="255" operator="containsText" text="4- Bajo">
      <formula>NOT(ISERROR(SEARCH("4- Bajo",A50)))</formula>
    </cfRule>
    <cfRule type="containsText" dxfId="1064" priority="256" operator="containsText" text="1- Bajo">
      <formula>NOT(ISERROR(SEARCH("1- Bajo",A50)))</formula>
    </cfRule>
  </conditionalFormatting>
  <conditionalFormatting sqref="J50:J54">
    <cfRule type="containsText" dxfId="1063" priority="246" operator="containsText" text="Bajo">
      <formula>NOT(ISERROR(SEARCH("Bajo",J50)))</formula>
    </cfRule>
    <cfRule type="containsText" dxfId="1062" priority="247" operator="containsText" text="Moderado">
      <formula>NOT(ISERROR(SEARCH("Moderado",J50)))</formula>
    </cfRule>
    <cfRule type="containsText" dxfId="1061" priority="248" operator="containsText" text="Alto">
      <formula>NOT(ISERROR(SEARCH("Alto",J50)))</formula>
    </cfRule>
    <cfRule type="containsText" dxfId="1060"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1059" priority="221" operator="containsText" text="Moderado">
      <formula>NOT(ISERROR(SEARCH("Moderado",M50)))</formula>
    </cfRule>
    <cfRule type="containsText" dxfId="1058" priority="241" operator="containsText" text="Bajo">
      <formula>NOT(ISERROR(SEARCH("Bajo",M50)))</formula>
    </cfRule>
    <cfRule type="containsText" dxfId="1057" priority="242" operator="containsText" text="Moderado">
      <formula>NOT(ISERROR(SEARCH("Moderado",M50)))</formula>
    </cfRule>
    <cfRule type="containsText" dxfId="1056" priority="243" operator="containsText" text="Alto">
      <formula>NOT(ISERROR(SEARCH("Alto",M50)))</formula>
    </cfRule>
    <cfRule type="containsText" dxfId="1055"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1054" priority="235" operator="containsText" text="3- Moderado">
      <formula>NOT(ISERROR(SEARCH("3- Moderado",N50)))</formula>
    </cfRule>
    <cfRule type="containsText" dxfId="1053" priority="236" operator="containsText" text="6- Moderado">
      <formula>NOT(ISERROR(SEARCH("6- Moderado",N50)))</formula>
    </cfRule>
    <cfRule type="containsText" dxfId="1052" priority="237" operator="containsText" text="4- Moderado">
      <formula>NOT(ISERROR(SEARCH("4- Moderado",N50)))</formula>
    </cfRule>
    <cfRule type="containsText" dxfId="1051" priority="238" operator="containsText" text="3- Bajo">
      <formula>NOT(ISERROR(SEARCH("3- Bajo",N50)))</formula>
    </cfRule>
    <cfRule type="containsText" dxfId="1050" priority="239" operator="containsText" text="4- Bajo">
      <formula>NOT(ISERROR(SEARCH("4- Bajo",N50)))</formula>
    </cfRule>
    <cfRule type="containsText" dxfId="1049" priority="240" operator="containsText" text="1- Bajo">
      <formula>NOT(ISERROR(SEARCH("1- Bajo",N50)))</formula>
    </cfRule>
  </conditionalFormatting>
  <conditionalFormatting sqref="H50:H54">
    <cfRule type="containsText" dxfId="1048" priority="222" operator="containsText" text="Muy Alta">
      <formula>NOT(ISERROR(SEARCH("Muy Alta",H50)))</formula>
    </cfRule>
    <cfRule type="containsText" dxfId="1047" priority="223" operator="containsText" text="Alta">
      <formula>NOT(ISERROR(SEARCH("Alta",H50)))</formula>
    </cfRule>
    <cfRule type="containsText" dxfId="1046" priority="224" operator="containsText" text="Muy Alta">
      <formula>NOT(ISERROR(SEARCH("Muy Alta",H50)))</formula>
    </cfRule>
    <cfRule type="containsText" dxfId="1045" priority="229" operator="containsText" text="Muy Baja">
      <formula>NOT(ISERROR(SEARCH("Muy Baja",H50)))</formula>
    </cfRule>
    <cfRule type="containsText" dxfId="1044" priority="230" operator="containsText" text="Baja">
      <formula>NOT(ISERROR(SEARCH("Baja",H50)))</formula>
    </cfRule>
    <cfRule type="containsText" dxfId="1043" priority="231" operator="containsText" text="Media">
      <formula>NOT(ISERROR(SEARCH("Media",H50)))</formula>
    </cfRule>
    <cfRule type="containsText" dxfId="1042" priority="232" operator="containsText" text="Alta">
      <formula>NOT(ISERROR(SEARCH("Alta",H50)))</formula>
    </cfRule>
    <cfRule type="containsText" dxfId="1041" priority="234" operator="containsText" text="Muy Alta">
      <formula>NOT(ISERROR(SEARCH("Muy Alta",H50)))</formula>
    </cfRule>
  </conditionalFormatting>
  <conditionalFormatting sqref="I50:I54">
    <cfRule type="containsText" dxfId="1040" priority="225" operator="containsText" text="Catastrófico">
      <formula>NOT(ISERROR(SEARCH("Catastrófico",I50)))</formula>
    </cfRule>
    <cfRule type="containsText" dxfId="1039" priority="226" operator="containsText" text="Mayor">
      <formula>NOT(ISERROR(SEARCH("Mayor",I50)))</formula>
    </cfRule>
    <cfRule type="containsText" dxfId="1038" priority="227" operator="containsText" text="Menor">
      <formula>NOT(ISERROR(SEARCH("Menor",I50)))</formula>
    </cfRule>
    <cfRule type="containsText" dxfId="1037" priority="228" operator="containsText" text="Leve">
      <formula>NOT(ISERROR(SEARCH("Leve",I50)))</formula>
    </cfRule>
    <cfRule type="containsText" dxfId="1036" priority="233" operator="containsText" text="Moderado">
      <formula>NOT(ISERROR(SEARCH("Moderado",I50)))</formula>
    </cfRule>
  </conditionalFormatting>
  <conditionalFormatting sqref="K50:K54">
    <cfRule type="containsText" dxfId="1035" priority="220" operator="containsText" text="Media">
      <formula>NOT(ISERROR(SEARCH("Media",K50)))</formula>
    </cfRule>
  </conditionalFormatting>
  <conditionalFormatting sqref="L50:L54">
    <cfRule type="containsText" dxfId="1034" priority="219" operator="containsText" text="Moderado">
      <formula>NOT(ISERROR(SEARCH("Moderado",L50)))</formula>
    </cfRule>
  </conditionalFormatting>
  <conditionalFormatting sqref="J50:J54">
    <cfRule type="containsText" dxfId="1033" priority="218" operator="containsText" text="Moderado">
      <formula>NOT(ISERROR(SEARCH("Moderado",J50)))</formula>
    </cfRule>
  </conditionalFormatting>
  <conditionalFormatting sqref="J50:J54">
    <cfRule type="containsText" dxfId="1032" priority="216" operator="containsText" text="Bajo">
      <formula>NOT(ISERROR(SEARCH("Bajo",J50)))</formula>
    </cfRule>
    <cfRule type="containsText" dxfId="1031" priority="217" operator="containsText" text="Extremo">
      <formula>NOT(ISERROR(SEARCH("Extremo",J50)))</formula>
    </cfRule>
  </conditionalFormatting>
  <conditionalFormatting sqref="K50:K54">
    <cfRule type="containsText" dxfId="1030" priority="214" operator="containsText" text="Baja">
      <formula>NOT(ISERROR(SEARCH("Baja",K50)))</formula>
    </cfRule>
    <cfRule type="containsText" dxfId="1029" priority="215" operator="containsText" text="Muy Baja">
      <formula>NOT(ISERROR(SEARCH("Muy Baja",K50)))</formula>
    </cfRule>
  </conditionalFormatting>
  <conditionalFormatting sqref="K50:K54">
    <cfRule type="containsText" dxfId="1028" priority="212" operator="containsText" text="Muy Alta">
      <formula>NOT(ISERROR(SEARCH("Muy Alta",K50)))</formula>
    </cfRule>
    <cfRule type="containsText" dxfId="1027" priority="213" operator="containsText" text="Alta">
      <formula>NOT(ISERROR(SEARCH("Alta",K50)))</formula>
    </cfRule>
  </conditionalFormatting>
  <conditionalFormatting sqref="L50:L54">
    <cfRule type="containsText" dxfId="1026" priority="208" operator="containsText" text="Catastrófico">
      <formula>NOT(ISERROR(SEARCH("Catastrófico",L50)))</formula>
    </cfRule>
    <cfRule type="containsText" dxfId="1025" priority="209" operator="containsText" text="Mayor">
      <formula>NOT(ISERROR(SEARCH("Mayor",L50)))</formula>
    </cfRule>
    <cfRule type="containsText" dxfId="1024" priority="210" operator="containsText" text="Menor">
      <formula>NOT(ISERROR(SEARCH("Menor",L50)))</formula>
    </cfRule>
    <cfRule type="containsText" dxfId="1023" priority="211" operator="containsText" text="Leve">
      <formula>NOT(ISERROR(SEARCH("Leve",L50)))</formula>
    </cfRule>
  </conditionalFormatting>
  <conditionalFormatting sqref="B50:G50">
    <cfRule type="containsText" dxfId="1022" priority="202" operator="containsText" text="3- Moderado">
      <formula>NOT(ISERROR(SEARCH("3- Moderado",B50)))</formula>
    </cfRule>
    <cfRule type="containsText" dxfId="1021" priority="203" operator="containsText" text="6- Moderado">
      <formula>NOT(ISERROR(SEARCH("6- Moderado",B50)))</formula>
    </cfRule>
    <cfRule type="containsText" dxfId="1020" priority="204" operator="containsText" text="4- Moderado">
      <formula>NOT(ISERROR(SEARCH("4- Moderado",B50)))</formula>
    </cfRule>
    <cfRule type="containsText" dxfId="1019" priority="205" operator="containsText" text="3- Bajo">
      <formula>NOT(ISERROR(SEARCH("3- Bajo",B50)))</formula>
    </cfRule>
    <cfRule type="containsText" dxfId="1018" priority="206" operator="containsText" text="4- Bajo">
      <formula>NOT(ISERROR(SEARCH("4- Bajo",B50)))</formula>
    </cfRule>
    <cfRule type="containsText" dxfId="1017" priority="207" operator="containsText" text="1- Bajo">
      <formula>NOT(ISERROR(SEARCH("1- Bajo",B50)))</formula>
    </cfRule>
  </conditionalFormatting>
  <conditionalFormatting sqref="K55:L55">
    <cfRule type="containsText" dxfId="1016" priority="196" operator="containsText" text="3- Moderado">
      <formula>NOT(ISERROR(SEARCH("3- Moderado",K55)))</formula>
    </cfRule>
    <cfRule type="containsText" dxfId="1015" priority="197" operator="containsText" text="6- Moderado">
      <formula>NOT(ISERROR(SEARCH("6- Moderado",K55)))</formula>
    </cfRule>
    <cfRule type="containsText" dxfId="1014" priority="198" operator="containsText" text="4- Moderado">
      <formula>NOT(ISERROR(SEARCH("4- Moderado",K55)))</formula>
    </cfRule>
    <cfRule type="containsText" dxfId="1013" priority="199" operator="containsText" text="3- Bajo">
      <formula>NOT(ISERROR(SEARCH("3- Bajo",K55)))</formula>
    </cfRule>
    <cfRule type="containsText" dxfId="1012" priority="200" operator="containsText" text="4- Bajo">
      <formula>NOT(ISERROR(SEARCH("4- Bajo",K55)))</formula>
    </cfRule>
    <cfRule type="containsText" dxfId="1011" priority="201" operator="containsText" text="1- Bajo">
      <formula>NOT(ISERROR(SEARCH("1- Bajo",K55)))</formula>
    </cfRule>
  </conditionalFormatting>
  <conditionalFormatting sqref="H55:I55">
    <cfRule type="containsText" dxfId="1010" priority="190" operator="containsText" text="3- Moderado">
      <formula>NOT(ISERROR(SEARCH("3- Moderado",H55)))</formula>
    </cfRule>
    <cfRule type="containsText" dxfId="1009" priority="191" operator="containsText" text="6- Moderado">
      <formula>NOT(ISERROR(SEARCH("6- Moderado",H55)))</formula>
    </cfRule>
    <cfRule type="containsText" dxfId="1008" priority="192" operator="containsText" text="4- Moderado">
      <formula>NOT(ISERROR(SEARCH("4- Moderado",H55)))</formula>
    </cfRule>
    <cfRule type="containsText" dxfId="1007" priority="193" operator="containsText" text="3- Bajo">
      <formula>NOT(ISERROR(SEARCH("3- Bajo",H55)))</formula>
    </cfRule>
    <cfRule type="containsText" dxfId="1006" priority="194" operator="containsText" text="4- Bajo">
      <formula>NOT(ISERROR(SEARCH("4- Bajo",H55)))</formula>
    </cfRule>
    <cfRule type="containsText" dxfId="1005" priority="195" operator="containsText" text="1- Bajo">
      <formula>NOT(ISERROR(SEARCH("1- Bajo",H55)))</formula>
    </cfRule>
  </conditionalFormatting>
  <conditionalFormatting sqref="A55">
    <cfRule type="containsText" dxfId="1004" priority="184" operator="containsText" text="3- Moderado">
      <formula>NOT(ISERROR(SEARCH("3- Moderado",A55)))</formula>
    </cfRule>
    <cfRule type="containsText" dxfId="1003" priority="185" operator="containsText" text="6- Moderado">
      <formula>NOT(ISERROR(SEARCH("6- Moderado",A55)))</formula>
    </cfRule>
    <cfRule type="containsText" dxfId="1002" priority="186" operator="containsText" text="4- Moderado">
      <formula>NOT(ISERROR(SEARCH("4- Moderado",A55)))</formula>
    </cfRule>
    <cfRule type="containsText" dxfId="1001" priority="187" operator="containsText" text="3- Bajo">
      <formula>NOT(ISERROR(SEARCH("3- Bajo",A55)))</formula>
    </cfRule>
    <cfRule type="containsText" dxfId="1000" priority="188" operator="containsText" text="4- Bajo">
      <formula>NOT(ISERROR(SEARCH("4- Bajo",A55)))</formula>
    </cfRule>
    <cfRule type="containsText" dxfId="999" priority="189" operator="containsText" text="1- Bajo">
      <formula>NOT(ISERROR(SEARCH("1- Bajo",A55)))</formula>
    </cfRule>
  </conditionalFormatting>
  <conditionalFormatting sqref="J55:J59">
    <cfRule type="containsText" dxfId="998" priority="179" operator="containsText" text="Bajo">
      <formula>NOT(ISERROR(SEARCH("Bajo",J55)))</formula>
    </cfRule>
    <cfRule type="containsText" dxfId="997" priority="180" operator="containsText" text="Moderado">
      <formula>NOT(ISERROR(SEARCH("Moderado",J55)))</formula>
    </cfRule>
    <cfRule type="containsText" dxfId="996" priority="181" operator="containsText" text="Alto">
      <formula>NOT(ISERROR(SEARCH("Alto",J55)))</formula>
    </cfRule>
    <cfRule type="containsText" dxfId="995"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994" priority="154" operator="containsText" text="Moderado">
      <formula>NOT(ISERROR(SEARCH("Moderado",M55)))</formula>
    </cfRule>
    <cfRule type="containsText" dxfId="993" priority="174" operator="containsText" text="Bajo">
      <formula>NOT(ISERROR(SEARCH("Bajo",M55)))</formula>
    </cfRule>
    <cfRule type="containsText" dxfId="992" priority="175" operator="containsText" text="Moderado">
      <formula>NOT(ISERROR(SEARCH("Moderado",M55)))</formula>
    </cfRule>
    <cfRule type="containsText" dxfId="991" priority="176" operator="containsText" text="Alto">
      <formula>NOT(ISERROR(SEARCH("Alto",M55)))</formula>
    </cfRule>
    <cfRule type="containsText" dxfId="990"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989" priority="168" operator="containsText" text="3- Moderado">
      <formula>NOT(ISERROR(SEARCH("3- Moderado",N55)))</formula>
    </cfRule>
    <cfRule type="containsText" dxfId="988" priority="169" operator="containsText" text="6- Moderado">
      <formula>NOT(ISERROR(SEARCH("6- Moderado",N55)))</formula>
    </cfRule>
    <cfRule type="containsText" dxfId="987" priority="170" operator="containsText" text="4- Moderado">
      <formula>NOT(ISERROR(SEARCH("4- Moderado",N55)))</formula>
    </cfRule>
    <cfRule type="containsText" dxfId="986" priority="171" operator="containsText" text="3- Bajo">
      <formula>NOT(ISERROR(SEARCH("3- Bajo",N55)))</formula>
    </cfRule>
    <cfRule type="containsText" dxfId="985" priority="172" operator="containsText" text="4- Bajo">
      <formula>NOT(ISERROR(SEARCH("4- Bajo",N55)))</formula>
    </cfRule>
    <cfRule type="containsText" dxfId="984" priority="173" operator="containsText" text="1- Bajo">
      <formula>NOT(ISERROR(SEARCH("1- Bajo",N55)))</formula>
    </cfRule>
  </conditionalFormatting>
  <conditionalFormatting sqref="H55:H59">
    <cfRule type="containsText" dxfId="983" priority="155" operator="containsText" text="Muy Alta">
      <formula>NOT(ISERROR(SEARCH("Muy Alta",H55)))</formula>
    </cfRule>
    <cfRule type="containsText" dxfId="982" priority="156" operator="containsText" text="Alta">
      <formula>NOT(ISERROR(SEARCH("Alta",H55)))</formula>
    </cfRule>
    <cfRule type="containsText" dxfId="981" priority="157" operator="containsText" text="Muy Alta">
      <formula>NOT(ISERROR(SEARCH("Muy Alta",H55)))</formula>
    </cfRule>
    <cfRule type="containsText" dxfId="980" priority="162" operator="containsText" text="Muy Baja">
      <formula>NOT(ISERROR(SEARCH("Muy Baja",H55)))</formula>
    </cfRule>
    <cfRule type="containsText" dxfId="979" priority="163" operator="containsText" text="Baja">
      <formula>NOT(ISERROR(SEARCH("Baja",H55)))</formula>
    </cfRule>
    <cfRule type="containsText" dxfId="978" priority="164" operator="containsText" text="Media">
      <formula>NOT(ISERROR(SEARCH("Media",H55)))</formula>
    </cfRule>
    <cfRule type="containsText" dxfId="977" priority="165" operator="containsText" text="Alta">
      <formula>NOT(ISERROR(SEARCH("Alta",H55)))</formula>
    </cfRule>
    <cfRule type="containsText" dxfId="976" priority="167" operator="containsText" text="Muy Alta">
      <formula>NOT(ISERROR(SEARCH("Muy Alta",H55)))</formula>
    </cfRule>
  </conditionalFormatting>
  <conditionalFormatting sqref="I55:I59">
    <cfRule type="containsText" dxfId="975" priority="158" operator="containsText" text="Catastrófico">
      <formula>NOT(ISERROR(SEARCH("Catastrófico",I55)))</formula>
    </cfRule>
    <cfRule type="containsText" dxfId="974" priority="159" operator="containsText" text="Mayor">
      <formula>NOT(ISERROR(SEARCH("Mayor",I55)))</formula>
    </cfRule>
    <cfRule type="containsText" dxfId="973" priority="160" operator="containsText" text="Menor">
      <formula>NOT(ISERROR(SEARCH("Menor",I55)))</formula>
    </cfRule>
    <cfRule type="containsText" dxfId="972" priority="161" operator="containsText" text="Leve">
      <formula>NOT(ISERROR(SEARCH("Leve",I55)))</formula>
    </cfRule>
    <cfRule type="containsText" dxfId="971" priority="166" operator="containsText" text="Moderado">
      <formula>NOT(ISERROR(SEARCH("Moderado",I55)))</formula>
    </cfRule>
  </conditionalFormatting>
  <conditionalFormatting sqref="K55:K59">
    <cfRule type="containsText" dxfId="970" priority="153" operator="containsText" text="Media">
      <formula>NOT(ISERROR(SEARCH("Media",K55)))</formula>
    </cfRule>
  </conditionalFormatting>
  <conditionalFormatting sqref="L55:L59">
    <cfRule type="containsText" dxfId="969" priority="152" operator="containsText" text="Moderado">
      <formula>NOT(ISERROR(SEARCH("Moderado",L55)))</formula>
    </cfRule>
  </conditionalFormatting>
  <conditionalFormatting sqref="J55:J59">
    <cfRule type="containsText" dxfId="968" priority="151" operator="containsText" text="Moderado">
      <formula>NOT(ISERROR(SEARCH("Moderado",J55)))</formula>
    </cfRule>
  </conditionalFormatting>
  <conditionalFormatting sqref="J55:J59">
    <cfRule type="containsText" dxfId="967" priority="149" operator="containsText" text="Bajo">
      <formula>NOT(ISERROR(SEARCH("Bajo",J55)))</formula>
    </cfRule>
    <cfRule type="containsText" dxfId="966" priority="150" operator="containsText" text="Extremo">
      <formula>NOT(ISERROR(SEARCH("Extremo",J55)))</formula>
    </cfRule>
  </conditionalFormatting>
  <conditionalFormatting sqref="K55:K59">
    <cfRule type="containsText" dxfId="965" priority="147" operator="containsText" text="Baja">
      <formula>NOT(ISERROR(SEARCH("Baja",K55)))</formula>
    </cfRule>
    <cfRule type="containsText" dxfId="964" priority="148" operator="containsText" text="Muy Baja">
      <formula>NOT(ISERROR(SEARCH("Muy Baja",K55)))</formula>
    </cfRule>
  </conditionalFormatting>
  <conditionalFormatting sqref="K55:K59">
    <cfRule type="containsText" dxfId="963" priority="145" operator="containsText" text="Muy Alta">
      <formula>NOT(ISERROR(SEARCH("Muy Alta",K55)))</formula>
    </cfRule>
    <cfRule type="containsText" dxfId="962" priority="146" operator="containsText" text="Alta">
      <formula>NOT(ISERROR(SEARCH("Alta",K55)))</formula>
    </cfRule>
  </conditionalFormatting>
  <conditionalFormatting sqref="L55:L59">
    <cfRule type="containsText" dxfId="961" priority="141" operator="containsText" text="Catastrófico">
      <formula>NOT(ISERROR(SEARCH("Catastrófico",L55)))</formula>
    </cfRule>
    <cfRule type="containsText" dxfId="960" priority="142" operator="containsText" text="Mayor">
      <formula>NOT(ISERROR(SEARCH("Mayor",L55)))</formula>
    </cfRule>
    <cfRule type="containsText" dxfId="959" priority="143" operator="containsText" text="Menor">
      <formula>NOT(ISERROR(SEARCH("Menor",L55)))</formula>
    </cfRule>
    <cfRule type="containsText" dxfId="958" priority="144" operator="containsText" text="Leve">
      <formula>NOT(ISERROR(SEARCH("Leve",L55)))</formula>
    </cfRule>
  </conditionalFormatting>
  <conditionalFormatting sqref="B55:G55">
    <cfRule type="containsText" dxfId="957" priority="135" operator="containsText" text="3- Moderado">
      <formula>NOT(ISERROR(SEARCH("3- Moderado",B55)))</formula>
    </cfRule>
    <cfRule type="containsText" dxfId="956" priority="136" operator="containsText" text="6- Moderado">
      <formula>NOT(ISERROR(SEARCH("6- Moderado",B55)))</formula>
    </cfRule>
    <cfRule type="containsText" dxfId="955" priority="137" operator="containsText" text="4- Moderado">
      <formula>NOT(ISERROR(SEARCH("4- Moderado",B55)))</formula>
    </cfRule>
    <cfRule type="containsText" dxfId="954" priority="138" operator="containsText" text="3- Bajo">
      <formula>NOT(ISERROR(SEARCH("3- Bajo",B55)))</formula>
    </cfRule>
    <cfRule type="containsText" dxfId="953" priority="139" operator="containsText" text="4- Bajo">
      <formula>NOT(ISERROR(SEARCH("4- Bajo",B55)))</formula>
    </cfRule>
    <cfRule type="containsText" dxfId="952" priority="140" operator="containsText" text="1- Bajo">
      <formula>NOT(ISERROR(SEARCH("1- Bajo",B55)))</formula>
    </cfRule>
  </conditionalFormatting>
  <conditionalFormatting sqref="K60:L60">
    <cfRule type="containsText" dxfId="951" priority="129" operator="containsText" text="3- Moderado">
      <formula>NOT(ISERROR(SEARCH("3- Moderado",K60)))</formula>
    </cfRule>
    <cfRule type="containsText" dxfId="950" priority="130" operator="containsText" text="6- Moderado">
      <formula>NOT(ISERROR(SEARCH("6- Moderado",K60)))</formula>
    </cfRule>
    <cfRule type="containsText" dxfId="949" priority="131" operator="containsText" text="4- Moderado">
      <formula>NOT(ISERROR(SEARCH("4- Moderado",K60)))</formula>
    </cfRule>
    <cfRule type="containsText" dxfId="948" priority="132" operator="containsText" text="3- Bajo">
      <formula>NOT(ISERROR(SEARCH("3- Bajo",K60)))</formula>
    </cfRule>
    <cfRule type="containsText" dxfId="947" priority="133" operator="containsText" text="4- Bajo">
      <formula>NOT(ISERROR(SEARCH("4- Bajo",K60)))</formula>
    </cfRule>
    <cfRule type="containsText" dxfId="946" priority="134" operator="containsText" text="1- Bajo">
      <formula>NOT(ISERROR(SEARCH("1- Bajo",K60)))</formula>
    </cfRule>
  </conditionalFormatting>
  <conditionalFormatting sqref="H60:I60">
    <cfRule type="containsText" dxfId="945" priority="123" operator="containsText" text="3- Moderado">
      <formula>NOT(ISERROR(SEARCH("3- Moderado",H60)))</formula>
    </cfRule>
    <cfRule type="containsText" dxfId="944" priority="124" operator="containsText" text="6- Moderado">
      <formula>NOT(ISERROR(SEARCH("6- Moderado",H60)))</formula>
    </cfRule>
    <cfRule type="containsText" dxfId="943" priority="125" operator="containsText" text="4- Moderado">
      <formula>NOT(ISERROR(SEARCH("4- Moderado",H60)))</formula>
    </cfRule>
    <cfRule type="containsText" dxfId="942" priority="126" operator="containsText" text="3- Bajo">
      <formula>NOT(ISERROR(SEARCH("3- Bajo",H60)))</formula>
    </cfRule>
    <cfRule type="containsText" dxfId="941" priority="127" operator="containsText" text="4- Bajo">
      <formula>NOT(ISERROR(SEARCH("4- Bajo",H60)))</formula>
    </cfRule>
    <cfRule type="containsText" dxfId="940" priority="128" operator="containsText" text="1- Bajo">
      <formula>NOT(ISERROR(SEARCH("1- Bajo",H60)))</formula>
    </cfRule>
  </conditionalFormatting>
  <conditionalFormatting sqref="A60">
    <cfRule type="containsText" dxfId="939" priority="117" operator="containsText" text="3- Moderado">
      <formula>NOT(ISERROR(SEARCH("3- Moderado",A60)))</formula>
    </cfRule>
    <cfRule type="containsText" dxfId="938" priority="118" operator="containsText" text="6- Moderado">
      <formula>NOT(ISERROR(SEARCH("6- Moderado",A60)))</formula>
    </cfRule>
    <cfRule type="containsText" dxfId="937" priority="119" operator="containsText" text="4- Moderado">
      <formula>NOT(ISERROR(SEARCH("4- Moderado",A60)))</formula>
    </cfRule>
    <cfRule type="containsText" dxfId="936" priority="120" operator="containsText" text="3- Bajo">
      <formula>NOT(ISERROR(SEARCH("3- Bajo",A60)))</formula>
    </cfRule>
    <cfRule type="containsText" dxfId="935" priority="121" operator="containsText" text="4- Bajo">
      <formula>NOT(ISERROR(SEARCH("4- Bajo",A60)))</formula>
    </cfRule>
    <cfRule type="containsText" dxfId="934" priority="122" operator="containsText" text="1- Bajo">
      <formula>NOT(ISERROR(SEARCH("1- Bajo",A60)))</formula>
    </cfRule>
  </conditionalFormatting>
  <conditionalFormatting sqref="J60:J64">
    <cfRule type="containsText" dxfId="933" priority="112" operator="containsText" text="Bajo">
      <formula>NOT(ISERROR(SEARCH("Bajo",J60)))</formula>
    </cfRule>
    <cfRule type="containsText" dxfId="932" priority="113" operator="containsText" text="Moderado">
      <formula>NOT(ISERROR(SEARCH("Moderado",J60)))</formula>
    </cfRule>
    <cfRule type="containsText" dxfId="931" priority="114" operator="containsText" text="Alto">
      <formula>NOT(ISERROR(SEARCH("Alto",J60)))</formula>
    </cfRule>
    <cfRule type="containsText" dxfId="930"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929" priority="87" operator="containsText" text="Moderado">
      <formula>NOT(ISERROR(SEARCH("Moderado",M60)))</formula>
    </cfRule>
    <cfRule type="containsText" dxfId="928" priority="107" operator="containsText" text="Bajo">
      <formula>NOT(ISERROR(SEARCH("Bajo",M60)))</formula>
    </cfRule>
    <cfRule type="containsText" dxfId="927" priority="108" operator="containsText" text="Moderado">
      <formula>NOT(ISERROR(SEARCH("Moderado",M60)))</formula>
    </cfRule>
    <cfRule type="containsText" dxfId="926" priority="109" operator="containsText" text="Alto">
      <formula>NOT(ISERROR(SEARCH("Alto",M60)))</formula>
    </cfRule>
    <cfRule type="containsText" dxfId="925"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924" priority="101" operator="containsText" text="3- Moderado">
      <formula>NOT(ISERROR(SEARCH("3- Moderado",N60)))</formula>
    </cfRule>
    <cfRule type="containsText" dxfId="923" priority="102" operator="containsText" text="6- Moderado">
      <formula>NOT(ISERROR(SEARCH("6- Moderado",N60)))</formula>
    </cfRule>
    <cfRule type="containsText" dxfId="922" priority="103" operator="containsText" text="4- Moderado">
      <formula>NOT(ISERROR(SEARCH("4- Moderado",N60)))</formula>
    </cfRule>
    <cfRule type="containsText" dxfId="921" priority="104" operator="containsText" text="3- Bajo">
      <formula>NOT(ISERROR(SEARCH("3- Bajo",N60)))</formula>
    </cfRule>
    <cfRule type="containsText" dxfId="920" priority="105" operator="containsText" text="4- Bajo">
      <formula>NOT(ISERROR(SEARCH("4- Bajo",N60)))</formula>
    </cfRule>
    <cfRule type="containsText" dxfId="919" priority="106" operator="containsText" text="1- Bajo">
      <formula>NOT(ISERROR(SEARCH("1- Bajo",N60)))</formula>
    </cfRule>
  </conditionalFormatting>
  <conditionalFormatting sqref="H60:H64">
    <cfRule type="containsText" dxfId="918" priority="88" operator="containsText" text="Muy Alta">
      <formula>NOT(ISERROR(SEARCH("Muy Alta",H60)))</formula>
    </cfRule>
    <cfRule type="containsText" dxfId="917" priority="89" operator="containsText" text="Alta">
      <formula>NOT(ISERROR(SEARCH("Alta",H60)))</formula>
    </cfRule>
    <cfRule type="containsText" dxfId="916" priority="90" operator="containsText" text="Muy Alta">
      <formula>NOT(ISERROR(SEARCH("Muy Alta",H60)))</formula>
    </cfRule>
    <cfRule type="containsText" dxfId="915" priority="95" operator="containsText" text="Muy Baja">
      <formula>NOT(ISERROR(SEARCH("Muy Baja",H60)))</formula>
    </cfRule>
    <cfRule type="containsText" dxfId="914" priority="96" operator="containsText" text="Baja">
      <formula>NOT(ISERROR(SEARCH("Baja",H60)))</formula>
    </cfRule>
    <cfRule type="containsText" dxfId="913" priority="97" operator="containsText" text="Media">
      <formula>NOT(ISERROR(SEARCH("Media",H60)))</formula>
    </cfRule>
    <cfRule type="containsText" dxfId="912" priority="98" operator="containsText" text="Alta">
      <formula>NOT(ISERROR(SEARCH("Alta",H60)))</formula>
    </cfRule>
    <cfRule type="containsText" dxfId="911" priority="100" operator="containsText" text="Muy Alta">
      <formula>NOT(ISERROR(SEARCH("Muy Alta",H60)))</formula>
    </cfRule>
  </conditionalFormatting>
  <conditionalFormatting sqref="I60:I64">
    <cfRule type="containsText" dxfId="910" priority="91" operator="containsText" text="Catastrófico">
      <formula>NOT(ISERROR(SEARCH("Catastrófico",I60)))</formula>
    </cfRule>
    <cfRule type="containsText" dxfId="909" priority="92" operator="containsText" text="Mayor">
      <formula>NOT(ISERROR(SEARCH("Mayor",I60)))</formula>
    </cfRule>
    <cfRule type="containsText" dxfId="908" priority="93" operator="containsText" text="Menor">
      <formula>NOT(ISERROR(SEARCH("Menor",I60)))</formula>
    </cfRule>
    <cfRule type="containsText" dxfId="907" priority="94" operator="containsText" text="Leve">
      <formula>NOT(ISERROR(SEARCH("Leve",I60)))</formula>
    </cfRule>
    <cfRule type="containsText" dxfId="906" priority="99" operator="containsText" text="Moderado">
      <formula>NOT(ISERROR(SEARCH("Moderado",I60)))</formula>
    </cfRule>
  </conditionalFormatting>
  <conditionalFormatting sqref="K60:K64">
    <cfRule type="containsText" dxfId="905" priority="86" operator="containsText" text="Media">
      <formula>NOT(ISERROR(SEARCH("Media",K60)))</formula>
    </cfRule>
  </conditionalFormatting>
  <conditionalFormatting sqref="L60:L64">
    <cfRule type="containsText" dxfId="904" priority="85" operator="containsText" text="Moderado">
      <formula>NOT(ISERROR(SEARCH("Moderado",L60)))</formula>
    </cfRule>
  </conditionalFormatting>
  <conditionalFormatting sqref="J60:J64">
    <cfRule type="containsText" dxfId="903" priority="84" operator="containsText" text="Moderado">
      <formula>NOT(ISERROR(SEARCH("Moderado",J60)))</formula>
    </cfRule>
  </conditionalFormatting>
  <conditionalFormatting sqref="J60:J64">
    <cfRule type="containsText" dxfId="902" priority="82" operator="containsText" text="Bajo">
      <formula>NOT(ISERROR(SEARCH("Bajo",J60)))</formula>
    </cfRule>
    <cfRule type="containsText" dxfId="901" priority="83" operator="containsText" text="Extremo">
      <formula>NOT(ISERROR(SEARCH("Extremo",J60)))</formula>
    </cfRule>
  </conditionalFormatting>
  <conditionalFormatting sqref="K60:K64">
    <cfRule type="containsText" dxfId="900" priority="80" operator="containsText" text="Baja">
      <formula>NOT(ISERROR(SEARCH("Baja",K60)))</formula>
    </cfRule>
    <cfRule type="containsText" dxfId="899" priority="81" operator="containsText" text="Muy Baja">
      <formula>NOT(ISERROR(SEARCH("Muy Baja",K60)))</formula>
    </cfRule>
  </conditionalFormatting>
  <conditionalFormatting sqref="K60:K64">
    <cfRule type="containsText" dxfId="898" priority="78" operator="containsText" text="Muy Alta">
      <formula>NOT(ISERROR(SEARCH("Muy Alta",K60)))</formula>
    </cfRule>
    <cfRule type="containsText" dxfId="897" priority="79" operator="containsText" text="Alta">
      <formula>NOT(ISERROR(SEARCH("Alta",K60)))</formula>
    </cfRule>
  </conditionalFormatting>
  <conditionalFormatting sqref="L60:L64">
    <cfRule type="containsText" dxfId="896" priority="74" operator="containsText" text="Catastrófico">
      <formula>NOT(ISERROR(SEARCH("Catastrófico",L60)))</formula>
    </cfRule>
    <cfRule type="containsText" dxfId="895" priority="75" operator="containsText" text="Mayor">
      <formula>NOT(ISERROR(SEARCH("Mayor",L60)))</formula>
    </cfRule>
    <cfRule type="containsText" dxfId="894" priority="76" operator="containsText" text="Menor">
      <formula>NOT(ISERROR(SEARCH("Menor",L60)))</formula>
    </cfRule>
    <cfRule type="containsText" dxfId="893" priority="77" operator="containsText" text="Leve">
      <formula>NOT(ISERROR(SEARCH("Leve",L60)))</formula>
    </cfRule>
  </conditionalFormatting>
  <conditionalFormatting sqref="B60:G60">
    <cfRule type="containsText" dxfId="892" priority="68" operator="containsText" text="3- Moderado">
      <formula>NOT(ISERROR(SEARCH("3- Moderado",B60)))</formula>
    </cfRule>
    <cfRule type="containsText" dxfId="891" priority="69" operator="containsText" text="6- Moderado">
      <formula>NOT(ISERROR(SEARCH("6- Moderado",B60)))</formula>
    </cfRule>
    <cfRule type="containsText" dxfId="890" priority="70" operator="containsText" text="4- Moderado">
      <formula>NOT(ISERROR(SEARCH("4- Moderado",B60)))</formula>
    </cfRule>
    <cfRule type="containsText" dxfId="889" priority="71" operator="containsText" text="3- Bajo">
      <formula>NOT(ISERROR(SEARCH("3- Bajo",B60)))</formula>
    </cfRule>
    <cfRule type="containsText" dxfId="888" priority="72" operator="containsText" text="4- Bajo">
      <formula>NOT(ISERROR(SEARCH("4- Bajo",B60)))</formula>
    </cfRule>
    <cfRule type="containsText" dxfId="887" priority="73" operator="containsText" text="1- Bajo">
      <formula>NOT(ISERROR(SEARCH("1- Bajo",B60)))</formula>
    </cfRule>
  </conditionalFormatting>
  <conditionalFormatting sqref="K65:L65">
    <cfRule type="containsText" dxfId="886" priority="62" operator="containsText" text="3- Moderado">
      <formula>NOT(ISERROR(SEARCH("3- Moderado",K65)))</formula>
    </cfRule>
    <cfRule type="containsText" dxfId="885" priority="63" operator="containsText" text="6- Moderado">
      <formula>NOT(ISERROR(SEARCH("6- Moderado",K65)))</formula>
    </cfRule>
    <cfRule type="containsText" dxfId="884" priority="64" operator="containsText" text="4- Moderado">
      <formula>NOT(ISERROR(SEARCH("4- Moderado",K65)))</formula>
    </cfRule>
    <cfRule type="containsText" dxfId="883" priority="65" operator="containsText" text="3- Bajo">
      <formula>NOT(ISERROR(SEARCH("3- Bajo",K65)))</formula>
    </cfRule>
    <cfRule type="containsText" dxfId="882" priority="66" operator="containsText" text="4- Bajo">
      <formula>NOT(ISERROR(SEARCH("4- Bajo",K65)))</formula>
    </cfRule>
    <cfRule type="containsText" dxfId="881" priority="67" operator="containsText" text="1- Bajo">
      <formula>NOT(ISERROR(SEARCH("1- Bajo",K65)))</formula>
    </cfRule>
  </conditionalFormatting>
  <conditionalFormatting sqref="H65:I65">
    <cfRule type="containsText" dxfId="880" priority="56" operator="containsText" text="3- Moderado">
      <formula>NOT(ISERROR(SEARCH("3- Moderado",H65)))</formula>
    </cfRule>
    <cfRule type="containsText" dxfId="879" priority="57" operator="containsText" text="6- Moderado">
      <formula>NOT(ISERROR(SEARCH("6- Moderado",H65)))</formula>
    </cfRule>
    <cfRule type="containsText" dxfId="878" priority="58" operator="containsText" text="4- Moderado">
      <formula>NOT(ISERROR(SEARCH("4- Moderado",H65)))</formula>
    </cfRule>
    <cfRule type="containsText" dxfId="877" priority="59" operator="containsText" text="3- Bajo">
      <formula>NOT(ISERROR(SEARCH("3- Bajo",H65)))</formula>
    </cfRule>
    <cfRule type="containsText" dxfId="876" priority="60" operator="containsText" text="4- Bajo">
      <formula>NOT(ISERROR(SEARCH("4- Bajo",H65)))</formula>
    </cfRule>
    <cfRule type="containsText" dxfId="875" priority="61" operator="containsText" text="1- Bajo">
      <formula>NOT(ISERROR(SEARCH("1- Bajo",H65)))</formula>
    </cfRule>
  </conditionalFormatting>
  <conditionalFormatting sqref="A65">
    <cfRule type="containsText" dxfId="874" priority="50" operator="containsText" text="3- Moderado">
      <formula>NOT(ISERROR(SEARCH("3- Moderado",A65)))</formula>
    </cfRule>
    <cfRule type="containsText" dxfId="873" priority="51" operator="containsText" text="6- Moderado">
      <formula>NOT(ISERROR(SEARCH("6- Moderado",A65)))</formula>
    </cfRule>
    <cfRule type="containsText" dxfId="872" priority="52" operator="containsText" text="4- Moderado">
      <formula>NOT(ISERROR(SEARCH("4- Moderado",A65)))</formula>
    </cfRule>
    <cfRule type="containsText" dxfId="871" priority="53" operator="containsText" text="3- Bajo">
      <formula>NOT(ISERROR(SEARCH("3- Bajo",A65)))</formula>
    </cfRule>
    <cfRule type="containsText" dxfId="870" priority="54" operator="containsText" text="4- Bajo">
      <formula>NOT(ISERROR(SEARCH("4- Bajo",A65)))</formula>
    </cfRule>
    <cfRule type="containsText" dxfId="869" priority="55" operator="containsText" text="1- Bajo">
      <formula>NOT(ISERROR(SEARCH("1- Bajo",A65)))</formula>
    </cfRule>
  </conditionalFormatting>
  <conditionalFormatting sqref="J65:J69">
    <cfRule type="containsText" dxfId="868" priority="45" operator="containsText" text="Bajo">
      <formula>NOT(ISERROR(SEARCH("Bajo",J65)))</formula>
    </cfRule>
    <cfRule type="containsText" dxfId="867" priority="46" operator="containsText" text="Moderado">
      <formula>NOT(ISERROR(SEARCH("Moderado",J65)))</formula>
    </cfRule>
    <cfRule type="containsText" dxfId="866" priority="47" operator="containsText" text="Alto">
      <formula>NOT(ISERROR(SEARCH("Alto",J65)))</formula>
    </cfRule>
    <cfRule type="containsText" dxfId="865" priority="48" operator="containsText" text="Extremo">
      <formula>NOT(ISERROR(SEARCH("Extremo",J65)))</formula>
    </cfRule>
    <cfRule type="colorScale" priority="49">
      <colorScale>
        <cfvo type="min"/>
        <cfvo type="max"/>
        <color rgb="FFFF7128"/>
        <color rgb="FFFFEF9C"/>
      </colorScale>
    </cfRule>
  </conditionalFormatting>
  <conditionalFormatting sqref="M65:M69">
    <cfRule type="containsText" dxfId="864" priority="20" operator="containsText" text="Moderado">
      <formula>NOT(ISERROR(SEARCH("Moderado",M65)))</formula>
    </cfRule>
    <cfRule type="containsText" dxfId="863" priority="40" operator="containsText" text="Bajo">
      <formula>NOT(ISERROR(SEARCH("Bajo",M65)))</formula>
    </cfRule>
    <cfRule type="containsText" dxfId="862" priority="41" operator="containsText" text="Moderado">
      <formula>NOT(ISERROR(SEARCH("Moderado",M65)))</formula>
    </cfRule>
    <cfRule type="containsText" dxfId="861" priority="42" operator="containsText" text="Alto">
      <formula>NOT(ISERROR(SEARCH("Alto",M65)))</formula>
    </cfRule>
    <cfRule type="containsText" dxfId="860" priority="43" operator="containsText" text="Extremo">
      <formula>NOT(ISERROR(SEARCH("Extremo",M65)))</formula>
    </cfRule>
    <cfRule type="colorScale" priority="44">
      <colorScale>
        <cfvo type="min"/>
        <cfvo type="max"/>
        <color rgb="FFFF7128"/>
        <color rgb="FFFFEF9C"/>
      </colorScale>
    </cfRule>
  </conditionalFormatting>
  <conditionalFormatting sqref="N65">
    <cfRule type="containsText" dxfId="859" priority="34" operator="containsText" text="3- Moderado">
      <formula>NOT(ISERROR(SEARCH("3- Moderado",N65)))</formula>
    </cfRule>
    <cfRule type="containsText" dxfId="858" priority="35" operator="containsText" text="6- Moderado">
      <formula>NOT(ISERROR(SEARCH("6- Moderado",N65)))</formula>
    </cfRule>
    <cfRule type="containsText" dxfId="857" priority="36" operator="containsText" text="4- Moderado">
      <formula>NOT(ISERROR(SEARCH("4- Moderado",N65)))</formula>
    </cfRule>
    <cfRule type="containsText" dxfId="856" priority="37" operator="containsText" text="3- Bajo">
      <formula>NOT(ISERROR(SEARCH("3- Bajo",N65)))</formula>
    </cfRule>
    <cfRule type="containsText" dxfId="855" priority="38" operator="containsText" text="4- Bajo">
      <formula>NOT(ISERROR(SEARCH("4- Bajo",N65)))</formula>
    </cfRule>
    <cfRule type="containsText" dxfId="854" priority="39" operator="containsText" text="1- Bajo">
      <formula>NOT(ISERROR(SEARCH("1- Bajo",N65)))</formula>
    </cfRule>
  </conditionalFormatting>
  <conditionalFormatting sqref="H65:H69">
    <cfRule type="containsText" dxfId="853" priority="21" operator="containsText" text="Muy Alta">
      <formula>NOT(ISERROR(SEARCH("Muy Alta",H65)))</formula>
    </cfRule>
    <cfRule type="containsText" dxfId="852" priority="22" operator="containsText" text="Alta">
      <formula>NOT(ISERROR(SEARCH("Alta",H65)))</formula>
    </cfRule>
    <cfRule type="containsText" dxfId="851" priority="23" operator="containsText" text="Muy Alta">
      <formula>NOT(ISERROR(SEARCH("Muy Alta",H65)))</formula>
    </cfRule>
    <cfRule type="containsText" dxfId="850" priority="28" operator="containsText" text="Muy Baja">
      <formula>NOT(ISERROR(SEARCH("Muy Baja",H65)))</formula>
    </cfRule>
    <cfRule type="containsText" dxfId="849" priority="29" operator="containsText" text="Baja">
      <formula>NOT(ISERROR(SEARCH("Baja",H65)))</formula>
    </cfRule>
    <cfRule type="containsText" dxfId="848" priority="30" operator="containsText" text="Media">
      <formula>NOT(ISERROR(SEARCH("Media",H65)))</formula>
    </cfRule>
    <cfRule type="containsText" dxfId="847" priority="31" operator="containsText" text="Alta">
      <formula>NOT(ISERROR(SEARCH("Alta",H65)))</formula>
    </cfRule>
    <cfRule type="containsText" dxfId="846" priority="33" operator="containsText" text="Muy Alta">
      <formula>NOT(ISERROR(SEARCH("Muy Alta",H65)))</formula>
    </cfRule>
  </conditionalFormatting>
  <conditionalFormatting sqref="I65:I69">
    <cfRule type="containsText" dxfId="845" priority="24" operator="containsText" text="Catastrófico">
      <formula>NOT(ISERROR(SEARCH("Catastrófico",I65)))</formula>
    </cfRule>
    <cfRule type="containsText" dxfId="844" priority="25" operator="containsText" text="Mayor">
      <formula>NOT(ISERROR(SEARCH("Mayor",I65)))</formula>
    </cfRule>
    <cfRule type="containsText" dxfId="843" priority="26" operator="containsText" text="Menor">
      <formula>NOT(ISERROR(SEARCH("Menor",I65)))</formula>
    </cfRule>
    <cfRule type="containsText" dxfId="842" priority="27" operator="containsText" text="Leve">
      <formula>NOT(ISERROR(SEARCH("Leve",I65)))</formula>
    </cfRule>
    <cfRule type="containsText" dxfId="841" priority="32" operator="containsText" text="Moderado">
      <formula>NOT(ISERROR(SEARCH("Moderado",I65)))</formula>
    </cfRule>
  </conditionalFormatting>
  <conditionalFormatting sqref="K65:K69">
    <cfRule type="containsText" dxfId="840" priority="19" operator="containsText" text="Media">
      <formula>NOT(ISERROR(SEARCH("Media",K65)))</formula>
    </cfRule>
  </conditionalFormatting>
  <conditionalFormatting sqref="L65:L69">
    <cfRule type="containsText" dxfId="839" priority="18" operator="containsText" text="Moderado">
      <formula>NOT(ISERROR(SEARCH("Moderado",L65)))</formula>
    </cfRule>
  </conditionalFormatting>
  <conditionalFormatting sqref="J65:J69">
    <cfRule type="containsText" dxfId="838" priority="17" operator="containsText" text="Moderado">
      <formula>NOT(ISERROR(SEARCH("Moderado",J65)))</formula>
    </cfRule>
  </conditionalFormatting>
  <conditionalFormatting sqref="J65:J69">
    <cfRule type="containsText" dxfId="837" priority="15" operator="containsText" text="Bajo">
      <formula>NOT(ISERROR(SEARCH("Bajo",J65)))</formula>
    </cfRule>
    <cfRule type="containsText" dxfId="836" priority="16" operator="containsText" text="Extremo">
      <formula>NOT(ISERROR(SEARCH("Extremo",J65)))</formula>
    </cfRule>
  </conditionalFormatting>
  <conditionalFormatting sqref="K65:K69">
    <cfRule type="containsText" dxfId="835" priority="13" operator="containsText" text="Baja">
      <formula>NOT(ISERROR(SEARCH("Baja",K65)))</formula>
    </cfRule>
    <cfRule type="containsText" dxfId="834" priority="14" operator="containsText" text="Muy Baja">
      <formula>NOT(ISERROR(SEARCH("Muy Baja",K65)))</formula>
    </cfRule>
  </conditionalFormatting>
  <conditionalFormatting sqref="K65:K69">
    <cfRule type="containsText" dxfId="833" priority="11" operator="containsText" text="Muy Alta">
      <formula>NOT(ISERROR(SEARCH("Muy Alta",K65)))</formula>
    </cfRule>
    <cfRule type="containsText" dxfId="832" priority="12" operator="containsText" text="Alta">
      <formula>NOT(ISERROR(SEARCH("Alta",K65)))</formula>
    </cfRule>
  </conditionalFormatting>
  <conditionalFormatting sqref="L65:L69">
    <cfRule type="containsText" dxfId="831" priority="7" operator="containsText" text="Catastrófico">
      <formula>NOT(ISERROR(SEARCH("Catastrófico",L65)))</formula>
    </cfRule>
    <cfRule type="containsText" dxfId="830" priority="8" operator="containsText" text="Mayor">
      <formula>NOT(ISERROR(SEARCH("Mayor",L65)))</formula>
    </cfRule>
    <cfRule type="containsText" dxfId="829" priority="9" operator="containsText" text="Menor">
      <formula>NOT(ISERROR(SEARCH("Menor",L65)))</formula>
    </cfRule>
    <cfRule type="containsText" dxfId="828" priority="10" operator="containsText" text="Leve">
      <formula>NOT(ISERROR(SEARCH("Leve",L65)))</formula>
    </cfRule>
  </conditionalFormatting>
  <conditionalFormatting sqref="B65:G65">
    <cfRule type="containsText" dxfId="827" priority="1" operator="containsText" text="3- Moderado">
      <formula>NOT(ISERROR(SEARCH("3- Moderado",B65)))</formula>
    </cfRule>
    <cfRule type="containsText" dxfId="826" priority="2" operator="containsText" text="6- Moderado">
      <formula>NOT(ISERROR(SEARCH("6- Moderado",B65)))</formula>
    </cfRule>
    <cfRule type="containsText" dxfId="825" priority="3" operator="containsText" text="4- Moderado">
      <formula>NOT(ISERROR(SEARCH("4- Moderado",B65)))</formula>
    </cfRule>
    <cfRule type="containsText" dxfId="824" priority="4" operator="containsText" text="3- Bajo">
      <formula>NOT(ISERROR(SEARCH("3- Bajo",B65)))</formula>
    </cfRule>
    <cfRule type="containsText" dxfId="823" priority="5" operator="containsText" text="4- Bajo">
      <formula>NOT(ISERROR(SEARCH("4- Bajo",B65)))</formula>
    </cfRule>
    <cfRule type="containsText" dxfId="822" priority="6" operator="containsText" text="1- Bajo">
      <formula>NOT(ISERROR(SEARCH("1- Bajo",B65)))</formula>
    </cfRule>
  </conditionalFormatting>
  <dataValidations count="7">
    <dataValidation allowBlank="1" showInputMessage="1" showErrorMessage="1" prompt="Seleccionar el tipo de riesgo teniendo en cuenta que  factor organizaconal afecta. Ver explicacion en hoja " sqref="E8" xr:uid="{00000000-0002-0000-0E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1000000}"/>
    <dataValidation allowBlank="1" showInputMessage="1" showErrorMessage="1" prompt="Que tan factible es que materialize el riesgo?" sqref="H8" xr:uid="{00000000-0002-0000-0E00-000002000000}"/>
    <dataValidation allowBlank="1" showInputMessage="1" showErrorMessage="1" prompt="El grado de afectación puede ser " sqref="I8" xr:uid="{00000000-0002-0000-0E00-000003000000}"/>
    <dataValidation allowBlank="1" showInputMessage="1" showErrorMessage="1" prompt="Describir las actividades que se van a desarrollar para el proyecto" sqref="O7" xr:uid="{00000000-0002-0000-0E00-000004000000}"/>
    <dataValidation allowBlank="1" showInputMessage="1" showErrorMessage="1" prompt="Seleccionar si el responsable es el responsable de las acciones es el nivel central" sqref="P7:P8" xr:uid="{00000000-0002-0000-0E00-000005000000}"/>
    <dataValidation allowBlank="1" showInputMessage="1" showErrorMessage="1" prompt="seleccionar si el responsable de ejecutar las acciones es el nivel central" sqref="Q8:R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JS69"/>
  <sheetViews>
    <sheetView tabSelected="1" zoomScale="71" zoomScaleNormal="71" workbookViewId="0">
      <selection activeCell="O10" sqref="O10:O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59" customWidth="1"/>
    <col min="6" max="6" width="40.140625" customWidth="1"/>
    <col min="7" max="7" width="20.42578125" customWidth="1"/>
    <col min="8" max="8" width="10.42578125" style="260" customWidth="1"/>
    <col min="9" max="9" width="11.42578125" style="260" customWidth="1"/>
    <col min="10" max="10" width="10.140625" style="261" customWidth="1"/>
    <col min="11" max="11" width="11.42578125" style="260" customWidth="1"/>
    <col min="12" max="12" width="10.85546875" style="260" customWidth="1"/>
    <col min="13" max="13" width="18.28515625" style="260"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243" customFormat="1" ht="16.5" customHeight="1" x14ac:dyDescent="0.3">
      <c r="A1" s="394"/>
      <c r="B1" s="395"/>
      <c r="C1" s="395"/>
      <c r="D1" s="535" t="s">
        <v>535</v>
      </c>
      <c r="E1" s="535"/>
      <c r="F1" s="535"/>
      <c r="G1" s="535"/>
      <c r="H1" s="535"/>
      <c r="I1" s="535"/>
      <c r="J1" s="535"/>
      <c r="K1" s="535"/>
      <c r="L1" s="535"/>
      <c r="M1" s="535"/>
      <c r="N1" s="535"/>
      <c r="O1" s="535"/>
      <c r="P1" s="535"/>
      <c r="Q1" s="536"/>
      <c r="R1" s="264"/>
      <c r="S1" s="386" t="s">
        <v>67</v>
      </c>
      <c r="T1" s="386"/>
      <c r="U1" s="386"/>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c r="IW1" s="242"/>
      <c r="IX1" s="242"/>
      <c r="IY1" s="242"/>
      <c r="IZ1" s="242"/>
      <c r="JA1" s="242"/>
      <c r="JB1" s="242"/>
      <c r="JC1" s="242"/>
      <c r="JD1" s="242"/>
      <c r="JE1" s="242"/>
      <c r="JF1" s="242"/>
      <c r="JG1" s="242"/>
      <c r="JH1" s="242"/>
      <c r="JI1" s="242"/>
      <c r="JJ1" s="242"/>
      <c r="JK1" s="242"/>
      <c r="JL1" s="242"/>
      <c r="JM1" s="242"/>
      <c r="JN1" s="242"/>
      <c r="JO1" s="242"/>
      <c r="JP1" s="242"/>
      <c r="JQ1" s="242"/>
      <c r="JR1" s="242"/>
      <c r="JS1" s="242"/>
    </row>
    <row r="2" spans="1:279" s="243" customFormat="1" ht="39.75" customHeight="1" x14ac:dyDescent="0.3">
      <c r="A2" s="396"/>
      <c r="B2" s="397"/>
      <c r="C2" s="397"/>
      <c r="D2" s="537"/>
      <c r="E2" s="537"/>
      <c r="F2" s="537"/>
      <c r="G2" s="537"/>
      <c r="H2" s="537"/>
      <c r="I2" s="537"/>
      <c r="J2" s="537"/>
      <c r="K2" s="537"/>
      <c r="L2" s="537"/>
      <c r="M2" s="537"/>
      <c r="N2" s="537"/>
      <c r="O2" s="537"/>
      <c r="P2" s="537"/>
      <c r="Q2" s="538"/>
      <c r="R2" s="264"/>
      <c r="S2" s="386"/>
      <c r="T2" s="386"/>
      <c r="U2" s="386"/>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c r="EO2" s="242"/>
      <c r="EP2" s="242"/>
      <c r="EQ2" s="242"/>
      <c r="ER2" s="242"/>
      <c r="ES2" s="242"/>
      <c r="ET2" s="242"/>
      <c r="EU2" s="242"/>
      <c r="EV2" s="242"/>
      <c r="EW2" s="242"/>
      <c r="EX2" s="242"/>
      <c r="EY2" s="242"/>
      <c r="EZ2" s="242"/>
      <c r="FA2" s="242"/>
      <c r="FB2" s="242"/>
      <c r="FC2" s="242"/>
      <c r="FD2" s="242"/>
      <c r="FE2" s="242"/>
      <c r="FF2" s="242"/>
      <c r="FG2" s="242"/>
      <c r="FH2" s="242"/>
      <c r="FI2" s="242"/>
      <c r="FJ2" s="242"/>
      <c r="FK2" s="242"/>
      <c r="FL2" s="242"/>
      <c r="FM2" s="242"/>
      <c r="FN2" s="242"/>
      <c r="FO2" s="242"/>
      <c r="FP2" s="242"/>
      <c r="FQ2" s="242"/>
      <c r="FR2" s="242"/>
      <c r="FS2" s="242"/>
      <c r="FT2" s="242"/>
      <c r="FU2" s="242"/>
      <c r="FV2" s="242"/>
      <c r="FW2" s="242"/>
      <c r="FX2" s="242"/>
      <c r="FY2" s="242"/>
      <c r="FZ2" s="242"/>
      <c r="GA2" s="242"/>
      <c r="GB2" s="242"/>
      <c r="GC2" s="242"/>
      <c r="GD2" s="242"/>
      <c r="GE2" s="242"/>
      <c r="GF2" s="242"/>
      <c r="GG2" s="242"/>
      <c r="GH2" s="242"/>
      <c r="GI2" s="242"/>
      <c r="GJ2" s="242"/>
      <c r="GK2" s="242"/>
      <c r="GL2" s="242"/>
      <c r="GM2" s="242"/>
      <c r="GN2" s="242"/>
      <c r="GO2" s="242"/>
      <c r="GP2" s="242"/>
      <c r="GQ2" s="242"/>
      <c r="GR2" s="242"/>
      <c r="GS2" s="242"/>
      <c r="GT2" s="242"/>
      <c r="GU2" s="242"/>
      <c r="GV2" s="242"/>
      <c r="GW2" s="242"/>
      <c r="GX2" s="242"/>
      <c r="GY2" s="242"/>
      <c r="GZ2" s="242"/>
      <c r="HA2" s="242"/>
      <c r="HB2" s="242"/>
      <c r="HC2" s="242"/>
      <c r="HD2" s="242"/>
      <c r="HE2" s="242"/>
      <c r="HF2" s="242"/>
      <c r="HG2" s="242"/>
      <c r="HH2" s="242"/>
      <c r="HI2" s="242"/>
      <c r="HJ2" s="242"/>
      <c r="HK2" s="242"/>
      <c r="HL2" s="242"/>
      <c r="HM2" s="242"/>
      <c r="HN2" s="242"/>
      <c r="HO2" s="242"/>
      <c r="HP2" s="242"/>
      <c r="HQ2" s="242"/>
      <c r="HR2" s="242"/>
      <c r="HS2" s="242"/>
      <c r="HT2" s="242"/>
      <c r="HU2" s="242"/>
      <c r="HV2" s="242"/>
      <c r="HW2" s="242"/>
      <c r="HX2" s="242"/>
      <c r="HY2" s="242"/>
      <c r="HZ2" s="242"/>
      <c r="IA2" s="242"/>
      <c r="IB2" s="242"/>
      <c r="IC2" s="242"/>
      <c r="ID2" s="242"/>
      <c r="IE2" s="242"/>
      <c r="IF2" s="242"/>
      <c r="IG2" s="242"/>
      <c r="IH2" s="242"/>
      <c r="II2" s="242"/>
      <c r="IJ2" s="242"/>
      <c r="IK2" s="242"/>
      <c r="IL2" s="242"/>
      <c r="IM2" s="242"/>
      <c r="IN2" s="242"/>
      <c r="IO2" s="242"/>
      <c r="IP2" s="242"/>
      <c r="IQ2" s="242"/>
      <c r="IR2" s="242"/>
      <c r="IS2" s="242"/>
      <c r="IT2" s="242"/>
      <c r="IU2" s="242"/>
      <c r="IV2" s="242"/>
      <c r="IW2" s="242"/>
      <c r="IX2" s="242"/>
      <c r="IY2" s="242"/>
      <c r="IZ2" s="242"/>
      <c r="JA2" s="242"/>
      <c r="JB2" s="242"/>
      <c r="JC2" s="242"/>
      <c r="JD2" s="242"/>
      <c r="JE2" s="242"/>
      <c r="JF2" s="242"/>
      <c r="JG2" s="242"/>
      <c r="JH2" s="242"/>
      <c r="JI2" s="242"/>
      <c r="JJ2" s="242"/>
      <c r="JK2" s="242"/>
      <c r="JL2" s="242"/>
      <c r="JM2" s="242"/>
      <c r="JN2" s="242"/>
      <c r="JO2" s="242"/>
      <c r="JP2" s="242"/>
      <c r="JQ2" s="242"/>
      <c r="JR2" s="242"/>
      <c r="JS2" s="242"/>
    </row>
    <row r="3" spans="1:279" s="243" customFormat="1" ht="3" customHeight="1" x14ac:dyDescent="0.3">
      <c r="A3" s="2"/>
      <c r="B3" s="2"/>
      <c r="C3" s="262"/>
      <c r="D3" s="537"/>
      <c r="E3" s="537"/>
      <c r="F3" s="537"/>
      <c r="G3" s="537"/>
      <c r="H3" s="537"/>
      <c r="I3" s="537"/>
      <c r="J3" s="537"/>
      <c r="K3" s="537"/>
      <c r="L3" s="537"/>
      <c r="M3" s="537"/>
      <c r="N3" s="537"/>
      <c r="O3" s="537"/>
      <c r="P3" s="537"/>
      <c r="Q3" s="538"/>
      <c r="R3" s="264"/>
      <c r="S3" s="386"/>
      <c r="T3" s="386"/>
      <c r="U3" s="386"/>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42"/>
      <c r="EY3" s="242"/>
      <c r="EZ3" s="242"/>
      <c r="FA3" s="242"/>
      <c r="FB3" s="242"/>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42"/>
      <c r="GD3" s="242"/>
      <c r="GE3" s="242"/>
      <c r="GF3" s="242"/>
      <c r="GG3" s="242"/>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42"/>
      <c r="HI3" s="242"/>
      <c r="HJ3" s="242"/>
      <c r="HK3" s="242"/>
      <c r="HL3" s="242"/>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42"/>
      <c r="IN3" s="242"/>
      <c r="IO3" s="242"/>
      <c r="IP3" s="242"/>
      <c r="IQ3" s="242"/>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42"/>
      <c r="JS3" s="242"/>
    </row>
    <row r="4" spans="1:279" s="243" customFormat="1" ht="41.25" customHeight="1" x14ac:dyDescent="0.3">
      <c r="A4" s="387" t="s">
        <v>0</v>
      </c>
      <c r="B4" s="388"/>
      <c r="C4" s="389"/>
      <c r="D4" s="524" t="str">
        <f>'Mapa Final'!D4</f>
        <v>GESTIÓN DE ACCIONES CONSTITUCIONALES Y GESTIÓN DE PROCESOS PENALES PARA ADOLESCENTES</v>
      </c>
      <c r="E4" s="525"/>
      <c r="F4" s="525"/>
      <c r="G4" s="525"/>
      <c r="H4" s="525"/>
      <c r="I4" s="525"/>
      <c r="J4" s="525"/>
      <c r="K4" s="525"/>
      <c r="L4" s="525"/>
      <c r="M4" s="525"/>
      <c r="N4" s="526"/>
      <c r="O4" s="393"/>
      <c r="P4" s="393"/>
      <c r="Q4" s="393"/>
      <c r="R4" s="262"/>
      <c r="S4" s="1"/>
      <c r="T4" s="1"/>
      <c r="U4" s="1"/>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c r="IW4" s="242"/>
      <c r="IX4" s="242"/>
      <c r="IY4" s="242"/>
      <c r="IZ4" s="242"/>
      <c r="JA4" s="242"/>
      <c r="JB4" s="242"/>
      <c r="JC4" s="242"/>
      <c r="JD4" s="242"/>
      <c r="JE4" s="242"/>
      <c r="JF4" s="242"/>
      <c r="JG4" s="242"/>
      <c r="JH4" s="242"/>
      <c r="JI4" s="242"/>
      <c r="JJ4" s="242"/>
      <c r="JK4" s="242"/>
      <c r="JL4" s="242"/>
      <c r="JM4" s="242"/>
      <c r="JN4" s="242"/>
      <c r="JO4" s="242"/>
      <c r="JP4" s="242"/>
      <c r="JQ4" s="242"/>
      <c r="JR4" s="242"/>
      <c r="JS4" s="242"/>
    </row>
    <row r="5" spans="1:279" s="243" customFormat="1" ht="52.5" customHeight="1" x14ac:dyDescent="0.3">
      <c r="A5" s="387" t="s">
        <v>1</v>
      </c>
      <c r="B5" s="388"/>
      <c r="C5" s="389"/>
      <c r="D5" s="527" t="str">
        <f>'Mapa Final'!D5</f>
        <v>DAR APLICACIÓN AL CONJUNTO DE PRINCIPIOS, NORMAS, PROCEDIMIENTOS Y MEDIDAS PEDAGÓGICAS QUE RIGEN EN LA INVESTIGACIÓN  Y JUZGAMIENTO  DE LOS DELITOS COMETIDOS POR LAS PERSONAS  QUE TIENEN ENTRE CATORCE (14) Y DIECIOCHO (18) AÑOS AL MOMENTO DE COMETER EL HECHO PUNIBLE, GARANTIZANDO LA JUSTICIA RESTAURATIVA, LA VERDAD Y LA REPARACIÓN DEL DAÑO; ASÍ COMO RECONOCER  Y GARANTIZAR LOS DERECHOS FUNDAMENTALES DE LAS PERSONAS  INVOCADOS A TRAVÉS DE LAS ACCIONES CONSTITUCIONALES DE TUTELA Y HABEAS CORPUS, SATISFACIENDO LAS NECESIDADES DE LAS PARTES INTERESADAS DE CONFOMIRDAD CON LA LEY, CON EL COMPROMISO DE MEJORAR CONTINUAMENTE EL SISTEMA DE GESTIÓN DE CALIDAD Y GARANTIZANDO LA DEBIDA DOCUMENTACIÓN, LA ESTANDARIZACIÓN Y TRAZABILIDAD DE LOS PROCEDIMIENTOS QUE HACEN PARTE DE ESTAS ACTUACIONES.</v>
      </c>
      <c r="E5" s="528"/>
      <c r="F5" s="528"/>
      <c r="G5" s="528"/>
      <c r="H5" s="528"/>
      <c r="I5" s="528"/>
      <c r="J5" s="528"/>
      <c r="K5" s="528"/>
      <c r="L5" s="528"/>
      <c r="M5" s="528"/>
      <c r="N5" s="529"/>
      <c r="O5" s="1"/>
      <c r="P5" s="1"/>
      <c r="Q5" s="1"/>
      <c r="R5" s="1"/>
      <c r="S5" s="1"/>
      <c r="T5" s="1"/>
      <c r="U5" s="1"/>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c r="IW5" s="242"/>
      <c r="IX5" s="242"/>
      <c r="IY5" s="242"/>
      <c r="IZ5" s="242"/>
      <c r="JA5" s="242"/>
      <c r="JB5" s="242"/>
      <c r="JC5" s="242"/>
      <c r="JD5" s="242"/>
      <c r="JE5" s="242"/>
      <c r="JF5" s="242"/>
      <c r="JG5" s="242"/>
      <c r="JH5" s="242"/>
      <c r="JI5" s="242"/>
      <c r="JJ5" s="242"/>
      <c r="JK5" s="242"/>
      <c r="JL5" s="242"/>
      <c r="JM5" s="242"/>
      <c r="JN5" s="242"/>
      <c r="JO5" s="242"/>
      <c r="JP5" s="242"/>
      <c r="JQ5" s="242"/>
      <c r="JR5" s="242"/>
      <c r="JS5" s="242"/>
    </row>
    <row r="6" spans="1:279" s="243" customFormat="1" ht="32.25" customHeight="1" thickBot="1" x14ac:dyDescent="0.35">
      <c r="A6" s="387" t="s">
        <v>2</v>
      </c>
      <c r="B6" s="388"/>
      <c r="C6" s="389"/>
      <c r="D6" s="527" t="str">
        <f>'Mapa Final'!D6</f>
        <v>TRÁMITES ADELANTADOS EN VIRTUD DE LOS PROCESOS DE LAS ACCIONES CONSTITUCIONALES Y PROCESOS PENALES PARA ADOLESCENTES (CONTROL DE GARANTÍAS Y CONOCIMIENTO), LA PLANEACIÓN Y EJECUCIÓN DE LAS ACTIVIDADES PROPIAS DEL DESPACHO Y LA ATENCIÓN AL USUARIO, POR PARTE DE LOS JUZGADOS PRIMERO PENAL DEL CIRCUITO PARA ADOLESCENTES, PRIMERO PENAL MUNICIPAL PARA ADOLESCENTES Y 3 PENAL MUNICIPAL PARA ADOLESCENTES DE MONTERÍA</v>
      </c>
      <c r="E6" s="528"/>
      <c r="F6" s="528"/>
      <c r="G6" s="528"/>
      <c r="H6" s="528"/>
      <c r="I6" s="528"/>
      <c r="J6" s="528"/>
      <c r="K6" s="528"/>
      <c r="L6" s="528"/>
      <c r="M6" s="528"/>
      <c r="N6" s="529"/>
      <c r="O6" s="1"/>
      <c r="P6" s="1"/>
      <c r="Q6" s="1"/>
      <c r="R6" s="1"/>
      <c r="S6" s="1"/>
      <c r="T6" s="1"/>
      <c r="U6" s="1"/>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c r="IW6" s="242"/>
      <c r="IX6" s="242"/>
      <c r="IY6" s="242"/>
      <c r="IZ6" s="242"/>
      <c r="JA6" s="242"/>
      <c r="JB6" s="242"/>
      <c r="JC6" s="242"/>
      <c r="JD6" s="242"/>
      <c r="JE6" s="242"/>
      <c r="JF6" s="242"/>
      <c r="JG6" s="242"/>
      <c r="JH6" s="242"/>
      <c r="JI6" s="242"/>
      <c r="JJ6" s="242"/>
      <c r="JK6" s="242"/>
      <c r="JL6" s="242"/>
      <c r="JM6" s="242"/>
      <c r="JN6" s="242"/>
      <c r="JO6" s="242"/>
      <c r="JP6" s="242"/>
      <c r="JQ6" s="242"/>
      <c r="JR6" s="242"/>
      <c r="JS6" s="242"/>
    </row>
    <row r="7" spans="1:279" s="246" customFormat="1" ht="38.25" customHeight="1" thickTop="1" thickBot="1" x14ac:dyDescent="0.3">
      <c r="A7" s="530" t="s">
        <v>516</v>
      </c>
      <c r="B7" s="531"/>
      <c r="C7" s="531"/>
      <c r="D7" s="531"/>
      <c r="E7" s="531"/>
      <c r="F7" s="532"/>
      <c r="G7" s="244"/>
      <c r="H7" s="533" t="s">
        <v>517</v>
      </c>
      <c r="I7" s="533"/>
      <c r="J7" s="533"/>
      <c r="K7" s="533" t="s">
        <v>518</v>
      </c>
      <c r="L7" s="533"/>
      <c r="M7" s="533"/>
      <c r="N7" s="534" t="s">
        <v>381</v>
      </c>
      <c r="O7" s="539" t="s">
        <v>519</v>
      </c>
      <c r="P7" s="541" t="s">
        <v>520</v>
      </c>
      <c r="Q7" s="544"/>
      <c r="R7" s="542"/>
      <c r="S7" s="541" t="s">
        <v>521</v>
      </c>
      <c r="T7" s="542"/>
      <c r="U7" s="543" t="s">
        <v>536</v>
      </c>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row>
    <row r="8" spans="1:279" s="254" customFormat="1" ht="81" customHeight="1" thickTop="1" thickBot="1" x14ac:dyDescent="0.3">
      <c r="A8" s="247" t="s">
        <v>226</v>
      </c>
      <c r="B8" s="247" t="s">
        <v>537</v>
      </c>
      <c r="C8" s="248" t="s">
        <v>8</v>
      </c>
      <c r="D8" s="249" t="s">
        <v>523</v>
      </c>
      <c r="E8" s="263" t="s">
        <v>10</v>
      </c>
      <c r="F8" s="263" t="s">
        <v>11</v>
      </c>
      <c r="G8" s="263" t="s">
        <v>12</v>
      </c>
      <c r="H8" s="251" t="s">
        <v>524</v>
      </c>
      <c r="I8" s="251" t="s">
        <v>38</v>
      </c>
      <c r="J8" s="251" t="s">
        <v>525</v>
      </c>
      <c r="K8" s="251" t="s">
        <v>524</v>
      </c>
      <c r="L8" s="251" t="s">
        <v>526</v>
      </c>
      <c r="M8" s="251" t="s">
        <v>525</v>
      </c>
      <c r="N8" s="534"/>
      <c r="O8" s="540"/>
      <c r="P8" s="252" t="s">
        <v>527</v>
      </c>
      <c r="Q8" s="252" t="s">
        <v>528</v>
      </c>
      <c r="R8" s="252" t="s">
        <v>575</v>
      </c>
      <c r="S8" s="252" t="s">
        <v>529</v>
      </c>
      <c r="T8" s="252" t="s">
        <v>530</v>
      </c>
      <c r="U8" s="54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row>
    <row r="9" spans="1:279" s="255" customFormat="1" ht="10.5" customHeight="1" thickTop="1" thickBot="1" x14ac:dyDescent="0.3">
      <c r="A9" s="522"/>
      <c r="B9" s="523"/>
      <c r="C9" s="523"/>
      <c r="D9" s="523"/>
      <c r="E9" s="523"/>
      <c r="F9" s="523"/>
      <c r="G9" s="523"/>
      <c r="H9" s="523"/>
      <c r="I9" s="523"/>
      <c r="J9" s="523"/>
      <c r="K9" s="523"/>
      <c r="L9" s="523"/>
      <c r="M9" s="523"/>
      <c r="N9" s="523"/>
      <c r="U9" s="256"/>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row>
    <row r="10" spans="1:279" s="258" customFormat="1" ht="15" customHeight="1" x14ac:dyDescent="0.2">
      <c r="A10" s="517">
        <f>'Mapa Final'!A10</f>
        <v>1</v>
      </c>
      <c r="B10" s="517" t="str">
        <f>'Mapa Final'!B10</f>
        <v>Incumplimiento de los objetivos y metas trazadas para el cumplimiento de los términos legales.</v>
      </c>
      <c r="C10" s="517" t="str">
        <f>'Mapa Final'!C10</f>
        <v>Vulneración de los derechos fundamentales de los ciudadanos</v>
      </c>
      <c r="D10" s="517" t="str">
        <f>'Mapa Final'!D10</f>
        <v xml:space="preserve">1.Imprecisión al establecer lineamientos de planeaciòn  para el desarrollo de las tareas propias del despacho.
2.Deficiencia en las competencias necesarias del personal del despacho. 
3.Insuficiencia de equipos y soporte tecnológicos para el trabajo presencial y  virtual.
4.Complejidad de los procesos judiciales.
5.Insuficiencia de personal para la carga laboral presentada.
</v>
      </c>
      <c r="E10" s="517" t="str">
        <f>'Mapa Final'!E10</f>
        <v>Alto de volumen  de los trámites procesales</v>
      </c>
      <c r="F10" s="517" t="str">
        <f>'Mapa Final'!F10</f>
        <v>Posibilidad de Incumplimiento de las metas establecidas debido al alto de volumen  de trámites procesales</v>
      </c>
      <c r="G10" s="517" t="str">
        <f>'Mapa Final'!G10</f>
        <v>Usuarios, productos y prácticas organizacionales</v>
      </c>
      <c r="H10" s="508" t="str">
        <f>'Mapa Final'!I10</f>
        <v>Muy Alta</v>
      </c>
      <c r="I10" s="508" t="str">
        <f>'Mapa Final'!L10</f>
        <v>Mayor</v>
      </c>
      <c r="J10" s="511" t="str">
        <f>'Mapa Final'!N10</f>
        <v xml:space="preserve">Alto </v>
      </c>
      <c r="K10" s="514" t="str">
        <f>'Mapa Final'!AA10</f>
        <v>Media</v>
      </c>
      <c r="L10" s="514" t="str">
        <f>'Mapa Final'!AE10</f>
        <v>Mayor</v>
      </c>
      <c r="M10" s="511" t="str">
        <f>'Mapa Final'!AG10</f>
        <v xml:space="preserve">Alto </v>
      </c>
      <c r="N10" s="514" t="str">
        <f>'Mapa Final'!AH10</f>
        <v>Reducir(mitigar)</v>
      </c>
      <c r="O10" s="498" t="s">
        <v>621</v>
      </c>
      <c r="P10" s="501"/>
      <c r="Q10" s="501"/>
      <c r="R10" s="501"/>
      <c r="S10" s="504">
        <v>44470</v>
      </c>
      <c r="T10" s="504">
        <v>44561</v>
      </c>
      <c r="U10" s="505" t="s">
        <v>643</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58" customFormat="1" ht="13.5" customHeight="1" x14ac:dyDescent="0.2">
      <c r="A11" s="518"/>
      <c r="B11" s="518"/>
      <c r="C11" s="518"/>
      <c r="D11" s="518"/>
      <c r="E11" s="518"/>
      <c r="F11" s="518"/>
      <c r="G11" s="518"/>
      <c r="H11" s="509"/>
      <c r="I11" s="509"/>
      <c r="J11" s="512"/>
      <c r="K11" s="515"/>
      <c r="L11" s="515"/>
      <c r="M11" s="512"/>
      <c r="N11" s="515"/>
      <c r="O11" s="499"/>
      <c r="P11" s="502"/>
      <c r="Q11" s="502"/>
      <c r="R11" s="502"/>
      <c r="S11" s="502"/>
      <c r="T11" s="502"/>
      <c r="U11" s="506"/>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58" customFormat="1" ht="13.5" customHeight="1" x14ac:dyDescent="0.2">
      <c r="A12" s="518"/>
      <c r="B12" s="518"/>
      <c r="C12" s="518"/>
      <c r="D12" s="518"/>
      <c r="E12" s="518"/>
      <c r="F12" s="518"/>
      <c r="G12" s="518"/>
      <c r="H12" s="509"/>
      <c r="I12" s="509"/>
      <c r="J12" s="512"/>
      <c r="K12" s="515"/>
      <c r="L12" s="515"/>
      <c r="M12" s="512"/>
      <c r="N12" s="515"/>
      <c r="O12" s="499"/>
      <c r="P12" s="502"/>
      <c r="Q12" s="502"/>
      <c r="R12" s="502"/>
      <c r="S12" s="502"/>
      <c r="T12" s="502"/>
      <c r="U12" s="506"/>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58" customFormat="1" ht="13.5" customHeight="1" x14ac:dyDescent="0.2">
      <c r="A13" s="518"/>
      <c r="B13" s="518"/>
      <c r="C13" s="518"/>
      <c r="D13" s="518"/>
      <c r="E13" s="518"/>
      <c r="F13" s="518"/>
      <c r="G13" s="518"/>
      <c r="H13" s="509"/>
      <c r="I13" s="509"/>
      <c r="J13" s="512"/>
      <c r="K13" s="515"/>
      <c r="L13" s="515"/>
      <c r="M13" s="512"/>
      <c r="N13" s="515"/>
      <c r="O13" s="499"/>
      <c r="P13" s="502"/>
      <c r="Q13" s="502"/>
      <c r="R13" s="502"/>
      <c r="S13" s="502"/>
      <c r="T13" s="502"/>
      <c r="U13" s="506"/>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58" customFormat="1" ht="238.5" customHeight="1" thickBot="1" x14ac:dyDescent="0.25">
      <c r="A14" s="519"/>
      <c r="B14" s="519"/>
      <c r="C14" s="519"/>
      <c r="D14" s="519"/>
      <c r="E14" s="519"/>
      <c r="F14" s="519"/>
      <c r="G14" s="519"/>
      <c r="H14" s="510"/>
      <c r="I14" s="510"/>
      <c r="J14" s="513"/>
      <c r="K14" s="516"/>
      <c r="L14" s="516"/>
      <c r="M14" s="513"/>
      <c r="N14" s="516"/>
      <c r="O14" s="500"/>
      <c r="P14" s="503"/>
      <c r="Q14" s="503"/>
      <c r="R14" s="503"/>
      <c r="S14" s="503"/>
      <c r="T14" s="503"/>
      <c r="U14" s="507"/>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58" customFormat="1" ht="15" customHeight="1" x14ac:dyDescent="0.2">
      <c r="A15" s="517">
        <f>'Mapa Final'!A15</f>
        <v>2</v>
      </c>
      <c r="B15" s="517" t="str">
        <f>'Mapa Final'!B15</f>
        <v xml:space="preserve">Inexactitud en el registro de la gestion de los procesos misionales y actuaciones administrativa </v>
      </c>
      <c r="C15" s="517" t="str">
        <f>'Mapa Final'!C15</f>
        <v>Incumplimiento de las metas establecidas</v>
      </c>
      <c r="D15" s="517" t="str">
        <f>'Mapa Final'!D15</f>
        <v xml:space="preserve">1. Errores en la información registrada en los aplicativos Justicia XXI WEB y SIERJU-BI
2.Insuficiencia de personal para la carga laboral presentada. 
3.Fallas en la funcionalidad de los aplicativos    
4.Incremento de solicitudes  por la  alta demanda judiciales 
5.Inadecuado control de verificación del registro de la información </v>
      </c>
      <c r="E15" s="517" t="str">
        <f>'Mapa Final'!E15</f>
        <v xml:space="preserve">Inadecuado registro de la gestion de los procesos misionales y actuaciones administrativa </v>
      </c>
      <c r="F15" s="517" t="str">
        <f>'Mapa Final'!F15</f>
        <v xml:space="preserve">Posibilidad de incumplimiento de las metas establecidas debido al  inadecuado registro de la gestion de los procesos misionales y actuaciones administrativa </v>
      </c>
      <c r="G15" s="517" t="str">
        <f>'Mapa Final'!G15</f>
        <v>Usuarios, productos y prácticas organizacionales</v>
      </c>
      <c r="H15" s="508" t="str">
        <f>'Mapa Final'!I15</f>
        <v>Muy Alta</v>
      </c>
      <c r="I15" s="508" t="str">
        <f>'Mapa Final'!L15</f>
        <v>Moderado</v>
      </c>
      <c r="J15" s="511" t="str">
        <f>'Mapa Final'!N15</f>
        <v xml:space="preserve">Alto </v>
      </c>
      <c r="K15" s="514" t="str">
        <f>'Mapa Final'!AA15</f>
        <v>Media</v>
      </c>
      <c r="L15" s="514" t="str">
        <f>'Mapa Final'!AE15</f>
        <v>Moderado</v>
      </c>
      <c r="M15" s="511" t="str">
        <f>'Mapa Final'!AG15</f>
        <v>Moderado</v>
      </c>
      <c r="N15" s="514" t="str">
        <f>'Mapa Final'!AH15</f>
        <v>Aceptar</v>
      </c>
      <c r="O15" s="498" t="s">
        <v>622</v>
      </c>
      <c r="P15" s="501"/>
      <c r="Q15" s="501"/>
      <c r="R15" s="501"/>
      <c r="S15" s="504">
        <v>44470</v>
      </c>
      <c r="T15" s="504">
        <v>44561</v>
      </c>
      <c r="U15" s="505" t="s">
        <v>643</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58" customFormat="1" ht="13.5" customHeight="1" x14ac:dyDescent="0.2">
      <c r="A16" s="518"/>
      <c r="B16" s="518"/>
      <c r="C16" s="518"/>
      <c r="D16" s="518"/>
      <c r="E16" s="518"/>
      <c r="F16" s="518"/>
      <c r="G16" s="518"/>
      <c r="H16" s="509"/>
      <c r="I16" s="509"/>
      <c r="J16" s="512"/>
      <c r="K16" s="515"/>
      <c r="L16" s="515"/>
      <c r="M16" s="512"/>
      <c r="N16" s="515"/>
      <c r="O16" s="499"/>
      <c r="P16" s="502"/>
      <c r="Q16" s="502"/>
      <c r="R16" s="502"/>
      <c r="S16" s="502"/>
      <c r="T16" s="502"/>
      <c r="U16" s="506"/>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58" customFormat="1" ht="13.5" customHeight="1" x14ac:dyDescent="0.2">
      <c r="A17" s="518"/>
      <c r="B17" s="518"/>
      <c r="C17" s="518"/>
      <c r="D17" s="518"/>
      <c r="E17" s="518"/>
      <c r="F17" s="518"/>
      <c r="G17" s="518"/>
      <c r="H17" s="509"/>
      <c r="I17" s="509"/>
      <c r="J17" s="512"/>
      <c r="K17" s="515"/>
      <c r="L17" s="515"/>
      <c r="M17" s="512"/>
      <c r="N17" s="515"/>
      <c r="O17" s="499"/>
      <c r="P17" s="502"/>
      <c r="Q17" s="502"/>
      <c r="R17" s="502"/>
      <c r="S17" s="502"/>
      <c r="T17" s="502"/>
      <c r="U17" s="506"/>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58" customFormat="1" ht="13.5" customHeight="1" x14ac:dyDescent="0.2">
      <c r="A18" s="518"/>
      <c r="B18" s="518"/>
      <c r="C18" s="518"/>
      <c r="D18" s="518"/>
      <c r="E18" s="518"/>
      <c r="F18" s="518"/>
      <c r="G18" s="518"/>
      <c r="H18" s="509"/>
      <c r="I18" s="509"/>
      <c r="J18" s="512"/>
      <c r="K18" s="515"/>
      <c r="L18" s="515"/>
      <c r="M18" s="512"/>
      <c r="N18" s="515"/>
      <c r="O18" s="499"/>
      <c r="P18" s="502"/>
      <c r="Q18" s="502"/>
      <c r="R18" s="502"/>
      <c r="S18" s="502"/>
      <c r="T18" s="502"/>
      <c r="U18" s="506"/>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58" customFormat="1" ht="255.75" customHeight="1" thickBot="1" x14ac:dyDescent="0.25">
      <c r="A19" s="519"/>
      <c r="B19" s="519"/>
      <c r="C19" s="519"/>
      <c r="D19" s="519"/>
      <c r="E19" s="519"/>
      <c r="F19" s="519"/>
      <c r="G19" s="519"/>
      <c r="H19" s="510"/>
      <c r="I19" s="510"/>
      <c r="J19" s="513"/>
      <c r="K19" s="516"/>
      <c r="L19" s="516"/>
      <c r="M19" s="513"/>
      <c r="N19" s="516"/>
      <c r="O19" s="500"/>
      <c r="P19" s="503"/>
      <c r="Q19" s="503"/>
      <c r="R19" s="503"/>
      <c r="S19" s="503"/>
      <c r="T19" s="503"/>
      <c r="U19" s="507"/>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x14ac:dyDescent="0.25">
      <c r="A20" s="517">
        <f>'Mapa Final'!A20</f>
        <v>3</v>
      </c>
      <c r="B20" s="517" t="str">
        <f>'Mapa Final'!B20</f>
        <v>Interrupción o demora en el Servicio Público de Administrar  Justicia</v>
      </c>
      <c r="C20" s="517" t="str">
        <f>'Mapa Final'!C20</f>
        <v>Afectación en la Prestación del Servicio de Justicia</v>
      </c>
      <c r="D20" s="517" t="str">
        <f>'Mapa Final'!D20</f>
        <v>1. Paro por sindicato
2. Huelgas, protestas ciudadana
3. Disturbios o hechos violentos
4.Pandemia
5.Emergencias Ambientales</v>
      </c>
      <c r="E20" s="517" t="str">
        <f>'Mapa Final'!E20</f>
        <v>Suceso de fuerza mayor que imposibilitan la gestión judicial</v>
      </c>
      <c r="F20" s="517" t="str">
        <f>'Mapa Final'!F20</f>
        <v>Posibilidad de  afectación en la Prestación del Servicio de Justicia debido a un suceso de fuerza mayor que imposibilita la gestión judicial</v>
      </c>
      <c r="G20" s="517" t="str">
        <f>'Mapa Final'!G20</f>
        <v>Usuarios, productos y prácticas organizacionales</v>
      </c>
      <c r="H20" s="508" t="str">
        <f>'Mapa Final'!I20</f>
        <v>Muy Alta</v>
      </c>
      <c r="I20" s="508" t="str">
        <f>'Mapa Final'!L20</f>
        <v>Moderado</v>
      </c>
      <c r="J20" s="511" t="str">
        <f>'Mapa Final'!N20</f>
        <v xml:space="preserve">Alto </v>
      </c>
      <c r="K20" s="514" t="str">
        <f>'Mapa Final'!AA20</f>
        <v>Media</v>
      </c>
      <c r="L20" s="514" t="str">
        <f>'Mapa Final'!AE20</f>
        <v>Moderado</v>
      </c>
      <c r="M20" s="511" t="str">
        <f>'Mapa Final'!AG20</f>
        <v>Moderado</v>
      </c>
      <c r="N20" s="514" t="str">
        <f>'Mapa Final'!AH20</f>
        <v>Aceptar</v>
      </c>
      <c r="O20" s="498" t="s">
        <v>623</v>
      </c>
      <c r="P20" s="501"/>
      <c r="Q20" s="501"/>
      <c r="R20" s="501"/>
      <c r="S20" s="504">
        <v>44378</v>
      </c>
      <c r="T20" s="504">
        <v>44469</v>
      </c>
      <c r="U20" s="505" t="s">
        <v>643</v>
      </c>
      <c r="V20" s="35"/>
      <c r="W20" s="35"/>
    </row>
    <row r="21" spans="1:177" x14ac:dyDescent="0.25">
      <c r="A21" s="518"/>
      <c r="B21" s="518"/>
      <c r="C21" s="518"/>
      <c r="D21" s="518"/>
      <c r="E21" s="518"/>
      <c r="F21" s="518"/>
      <c r="G21" s="518"/>
      <c r="H21" s="509"/>
      <c r="I21" s="509"/>
      <c r="J21" s="512"/>
      <c r="K21" s="515"/>
      <c r="L21" s="515"/>
      <c r="M21" s="512"/>
      <c r="N21" s="515"/>
      <c r="O21" s="499"/>
      <c r="P21" s="502"/>
      <c r="Q21" s="502"/>
      <c r="R21" s="502"/>
      <c r="S21" s="502"/>
      <c r="T21" s="502"/>
      <c r="U21" s="506"/>
      <c r="V21" s="35"/>
      <c r="W21" s="35"/>
    </row>
    <row r="22" spans="1:177" x14ac:dyDescent="0.25">
      <c r="A22" s="518"/>
      <c r="B22" s="518"/>
      <c r="C22" s="518"/>
      <c r="D22" s="518"/>
      <c r="E22" s="518"/>
      <c r="F22" s="518"/>
      <c r="G22" s="518"/>
      <c r="H22" s="509"/>
      <c r="I22" s="509"/>
      <c r="J22" s="512"/>
      <c r="K22" s="515"/>
      <c r="L22" s="515"/>
      <c r="M22" s="512"/>
      <c r="N22" s="515"/>
      <c r="O22" s="499"/>
      <c r="P22" s="502"/>
      <c r="Q22" s="502"/>
      <c r="R22" s="502"/>
      <c r="S22" s="502"/>
      <c r="T22" s="502"/>
      <c r="U22" s="506"/>
      <c r="V22" s="35"/>
      <c r="W22" s="35"/>
    </row>
    <row r="23" spans="1:177" x14ac:dyDescent="0.25">
      <c r="A23" s="518"/>
      <c r="B23" s="518"/>
      <c r="C23" s="518"/>
      <c r="D23" s="518"/>
      <c r="E23" s="518"/>
      <c r="F23" s="518"/>
      <c r="G23" s="518"/>
      <c r="H23" s="509"/>
      <c r="I23" s="509"/>
      <c r="J23" s="512"/>
      <c r="K23" s="515"/>
      <c r="L23" s="515"/>
      <c r="M23" s="512"/>
      <c r="N23" s="515"/>
      <c r="O23" s="499"/>
      <c r="P23" s="502"/>
      <c r="Q23" s="502"/>
      <c r="R23" s="502"/>
      <c r="S23" s="502"/>
      <c r="T23" s="502"/>
      <c r="U23" s="506"/>
      <c r="V23" s="35"/>
      <c r="W23" s="35"/>
    </row>
    <row r="24" spans="1:177" ht="307.5" customHeight="1" thickBot="1" x14ac:dyDescent="0.3">
      <c r="A24" s="519"/>
      <c r="B24" s="519"/>
      <c r="C24" s="519"/>
      <c r="D24" s="519"/>
      <c r="E24" s="519"/>
      <c r="F24" s="519"/>
      <c r="G24" s="519"/>
      <c r="H24" s="510"/>
      <c r="I24" s="510"/>
      <c r="J24" s="513"/>
      <c r="K24" s="516"/>
      <c r="L24" s="516"/>
      <c r="M24" s="513"/>
      <c r="N24" s="516"/>
      <c r="O24" s="500"/>
      <c r="P24" s="503"/>
      <c r="Q24" s="503"/>
      <c r="R24" s="503"/>
      <c r="S24" s="503"/>
      <c r="T24" s="503"/>
      <c r="U24" s="507"/>
      <c r="V24" s="35"/>
      <c r="W24" s="35"/>
    </row>
    <row r="25" spans="1:177" ht="15" customHeight="1" x14ac:dyDescent="0.25">
      <c r="A25" s="517">
        <f>'Mapa Final'!A25</f>
        <v>4</v>
      </c>
      <c r="B25" s="517" t="str">
        <f>'Mapa Final'!B25</f>
        <v>Pérdida de documentos</v>
      </c>
      <c r="C25" s="517" t="str">
        <f>'Mapa Final'!C25</f>
        <v>Afectación en la Prestación del Servicio de Justicia</v>
      </c>
      <c r="D25" s="517" t="str">
        <f>'Mapa Final'!D25</f>
        <v>1. Falta de implementación del expediente electrónico en todas las dependencias y juzgados
2.Falta de software institucional para el control en el archivo de documentos tanto físicos como virtuales.
3.Desconocimiento e inaplicabilidad de las Tablas de Retención Documental (TRD)
4.Volumen excesivo de ingreso de expedientes para el personal asignado,  generando demoras en la organización de los expediente
5. Carencia de organización documental</v>
      </c>
      <c r="E25" s="517" t="str">
        <f>'Mapa Final'!E25</f>
        <v>Extravío de documentos temporal o definitivo de los procesos judiciales</v>
      </c>
      <c r="F25" s="517" t="str">
        <f>'Mapa Final'!F25</f>
        <v>Posibilidad de la afectación en la Prestación del Servicio de Justicia debido al extravío de documentos temporal o definitivo de los procesos judiciales</v>
      </c>
      <c r="G25" s="517" t="str">
        <f>'Mapa Final'!G25</f>
        <v>Usuarios, productos y prácticas organizacionales</v>
      </c>
      <c r="H25" s="508" t="str">
        <f>'Mapa Final'!I25</f>
        <v>Muy Alta</v>
      </c>
      <c r="I25" s="508" t="str">
        <f>'Mapa Final'!L25</f>
        <v>Mayor</v>
      </c>
      <c r="J25" s="511" t="str">
        <f>'Mapa Final'!N25</f>
        <v xml:space="preserve">Alto </v>
      </c>
      <c r="K25" s="514" t="str">
        <f>'Mapa Final'!AA25</f>
        <v>Media</v>
      </c>
      <c r="L25" s="514" t="str">
        <f>'Mapa Final'!AE25</f>
        <v>Mayor</v>
      </c>
      <c r="M25" s="511" t="str">
        <f>'Mapa Final'!AG25</f>
        <v xml:space="preserve">Alto </v>
      </c>
      <c r="N25" s="514" t="str">
        <f>'Mapa Final'!AH25</f>
        <v>Reducir(mitigar)</v>
      </c>
      <c r="O25" s="498" t="s">
        <v>624</v>
      </c>
      <c r="P25" s="501"/>
      <c r="Q25" s="501"/>
      <c r="R25" s="501"/>
      <c r="S25" s="504">
        <v>44470</v>
      </c>
      <c r="T25" s="504">
        <v>44561</v>
      </c>
      <c r="U25" s="505" t="s">
        <v>643</v>
      </c>
    </row>
    <row r="26" spans="1:177" x14ac:dyDescent="0.25">
      <c r="A26" s="518"/>
      <c r="B26" s="518"/>
      <c r="C26" s="518"/>
      <c r="D26" s="518"/>
      <c r="E26" s="518"/>
      <c r="F26" s="518"/>
      <c r="G26" s="518"/>
      <c r="H26" s="509"/>
      <c r="I26" s="509"/>
      <c r="J26" s="512"/>
      <c r="K26" s="515"/>
      <c r="L26" s="515"/>
      <c r="M26" s="512"/>
      <c r="N26" s="515"/>
      <c r="O26" s="499"/>
      <c r="P26" s="502"/>
      <c r="Q26" s="502"/>
      <c r="R26" s="502"/>
      <c r="S26" s="502"/>
      <c r="T26" s="502"/>
      <c r="U26" s="506"/>
    </row>
    <row r="27" spans="1:177" x14ac:dyDescent="0.25">
      <c r="A27" s="518"/>
      <c r="B27" s="518"/>
      <c r="C27" s="518"/>
      <c r="D27" s="518"/>
      <c r="E27" s="518"/>
      <c r="F27" s="518"/>
      <c r="G27" s="518"/>
      <c r="H27" s="509"/>
      <c r="I27" s="509"/>
      <c r="J27" s="512"/>
      <c r="K27" s="515"/>
      <c r="L27" s="515"/>
      <c r="M27" s="512"/>
      <c r="N27" s="515"/>
      <c r="O27" s="499"/>
      <c r="P27" s="502"/>
      <c r="Q27" s="502"/>
      <c r="R27" s="502"/>
      <c r="S27" s="502"/>
      <c r="T27" s="502"/>
      <c r="U27" s="506"/>
    </row>
    <row r="28" spans="1:177" x14ac:dyDescent="0.25">
      <c r="A28" s="518"/>
      <c r="B28" s="518"/>
      <c r="C28" s="518"/>
      <c r="D28" s="518"/>
      <c r="E28" s="518"/>
      <c r="F28" s="518"/>
      <c r="G28" s="518"/>
      <c r="H28" s="509"/>
      <c r="I28" s="509"/>
      <c r="J28" s="512"/>
      <c r="K28" s="515"/>
      <c r="L28" s="515"/>
      <c r="M28" s="512"/>
      <c r="N28" s="515"/>
      <c r="O28" s="499"/>
      <c r="P28" s="502"/>
      <c r="Q28" s="502"/>
      <c r="R28" s="502"/>
      <c r="S28" s="502"/>
      <c r="T28" s="502"/>
      <c r="U28" s="506"/>
    </row>
    <row r="29" spans="1:177" ht="254.25" customHeight="1" thickBot="1" x14ac:dyDescent="0.3">
      <c r="A29" s="519"/>
      <c r="B29" s="519"/>
      <c r="C29" s="519"/>
      <c r="D29" s="519"/>
      <c r="E29" s="519"/>
      <c r="F29" s="519"/>
      <c r="G29" s="519"/>
      <c r="H29" s="510"/>
      <c r="I29" s="510"/>
      <c r="J29" s="513"/>
      <c r="K29" s="516"/>
      <c r="L29" s="516"/>
      <c r="M29" s="513"/>
      <c r="N29" s="516"/>
      <c r="O29" s="500"/>
      <c r="P29" s="503"/>
      <c r="Q29" s="503"/>
      <c r="R29" s="503"/>
      <c r="S29" s="503"/>
      <c r="T29" s="503"/>
      <c r="U29" s="507"/>
    </row>
    <row r="30" spans="1:177" ht="15" customHeight="1" x14ac:dyDescent="0.25">
      <c r="A30" s="517">
        <f>'Mapa Final'!A30</f>
        <v>5</v>
      </c>
      <c r="B30" s="517" t="str">
        <f>'Mapa Final'!B30</f>
        <v>Vencimiento de Términos</v>
      </c>
      <c r="C30" s="517" t="str">
        <f>'Mapa Final'!C30</f>
        <v>Vulneración de los derechos fundamentales de los ciudadanos</v>
      </c>
      <c r="D30" s="517" t="str">
        <f>'Mapa Final'!D30</f>
        <v xml:space="preserve">1. Falta de implementación de modelos operativos de preparación de audiencias (MOPA's) y guías de realización de audiencias para reducir el tiempo de las diligencias.
2.Insuficiencia de personal para la carga laboral presentada.
3.Incremento de solicitudes vía correo electrónico, reparto de demandas y solicitudes judiciales..
4.Demora en la entrega del reparto por parte del centro de sevicios
5.Afectación del orden público, genera mayor demanda y congestión de la justicia.
</v>
      </c>
      <c r="E30" s="517" t="str">
        <f>'Mapa Final'!E30</f>
        <v xml:space="preserve"> Actuaciones procesales después del vencimiento de los términos legales  </v>
      </c>
      <c r="F30" s="517" t="str">
        <f>'Mapa Final'!F30</f>
        <v xml:space="preserve">Posibilidad de vulneración de los derechos fundamentales de los ciudadanos  debido a las  actuaciones procesales después del vencimiento de los términos legales  </v>
      </c>
      <c r="G30" s="517" t="str">
        <f>'Mapa Final'!G30</f>
        <v>Usuarios, productos y prácticas organizacionales</v>
      </c>
      <c r="H30" s="508" t="str">
        <f>'Mapa Final'!I30</f>
        <v>Alta</v>
      </c>
      <c r="I30" s="508" t="str">
        <f>'Mapa Final'!L30</f>
        <v>Mayor</v>
      </c>
      <c r="J30" s="511" t="str">
        <f>'Mapa Final'!N30</f>
        <v xml:space="preserve">Alto </v>
      </c>
      <c r="K30" s="514" t="str">
        <f>'Mapa Final'!AA30</f>
        <v>Media</v>
      </c>
      <c r="L30" s="514" t="str">
        <f>'Mapa Final'!AE30</f>
        <v>Mayor</v>
      </c>
      <c r="M30" s="511" t="str">
        <f>'Mapa Final'!AG30</f>
        <v xml:space="preserve">Alto </v>
      </c>
      <c r="N30" s="514" t="str">
        <f>'Mapa Final'!AH30</f>
        <v>Reducir(mitigar)</v>
      </c>
      <c r="O30" s="498" t="s">
        <v>625</v>
      </c>
      <c r="P30" s="501"/>
      <c r="Q30" s="501"/>
      <c r="R30" s="501"/>
      <c r="S30" s="504">
        <v>44470</v>
      </c>
      <c r="T30" s="504">
        <v>44561</v>
      </c>
      <c r="U30" s="505" t="s">
        <v>643</v>
      </c>
    </row>
    <row r="31" spans="1:177" x14ac:dyDescent="0.25">
      <c r="A31" s="518"/>
      <c r="B31" s="518"/>
      <c r="C31" s="518"/>
      <c r="D31" s="518"/>
      <c r="E31" s="518"/>
      <c r="F31" s="518"/>
      <c r="G31" s="518"/>
      <c r="H31" s="509"/>
      <c r="I31" s="509"/>
      <c r="J31" s="512"/>
      <c r="K31" s="515"/>
      <c r="L31" s="515"/>
      <c r="M31" s="512"/>
      <c r="N31" s="515"/>
      <c r="O31" s="499"/>
      <c r="P31" s="502"/>
      <c r="Q31" s="502"/>
      <c r="R31" s="502"/>
      <c r="S31" s="502"/>
      <c r="T31" s="502"/>
      <c r="U31" s="506"/>
    </row>
    <row r="32" spans="1:177" x14ac:dyDescent="0.25">
      <c r="A32" s="518"/>
      <c r="B32" s="518"/>
      <c r="C32" s="518"/>
      <c r="D32" s="518"/>
      <c r="E32" s="518"/>
      <c r="F32" s="518"/>
      <c r="G32" s="518"/>
      <c r="H32" s="509"/>
      <c r="I32" s="509"/>
      <c r="J32" s="512"/>
      <c r="K32" s="515"/>
      <c r="L32" s="515"/>
      <c r="M32" s="512"/>
      <c r="N32" s="515"/>
      <c r="O32" s="499"/>
      <c r="P32" s="502"/>
      <c r="Q32" s="502"/>
      <c r="R32" s="502"/>
      <c r="S32" s="502"/>
      <c r="T32" s="502"/>
      <c r="U32" s="506"/>
    </row>
    <row r="33" spans="1:21" x14ac:dyDescent="0.25">
      <c r="A33" s="518"/>
      <c r="B33" s="518"/>
      <c r="C33" s="518"/>
      <c r="D33" s="518"/>
      <c r="E33" s="518"/>
      <c r="F33" s="518"/>
      <c r="G33" s="518"/>
      <c r="H33" s="509"/>
      <c r="I33" s="509"/>
      <c r="J33" s="512"/>
      <c r="K33" s="515"/>
      <c r="L33" s="515"/>
      <c r="M33" s="512"/>
      <c r="N33" s="515"/>
      <c r="O33" s="499"/>
      <c r="P33" s="502"/>
      <c r="Q33" s="502"/>
      <c r="R33" s="502"/>
      <c r="S33" s="502"/>
      <c r="T33" s="502"/>
      <c r="U33" s="506"/>
    </row>
    <row r="34" spans="1:21" ht="230.25" customHeight="1" thickBot="1" x14ac:dyDescent="0.3">
      <c r="A34" s="519"/>
      <c r="B34" s="519"/>
      <c r="C34" s="519"/>
      <c r="D34" s="519"/>
      <c r="E34" s="519"/>
      <c r="F34" s="519"/>
      <c r="G34" s="519"/>
      <c r="H34" s="510"/>
      <c r="I34" s="510"/>
      <c r="J34" s="513"/>
      <c r="K34" s="516"/>
      <c r="L34" s="516"/>
      <c r="M34" s="513"/>
      <c r="N34" s="516"/>
      <c r="O34" s="500"/>
      <c r="P34" s="503"/>
      <c r="Q34" s="503"/>
      <c r="R34" s="503"/>
      <c r="S34" s="503"/>
      <c r="T34" s="503"/>
      <c r="U34" s="507"/>
    </row>
    <row r="35" spans="1:21" ht="15" customHeight="1" x14ac:dyDescent="0.25">
      <c r="A35" s="517">
        <f>'Mapa Final'!A35</f>
        <v>6</v>
      </c>
      <c r="B35" s="517" t="str">
        <f>'Mapa Final'!B35</f>
        <v>Corrupción</v>
      </c>
      <c r="C35" s="517" t="str">
        <f>'Mapa Final'!C35</f>
        <v>Reputacional (Corrupción)</v>
      </c>
      <c r="D35" s="517" t="str">
        <f>'Mapa Final'!D35</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5" s="517" t="str">
        <f>'Mapa Final'!E35</f>
        <v xml:space="preserve">Carencia en transparencia, etica y valores . </v>
      </c>
      <c r="F35" s="517" t="str">
        <f>'Mapa Final'!F35</f>
        <v xml:space="preserve">Posibilidad de actos indebidos de  los servidores judiciales debido a  la carencia en transparencia, etica y valores </v>
      </c>
      <c r="G35" s="517" t="str">
        <f>'Mapa Final'!G35</f>
        <v>Fraude Interno</v>
      </c>
      <c r="H35" s="508" t="str">
        <f>'Mapa Final'!I35</f>
        <v>Muy Alta</v>
      </c>
      <c r="I35" s="508" t="str">
        <f>'Mapa Final'!L35</f>
        <v>Mayor</v>
      </c>
      <c r="J35" s="511" t="str">
        <f>'Mapa Final'!N35</f>
        <v xml:space="preserve">Alto </v>
      </c>
      <c r="K35" s="514" t="str">
        <f>'Mapa Final'!AA35</f>
        <v>Media</v>
      </c>
      <c r="L35" s="514" t="str">
        <f>'Mapa Final'!AE35</f>
        <v>Mayor</v>
      </c>
      <c r="M35" s="511" t="str">
        <f>'Mapa Final'!AG35</f>
        <v xml:space="preserve">Alto </v>
      </c>
      <c r="N35" s="514" t="str">
        <f>'Mapa Final'!AH35</f>
        <v>Reducir(mitigar)</v>
      </c>
      <c r="O35" s="498" t="s">
        <v>626</v>
      </c>
      <c r="P35" s="501"/>
      <c r="Q35" s="501"/>
      <c r="R35" s="501"/>
      <c r="S35" s="504">
        <v>44378</v>
      </c>
      <c r="T35" s="504">
        <v>44469</v>
      </c>
      <c r="U35" s="505" t="s">
        <v>643</v>
      </c>
    </row>
    <row r="36" spans="1:21" x14ac:dyDescent="0.25">
      <c r="A36" s="518"/>
      <c r="B36" s="518"/>
      <c r="C36" s="518"/>
      <c r="D36" s="518"/>
      <c r="E36" s="518"/>
      <c r="F36" s="518"/>
      <c r="G36" s="518"/>
      <c r="H36" s="509"/>
      <c r="I36" s="509"/>
      <c r="J36" s="512"/>
      <c r="K36" s="515"/>
      <c r="L36" s="515"/>
      <c r="M36" s="512"/>
      <c r="N36" s="515"/>
      <c r="O36" s="499"/>
      <c r="P36" s="502"/>
      <c r="Q36" s="502"/>
      <c r="R36" s="502"/>
      <c r="S36" s="502"/>
      <c r="T36" s="502"/>
      <c r="U36" s="506"/>
    </row>
    <row r="37" spans="1:21" x14ac:dyDescent="0.25">
      <c r="A37" s="518"/>
      <c r="B37" s="518"/>
      <c r="C37" s="518"/>
      <c r="D37" s="518"/>
      <c r="E37" s="518"/>
      <c r="F37" s="518"/>
      <c r="G37" s="518"/>
      <c r="H37" s="509"/>
      <c r="I37" s="509"/>
      <c r="J37" s="512"/>
      <c r="K37" s="515"/>
      <c r="L37" s="515"/>
      <c r="M37" s="512"/>
      <c r="N37" s="515"/>
      <c r="O37" s="499"/>
      <c r="P37" s="502"/>
      <c r="Q37" s="502"/>
      <c r="R37" s="502"/>
      <c r="S37" s="502"/>
      <c r="T37" s="502"/>
      <c r="U37" s="506"/>
    </row>
    <row r="38" spans="1:21" x14ac:dyDescent="0.25">
      <c r="A38" s="518"/>
      <c r="B38" s="518"/>
      <c r="C38" s="518"/>
      <c r="D38" s="518"/>
      <c r="E38" s="518"/>
      <c r="F38" s="518"/>
      <c r="G38" s="518"/>
      <c r="H38" s="509"/>
      <c r="I38" s="509"/>
      <c r="J38" s="512"/>
      <c r="K38" s="515"/>
      <c r="L38" s="515"/>
      <c r="M38" s="512"/>
      <c r="N38" s="515"/>
      <c r="O38" s="499"/>
      <c r="P38" s="502"/>
      <c r="Q38" s="502"/>
      <c r="R38" s="502"/>
      <c r="S38" s="502"/>
      <c r="T38" s="502"/>
      <c r="U38" s="506"/>
    </row>
    <row r="39" spans="1:21" ht="234.75" customHeight="1" thickBot="1" x14ac:dyDescent="0.3">
      <c r="A39" s="519"/>
      <c r="B39" s="519"/>
      <c r="C39" s="519"/>
      <c r="D39" s="519"/>
      <c r="E39" s="519"/>
      <c r="F39" s="519"/>
      <c r="G39" s="519"/>
      <c r="H39" s="510"/>
      <c r="I39" s="510"/>
      <c r="J39" s="513"/>
      <c r="K39" s="516"/>
      <c r="L39" s="516"/>
      <c r="M39" s="513"/>
      <c r="N39" s="516"/>
      <c r="O39" s="500"/>
      <c r="P39" s="503"/>
      <c r="Q39" s="503"/>
      <c r="R39" s="503"/>
      <c r="S39" s="503"/>
      <c r="T39" s="503"/>
      <c r="U39" s="507"/>
    </row>
    <row r="40" spans="1:21" ht="15" customHeight="1" x14ac:dyDescent="0.25">
      <c r="A40" s="517">
        <f>'Mapa Final'!A40</f>
        <v>7</v>
      </c>
      <c r="B40" s="517" t="str">
        <f>'Mapa Final'!B40</f>
        <v>Inconsistencias en el reparto</v>
      </c>
      <c r="C40" s="517" t="str">
        <f>'Mapa Final'!C40</f>
        <v>Incumplimiento de las metas establecidas</v>
      </c>
      <c r="D40" s="517" t="str">
        <f>'Mapa Final'!D40</f>
        <v xml:space="preserve">1.Falta de planeacion y organizacion en el proceso de reparto. 
2. Falta de capacidad instalada para atender el alto volúmen de trabajo debido a la cantidad de expedientes que se recepcionan.           
3.Inconsistencias entre el órden establecido por el administrador del sistema y el órden previsto en los Acuerdos que norman el reparto.
4. No realizar el reparto de las demandas  y/o acciones Constitucionales  entre los Despachos competentes, dentro del término establecido. 
5. Errores en el diligenciamiento del acta de reparto.
</v>
      </c>
      <c r="E40" s="517" t="str">
        <f>'Mapa Final'!E40</f>
        <v>Falencia en la gestión, control y seguimiento del proceso de reparto</v>
      </c>
      <c r="F40" s="517" t="str">
        <f>'Mapa Final'!F40</f>
        <v>Posibilidad de incumplimiento de las metas establecidas debido a la falencia en la gestión, control y seguimiento del proceso de reparto</v>
      </c>
      <c r="G40" s="517" t="str">
        <f>'Mapa Final'!G40</f>
        <v>Usuarios, productos y prácticas organizacionales</v>
      </c>
      <c r="H40" s="508" t="str">
        <f>'Mapa Final'!I40</f>
        <v>Media</v>
      </c>
      <c r="I40" s="508" t="str">
        <f>'Mapa Final'!L40</f>
        <v>Moderado</v>
      </c>
      <c r="J40" s="511" t="str">
        <f>'Mapa Final'!N40</f>
        <v>Moderado</v>
      </c>
      <c r="K40" s="514" t="str">
        <f>'Mapa Final'!AA40</f>
        <v>Baja</v>
      </c>
      <c r="L40" s="514" t="str">
        <f>'Mapa Final'!AE40</f>
        <v>Moderado</v>
      </c>
      <c r="M40" s="511" t="str">
        <f>'Mapa Final'!AG40</f>
        <v>Moderado</v>
      </c>
      <c r="N40" s="514" t="str">
        <f>'Mapa Final'!AH40</f>
        <v>Aceptar</v>
      </c>
      <c r="O40" s="498" t="s">
        <v>632</v>
      </c>
      <c r="P40" s="501"/>
      <c r="Q40" s="501"/>
      <c r="R40" s="501"/>
      <c r="S40" s="504">
        <v>44470</v>
      </c>
      <c r="T40" s="504">
        <v>44561</v>
      </c>
      <c r="U40" s="505" t="s">
        <v>643</v>
      </c>
    </row>
    <row r="41" spans="1:21" x14ac:dyDescent="0.25">
      <c r="A41" s="518"/>
      <c r="B41" s="518"/>
      <c r="C41" s="518"/>
      <c r="D41" s="518"/>
      <c r="E41" s="518"/>
      <c r="F41" s="518"/>
      <c r="G41" s="518"/>
      <c r="H41" s="509"/>
      <c r="I41" s="509"/>
      <c r="J41" s="512"/>
      <c r="K41" s="515"/>
      <c r="L41" s="515"/>
      <c r="M41" s="512"/>
      <c r="N41" s="515"/>
      <c r="O41" s="499"/>
      <c r="P41" s="502"/>
      <c r="Q41" s="502"/>
      <c r="R41" s="502"/>
      <c r="S41" s="502"/>
      <c r="T41" s="502"/>
      <c r="U41" s="506"/>
    </row>
    <row r="42" spans="1:21" x14ac:dyDescent="0.25">
      <c r="A42" s="518"/>
      <c r="B42" s="518"/>
      <c r="C42" s="518"/>
      <c r="D42" s="518"/>
      <c r="E42" s="518"/>
      <c r="F42" s="518"/>
      <c r="G42" s="518"/>
      <c r="H42" s="509"/>
      <c r="I42" s="509"/>
      <c r="J42" s="512"/>
      <c r="K42" s="515"/>
      <c r="L42" s="515"/>
      <c r="M42" s="512"/>
      <c r="N42" s="515"/>
      <c r="O42" s="499"/>
      <c r="P42" s="502"/>
      <c r="Q42" s="502"/>
      <c r="R42" s="502"/>
      <c r="S42" s="502"/>
      <c r="T42" s="502"/>
      <c r="U42" s="506"/>
    </row>
    <row r="43" spans="1:21" x14ac:dyDescent="0.25">
      <c r="A43" s="518"/>
      <c r="B43" s="518"/>
      <c r="C43" s="518"/>
      <c r="D43" s="518"/>
      <c r="E43" s="518"/>
      <c r="F43" s="518"/>
      <c r="G43" s="518"/>
      <c r="H43" s="509"/>
      <c r="I43" s="509"/>
      <c r="J43" s="512"/>
      <c r="K43" s="515"/>
      <c r="L43" s="515"/>
      <c r="M43" s="512"/>
      <c r="N43" s="515"/>
      <c r="O43" s="499"/>
      <c r="P43" s="502"/>
      <c r="Q43" s="502"/>
      <c r="R43" s="502"/>
      <c r="S43" s="502"/>
      <c r="T43" s="502"/>
      <c r="U43" s="506"/>
    </row>
    <row r="44" spans="1:21" ht="194.25" customHeight="1" thickBot="1" x14ac:dyDescent="0.3">
      <c r="A44" s="519"/>
      <c r="B44" s="519"/>
      <c r="C44" s="519"/>
      <c r="D44" s="519"/>
      <c r="E44" s="519"/>
      <c r="F44" s="519"/>
      <c r="G44" s="519"/>
      <c r="H44" s="510"/>
      <c r="I44" s="510"/>
      <c r="J44" s="513"/>
      <c r="K44" s="516"/>
      <c r="L44" s="516"/>
      <c r="M44" s="513"/>
      <c r="N44" s="516"/>
      <c r="O44" s="500"/>
      <c r="P44" s="503"/>
      <c r="Q44" s="503"/>
      <c r="R44" s="503"/>
      <c r="S44" s="503"/>
      <c r="T44" s="503"/>
      <c r="U44" s="507"/>
    </row>
    <row r="45" spans="1:21" ht="15" customHeight="1" x14ac:dyDescent="0.25">
      <c r="A45" s="517">
        <f>'Mapa Final'!A45</f>
        <v>8</v>
      </c>
      <c r="B45" s="517" t="str">
        <f>'Mapa Final'!B45</f>
        <v>Error en las notificaciones judiicales</v>
      </c>
      <c r="C45" s="517" t="str">
        <f>'Mapa Final'!C45</f>
        <v>Vulneración de los derechos fundamentales de los ciudadanos</v>
      </c>
      <c r="D45" s="517" t="str">
        <f>'Mapa Final'!D45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45" s="517" t="str">
        <f>'Mapa Final'!E45</f>
        <v xml:space="preserve">Inadecuada comunicación de las notificaciones judiciales </v>
      </c>
      <c r="F45" s="517" t="str">
        <f>'Mapa Final'!F45</f>
        <v xml:space="preserve">Posibilidad de incumplimiento de las metas establecidas debido a la inadecuada comunicación de las notificaciones judiciales </v>
      </c>
      <c r="G45" s="517" t="str">
        <f>'Mapa Final'!G45</f>
        <v>Usuarios, productos y prácticas organizacionales</v>
      </c>
      <c r="H45" s="508" t="str">
        <f>'Mapa Final'!I45</f>
        <v>Muy Alta</v>
      </c>
      <c r="I45" s="508" t="str">
        <f>'Mapa Final'!L45</f>
        <v>Mayor</v>
      </c>
      <c r="J45" s="511" t="str">
        <f>'Mapa Final'!N45</f>
        <v xml:space="preserve">Alto </v>
      </c>
      <c r="K45" s="514" t="str">
        <f>'Mapa Final'!AA45</f>
        <v>Baja</v>
      </c>
      <c r="L45" s="514" t="str">
        <f>'Mapa Final'!AE45</f>
        <v>Moderado</v>
      </c>
      <c r="M45" s="511" t="str">
        <f>'Mapa Final'!AG45</f>
        <v>Moderado</v>
      </c>
      <c r="N45" s="514" t="str">
        <f>'Mapa Final'!AH45</f>
        <v>Aceptar</v>
      </c>
      <c r="O45" s="498" t="s">
        <v>628</v>
      </c>
      <c r="P45" s="501"/>
      <c r="Q45" s="501"/>
      <c r="R45" s="501"/>
      <c r="S45" s="504">
        <v>44470</v>
      </c>
      <c r="T45" s="504">
        <v>44561</v>
      </c>
      <c r="U45" s="505" t="s">
        <v>643</v>
      </c>
    </row>
    <row r="46" spans="1:21" x14ac:dyDescent="0.25">
      <c r="A46" s="518"/>
      <c r="B46" s="518"/>
      <c r="C46" s="518"/>
      <c r="D46" s="518"/>
      <c r="E46" s="518"/>
      <c r="F46" s="518"/>
      <c r="G46" s="518"/>
      <c r="H46" s="509"/>
      <c r="I46" s="509"/>
      <c r="J46" s="512"/>
      <c r="K46" s="515"/>
      <c r="L46" s="515"/>
      <c r="M46" s="512"/>
      <c r="N46" s="515"/>
      <c r="O46" s="499"/>
      <c r="P46" s="502"/>
      <c r="Q46" s="502"/>
      <c r="R46" s="502"/>
      <c r="S46" s="502"/>
      <c r="T46" s="502"/>
      <c r="U46" s="506"/>
    </row>
    <row r="47" spans="1:21" x14ac:dyDescent="0.25">
      <c r="A47" s="518"/>
      <c r="B47" s="518"/>
      <c r="C47" s="518"/>
      <c r="D47" s="518"/>
      <c r="E47" s="518"/>
      <c r="F47" s="518"/>
      <c r="G47" s="518"/>
      <c r="H47" s="509"/>
      <c r="I47" s="509"/>
      <c r="J47" s="512"/>
      <c r="K47" s="515"/>
      <c r="L47" s="515"/>
      <c r="M47" s="512"/>
      <c r="N47" s="515"/>
      <c r="O47" s="499"/>
      <c r="P47" s="502"/>
      <c r="Q47" s="502"/>
      <c r="R47" s="502"/>
      <c r="S47" s="502"/>
      <c r="T47" s="502"/>
      <c r="U47" s="506"/>
    </row>
    <row r="48" spans="1:21" x14ac:dyDescent="0.25">
      <c r="A48" s="518"/>
      <c r="B48" s="518"/>
      <c r="C48" s="518"/>
      <c r="D48" s="518"/>
      <c r="E48" s="518"/>
      <c r="F48" s="518"/>
      <c r="G48" s="518"/>
      <c r="H48" s="509"/>
      <c r="I48" s="509"/>
      <c r="J48" s="512"/>
      <c r="K48" s="515"/>
      <c r="L48" s="515"/>
      <c r="M48" s="512"/>
      <c r="N48" s="515"/>
      <c r="O48" s="499"/>
      <c r="P48" s="502"/>
      <c r="Q48" s="502"/>
      <c r="R48" s="502"/>
      <c r="S48" s="502"/>
      <c r="T48" s="502"/>
      <c r="U48" s="506"/>
    </row>
    <row r="49" spans="1:21" ht="188.25" customHeight="1" thickBot="1" x14ac:dyDescent="0.3">
      <c r="A49" s="519"/>
      <c r="B49" s="519"/>
      <c r="C49" s="519"/>
      <c r="D49" s="519"/>
      <c r="E49" s="519"/>
      <c r="F49" s="519"/>
      <c r="G49" s="519"/>
      <c r="H49" s="510"/>
      <c r="I49" s="510"/>
      <c r="J49" s="513"/>
      <c r="K49" s="516"/>
      <c r="L49" s="516"/>
      <c r="M49" s="513"/>
      <c r="N49" s="516"/>
      <c r="O49" s="500"/>
      <c r="P49" s="503"/>
      <c r="Q49" s="503"/>
      <c r="R49" s="503"/>
      <c r="S49" s="503"/>
      <c r="T49" s="503"/>
      <c r="U49" s="507"/>
    </row>
    <row r="50" spans="1:21" ht="15" customHeight="1" x14ac:dyDescent="0.25">
      <c r="A50" s="517">
        <f>'Mapa Final'!A50</f>
        <v>9</v>
      </c>
      <c r="B50" s="517" t="str">
        <f>'Mapa Final'!B50</f>
        <v>No realización de las Audiencias Programadas</v>
      </c>
      <c r="C50" s="517" t="str">
        <f>'Mapa Final'!C50</f>
        <v>Vulneración de los derechos fundamentales de los ciudadanos</v>
      </c>
      <c r="D50" s="517" t="str">
        <f>'Mapa Final'!D50</f>
        <v xml:space="preserve">1.Falta de herramientas tecnológicas que permitan el buen desarrollo de la audiencia (Sistema de Grabación, Software, Hardware, microfonos, diademas entre otros)
2.Programación de audiencias sin tener en cuenta tiempos de duración para su realización.
3.Falta de comunicación oportuna o errores en la notificación a las partes interesadas externas
4.Carencia de internet y  conectividad adecuada para los  equipos en las sedes judiciales y salas de audiencias.
5.Desactualización de la información suministrada por el usuario para la debida citación.
</v>
      </c>
      <c r="E50" s="517" t="str">
        <f>'Mapa Final'!E50</f>
        <v>Incumplimiento en la realización de las audiencias programadas</v>
      </c>
      <c r="F50" s="517" t="str">
        <f>'Mapa Final'!F50</f>
        <v>Posibilidad de vulneración de los derechos fundamentales de los ciudadanos  debido al Incumplimiento en la realización de las audiencias programadas</v>
      </c>
      <c r="G50" s="517" t="str">
        <f>'Mapa Final'!G50</f>
        <v>Usuarios, productos y prácticas organizacionales</v>
      </c>
      <c r="H50" s="508" t="str">
        <f>'Mapa Final'!I50</f>
        <v>Alta</v>
      </c>
      <c r="I50" s="508" t="str">
        <f>'Mapa Final'!L50</f>
        <v>Mayor</v>
      </c>
      <c r="J50" s="511" t="str">
        <f>'Mapa Final'!N50</f>
        <v xml:space="preserve">Alto </v>
      </c>
      <c r="K50" s="514" t="str">
        <f>'Mapa Final'!AA50</f>
        <v>Media</v>
      </c>
      <c r="L50" s="514" t="str">
        <f>'Mapa Final'!AE50</f>
        <v>Mayor</v>
      </c>
      <c r="M50" s="511" t="str">
        <f>'Mapa Final'!AG50</f>
        <v xml:space="preserve">Alto </v>
      </c>
      <c r="N50" s="514" t="str">
        <f>'Mapa Final'!AH50</f>
        <v>Reducir(mitigar)</v>
      </c>
      <c r="O50" s="498" t="s">
        <v>629</v>
      </c>
      <c r="P50" s="501"/>
      <c r="Q50" s="501"/>
      <c r="R50" s="501"/>
      <c r="S50" s="504">
        <v>44470</v>
      </c>
      <c r="T50" s="504">
        <v>44561</v>
      </c>
      <c r="U50" s="505" t="s">
        <v>643</v>
      </c>
    </row>
    <row r="51" spans="1:21" x14ac:dyDescent="0.25">
      <c r="A51" s="518"/>
      <c r="B51" s="518"/>
      <c r="C51" s="518"/>
      <c r="D51" s="518"/>
      <c r="E51" s="518"/>
      <c r="F51" s="518"/>
      <c r="G51" s="518"/>
      <c r="H51" s="509"/>
      <c r="I51" s="509"/>
      <c r="J51" s="512"/>
      <c r="K51" s="515"/>
      <c r="L51" s="515"/>
      <c r="M51" s="512"/>
      <c r="N51" s="515"/>
      <c r="O51" s="499"/>
      <c r="P51" s="502"/>
      <c r="Q51" s="502"/>
      <c r="R51" s="502"/>
      <c r="S51" s="502"/>
      <c r="T51" s="502"/>
      <c r="U51" s="506"/>
    </row>
    <row r="52" spans="1:21" x14ac:dyDescent="0.25">
      <c r="A52" s="518"/>
      <c r="B52" s="518"/>
      <c r="C52" s="518"/>
      <c r="D52" s="518"/>
      <c r="E52" s="518"/>
      <c r="F52" s="518"/>
      <c r="G52" s="518"/>
      <c r="H52" s="509"/>
      <c r="I52" s="509"/>
      <c r="J52" s="512"/>
      <c r="K52" s="515"/>
      <c r="L52" s="515"/>
      <c r="M52" s="512"/>
      <c r="N52" s="515"/>
      <c r="O52" s="499"/>
      <c r="P52" s="502"/>
      <c r="Q52" s="502"/>
      <c r="R52" s="502"/>
      <c r="S52" s="502"/>
      <c r="T52" s="502"/>
      <c r="U52" s="506"/>
    </row>
    <row r="53" spans="1:21" x14ac:dyDescent="0.25">
      <c r="A53" s="518"/>
      <c r="B53" s="518"/>
      <c r="C53" s="518"/>
      <c r="D53" s="518"/>
      <c r="E53" s="518"/>
      <c r="F53" s="518"/>
      <c r="G53" s="518"/>
      <c r="H53" s="509"/>
      <c r="I53" s="509"/>
      <c r="J53" s="512"/>
      <c r="K53" s="515"/>
      <c r="L53" s="515"/>
      <c r="M53" s="512"/>
      <c r="N53" s="515"/>
      <c r="O53" s="499"/>
      <c r="P53" s="502"/>
      <c r="Q53" s="502"/>
      <c r="R53" s="502"/>
      <c r="S53" s="502"/>
      <c r="T53" s="502"/>
      <c r="U53" s="506"/>
    </row>
    <row r="54" spans="1:21" ht="56.25" customHeight="1" thickBot="1" x14ac:dyDescent="0.3">
      <c r="A54" s="519"/>
      <c r="B54" s="519"/>
      <c r="C54" s="519"/>
      <c r="D54" s="519"/>
      <c r="E54" s="519"/>
      <c r="F54" s="519"/>
      <c r="G54" s="519"/>
      <c r="H54" s="510"/>
      <c r="I54" s="510"/>
      <c r="J54" s="513"/>
      <c r="K54" s="516"/>
      <c r="L54" s="516"/>
      <c r="M54" s="513"/>
      <c r="N54" s="516"/>
      <c r="O54" s="500"/>
      <c r="P54" s="503"/>
      <c r="Q54" s="503"/>
      <c r="R54" s="503"/>
      <c r="S54" s="503"/>
      <c r="T54" s="503"/>
      <c r="U54" s="507"/>
    </row>
    <row r="55" spans="1:21" ht="15" customHeight="1" x14ac:dyDescent="0.25">
      <c r="A55" s="517">
        <f>'Mapa Final'!A55</f>
        <v>10</v>
      </c>
      <c r="B55" s="517" t="str">
        <f>'Mapa Final'!B55</f>
        <v>No realización de los Seguimientos a las Sanciones</v>
      </c>
      <c r="C55" s="517" t="str">
        <f>'Mapa Final'!C55</f>
        <v>Incumplimiento de las metas establecidas</v>
      </c>
      <c r="D55" s="517" t="str">
        <f>'Mapa Final'!D55</f>
        <v>1. Falta de seguimiento y control del cumplimiento efectivo de la actividad asignada. 
2. Falta de informaciòn pertinente para realizar la actividad (correos errados, direcciones erradas de las partes). 
3. Falta de recursos, medios electrònicos y tecnològicos para el cumplimiento de la actividad.  
4.Carencia de vinculaciòn de las partes y terceros que genera nulidades, demoras en el proceso.</v>
      </c>
      <c r="E55" s="517" t="str">
        <f>'Mapa Final'!E55</f>
        <v>Inadecuada realización de los seguimientos a las sanciones</v>
      </c>
      <c r="F55" s="517" t="str">
        <f>'Mapa Final'!F55</f>
        <v>Posibilidad de incumplimiento de las metas establecidas debido al inadecuado seguimientos de las sanciones</v>
      </c>
      <c r="G55" s="517" t="str">
        <f>'Mapa Final'!G55</f>
        <v>Ejecución y Administración de Procesos</v>
      </c>
      <c r="H55" s="508" t="str">
        <f>'Mapa Final'!I55</f>
        <v>Media</v>
      </c>
      <c r="I55" s="508" t="str">
        <f>'Mapa Final'!L55</f>
        <v>Menor</v>
      </c>
      <c r="J55" s="511" t="str">
        <f>'Mapa Final'!N55</f>
        <v>Moderado</v>
      </c>
      <c r="K55" s="514" t="str">
        <f>'Mapa Final'!AA55</f>
        <v>Media</v>
      </c>
      <c r="L55" s="514" t="str">
        <f>'Mapa Final'!AE55</f>
        <v>Mayor</v>
      </c>
      <c r="M55" s="511" t="str">
        <f>'Mapa Final'!AG55</f>
        <v xml:space="preserve">Alto </v>
      </c>
      <c r="N55" s="514" t="str">
        <f>'Mapa Final'!AH55</f>
        <v>Reducir(mitigar)</v>
      </c>
      <c r="O55" s="498" t="s">
        <v>631</v>
      </c>
      <c r="P55" s="501"/>
      <c r="Q55" s="501"/>
      <c r="R55" s="501"/>
      <c r="S55" s="504">
        <v>44470</v>
      </c>
      <c r="T55" s="504">
        <v>44561</v>
      </c>
      <c r="U55" s="505" t="s">
        <v>643</v>
      </c>
    </row>
    <row r="56" spans="1:21" x14ac:dyDescent="0.25">
      <c r="A56" s="518"/>
      <c r="B56" s="518"/>
      <c r="C56" s="518"/>
      <c r="D56" s="518"/>
      <c r="E56" s="518"/>
      <c r="F56" s="518"/>
      <c r="G56" s="518"/>
      <c r="H56" s="509"/>
      <c r="I56" s="509"/>
      <c r="J56" s="512"/>
      <c r="K56" s="515"/>
      <c r="L56" s="515"/>
      <c r="M56" s="512"/>
      <c r="N56" s="515"/>
      <c r="O56" s="499"/>
      <c r="P56" s="502"/>
      <c r="Q56" s="502"/>
      <c r="R56" s="502"/>
      <c r="S56" s="502"/>
      <c r="T56" s="502"/>
      <c r="U56" s="506"/>
    </row>
    <row r="57" spans="1:21" x14ac:dyDescent="0.25">
      <c r="A57" s="518"/>
      <c r="B57" s="518"/>
      <c r="C57" s="518"/>
      <c r="D57" s="518"/>
      <c r="E57" s="518"/>
      <c r="F57" s="518"/>
      <c r="G57" s="518"/>
      <c r="H57" s="509"/>
      <c r="I57" s="509"/>
      <c r="J57" s="512"/>
      <c r="K57" s="515"/>
      <c r="L57" s="515"/>
      <c r="M57" s="512"/>
      <c r="N57" s="515"/>
      <c r="O57" s="499"/>
      <c r="P57" s="502"/>
      <c r="Q57" s="502"/>
      <c r="R57" s="502"/>
      <c r="S57" s="502"/>
      <c r="T57" s="502"/>
      <c r="U57" s="506"/>
    </row>
    <row r="58" spans="1:21" x14ac:dyDescent="0.25">
      <c r="A58" s="518"/>
      <c r="B58" s="518"/>
      <c r="C58" s="518"/>
      <c r="D58" s="518"/>
      <c r="E58" s="518"/>
      <c r="F58" s="518"/>
      <c r="G58" s="518"/>
      <c r="H58" s="509"/>
      <c r="I58" s="509"/>
      <c r="J58" s="512"/>
      <c r="K58" s="515"/>
      <c r="L58" s="515"/>
      <c r="M58" s="512"/>
      <c r="N58" s="515"/>
      <c r="O58" s="499"/>
      <c r="P58" s="502"/>
      <c r="Q58" s="502"/>
      <c r="R58" s="502"/>
      <c r="S58" s="502"/>
      <c r="T58" s="502"/>
      <c r="U58" s="506"/>
    </row>
    <row r="59" spans="1:21" ht="159.75" customHeight="1" thickBot="1" x14ac:dyDescent="0.3">
      <c r="A59" s="519"/>
      <c r="B59" s="519"/>
      <c r="C59" s="519"/>
      <c r="D59" s="519"/>
      <c r="E59" s="519"/>
      <c r="F59" s="519"/>
      <c r="G59" s="519"/>
      <c r="H59" s="510"/>
      <c r="I59" s="510"/>
      <c r="J59" s="513"/>
      <c r="K59" s="516"/>
      <c r="L59" s="516"/>
      <c r="M59" s="513"/>
      <c r="N59" s="516"/>
      <c r="O59" s="500"/>
      <c r="P59" s="503"/>
      <c r="Q59" s="503"/>
      <c r="R59" s="503"/>
      <c r="S59" s="503"/>
      <c r="T59" s="503"/>
      <c r="U59" s="507"/>
    </row>
    <row r="60" spans="1:21" x14ac:dyDescent="0.25">
      <c r="A60" s="517">
        <f>'Mapa Final'!A60</f>
        <v>11</v>
      </c>
      <c r="B60" s="517" t="str">
        <f>'Mapa Final'!B60</f>
        <v>Inaplicabilidad de la normavidad ambiental vigente</v>
      </c>
      <c r="C60" s="517" t="str">
        <f>'Mapa Final'!C60</f>
        <v>Afectación Ambiental</v>
      </c>
      <c r="D60" s="517" t="str">
        <f>'Mapa Final'!D60</f>
        <v>1. Falta de socialización del Acuerdo PSAA14-10160. 
2.Baja participación de los funcionarios y servidores judiciales en las actividades de formación en el Sistema de Gestión Ambiental
3.Uso de correos no institucionales, que no permiten la llegada de campañas enviadas por correos masivos
4.  Poco compromiso en la aplicabilidad y formación de la cultura ambiental
5. Carencia del liderazgo en el Sistema de Gestión Ambiental</v>
      </c>
      <c r="E60" s="517" t="str">
        <f>'Mapa Final'!E60</f>
        <v>Desconocimiento de los lineamientos ambientales y normatividad vigente ambiental</v>
      </c>
      <c r="F60" s="517" t="str">
        <f>'Mapa Final'!F60</f>
        <v>Posibilidad de afectación ambiental debido al desconocimiento de las lineamientos ambientales y normatividad vigente ambiental</v>
      </c>
      <c r="G60" s="517" t="str">
        <f>'Mapa Final'!G60</f>
        <v>Eventos Ambientales Internos</v>
      </c>
      <c r="H60" s="508" t="str">
        <f>'Mapa Final'!I60</f>
        <v>Media</v>
      </c>
      <c r="I60" s="508" t="str">
        <f>'Mapa Final'!L60</f>
        <v>Moderado</v>
      </c>
      <c r="J60" s="511" t="str">
        <f>'Mapa Final'!N60</f>
        <v>Moderado</v>
      </c>
      <c r="K60" s="514" t="str">
        <f>'Mapa Final'!AA60</f>
        <v>Baja</v>
      </c>
      <c r="L60" s="514" t="str">
        <f>'Mapa Final'!AE60</f>
        <v>Moderado</v>
      </c>
      <c r="M60" s="511" t="str">
        <f>'Mapa Final'!AG60</f>
        <v>Moderado</v>
      </c>
      <c r="N60" s="514" t="str">
        <f>'Mapa Final'!AH60</f>
        <v>Aceptar</v>
      </c>
      <c r="O60" s="498" t="s">
        <v>630</v>
      </c>
      <c r="P60" s="501"/>
      <c r="Q60" s="501"/>
      <c r="R60" s="501"/>
      <c r="S60" s="504">
        <v>44470</v>
      </c>
      <c r="T60" s="504">
        <v>44561</v>
      </c>
      <c r="U60" s="505" t="s">
        <v>643</v>
      </c>
    </row>
    <row r="61" spans="1:21" x14ac:dyDescent="0.25">
      <c r="A61" s="518"/>
      <c r="B61" s="518"/>
      <c r="C61" s="518"/>
      <c r="D61" s="518"/>
      <c r="E61" s="518"/>
      <c r="F61" s="518"/>
      <c r="G61" s="518"/>
      <c r="H61" s="509"/>
      <c r="I61" s="509"/>
      <c r="J61" s="512"/>
      <c r="K61" s="515"/>
      <c r="L61" s="515"/>
      <c r="M61" s="512"/>
      <c r="N61" s="515"/>
      <c r="O61" s="499"/>
      <c r="P61" s="502"/>
      <c r="Q61" s="502"/>
      <c r="R61" s="502"/>
      <c r="S61" s="502"/>
      <c r="T61" s="502"/>
      <c r="U61" s="506"/>
    </row>
    <row r="62" spans="1:21" x14ac:dyDescent="0.25">
      <c r="A62" s="518"/>
      <c r="B62" s="518"/>
      <c r="C62" s="518"/>
      <c r="D62" s="518"/>
      <c r="E62" s="518"/>
      <c r="F62" s="518"/>
      <c r="G62" s="518"/>
      <c r="H62" s="509"/>
      <c r="I62" s="509"/>
      <c r="J62" s="512"/>
      <c r="K62" s="515"/>
      <c r="L62" s="515"/>
      <c r="M62" s="512"/>
      <c r="N62" s="515"/>
      <c r="O62" s="499"/>
      <c r="P62" s="502"/>
      <c r="Q62" s="502"/>
      <c r="R62" s="502"/>
      <c r="S62" s="502"/>
      <c r="T62" s="502"/>
      <c r="U62" s="506"/>
    </row>
    <row r="63" spans="1:21" x14ac:dyDescent="0.25">
      <c r="A63" s="518"/>
      <c r="B63" s="518"/>
      <c r="C63" s="518"/>
      <c r="D63" s="518"/>
      <c r="E63" s="518"/>
      <c r="F63" s="518"/>
      <c r="G63" s="518"/>
      <c r="H63" s="509"/>
      <c r="I63" s="509"/>
      <c r="J63" s="512"/>
      <c r="K63" s="515"/>
      <c r="L63" s="515"/>
      <c r="M63" s="512"/>
      <c r="N63" s="515"/>
      <c r="O63" s="499"/>
      <c r="P63" s="502"/>
      <c r="Q63" s="502"/>
      <c r="R63" s="502"/>
      <c r="S63" s="502"/>
      <c r="T63" s="502"/>
      <c r="U63" s="506"/>
    </row>
    <row r="64" spans="1:21" ht="15.75" thickBot="1" x14ac:dyDescent="0.3">
      <c r="A64" s="519"/>
      <c r="B64" s="519"/>
      <c r="C64" s="519"/>
      <c r="D64" s="519"/>
      <c r="E64" s="519"/>
      <c r="F64" s="519"/>
      <c r="G64" s="519"/>
      <c r="H64" s="510"/>
      <c r="I64" s="510"/>
      <c r="J64" s="513"/>
      <c r="K64" s="516"/>
      <c r="L64" s="516"/>
      <c r="M64" s="513"/>
      <c r="N64" s="516"/>
      <c r="O64" s="500"/>
      <c r="P64" s="503"/>
      <c r="Q64" s="503"/>
      <c r="R64" s="503"/>
      <c r="S64" s="503"/>
      <c r="T64" s="503"/>
      <c r="U64" s="507"/>
    </row>
    <row r="65" spans="1:21" x14ac:dyDescent="0.25">
      <c r="A65" s="517">
        <f>'Mapa Final'!A65</f>
        <v>12</v>
      </c>
      <c r="B65" s="517" t="str">
        <f>'Mapa Final'!B65</f>
        <v>Descertificación</v>
      </c>
      <c r="C65" s="517" t="str">
        <f>'Mapa Final'!C65</f>
        <v>Incumplimiento de las metas establecidas</v>
      </c>
      <c r="D65" s="517" t="str">
        <f>'Mapa Final'!D65</f>
        <v xml:space="preserve">1. ausencia de gestion, liderazgo, planeacion, recursos, medicion y acciones de mejora
2.  Falta de inducción, entrenamiento yo capacitación del personal encargado 
3. Ausencia o desconocimiento del plan de mantenimiento y mejoramiento del sistema
4. Falta de actualización o conocimiento de las normas que aplican para la implementación de sistemas de calidad y control.
5. Falta de unidad de criterio en lo que respecta a la aplicación del sistema.
</v>
      </c>
      <c r="E65" s="517" t="str">
        <f>'Mapa Final'!E65</f>
        <v>Desconocimiento de los lineamientos calidad y normatividad vigente de calidad</v>
      </c>
      <c r="F65" s="517" t="str">
        <f>'Mapa Final'!F65</f>
        <v>Posibilidad de Incumplimiento de las metas establecidas por desconocimiento de los lineamientos calidad y normatividad vigente de calidad</v>
      </c>
      <c r="G65" s="517" t="str">
        <f>'Mapa Final'!G65</f>
        <v>Ejecución y Administración de Procesos</v>
      </c>
      <c r="H65" s="508" t="str">
        <f>'Mapa Final'!I65</f>
        <v>Muy Baja</v>
      </c>
      <c r="I65" s="508" t="str">
        <f>'Mapa Final'!L65</f>
        <v>Mayor</v>
      </c>
      <c r="J65" s="511" t="str">
        <f>'Mapa Final'!N65</f>
        <v xml:space="preserve">Alto </v>
      </c>
      <c r="K65" s="514" t="str">
        <f>'Mapa Final'!AA65</f>
        <v>Muy Baja</v>
      </c>
      <c r="L65" s="514" t="str">
        <f>'Mapa Final'!AE65</f>
        <v>Mayor</v>
      </c>
      <c r="M65" s="511" t="str">
        <f>'Mapa Final'!AG65</f>
        <v xml:space="preserve">Alto </v>
      </c>
      <c r="N65" s="514" t="str">
        <f>'Mapa Final'!AH65</f>
        <v>Reducir(mitigar)</v>
      </c>
      <c r="O65" s="505" t="s">
        <v>647</v>
      </c>
      <c r="P65" s="501"/>
      <c r="Q65" s="501"/>
      <c r="R65" s="501"/>
      <c r="S65" s="504">
        <v>44470</v>
      </c>
      <c r="T65" s="504">
        <v>44561</v>
      </c>
      <c r="U65" s="505" t="s">
        <v>643</v>
      </c>
    </row>
    <row r="66" spans="1:21" x14ac:dyDescent="0.25">
      <c r="A66" s="518"/>
      <c r="B66" s="518"/>
      <c r="C66" s="518"/>
      <c r="D66" s="518"/>
      <c r="E66" s="518"/>
      <c r="F66" s="518"/>
      <c r="G66" s="518"/>
      <c r="H66" s="509"/>
      <c r="I66" s="509"/>
      <c r="J66" s="512"/>
      <c r="K66" s="515"/>
      <c r="L66" s="515"/>
      <c r="M66" s="512"/>
      <c r="N66" s="515"/>
      <c r="O66" s="520"/>
      <c r="P66" s="502"/>
      <c r="Q66" s="502"/>
      <c r="R66" s="502"/>
      <c r="S66" s="502"/>
      <c r="T66" s="502"/>
      <c r="U66" s="506"/>
    </row>
    <row r="67" spans="1:21" x14ac:dyDescent="0.25">
      <c r="A67" s="518"/>
      <c r="B67" s="518"/>
      <c r="C67" s="518"/>
      <c r="D67" s="518"/>
      <c r="E67" s="518"/>
      <c r="F67" s="518"/>
      <c r="G67" s="518"/>
      <c r="H67" s="509"/>
      <c r="I67" s="509"/>
      <c r="J67" s="512"/>
      <c r="K67" s="515"/>
      <c r="L67" s="515"/>
      <c r="M67" s="512"/>
      <c r="N67" s="515"/>
      <c r="O67" s="520"/>
      <c r="P67" s="502"/>
      <c r="Q67" s="502"/>
      <c r="R67" s="502"/>
      <c r="S67" s="502"/>
      <c r="T67" s="502"/>
      <c r="U67" s="506"/>
    </row>
    <row r="68" spans="1:21" x14ac:dyDescent="0.25">
      <c r="A68" s="518"/>
      <c r="B68" s="518"/>
      <c r="C68" s="518"/>
      <c r="D68" s="518"/>
      <c r="E68" s="518"/>
      <c r="F68" s="518"/>
      <c r="G68" s="518"/>
      <c r="H68" s="509"/>
      <c r="I68" s="509"/>
      <c r="J68" s="512"/>
      <c r="K68" s="515"/>
      <c r="L68" s="515"/>
      <c r="M68" s="512"/>
      <c r="N68" s="515"/>
      <c r="O68" s="520"/>
      <c r="P68" s="502"/>
      <c r="Q68" s="502"/>
      <c r="R68" s="502"/>
      <c r="S68" s="502"/>
      <c r="T68" s="502"/>
      <c r="U68" s="506"/>
    </row>
    <row r="69" spans="1:21" ht="15.75" thickBot="1" x14ac:dyDescent="0.3">
      <c r="A69" s="519"/>
      <c r="B69" s="519"/>
      <c r="C69" s="519"/>
      <c r="D69" s="519"/>
      <c r="E69" s="519"/>
      <c r="F69" s="519"/>
      <c r="G69" s="519"/>
      <c r="H69" s="510"/>
      <c r="I69" s="510"/>
      <c r="J69" s="513"/>
      <c r="K69" s="516"/>
      <c r="L69" s="516"/>
      <c r="M69" s="513"/>
      <c r="N69" s="516"/>
      <c r="O69" s="521"/>
      <c r="P69" s="503"/>
      <c r="Q69" s="503"/>
      <c r="R69" s="503"/>
      <c r="S69" s="503"/>
      <c r="T69" s="503"/>
      <c r="U69" s="507"/>
    </row>
  </sheetData>
  <mergeCells count="271">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 ref="A60:A64"/>
    <mergeCell ref="B60:B64"/>
    <mergeCell ref="C60:C64"/>
    <mergeCell ref="D60:D64"/>
    <mergeCell ref="E60:E64"/>
    <mergeCell ref="F60:F64"/>
    <mergeCell ref="G60:G64"/>
    <mergeCell ref="H60:H64"/>
    <mergeCell ref="I60:I64"/>
    <mergeCell ref="J60:J64"/>
    <mergeCell ref="K60:K64"/>
    <mergeCell ref="L60:L64"/>
    <mergeCell ref="M60:M64"/>
    <mergeCell ref="N60:N64"/>
    <mergeCell ref="O60:O64"/>
    <mergeCell ref="P60:P64"/>
    <mergeCell ref="Q60:Q64"/>
    <mergeCell ref="R60:R64"/>
    <mergeCell ref="S60:S64"/>
    <mergeCell ref="T60:T64"/>
    <mergeCell ref="U60:U64"/>
    <mergeCell ref="A65:A69"/>
    <mergeCell ref="B65:B69"/>
    <mergeCell ref="C65:C69"/>
    <mergeCell ref="D65:D69"/>
    <mergeCell ref="E65:E69"/>
    <mergeCell ref="F65:F69"/>
    <mergeCell ref="G65:G69"/>
    <mergeCell ref="H65:H69"/>
    <mergeCell ref="I65:I69"/>
    <mergeCell ref="J65:J69"/>
    <mergeCell ref="K65:K69"/>
    <mergeCell ref="L65:L69"/>
    <mergeCell ref="M65:M69"/>
    <mergeCell ref="N65:N69"/>
    <mergeCell ref="O65:O69"/>
    <mergeCell ref="P65:P69"/>
    <mergeCell ref="Q65:Q69"/>
    <mergeCell ref="R65:R69"/>
    <mergeCell ref="S65:S69"/>
    <mergeCell ref="T65:T69"/>
    <mergeCell ref="U65:U69"/>
  </mergeCells>
  <conditionalFormatting sqref="D8:G8 H7 H70:J1048576 A7:B7">
    <cfRule type="containsText" dxfId="821" priority="1517" operator="containsText" text="3- Moderado">
      <formula>NOT(ISERROR(SEARCH("3- Moderado",A7)))</formula>
    </cfRule>
    <cfRule type="containsText" dxfId="820" priority="1518" operator="containsText" text="6- Moderado">
      <formula>NOT(ISERROR(SEARCH("6- Moderado",A7)))</formula>
    </cfRule>
    <cfRule type="containsText" dxfId="819" priority="1519" operator="containsText" text="4- Moderado">
      <formula>NOT(ISERROR(SEARCH("4- Moderado",A7)))</formula>
    </cfRule>
    <cfRule type="containsText" dxfId="818" priority="1520" operator="containsText" text="3- Bajo">
      <formula>NOT(ISERROR(SEARCH("3- Bajo",A7)))</formula>
    </cfRule>
    <cfRule type="containsText" dxfId="817" priority="1521" operator="containsText" text="4- Bajo">
      <formula>NOT(ISERROR(SEARCH("4- Bajo",A7)))</formula>
    </cfRule>
    <cfRule type="containsText" dxfId="816" priority="1522" operator="containsText" text="1- Bajo">
      <formula>NOT(ISERROR(SEARCH("1- Bajo",A7)))</formula>
    </cfRule>
  </conditionalFormatting>
  <conditionalFormatting sqref="H8:J8">
    <cfRule type="containsText" dxfId="815" priority="1510" operator="containsText" text="3- Moderado">
      <formula>NOT(ISERROR(SEARCH("3- Moderado",H8)))</formula>
    </cfRule>
    <cfRule type="containsText" dxfId="814" priority="1511" operator="containsText" text="6- Moderado">
      <formula>NOT(ISERROR(SEARCH("6- Moderado",H8)))</formula>
    </cfRule>
    <cfRule type="containsText" dxfId="813" priority="1512" operator="containsText" text="4- Moderado">
      <formula>NOT(ISERROR(SEARCH("4- Moderado",H8)))</formula>
    </cfRule>
    <cfRule type="containsText" dxfId="812" priority="1513" operator="containsText" text="3- Bajo">
      <formula>NOT(ISERROR(SEARCH("3- Bajo",H8)))</formula>
    </cfRule>
    <cfRule type="containsText" dxfId="811" priority="1514" operator="containsText" text="4- Bajo">
      <formula>NOT(ISERROR(SEARCH("4- Bajo",H8)))</formula>
    </cfRule>
    <cfRule type="containsText" dxfId="810" priority="1516" operator="containsText" text="1- Bajo">
      <formula>NOT(ISERROR(SEARCH("1- Bajo",H8)))</formula>
    </cfRule>
  </conditionalFormatting>
  <conditionalFormatting sqref="J8 J70:J1048576">
    <cfRule type="containsText" dxfId="809" priority="1499" operator="containsText" text="25- Extremo">
      <formula>NOT(ISERROR(SEARCH("25- Extremo",J8)))</formula>
    </cfRule>
    <cfRule type="containsText" dxfId="808" priority="1500" operator="containsText" text="20- Extremo">
      <formula>NOT(ISERROR(SEARCH("20- Extremo",J8)))</formula>
    </cfRule>
    <cfRule type="containsText" dxfId="807" priority="1501" operator="containsText" text="15- Extremo">
      <formula>NOT(ISERROR(SEARCH("15- Extremo",J8)))</formula>
    </cfRule>
    <cfRule type="containsText" dxfId="806" priority="1502" operator="containsText" text="10- Extremo">
      <formula>NOT(ISERROR(SEARCH("10- Extremo",J8)))</formula>
    </cfRule>
    <cfRule type="containsText" dxfId="805" priority="1503" operator="containsText" text="5- Extremo">
      <formula>NOT(ISERROR(SEARCH("5- Extremo",J8)))</formula>
    </cfRule>
    <cfRule type="containsText" dxfId="804" priority="1504" operator="containsText" text="12- Alto">
      <formula>NOT(ISERROR(SEARCH("12- Alto",J8)))</formula>
    </cfRule>
    <cfRule type="containsText" dxfId="803" priority="1505" operator="containsText" text="10- Alto">
      <formula>NOT(ISERROR(SEARCH("10- Alto",J8)))</formula>
    </cfRule>
    <cfRule type="containsText" dxfId="802" priority="1506" operator="containsText" text="9- Alto">
      <formula>NOT(ISERROR(SEARCH("9- Alto",J8)))</formula>
    </cfRule>
    <cfRule type="containsText" dxfId="801" priority="1507" operator="containsText" text="8- Alto">
      <formula>NOT(ISERROR(SEARCH("8- Alto",J8)))</formula>
    </cfRule>
    <cfRule type="containsText" dxfId="800" priority="1508" operator="containsText" text="5- Alto">
      <formula>NOT(ISERROR(SEARCH("5- Alto",J8)))</formula>
    </cfRule>
    <cfRule type="containsText" dxfId="799" priority="1509" operator="containsText" text="4- Alto">
      <formula>NOT(ISERROR(SEARCH("4- Alto",J8)))</formula>
    </cfRule>
    <cfRule type="containsText" dxfId="798" priority="1515" operator="containsText" text="2- Bajo">
      <formula>NOT(ISERROR(SEARCH("2- Bajo",J8)))</formula>
    </cfRule>
  </conditionalFormatting>
  <conditionalFormatting sqref="K8">
    <cfRule type="containsText" dxfId="797" priority="1469" operator="containsText" text="3- Moderado">
      <formula>NOT(ISERROR(SEARCH("3- Moderado",K8)))</formula>
    </cfRule>
    <cfRule type="containsText" dxfId="796" priority="1470" operator="containsText" text="6- Moderado">
      <formula>NOT(ISERROR(SEARCH("6- Moderado",K8)))</formula>
    </cfRule>
    <cfRule type="containsText" dxfId="795" priority="1471" operator="containsText" text="4- Moderado">
      <formula>NOT(ISERROR(SEARCH("4- Moderado",K8)))</formula>
    </cfRule>
    <cfRule type="containsText" dxfId="794" priority="1472" operator="containsText" text="3- Bajo">
      <formula>NOT(ISERROR(SEARCH("3- Bajo",K8)))</formula>
    </cfRule>
    <cfRule type="containsText" dxfId="793" priority="1473" operator="containsText" text="4- Bajo">
      <formula>NOT(ISERROR(SEARCH("4- Bajo",K8)))</formula>
    </cfRule>
    <cfRule type="containsText" dxfId="792" priority="1474" operator="containsText" text="1- Bajo">
      <formula>NOT(ISERROR(SEARCH("1- Bajo",K8)))</formula>
    </cfRule>
  </conditionalFormatting>
  <conditionalFormatting sqref="L8">
    <cfRule type="containsText" dxfId="791" priority="1463" operator="containsText" text="3- Moderado">
      <formula>NOT(ISERROR(SEARCH("3- Moderado",L8)))</formula>
    </cfRule>
    <cfRule type="containsText" dxfId="790" priority="1464" operator="containsText" text="6- Moderado">
      <formula>NOT(ISERROR(SEARCH("6- Moderado",L8)))</formula>
    </cfRule>
    <cfRule type="containsText" dxfId="789" priority="1465" operator="containsText" text="4- Moderado">
      <formula>NOT(ISERROR(SEARCH("4- Moderado",L8)))</formula>
    </cfRule>
    <cfRule type="containsText" dxfId="788" priority="1466" operator="containsText" text="3- Bajo">
      <formula>NOT(ISERROR(SEARCH("3- Bajo",L8)))</formula>
    </cfRule>
    <cfRule type="containsText" dxfId="787" priority="1467" operator="containsText" text="4- Bajo">
      <formula>NOT(ISERROR(SEARCH("4- Bajo",L8)))</formula>
    </cfRule>
    <cfRule type="containsText" dxfId="786" priority="1468" operator="containsText" text="1- Bajo">
      <formula>NOT(ISERROR(SEARCH("1- Bajo",L8)))</formula>
    </cfRule>
  </conditionalFormatting>
  <conditionalFormatting sqref="M8">
    <cfRule type="containsText" dxfId="785" priority="1457" operator="containsText" text="3- Moderado">
      <formula>NOT(ISERROR(SEARCH("3- Moderado",M8)))</formula>
    </cfRule>
    <cfRule type="containsText" dxfId="784" priority="1458" operator="containsText" text="6- Moderado">
      <formula>NOT(ISERROR(SEARCH("6- Moderado",M8)))</formula>
    </cfRule>
    <cfRule type="containsText" dxfId="783" priority="1459" operator="containsText" text="4- Moderado">
      <formula>NOT(ISERROR(SEARCH("4- Moderado",M8)))</formula>
    </cfRule>
    <cfRule type="containsText" dxfId="782" priority="1460" operator="containsText" text="3- Bajo">
      <formula>NOT(ISERROR(SEARCH("3- Bajo",M8)))</formula>
    </cfRule>
    <cfRule type="containsText" dxfId="781" priority="1461" operator="containsText" text="4- Bajo">
      <formula>NOT(ISERROR(SEARCH("4- Bajo",M8)))</formula>
    </cfRule>
    <cfRule type="containsText" dxfId="780" priority="1462" operator="containsText" text="1- Bajo">
      <formula>NOT(ISERROR(SEARCH("1- Bajo",M8)))</formula>
    </cfRule>
  </conditionalFormatting>
  <conditionalFormatting sqref="K10:L10">
    <cfRule type="containsText" dxfId="779" priority="799" operator="containsText" text="3- Moderado">
      <formula>NOT(ISERROR(SEARCH("3- Moderado",K10)))</formula>
    </cfRule>
    <cfRule type="containsText" dxfId="778" priority="800" operator="containsText" text="6- Moderado">
      <formula>NOT(ISERROR(SEARCH("6- Moderado",K10)))</formula>
    </cfRule>
    <cfRule type="containsText" dxfId="777" priority="801" operator="containsText" text="4- Moderado">
      <formula>NOT(ISERROR(SEARCH("4- Moderado",K10)))</formula>
    </cfRule>
    <cfRule type="containsText" dxfId="776" priority="802" operator="containsText" text="3- Bajo">
      <formula>NOT(ISERROR(SEARCH("3- Bajo",K10)))</formula>
    </cfRule>
    <cfRule type="containsText" dxfId="775" priority="803" operator="containsText" text="4- Bajo">
      <formula>NOT(ISERROR(SEARCH("4- Bajo",K10)))</formula>
    </cfRule>
    <cfRule type="containsText" dxfId="774" priority="804" operator="containsText" text="1- Bajo">
      <formula>NOT(ISERROR(SEARCH("1- Bajo",K10)))</formula>
    </cfRule>
  </conditionalFormatting>
  <conditionalFormatting sqref="H10:I10">
    <cfRule type="containsText" dxfId="773" priority="793" operator="containsText" text="3- Moderado">
      <formula>NOT(ISERROR(SEARCH("3- Moderado",H10)))</formula>
    </cfRule>
    <cfRule type="containsText" dxfId="772" priority="794" operator="containsText" text="6- Moderado">
      <formula>NOT(ISERROR(SEARCH("6- Moderado",H10)))</formula>
    </cfRule>
    <cfRule type="containsText" dxfId="771" priority="795" operator="containsText" text="4- Moderado">
      <formula>NOT(ISERROR(SEARCH("4- Moderado",H10)))</formula>
    </cfRule>
    <cfRule type="containsText" dxfId="770" priority="796" operator="containsText" text="3- Bajo">
      <formula>NOT(ISERROR(SEARCH("3- Bajo",H10)))</formula>
    </cfRule>
    <cfRule type="containsText" dxfId="769" priority="797" operator="containsText" text="4- Bajo">
      <formula>NOT(ISERROR(SEARCH("4- Bajo",H10)))</formula>
    </cfRule>
    <cfRule type="containsText" dxfId="768" priority="798" operator="containsText" text="1- Bajo">
      <formula>NOT(ISERROR(SEARCH("1- Bajo",H10)))</formula>
    </cfRule>
  </conditionalFormatting>
  <conditionalFormatting sqref="A10">
    <cfRule type="containsText" dxfId="767" priority="787" operator="containsText" text="3- Moderado">
      <formula>NOT(ISERROR(SEARCH("3- Moderado",A10)))</formula>
    </cfRule>
    <cfRule type="containsText" dxfId="766" priority="788" operator="containsText" text="6- Moderado">
      <formula>NOT(ISERROR(SEARCH("6- Moderado",A10)))</formula>
    </cfRule>
    <cfRule type="containsText" dxfId="765" priority="789" operator="containsText" text="4- Moderado">
      <formula>NOT(ISERROR(SEARCH("4- Moderado",A10)))</formula>
    </cfRule>
    <cfRule type="containsText" dxfId="764" priority="790" operator="containsText" text="3- Bajo">
      <formula>NOT(ISERROR(SEARCH("3- Bajo",A10)))</formula>
    </cfRule>
    <cfRule type="containsText" dxfId="763" priority="791" operator="containsText" text="4- Bajo">
      <formula>NOT(ISERROR(SEARCH("4- Bajo",A10)))</formula>
    </cfRule>
    <cfRule type="containsText" dxfId="762" priority="792" operator="containsText" text="1- Bajo">
      <formula>NOT(ISERROR(SEARCH("1- Bajo",A10)))</formula>
    </cfRule>
  </conditionalFormatting>
  <conditionalFormatting sqref="J10:J14">
    <cfRule type="containsText" dxfId="761" priority="782" operator="containsText" text="Bajo">
      <formula>NOT(ISERROR(SEARCH("Bajo",J10)))</formula>
    </cfRule>
    <cfRule type="containsText" dxfId="760" priority="783" operator="containsText" text="Moderado">
      <formula>NOT(ISERROR(SEARCH("Moderado",J10)))</formula>
    </cfRule>
    <cfRule type="containsText" dxfId="759" priority="784" operator="containsText" text="Alto">
      <formula>NOT(ISERROR(SEARCH("Alto",J10)))</formula>
    </cfRule>
    <cfRule type="containsText" dxfId="758" priority="785" operator="containsText" text="Extremo">
      <formula>NOT(ISERROR(SEARCH("Extremo",J10)))</formula>
    </cfRule>
    <cfRule type="colorScale" priority="786">
      <colorScale>
        <cfvo type="min"/>
        <cfvo type="max"/>
        <color rgb="FFFF7128"/>
        <color rgb="FFFFEF9C"/>
      </colorScale>
    </cfRule>
  </conditionalFormatting>
  <conditionalFormatting sqref="M10:M14">
    <cfRule type="containsText" dxfId="757" priority="757" operator="containsText" text="Moderado">
      <formula>NOT(ISERROR(SEARCH("Moderado",M10)))</formula>
    </cfRule>
    <cfRule type="containsText" dxfId="756" priority="777" operator="containsText" text="Bajo">
      <formula>NOT(ISERROR(SEARCH("Bajo",M10)))</formula>
    </cfRule>
    <cfRule type="containsText" dxfId="755" priority="778" operator="containsText" text="Moderado">
      <formula>NOT(ISERROR(SEARCH("Moderado",M10)))</formula>
    </cfRule>
    <cfRule type="containsText" dxfId="754" priority="779" operator="containsText" text="Alto">
      <formula>NOT(ISERROR(SEARCH("Alto",M10)))</formula>
    </cfRule>
    <cfRule type="containsText" dxfId="753" priority="780" operator="containsText" text="Extremo">
      <formula>NOT(ISERROR(SEARCH("Extremo",M10)))</formula>
    </cfRule>
    <cfRule type="colorScale" priority="781">
      <colorScale>
        <cfvo type="min"/>
        <cfvo type="max"/>
        <color rgb="FFFF7128"/>
        <color rgb="FFFFEF9C"/>
      </colorScale>
    </cfRule>
  </conditionalFormatting>
  <conditionalFormatting sqref="N10">
    <cfRule type="containsText" dxfId="752" priority="771" operator="containsText" text="3- Moderado">
      <formula>NOT(ISERROR(SEARCH("3- Moderado",N10)))</formula>
    </cfRule>
    <cfRule type="containsText" dxfId="751" priority="772" operator="containsText" text="6- Moderado">
      <formula>NOT(ISERROR(SEARCH("6- Moderado",N10)))</formula>
    </cfRule>
    <cfRule type="containsText" dxfId="750" priority="773" operator="containsText" text="4- Moderado">
      <formula>NOT(ISERROR(SEARCH("4- Moderado",N10)))</formula>
    </cfRule>
    <cfRule type="containsText" dxfId="749" priority="774" operator="containsText" text="3- Bajo">
      <formula>NOT(ISERROR(SEARCH("3- Bajo",N10)))</formula>
    </cfRule>
    <cfRule type="containsText" dxfId="748" priority="775" operator="containsText" text="4- Bajo">
      <formula>NOT(ISERROR(SEARCH("4- Bajo",N10)))</formula>
    </cfRule>
    <cfRule type="containsText" dxfId="747" priority="776" operator="containsText" text="1- Bajo">
      <formula>NOT(ISERROR(SEARCH("1- Bajo",N10)))</formula>
    </cfRule>
  </conditionalFormatting>
  <conditionalFormatting sqref="H10:H14">
    <cfRule type="containsText" dxfId="746" priority="758" operator="containsText" text="Muy Alta">
      <formula>NOT(ISERROR(SEARCH("Muy Alta",H10)))</formula>
    </cfRule>
    <cfRule type="containsText" dxfId="745" priority="759" operator="containsText" text="Alta">
      <formula>NOT(ISERROR(SEARCH("Alta",H10)))</formula>
    </cfRule>
    <cfRule type="containsText" dxfId="744" priority="760" operator="containsText" text="Muy Alta">
      <formula>NOT(ISERROR(SEARCH("Muy Alta",H10)))</formula>
    </cfRule>
    <cfRule type="containsText" dxfId="743" priority="765" operator="containsText" text="Muy Baja">
      <formula>NOT(ISERROR(SEARCH("Muy Baja",H10)))</formula>
    </cfRule>
    <cfRule type="containsText" dxfId="742" priority="766" operator="containsText" text="Baja">
      <formula>NOT(ISERROR(SEARCH("Baja",H10)))</formula>
    </cfRule>
    <cfRule type="containsText" dxfId="741" priority="767" operator="containsText" text="Media">
      <formula>NOT(ISERROR(SEARCH("Media",H10)))</formula>
    </cfRule>
    <cfRule type="containsText" dxfId="740" priority="768" operator="containsText" text="Alta">
      <formula>NOT(ISERROR(SEARCH("Alta",H10)))</formula>
    </cfRule>
    <cfRule type="containsText" dxfId="739" priority="770" operator="containsText" text="Muy Alta">
      <formula>NOT(ISERROR(SEARCH("Muy Alta",H10)))</formula>
    </cfRule>
  </conditionalFormatting>
  <conditionalFormatting sqref="I10:I14">
    <cfRule type="containsText" dxfId="738" priority="761" operator="containsText" text="Catastrófico">
      <formula>NOT(ISERROR(SEARCH("Catastrófico",I10)))</formula>
    </cfRule>
    <cfRule type="containsText" dxfId="737" priority="762" operator="containsText" text="Mayor">
      <formula>NOT(ISERROR(SEARCH("Mayor",I10)))</formula>
    </cfRule>
    <cfRule type="containsText" dxfId="736" priority="763" operator="containsText" text="Menor">
      <formula>NOT(ISERROR(SEARCH("Menor",I10)))</formula>
    </cfRule>
    <cfRule type="containsText" dxfId="735" priority="764" operator="containsText" text="Leve">
      <formula>NOT(ISERROR(SEARCH("Leve",I10)))</formula>
    </cfRule>
    <cfRule type="containsText" dxfId="734" priority="769" operator="containsText" text="Moderado">
      <formula>NOT(ISERROR(SEARCH("Moderado",I10)))</formula>
    </cfRule>
  </conditionalFormatting>
  <conditionalFormatting sqref="K10:K14">
    <cfRule type="containsText" dxfId="733" priority="756" operator="containsText" text="Media">
      <formula>NOT(ISERROR(SEARCH("Media",K10)))</formula>
    </cfRule>
  </conditionalFormatting>
  <conditionalFormatting sqref="L10:L14">
    <cfRule type="containsText" dxfId="732" priority="755" operator="containsText" text="Moderado">
      <formula>NOT(ISERROR(SEARCH("Moderado",L10)))</formula>
    </cfRule>
  </conditionalFormatting>
  <conditionalFormatting sqref="J10:J14">
    <cfRule type="containsText" dxfId="731" priority="754" operator="containsText" text="Moderado">
      <formula>NOT(ISERROR(SEARCH("Moderado",J10)))</formula>
    </cfRule>
  </conditionalFormatting>
  <conditionalFormatting sqref="J10:J14">
    <cfRule type="containsText" dxfId="730" priority="752" operator="containsText" text="Bajo">
      <formula>NOT(ISERROR(SEARCH("Bajo",J10)))</formula>
    </cfRule>
    <cfRule type="containsText" dxfId="729" priority="753" operator="containsText" text="Extremo">
      <formula>NOT(ISERROR(SEARCH("Extremo",J10)))</formula>
    </cfRule>
  </conditionalFormatting>
  <conditionalFormatting sqref="K10:K14">
    <cfRule type="containsText" dxfId="728" priority="750" operator="containsText" text="Baja">
      <formula>NOT(ISERROR(SEARCH("Baja",K10)))</formula>
    </cfRule>
    <cfRule type="containsText" dxfId="727" priority="751" operator="containsText" text="Muy Baja">
      <formula>NOT(ISERROR(SEARCH("Muy Baja",K10)))</formula>
    </cfRule>
  </conditionalFormatting>
  <conditionalFormatting sqref="K10:K14">
    <cfRule type="containsText" dxfId="726" priority="748" operator="containsText" text="Muy Alta">
      <formula>NOT(ISERROR(SEARCH("Muy Alta",K10)))</formula>
    </cfRule>
    <cfRule type="containsText" dxfId="725" priority="749" operator="containsText" text="Alta">
      <formula>NOT(ISERROR(SEARCH("Alta",K10)))</formula>
    </cfRule>
  </conditionalFormatting>
  <conditionalFormatting sqref="L10:L14">
    <cfRule type="containsText" dxfId="724" priority="744" operator="containsText" text="Catastrófico">
      <formula>NOT(ISERROR(SEARCH("Catastrófico",L10)))</formula>
    </cfRule>
    <cfRule type="containsText" dxfId="723" priority="745" operator="containsText" text="Mayor">
      <formula>NOT(ISERROR(SEARCH("Mayor",L10)))</formula>
    </cfRule>
    <cfRule type="containsText" dxfId="722" priority="746" operator="containsText" text="Menor">
      <formula>NOT(ISERROR(SEARCH("Menor",L10)))</formula>
    </cfRule>
    <cfRule type="containsText" dxfId="721" priority="747" operator="containsText" text="Leve">
      <formula>NOT(ISERROR(SEARCH("Leve",L10)))</formula>
    </cfRule>
  </conditionalFormatting>
  <conditionalFormatting sqref="B10:G10">
    <cfRule type="containsText" dxfId="720" priority="738" operator="containsText" text="3- Moderado">
      <formula>NOT(ISERROR(SEARCH("3- Moderado",B10)))</formula>
    </cfRule>
    <cfRule type="containsText" dxfId="719" priority="739" operator="containsText" text="6- Moderado">
      <formula>NOT(ISERROR(SEARCH("6- Moderado",B10)))</formula>
    </cfRule>
    <cfRule type="containsText" dxfId="718" priority="740" operator="containsText" text="4- Moderado">
      <formula>NOT(ISERROR(SEARCH("4- Moderado",B10)))</formula>
    </cfRule>
    <cfRule type="containsText" dxfId="717" priority="741" operator="containsText" text="3- Bajo">
      <formula>NOT(ISERROR(SEARCH("3- Bajo",B10)))</formula>
    </cfRule>
    <cfRule type="containsText" dxfId="716" priority="742" operator="containsText" text="4- Bajo">
      <formula>NOT(ISERROR(SEARCH("4- Bajo",B10)))</formula>
    </cfRule>
    <cfRule type="containsText" dxfId="715" priority="743" operator="containsText" text="1- Bajo">
      <formula>NOT(ISERROR(SEARCH("1- Bajo",B10)))</formula>
    </cfRule>
  </conditionalFormatting>
  <conditionalFormatting sqref="K15:L15">
    <cfRule type="containsText" dxfId="714" priority="732" operator="containsText" text="3- Moderado">
      <formula>NOT(ISERROR(SEARCH("3- Moderado",K15)))</formula>
    </cfRule>
    <cfRule type="containsText" dxfId="713" priority="733" operator="containsText" text="6- Moderado">
      <formula>NOT(ISERROR(SEARCH("6- Moderado",K15)))</formula>
    </cfRule>
    <cfRule type="containsText" dxfId="712" priority="734" operator="containsText" text="4- Moderado">
      <formula>NOT(ISERROR(SEARCH("4- Moderado",K15)))</formula>
    </cfRule>
    <cfRule type="containsText" dxfId="711" priority="735" operator="containsText" text="3- Bajo">
      <formula>NOT(ISERROR(SEARCH("3- Bajo",K15)))</formula>
    </cfRule>
    <cfRule type="containsText" dxfId="710" priority="736" operator="containsText" text="4- Bajo">
      <formula>NOT(ISERROR(SEARCH("4- Bajo",K15)))</formula>
    </cfRule>
    <cfRule type="containsText" dxfId="709" priority="737" operator="containsText" text="1- Bajo">
      <formula>NOT(ISERROR(SEARCH("1- Bajo",K15)))</formula>
    </cfRule>
  </conditionalFormatting>
  <conditionalFormatting sqref="H15:I15">
    <cfRule type="containsText" dxfId="708" priority="726" operator="containsText" text="3- Moderado">
      <formula>NOT(ISERROR(SEARCH("3- Moderado",H15)))</formula>
    </cfRule>
    <cfRule type="containsText" dxfId="707" priority="727" operator="containsText" text="6- Moderado">
      <formula>NOT(ISERROR(SEARCH("6- Moderado",H15)))</formula>
    </cfRule>
    <cfRule type="containsText" dxfId="706" priority="728" operator="containsText" text="4- Moderado">
      <formula>NOT(ISERROR(SEARCH("4- Moderado",H15)))</formula>
    </cfRule>
    <cfRule type="containsText" dxfId="705" priority="729" operator="containsText" text="3- Bajo">
      <formula>NOT(ISERROR(SEARCH("3- Bajo",H15)))</formula>
    </cfRule>
    <cfRule type="containsText" dxfId="704" priority="730" operator="containsText" text="4- Bajo">
      <formula>NOT(ISERROR(SEARCH("4- Bajo",H15)))</formula>
    </cfRule>
    <cfRule type="containsText" dxfId="703" priority="731" operator="containsText" text="1- Bajo">
      <formula>NOT(ISERROR(SEARCH("1- Bajo",H15)))</formula>
    </cfRule>
  </conditionalFormatting>
  <conditionalFormatting sqref="A15">
    <cfRule type="containsText" dxfId="702" priority="720" operator="containsText" text="3- Moderado">
      <formula>NOT(ISERROR(SEARCH("3- Moderado",A15)))</formula>
    </cfRule>
    <cfRule type="containsText" dxfId="701" priority="721" operator="containsText" text="6- Moderado">
      <formula>NOT(ISERROR(SEARCH("6- Moderado",A15)))</formula>
    </cfRule>
    <cfRule type="containsText" dxfId="700" priority="722" operator="containsText" text="4- Moderado">
      <formula>NOT(ISERROR(SEARCH("4- Moderado",A15)))</formula>
    </cfRule>
    <cfRule type="containsText" dxfId="699" priority="723" operator="containsText" text="3- Bajo">
      <formula>NOT(ISERROR(SEARCH("3- Bajo",A15)))</formula>
    </cfRule>
    <cfRule type="containsText" dxfId="698" priority="724" operator="containsText" text="4- Bajo">
      <formula>NOT(ISERROR(SEARCH("4- Bajo",A15)))</formula>
    </cfRule>
    <cfRule type="containsText" dxfId="697" priority="725" operator="containsText" text="1- Bajo">
      <formula>NOT(ISERROR(SEARCH("1- Bajo",A15)))</formula>
    </cfRule>
  </conditionalFormatting>
  <conditionalFormatting sqref="J15:J19">
    <cfRule type="containsText" dxfId="696" priority="715" operator="containsText" text="Bajo">
      <formula>NOT(ISERROR(SEARCH("Bajo",J15)))</formula>
    </cfRule>
    <cfRule type="containsText" dxfId="695" priority="716" operator="containsText" text="Moderado">
      <formula>NOT(ISERROR(SEARCH("Moderado",J15)))</formula>
    </cfRule>
    <cfRule type="containsText" dxfId="694" priority="717" operator="containsText" text="Alto">
      <formula>NOT(ISERROR(SEARCH("Alto",J15)))</formula>
    </cfRule>
    <cfRule type="containsText" dxfId="693" priority="718" operator="containsText" text="Extremo">
      <formula>NOT(ISERROR(SEARCH("Extremo",J15)))</formula>
    </cfRule>
    <cfRule type="colorScale" priority="719">
      <colorScale>
        <cfvo type="min"/>
        <cfvo type="max"/>
        <color rgb="FFFF7128"/>
        <color rgb="FFFFEF9C"/>
      </colorScale>
    </cfRule>
  </conditionalFormatting>
  <conditionalFormatting sqref="M15:M19">
    <cfRule type="containsText" dxfId="692" priority="690" operator="containsText" text="Moderado">
      <formula>NOT(ISERROR(SEARCH("Moderado",M15)))</formula>
    </cfRule>
    <cfRule type="containsText" dxfId="691" priority="710" operator="containsText" text="Bajo">
      <formula>NOT(ISERROR(SEARCH("Bajo",M15)))</formula>
    </cfRule>
    <cfRule type="containsText" dxfId="690" priority="711" operator="containsText" text="Moderado">
      <formula>NOT(ISERROR(SEARCH("Moderado",M15)))</formula>
    </cfRule>
    <cfRule type="containsText" dxfId="689" priority="712" operator="containsText" text="Alto">
      <formula>NOT(ISERROR(SEARCH("Alto",M15)))</formula>
    </cfRule>
    <cfRule type="containsText" dxfId="688" priority="713" operator="containsText" text="Extremo">
      <formula>NOT(ISERROR(SEARCH("Extremo",M15)))</formula>
    </cfRule>
    <cfRule type="colorScale" priority="714">
      <colorScale>
        <cfvo type="min"/>
        <cfvo type="max"/>
        <color rgb="FFFF7128"/>
        <color rgb="FFFFEF9C"/>
      </colorScale>
    </cfRule>
  </conditionalFormatting>
  <conditionalFormatting sqref="N15">
    <cfRule type="containsText" dxfId="687" priority="704" operator="containsText" text="3- Moderado">
      <formula>NOT(ISERROR(SEARCH("3- Moderado",N15)))</formula>
    </cfRule>
    <cfRule type="containsText" dxfId="686" priority="705" operator="containsText" text="6- Moderado">
      <formula>NOT(ISERROR(SEARCH("6- Moderado",N15)))</formula>
    </cfRule>
    <cfRule type="containsText" dxfId="685" priority="706" operator="containsText" text="4- Moderado">
      <formula>NOT(ISERROR(SEARCH("4- Moderado",N15)))</formula>
    </cfRule>
    <cfRule type="containsText" dxfId="684" priority="707" operator="containsText" text="3- Bajo">
      <formula>NOT(ISERROR(SEARCH("3- Bajo",N15)))</formula>
    </cfRule>
    <cfRule type="containsText" dxfId="683" priority="708" operator="containsText" text="4- Bajo">
      <formula>NOT(ISERROR(SEARCH("4- Bajo",N15)))</formula>
    </cfRule>
    <cfRule type="containsText" dxfId="682" priority="709" operator="containsText" text="1- Bajo">
      <formula>NOT(ISERROR(SEARCH("1- Bajo",N15)))</formula>
    </cfRule>
  </conditionalFormatting>
  <conditionalFormatting sqref="H15:H19">
    <cfRule type="containsText" dxfId="681" priority="691" operator="containsText" text="Muy Alta">
      <formula>NOT(ISERROR(SEARCH("Muy Alta",H15)))</formula>
    </cfRule>
    <cfRule type="containsText" dxfId="680" priority="692" operator="containsText" text="Alta">
      <formula>NOT(ISERROR(SEARCH("Alta",H15)))</formula>
    </cfRule>
    <cfRule type="containsText" dxfId="679" priority="693" operator="containsText" text="Muy Alta">
      <formula>NOT(ISERROR(SEARCH("Muy Alta",H15)))</formula>
    </cfRule>
    <cfRule type="containsText" dxfId="678" priority="698" operator="containsText" text="Muy Baja">
      <formula>NOT(ISERROR(SEARCH("Muy Baja",H15)))</formula>
    </cfRule>
    <cfRule type="containsText" dxfId="677" priority="699" operator="containsText" text="Baja">
      <formula>NOT(ISERROR(SEARCH("Baja",H15)))</formula>
    </cfRule>
    <cfRule type="containsText" dxfId="676" priority="700" operator="containsText" text="Media">
      <formula>NOT(ISERROR(SEARCH("Media",H15)))</formula>
    </cfRule>
    <cfRule type="containsText" dxfId="675" priority="701" operator="containsText" text="Alta">
      <formula>NOT(ISERROR(SEARCH("Alta",H15)))</formula>
    </cfRule>
    <cfRule type="containsText" dxfId="674" priority="703" operator="containsText" text="Muy Alta">
      <formula>NOT(ISERROR(SEARCH("Muy Alta",H15)))</formula>
    </cfRule>
  </conditionalFormatting>
  <conditionalFormatting sqref="I15:I19">
    <cfRule type="containsText" dxfId="673" priority="694" operator="containsText" text="Catastrófico">
      <formula>NOT(ISERROR(SEARCH("Catastrófico",I15)))</formula>
    </cfRule>
    <cfRule type="containsText" dxfId="672" priority="695" operator="containsText" text="Mayor">
      <formula>NOT(ISERROR(SEARCH("Mayor",I15)))</formula>
    </cfRule>
    <cfRule type="containsText" dxfId="671" priority="696" operator="containsText" text="Menor">
      <formula>NOT(ISERROR(SEARCH("Menor",I15)))</formula>
    </cfRule>
    <cfRule type="containsText" dxfId="670" priority="697" operator="containsText" text="Leve">
      <formula>NOT(ISERROR(SEARCH("Leve",I15)))</formula>
    </cfRule>
    <cfRule type="containsText" dxfId="669" priority="702" operator="containsText" text="Moderado">
      <formula>NOT(ISERROR(SEARCH("Moderado",I15)))</formula>
    </cfRule>
  </conditionalFormatting>
  <conditionalFormatting sqref="K15:K19">
    <cfRule type="containsText" dxfId="668" priority="689" operator="containsText" text="Media">
      <formula>NOT(ISERROR(SEARCH("Media",K15)))</formula>
    </cfRule>
  </conditionalFormatting>
  <conditionalFormatting sqref="L15:L19">
    <cfRule type="containsText" dxfId="667" priority="688" operator="containsText" text="Moderado">
      <formula>NOT(ISERROR(SEARCH("Moderado",L15)))</formula>
    </cfRule>
  </conditionalFormatting>
  <conditionalFormatting sqref="J15:J19">
    <cfRule type="containsText" dxfId="666" priority="687" operator="containsText" text="Moderado">
      <formula>NOT(ISERROR(SEARCH("Moderado",J15)))</formula>
    </cfRule>
  </conditionalFormatting>
  <conditionalFormatting sqref="J15:J19">
    <cfRule type="containsText" dxfId="665" priority="685" operator="containsText" text="Bajo">
      <formula>NOT(ISERROR(SEARCH("Bajo",J15)))</formula>
    </cfRule>
    <cfRule type="containsText" dxfId="664" priority="686" operator="containsText" text="Extremo">
      <formula>NOT(ISERROR(SEARCH("Extremo",J15)))</formula>
    </cfRule>
  </conditionalFormatting>
  <conditionalFormatting sqref="K15:K19">
    <cfRule type="containsText" dxfId="663" priority="683" operator="containsText" text="Baja">
      <formula>NOT(ISERROR(SEARCH("Baja",K15)))</formula>
    </cfRule>
    <cfRule type="containsText" dxfId="662" priority="684" operator="containsText" text="Muy Baja">
      <formula>NOT(ISERROR(SEARCH("Muy Baja",K15)))</formula>
    </cfRule>
  </conditionalFormatting>
  <conditionalFormatting sqref="K15:K19">
    <cfRule type="containsText" dxfId="661" priority="681" operator="containsText" text="Muy Alta">
      <formula>NOT(ISERROR(SEARCH("Muy Alta",K15)))</formula>
    </cfRule>
    <cfRule type="containsText" dxfId="660" priority="682" operator="containsText" text="Alta">
      <formula>NOT(ISERROR(SEARCH("Alta",K15)))</formula>
    </cfRule>
  </conditionalFormatting>
  <conditionalFormatting sqref="L15:L19">
    <cfRule type="containsText" dxfId="659" priority="677" operator="containsText" text="Catastrófico">
      <formula>NOT(ISERROR(SEARCH("Catastrófico",L15)))</formula>
    </cfRule>
    <cfRule type="containsText" dxfId="658" priority="678" operator="containsText" text="Mayor">
      <formula>NOT(ISERROR(SEARCH("Mayor",L15)))</formula>
    </cfRule>
    <cfRule type="containsText" dxfId="657" priority="679" operator="containsText" text="Menor">
      <formula>NOT(ISERROR(SEARCH("Menor",L15)))</formula>
    </cfRule>
    <cfRule type="containsText" dxfId="656" priority="680" operator="containsText" text="Leve">
      <formula>NOT(ISERROR(SEARCH("Leve",L15)))</formula>
    </cfRule>
  </conditionalFormatting>
  <conditionalFormatting sqref="B15:G15">
    <cfRule type="containsText" dxfId="655" priority="671" operator="containsText" text="3- Moderado">
      <formula>NOT(ISERROR(SEARCH("3- Moderado",B15)))</formula>
    </cfRule>
    <cfRule type="containsText" dxfId="654" priority="672" operator="containsText" text="6- Moderado">
      <formula>NOT(ISERROR(SEARCH("6- Moderado",B15)))</formula>
    </cfRule>
    <cfRule type="containsText" dxfId="653" priority="673" operator="containsText" text="4- Moderado">
      <formula>NOT(ISERROR(SEARCH("4- Moderado",B15)))</formula>
    </cfRule>
    <cfRule type="containsText" dxfId="652" priority="674" operator="containsText" text="3- Bajo">
      <formula>NOT(ISERROR(SEARCH("3- Bajo",B15)))</formula>
    </cfRule>
    <cfRule type="containsText" dxfId="651" priority="675" operator="containsText" text="4- Bajo">
      <formula>NOT(ISERROR(SEARCH("4- Bajo",B15)))</formula>
    </cfRule>
    <cfRule type="containsText" dxfId="650" priority="676" operator="containsText" text="1- Bajo">
      <formula>NOT(ISERROR(SEARCH("1- Bajo",B15)))</formula>
    </cfRule>
  </conditionalFormatting>
  <conditionalFormatting sqref="K20:L20">
    <cfRule type="containsText" dxfId="649" priority="665" operator="containsText" text="3- Moderado">
      <formula>NOT(ISERROR(SEARCH("3- Moderado",K20)))</formula>
    </cfRule>
    <cfRule type="containsText" dxfId="648" priority="666" operator="containsText" text="6- Moderado">
      <formula>NOT(ISERROR(SEARCH("6- Moderado",K20)))</formula>
    </cfRule>
    <cfRule type="containsText" dxfId="647" priority="667" operator="containsText" text="4- Moderado">
      <formula>NOT(ISERROR(SEARCH("4- Moderado",K20)))</formula>
    </cfRule>
    <cfRule type="containsText" dxfId="646" priority="668" operator="containsText" text="3- Bajo">
      <formula>NOT(ISERROR(SEARCH("3- Bajo",K20)))</formula>
    </cfRule>
    <cfRule type="containsText" dxfId="645" priority="669" operator="containsText" text="4- Bajo">
      <formula>NOT(ISERROR(SEARCH("4- Bajo",K20)))</formula>
    </cfRule>
    <cfRule type="containsText" dxfId="644" priority="670" operator="containsText" text="1- Bajo">
      <formula>NOT(ISERROR(SEARCH("1- Bajo",K20)))</formula>
    </cfRule>
  </conditionalFormatting>
  <conditionalFormatting sqref="H20:I20">
    <cfRule type="containsText" dxfId="643" priority="659" operator="containsText" text="3- Moderado">
      <formula>NOT(ISERROR(SEARCH("3- Moderado",H20)))</formula>
    </cfRule>
    <cfRule type="containsText" dxfId="642" priority="660" operator="containsText" text="6- Moderado">
      <formula>NOT(ISERROR(SEARCH("6- Moderado",H20)))</formula>
    </cfRule>
    <cfRule type="containsText" dxfId="641" priority="661" operator="containsText" text="4- Moderado">
      <formula>NOT(ISERROR(SEARCH("4- Moderado",H20)))</formula>
    </cfRule>
    <cfRule type="containsText" dxfId="640" priority="662" operator="containsText" text="3- Bajo">
      <formula>NOT(ISERROR(SEARCH("3- Bajo",H20)))</formula>
    </cfRule>
    <cfRule type="containsText" dxfId="639" priority="663" operator="containsText" text="4- Bajo">
      <formula>NOT(ISERROR(SEARCH("4- Bajo",H20)))</formula>
    </cfRule>
    <cfRule type="containsText" dxfId="638" priority="664" operator="containsText" text="1- Bajo">
      <formula>NOT(ISERROR(SEARCH("1- Bajo",H20)))</formula>
    </cfRule>
  </conditionalFormatting>
  <conditionalFormatting sqref="A20">
    <cfRule type="containsText" dxfId="637" priority="653" operator="containsText" text="3- Moderado">
      <formula>NOT(ISERROR(SEARCH("3- Moderado",A20)))</formula>
    </cfRule>
    <cfRule type="containsText" dxfId="636" priority="654" operator="containsText" text="6- Moderado">
      <formula>NOT(ISERROR(SEARCH("6- Moderado",A20)))</formula>
    </cfRule>
    <cfRule type="containsText" dxfId="635" priority="655" operator="containsText" text="4- Moderado">
      <formula>NOT(ISERROR(SEARCH("4- Moderado",A20)))</formula>
    </cfRule>
    <cfRule type="containsText" dxfId="634" priority="656" operator="containsText" text="3- Bajo">
      <formula>NOT(ISERROR(SEARCH("3- Bajo",A20)))</formula>
    </cfRule>
    <cfRule type="containsText" dxfId="633" priority="657" operator="containsText" text="4- Bajo">
      <formula>NOT(ISERROR(SEARCH("4- Bajo",A20)))</formula>
    </cfRule>
    <cfRule type="containsText" dxfId="632" priority="658" operator="containsText" text="1- Bajo">
      <formula>NOT(ISERROR(SEARCH("1- Bajo",A20)))</formula>
    </cfRule>
  </conditionalFormatting>
  <conditionalFormatting sqref="J20:J24">
    <cfRule type="containsText" dxfId="631" priority="648" operator="containsText" text="Bajo">
      <formula>NOT(ISERROR(SEARCH("Bajo",J20)))</formula>
    </cfRule>
    <cfRule type="containsText" dxfId="630" priority="649" operator="containsText" text="Moderado">
      <formula>NOT(ISERROR(SEARCH("Moderado",J20)))</formula>
    </cfRule>
    <cfRule type="containsText" dxfId="629" priority="650" operator="containsText" text="Alto">
      <formula>NOT(ISERROR(SEARCH("Alto",J20)))</formula>
    </cfRule>
    <cfRule type="containsText" dxfId="628" priority="651" operator="containsText" text="Extremo">
      <formula>NOT(ISERROR(SEARCH("Extremo",J20)))</formula>
    </cfRule>
    <cfRule type="colorScale" priority="652">
      <colorScale>
        <cfvo type="min"/>
        <cfvo type="max"/>
        <color rgb="FFFF7128"/>
        <color rgb="FFFFEF9C"/>
      </colorScale>
    </cfRule>
  </conditionalFormatting>
  <conditionalFormatting sqref="M20:M24">
    <cfRule type="containsText" dxfId="627" priority="623" operator="containsText" text="Moderado">
      <formula>NOT(ISERROR(SEARCH("Moderado",M20)))</formula>
    </cfRule>
    <cfRule type="containsText" dxfId="626" priority="643" operator="containsText" text="Bajo">
      <formula>NOT(ISERROR(SEARCH("Bajo",M20)))</formula>
    </cfRule>
    <cfRule type="containsText" dxfId="625" priority="644" operator="containsText" text="Moderado">
      <formula>NOT(ISERROR(SEARCH("Moderado",M20)))</formula>
    </cfRule>
    <cfRule type="containsText" dxfId="624" priority="645" operator="containsText" text="Alto">
      <formula>NOT(ISERROR(SEARCH("Alto",M20)))</formula>
    </cfRule>
    <cfRule type="containsText" dxfId="623" priority="646" operator="containsText" text="Extremo">
      <formula>NOT(ISERROR(SEARCH("Extremo",M20)))</formula>
    </cfRule>
    <cfRule type="colorScale" priority="647">
      <colorScale>
        <cfvo type="min"/>
        <cfvo type="max"/>
        <color rgb="FFFF7128"/>
        <color rgb="FFFFEF9C"/>
      </colorScale>
    </cfRule>
  </conditionalFormatting>
  <conditionalFormatting sqref="N20">
    <cfRule type="containsText" dxfId="622" priority="637" operator="containsText" text="3- Moderado">
      <formula>NOT(ISERROR(SEARCH("3- Moderado",N20)))</formula>
    </cfRule>
    <cfRule type="containsText" dxfId="621" priority="638" operator="containsText" text="6- Moderado">
      <formula>NOT(ISERROR(SEARCH("6- Moderado",N20)))</formula>
    </cfRule>
    <cfRule type="containsText" dxfId="620" priority="639" operator="containsText" text="4- Moderado">
      <formula>NOT(ISERROR(SEARCH("4- Moderado",N20)))</formula>
    </cfRule>
    <cfRule type="containsText" dxfId="619" priority="640" operator="containsText" text="3- Bajo">
      <formula>NOT(ISERROR(SEARCH("3- Bajo",N20)))</formula>
    </cfRule>
    <cfRule type="containsText" dxfId="618" priority="641" operator="containsText" text="4- Bajo">
      <formula>NOT(ISERROR(SEARCH("4- Bajo",N20)))</formula>
    </cfRule>
    <cfRule type="containsText" dxfId="617" priority="642" operator="containsText" text="1- Bajo">
      <formula>NOT(ISERROR(SEARCH("1- Bajo",N20)))</formula>
    </cfRule>
  </conditionalFormatting>
  <conditionalFormatting sqref="H20:H24">
    <cfRule type="containsText" dxfId="616" priority="624" operator="containsText" text="Muy Alta">
      <formula>NOT(ISERROR(SEARCH("Muy Alta",H20)))</formula>
    </cfRule>
    <cfRule type="containsText" dxfId="615" priority="625" operator="containsText" text="Alta">
      <formula>NOT(ISERROR(SEARCH("Alta",H20)))</formula>
    </cfRule>
    <cfRule type="containsText" dxfId="614" priority="626" operator="containsText" text="Muy Alta">
      <formula>NOT(ISERROR(SEARCH("Muy Alta",H20)))</formula>
    </cfRule>
    <cfRule type="containsText" dxfId="613" priority="631" operator="containsText" text="Muy Baja">
      <formula>NOT(ISERROR(SEARCH("Muy Baja",H20)))</formula>
    </cfRule>
    <cfRule type="containsText" dxfId="612" priority="632" operator="containsText" text="Baja">
      <formula>NOT(ISERROR(SEARCH("Baja",H20)))</formula>
    </cfRule>
    <cfRule type="containsText" dxfId="611" priority="633" operator="containsText" text="Media">
      <formula>NOT(ISERROR(SEARCH("Media",H20)))</formula>
    </cfRule>
    <cfRule type="containsText" dxfId="610" priority="634" operator="containsText" text="Alta">
      <formula>NOT(ISERROR(SEARCH("Alta",H20)))</formula>
    </cfRule>
    <cfRule type="containsText" dxfId="609" priority="636" operator="containsText" text="Muy Alta">
      <formula>NOT(ISERROR(SEARCH("Muy Alta",H20)))</formula>
    </cfRule>
  </conditionalFormatting>
  <conditionalFormatting sqref="I20:I24">
    <cfRule type="containsText" dxfId="608" priority="627" operator="containsText" text="Catastrófico">
      <formula>NOT(ISERROR(SEARCH("Catastrófico",I20)))</formula>
    </cfRule>
    <cfRule type="containsText" dxfId="607" priority="628" operator="containsText" text="Mayor">
      <formula>NOT(ISERROR(SEARCH("Mayor",I20)))</formula>
    </cfRule>
    <cfRule type="containsText" dxfId="606" priority="629" operator="containsText" text="Menor">
      <formula>NOT(ISERROR(SEARCH("Menor",I20)))</formula>
    </cfRule>
    <cfRule type="containsText" dxfId="605" priority="630" operator="containsText" text="Leve">
      <formula>NOT(ISERROR(SEARCH("Leve",I20)))</formula>
    </cfRule>
    <cfRule type="containsText" dxfId="604" priority="635" operator="containsText" text="Moderado">
      <formula>NOT(ISERROR(SEARCH("Moderado",I20)))</formula>
    </cfRule>
  </conditionalFormatting>
  <conditionalFormatting sqref="K20:K24">
    <cfRule type="containsText" dxfId="603" priority="622" operator="containsText" text="Media">
      <formula>NOT(ISERROR(SEARCH("Media",K20)))</formula>
    </cfRule>
  </conditionalFormatting>
  <conditionalFormatting sqref="L20:L24">
    <cfRule type="containsText" dxfId="602" priority="621" operator="containsText" text="Moderado">
      <formula>NOT(ISERROR(SEARCH("Moderado",L20)))</formula>
    </cfRule>
  </conditionalFormatting>
  <conditionalFormatting sqref="J20:J24">
    <cfRule type="containsText" dxfId="601" priority="620" operator="containsText" text="Moderado">
      <formula>NOT(ISERROR(SEARCH("Moderado",J20)))</formula>
    </cfRule>
  </conditionalFormatting>
  <conditionalFormatting sqref="J20:J24">
    <cfRule type="containsText" dxfId="600" priority="618" operator="containsText" text="Bajo">
      <formula>NOT(ISERROR(SEARCH("Bajo",J20)))</formula>
    </cfRule>
    <cfRule type="containsText" dxfId="599" priority="619" operator="containsText" text="Extremo">
      <formula>NOT(ISERROR(SEARCH("Extremo",J20)))</formula>
    </cfRule>
  </conditionalFormatting>
  <conditionalFormatting sqref="K20:K24">
    <cfRule type="containsText" dxfId="598" priority="616" operator="containsText" text="Baja">
      <formula>NOT(ISERROR(SEARCH("Baja",K20)))</formula>
    </cfRule>
    <cfRule type="containsText" dxfId="597" priority="617" operator="containsText" text="Muy Baja">
      <formula>NOT(ISERROR(SEARCH("Muy Baja",K20)))</formula>
    </cfRule>
  </conditionalFormatting>
  <conditionalFormatting sqref="K20:K24">
    <cfRule type="containsText" dxfId="596" priority="614" operator="containsText" text="Muy Alta">
      <formula>NOT(ISERROR(SEARCH("Muy Alta",K20)))</formula>
    </cfRule>
    <cfRule type="containsText" dxfId="595" priority="615" operator="containsText" text="Alta">
      <formula>NOT(ISERROR(SEARCH("Alta",K20)))</formula>
    </cfRule>
  </conditionalFormatting>
  <conditionalFormatting sqref="L20:L24">
    <cfRule type="containsText" dxfId="594" priority="610" operator="containsText" text="Catastrófico">
      <formula>NOT(ISERROR(SEARCH("Catastrófico",L20)))</formula>
    </cfRule>
    <cfRule type="containsText" dxfId="593" priority="611" operator="containsText" text="Mayor">
      <formula>NOT(ISERROR(SEARCH("Mayor",L20)))</formula>
    </cfRule>
    <cfRule type="containsText" dxfId="592" priority="612" operator="containsText" text="Menor">
      <formula>NOT(ISERROR(SEARCH("Menor",L20)))</formula>
    </cfRule>
    <cfRule type="containsText" dxfId="591" priority="613" operator="containsText" text="Leve">
      <formula>NOT(ISERROR(SEARCH("Leve",L20)))</formula>
    </cfRule>
  </conditionalFormatting>
  <conditionalFormatting sqref="B20:G20">
    <cfRule type="containsText" dxfId="590" priority="604" operator="containsText" text="3- Moderado">
      <formula>NOT(ISERROR(SEARCH("3- Moderado",B20)))</formula>
    </cfRule>
    <cfRule type="containsText" dxfId="589" priority="605" operator="containsText" text="6- Moderado">
      <formula>NOT(ISERROR(SEARCH("6- Moderado",B20)))</formula>
    </cfRule>
    <cfRule type="containsText" dxfId="588" priority="606" operator="containsText" text="4- Moderado">
      <formula>NOT(ISERROR(SEARCH("4- Moderado",B20)))</formula>
    </cfRule>
    <cfRule type="containsText" dxfId="587" priority="607" operator="containsText" text="3- Bajo">
      <formula>NOT(ISERROR(SEARCH("3- Bajo",B20)))</formula>
    </cfRule>
    <cfRule type="containsText" dxfId="586" priority="608" operator="containsText" text="4- Bajo">
      <formula>NOT(ISERROR(SEARCH("4- Bajo",B20)))</formula>
    </cfRule>
    <cfRule type="containsText" dxfId="585" priority="609" operator="containsText" text="1- Bajo">
      <formula>NOT(ISERROR(SEARCH("1- Bajo",B20)))</formula>
    </cfRule>
  </conditionalFormatting>
  <conditionalFormatting sqref="K25:L25">
    <cfRule type="containsText" dxfId="584" priority="598" operator="containsText" text="3- Moderado">
      <formula>NOT(ISERROR(SEARCH("3- Moderado",K25)))</formula>
    </cfRule>
    <cfRule type="containsText" dxfId="583" priority="599" operator="containsText" text="6- Moderado">
      <formula>NOT(ISERROR(SEARCH("6- Moderado",K25)))</formula>
    </cfRule>
    <cfRule type="containsText" dxfId="582" priority="600" operator="containsText" text="4- Moderado">
      <formula>NOT(ISERROR(SEARCH("4- Moderado",K25)))</formula>
    </cfRule>
    <cfRule type="containsText" dxfId="581" priority="601" operator="containsText" text="3- Bajo">
      <formula>NOT(ISERROR(SEARCH("3- Bajo",K25)))</formula>
    </cfRule>
    <cfRule type="containsText" dxfId="580" priority="602" operator="containsText" text="4- Bajo">
      <formula>NOT(ISERROR(SEARCH("4- Bajo",K25)))</formula>
    </cfRule>
    <cfRule type="containsText" dxfId="579" priority="603" operator="containsText" text="1- Bajo">
      <formula>NOT(ISERROR(SEARCH("1- Bajo",K25)))</formula>
    </cfRule>
  </conditionalFormatting>
  <conditionalFormatting sqref="H25:I25">
    <cfRule type="containsText" dxfId="578" priority="592" operator="containsText" text="3- Moderado">
      <formula>NOT(ISERROR(SEARCH("3- Moderado",H25)))</formula>
    </cfRule>
    <cfRule type="containsText" dxfId="577" priority="593" operator="containsText" text="6- Moderado">
      <formula>NOT(ISERROR(SEARCH("6- Moderado",H25)))</formula>
    </cfRule>
    <cfRule type="containsText" dxfId="576" priority="594" operator="containsText" text="4- Moderado">
      <formula>NOT(ISERROR(SEARCH("4- Moderado",H25)))</formula>
    </cfRule>
    <cfRule type="containsText" dxfId="575" priority="595" operator="containsText" text="3- Bajo">
      <formula>NOT(ISERROR(SEARCH("3- Bajo",H25)))</formula>
    </cfRule>
    <cfRule type="containsText" dxfId="574" priority="596" operator="containsText" text="4- Bajo">
      <formula>NOT(ISERROR(SEARCH("4- Bajo",H25)))</formula>
    </cfRule>
    <cfRule type="containsText" dxfId="573" priority="597" operator="containsText" text="1- Bajo">
      <formula>NOT(ISERROR(SEARCH("1- Bajo",H25)))</formula>
    </cfRule>
  </conditionalFormatting>
  <conditionalFormatting sqref="A25">
    <cfRule type="containsText" dxfId="572" priority="586" operator="containsText" text="3- Moderado">
      <formula>NOT(ISERROR(SEARCH("3- Moderado",A25)))</formula>
    </cfRule>
    <cfRule type="containsText" dxfId="571" priority="587" operator="containsText" text="6- Moderado">
      <formula>NOT(ISERROR(SEARCH("6- Moderado",A25)))</formula>
    </cfRule>
    <cfRule type="containsText" dxfId="570" priority="588" operator="containsText" text="4- Moderado">
      <formula>NOT(ISERROR(SEARCH("4- Moderado",A25)))</formula>
    </cfRule>
    <cfRule type="containsText" dxfId="569" priority="589" operator="containsText" text="3- Bajo">
      <formula>NOT(ISERROR(SEARCH("3- Bajo",A25)))</formula>
    </cfRule>
    <cfRule type="containsText" dxfId="568" priority="590" operator="containsText" text="4- Bajo">
      <formula>NOT(ISERROR(SEARCH("4- Bajo",A25)))</formula>
    </cfRule>
    <cfRule type="containsText" dxfId="567" priority="591" operator="containsText" text="1- Bajo">
      <formula>NOT(ISERROR(SEARCH("1- Bajo",A25)))</formula>
    </cfRule>
  </conditionalFormatting>
  <conditionalFormatting sqref="J25:J29">
    <cfRule type="containsText" dxfId="566" priority="581" operator="containsText" text="Bajo">
      <formula>NOT(ISERROR(SEARCH("Bajo",J25)))</formula>
    </cfRule>
    <cfRule type="containsText" dxfId="565" priority="582" operator="containsText" text="Moderado">
      <formula>NOT(ISERROR(SEARCH("Moderado",J25)))</formula>
    </cfRule>
    <cfRule type="containsText" dxfId="564" priority="583" operator="containsText" text="Alto">
      <formula>NOT(ISERROR(SEARCH("Alto",J25)))</formula>
    </cfRule>
    <cfRule type="containsText" dxfId="563" priority="584" operator="containsText" text="Extremo">
      <formula>NOT(ISERROR(SEARCH("Extremo",J25)))</formula>
    </cfRule>
    <cfRule type="colorScale" priority="585">
      <colorScale>
        <cfvo type="min"/>
        <cfvo type="max"/>
        <color rgb="FFFF7128"/>
        <color rgb="FFFFEF9C"/>
      </colorScale>
    </cfRule>
  </conditionalFormatting>
  <conditionalFormatting sqref="M25:M29">
    <cfRule type="containsText" dxfId="562" priority="556" operator="containsText" text="Moderado">
      <formula>NOT(ISERROR(SEARCH("Moderado",M25)))</formula>
    </cfRule>
    <cfRule type="containsText" dxfId="561" priority="576" operator="containsText" text="Bajo">
      <formula>NOT(ISERROR(SEARCH("Bajo",M25)))</formula>
    </cfRule>
    <cfRule type="containsText" dxfId="560" priority="577" operator="containsText" text="Moderado">
      <formula>NOT(ISERROR(SEARCH("Moderado",M25)))</formula>
    </cfRule>
    <cfRule type="containsText" dxfId="559" priority="578" operator="containsText" text="Alto">
      <formula>NOT(ISERROR(SEARCH("Alto",M25)))</formula>
    </cfRule>
    <cfRule type="containsText" dxfId="558" priority="579" operator="containsText" text="Extremo">
      <formula>NOT(ISERROR(SEARCH("Extremo",M25)))</formula>
    </cfRule>
    <cfRule type="colorScale" priority="580">
      <colorScale>
        <cfvo type="min"/>
        <cfvo type="max"/>
        <color rgb="FFFF7128"/>
        <color rgb="FFFFEF9C"/>
      </colorScale>
    </cfRule>
  </conditionalFormatting>
  <conditionalFormatting sqref="N25">
    <cfRule type="containsText" dxfId="557" priority="570" operator="containsText" text="3- Moderado">
      <formula>NOT(ISERROR(SEARCH("3- Moderado",N25)))</formula>
    </cfRule>
    <cfRule type="containsText" dxfId="556" priority="571" operator="containsText" text="6- Moderado">
      <formula>NOT(ISERROR(SEARCH("6- Moderado",N25)))</formula>
    </cfRule>
    <cfRule type="containsText" dxfId="555" priority="572" operator="containsText" text="4- Moderado">
      <formula>NOT(ISERROR(SEARCH("4- Moderado",N25)))</formula>
    </cfRule>
    <cfRule type="containsText" dxfId="554" priority="573" operator="containsText" text="3- Bajo">
      <formula>NOT(ISERROR(SEARCH("3- Bajo",N25)))</formula>
    </cfRule>
    <cfRule type="containsText" dxfId="553" priority="574" operator="containsText" text="4- Bajo">
      <formula>NOT(ISERROR(SEARCH("4- Bajo",N25)))</formula>
    </cfRule>
    <cfRule type="containsText" dxfId="552" priority="575" operator="containsText" text="1- Bajo">
      <formula>NOT(ISERROR(SEARCH("1- Bajo",N25)))</formula>
    </cfRule>
  </conditionalFormatting>
  <conditionalFormatting sqref="H25:H29">
    <cfRule type="containsText" dxfId="551" priority="557" operator="containsText" text="Muy Alta">
      <formula>NOT(ISERROR(SEARCH("Muy Alta",H25)))</formula>
    </cfRule>
    <cfRule type="containsText" dxfId="550" priority="558" operator="containsText" text="Alta">
      <formula>NOT(ISERROR(SEARCH("Alta",H25)))</formula>
    </cfRule>
    <cfRule type="containsText" dxfId="549" priority="559" operator="containsText" text="Muy Alta">
      <formula>NOT(ISERROR(SEARCH("Muy Alta",H25)))</formula>
    </cfRule>
    <cfRule type="containsText" dxfId="548" priority="564" operator="containsText" text="Muy Baja">
      <formula>NOT(ISERROR(SEARCH("Muy Baja",H25)))</formula>
    </cfRule>
    <cfRule type="containsText" dxfId="547" priority="565" operator="containsText" text="Baja">
      <formula>NOT(ISERROR(SEARCH("Baja",H25)))</formula>
    </cfRule>
    <cfRule type="containsText" dxfId="546" priority="566" operator="containsText" text="Media">
      <formula>NOT(ISERROR(SEARCH("Media",H25)))</formula>
    </cfRule>
    <cfRule type="containsText" dxfId="545" priority="567" operator="containsText" text="Alta">
      <formula>NOT(ISERROR(SEARCH("Alta",H25)))</formula>
    </cfRule>
    <cfRule type="containsText" dxfId="544" priority="569" operator="containsText" text="Muy Alta">
      <formula>NOT(ISERROR(SEARCH("Muy Alta",H25)))</formula>
    </cfRule>
  </conditionalFormatting>
  <conditionalFormatting sqref="I25:I29">
    <cfRule type="containsText" dxfId="543" priority="560" operator="containsText" text="Catastrófico">
      <formula>NOT(ISERROR(SEARCH("Catastrófico",I25)))</formula>
    </cfRule>
    <cfRule type="containsText" dxfId="542" priority="561" operator="containsText" text="Mayor">
      <formula>NOT(ISERROR(SEARCH("Mayor",I25)))</formula>
    </cfRule>
    <cfRule type="containsText" dxfId="541" priority="562" operator="containsText" text="Menor">
      <formula>NOT(ISERROR(SEARCH("Menor",I25)))</formula>
    </cfRule>
    <cfRule type="containsText" dxfId="540" priority="563" operator="containsText" text="Leve">
      <formula>NOT(ISERROR(SEARCH("Leve",I25)))</formula>
    </cfRule>
    <cfRule type="containsText" dxfId="539" priority="568" operator="containsText" text="Moderado">
      <formula>NOT(ISERROR(SEARCH("Moderado",I25)))</formula>
    </cfRule>
  </conditionalFormatting>
  <conditionalFormatting sqref="K25:K29">
    <cfRule type="containsText" dxfId="538" priority="555" operator="containsText" text="Media">
      <formula>NOT(ISERROR(SEARCH("Media",K25)))</formula>
    </cfRule>
  </conditionalFormatting>
  <conditionalFormatting sqref="L25:L29">
    <cfRule type="containsText" dxfId="537" priority="554" operator="containsText" text="Moderado">
      <formula>NOT(ISERROR(SEARCH("Moderado",L25)))</formula>
    </cfRule>
  </conditionalFormatting>
  <conditionalFormatting sqref="J25:J29">
    <cfRule type="containsText" dxfId="536" priority="553" operator="containsText" text="Moderado">
      <formula>NOT(ISERROR(SEARCH("Moderado",J25)))</formula>
    </cfRule>
  </conditionalFormatting>
  <conditionalFormatting sqref="J25:J29">
    <cfRule type="containsText" dxfId="535" priority="551" operator="containsText" text="Bajo">
      <formula>NOT(ISERROR(SEARCH("Bajo",J25)))</formula>
    </cfRule>
    <cfRule type="containsText" dxfId="534" priority="552" operator="containsText" text="Extremo">
      <formula>NOT(ISERROR(SEARCH("Extremo",J25)))</formula>
    </cfRule>
  </conditionalFormatting>
  <conditionalFormatting sqref="K25:K29">
    <cfRule type="containsText" dxfId="533" priority="549" operator="containsText" text="Baja">
      <formula>NOT(ISERROR(SEARCH("Baja",K25)))</formula>
    </cfRule>
    <cfRule type="containsText" dxfId="532" priority="550" operator="containsText" text="Muy Baja">
      <formula>NOT(ISERROR(SEARCH("Muy Baja",K25)))</formula>
    </cfRule>
  </conditionalFormatting>
  <conditionalFormatting sqref="K25:K29">
    <cfRule type="containsText" dxfId="531" priority="547" operator="containsText" text="Muy Alta">
      <formula>NOT(ISERROR(SEARCH("Muy Alta",K25)))</formula>
    </cfRule>
    <cfRule type="containsText" dxfId="530" priority="548" operator="containsText" text="Alta">
      <formula>NOT(ISERROR(SEARCH("Alta",K25)))</formula>
    </cfRule>
  </conditionalFormatting>
  <conditionalFormatting sqref="L25:L29">
    <cfRule type="containsText" dxfId="529" priority="543" operator="containsText" text="Catastrófico">
      <formula>NOT(ISERROR(SEARCH("Catastrófico",L25)))</formula>
    </cfRule>
    <cfRule type="containsText" dxfId="528" priority="544" operator="containsText" text="Mayor">
      <formula>NOT(ISERROR(SEARCH("Mayor",L25)))</formula>
    </cfRule>
    <cfRule type="containsText" dxfId="527" priority="545" operator="containsText" text="Menor">
      <formula>NOT(ISERROR(SEARCH("Menor",L25)))</formula>
    </cfRule>
    <cfRule type="containsText" dxfId="526" priority="546" operator="containsText" text="Leve">
      <formula>NOT(ISERROR(SEARCH("Leve",L25)))</formula>
    </cfRule>
  </conditionalFormatting>
  <conditionalFormatting sqref="B25:G25">
    <cfRule type="containsText" dxfId="525" priority="537" operator="containsText" text="3- Moderado">
      <formula>NOT(ISERROR(SEARCH("3- Moderado",B25)))</formula>
    </cfRule>
    <cfRule type="containsText" dxfId="524" priority="538" operator="containsText" text="6- Moderado">
      <formula>NOT(ISERROR(SEARCH("6- Moderado",B25)))</formula>
    </cfRule>
    <cfRule type="containsText" dxfId="523" priority="539" operator="containsText" text="4- Moderado">
      <formula>NOT(ISERROR(SEARCH("4- Moderado",B25)))</formula>
    </cfRule>
    <cfRule type="containsText" dxfId="522" priority="540" operator="containsText" text="3- Bajo">
      <formula>NOT(ISERROR(SEARCH("3- Bajo",B25)))</formula>
    </cfRule>
    <cfRule type="containsText" dxfId="521" priority="541" operator="containsText" text="4- Bajo">
      <formula>NOT(ISERROR(SEARCH("4- Bajo",B25)))</formula>
    </cfRule>
    <cfRule type="containsText" dxfId="520" priority="542" operator="containsText" text="1- Bajo">
      <formula>NOT(ISERROR(SEARCH("1- Bajo",B25)))</formula>
    </cfRule>
  </conditionalFormatting>
  <conditionalFormatting sqref="K30:L30">
    <cfRule type="containsText" dxfId="519" priority="531" operator="containsText" text="3- Moderado">
      <formula>NOT(ISERROR(SEARCH("3- Moderado",K30)))</formula>
    </cfRule>
    <cfRule type="containsText" dxfId="518" priority="532" operator="containsText" text="6- Moderado">
      <formula>NOT(ISERROR(SEARCH("6- Moderado",K30)))</formula>
    </cfRule>
    <cfRule type="containsText" dxfId="517" priority="533" operator="containsText" text="4- Moderado">
      <formula>NOT(ISERROR(SEARCH("4- Moderado",K30)))</formula>
    </cfRule>
    <cfRule type="containsText" dxfId="516" priority="534" operator="containsText" text="3- Bajo">
      <formula>NOT(ISERROR(SEARCH("3- Bajo",K30)))</formula>
    </cfRule>
    <cfRule type="containsText" dxfId="515" priority="535" operator="containsText" text="4- Bajo">
      <formula>NOT(ISERROR(SEARCH("4- Bajo",K30)))</formula>
    </cfRule>
    <cfRule type="containsText" dxfId="514" priority="536" operator="containsText" text="1- Bajo">
      <formula>NOT(ISERROR(SEARCH("1- Bajo",K30)))</formula>
    </cfRule>
  </conditionalFormatting>
  <conditionalFormatting sqref="H30:I30">
    <cfRule type="containsText" dxfId="513" priority="525" operator="containsText" text="3- Moderado">
      <formula>NOT(ISERROR(SEARCH("3- Moderado",H30)))</formula>
    </cfRule>
    <cfRule type="containsText" dxfId="512" priority="526" operator="containsText" text="6- Moderado">
      <formula>NOT(ISERROR(SEARCH("6- Moderado",H30)))</formula>
    </cfRule>
    <cfRule type="containsText" dxfId="511" priority="527" operator="containsText" text="4- Moderado">
      <formula>NOT(ISERROR(SEARCH("4- Moderado",H30)))</formula>
    </cfRule>
    <cfRule type="containsText" dxfId="510" priority="528" operator="containsText" text="3- Bajo">
      <formula>NOT(ISERROR(SEARCH("3- Bajo",H30)))</formula>
    </cfRule>
    <cfRule type="containsText" dxfId="509" priority="529" operator="containsText" text="4- Bajo">
      <formula>NOT(ISERROR(SEARCH("4- Bajo",H30)))</formula>
    </cfRule>
    <cfRule type="containsText" dxfId="508" priority="530" operator="containsText" text="1- Bajo">
      <formula>NOT(ISERROR(SEARCH("1- Bajo",H30)))</formula>
    </cfRule>
  </conditionalFormatting>
  <conditionalFormatting sqref="A30">
    <cfRule type="containsText" dxfId="507" priority="519" operator="containsText" text="3- Moderado">
      <formula>NOT(ISERROR(SEARCH("3- Moderado",A30)))</formula>
    </cfRule>
    <cfRule type="containsText" dxfId="506" priority="520" operator="containsText" text="6- Moderado">
      <formula>NOT(ISERROR(SEARCH("6- Moderado",A30)))</formula>
    </cfRule>
    <cfRule type="containsText" dxfId="505" priority="521" operator="containsText" text="4- Moderado">
      <formula>NOT(ISERROR(SEARCH("4- Moderado",A30)))</formula>
    </cfRule>
    <cfRule type="containsText" dxfId="504" priority="522" operator="containsText" text="3- Bajo">
      <formula>NOT(ISERROR(SEARCH("3- Bajo",A30)))</formula>
    </cfRule>
    <cfRule type="containsText" dxfId="503" priority="523" operator="containsText" text="4- Bajo">
      <formula>NOT(ISERROR(SEARCH("4- Bajo",A30)))</formula>
    </cfRule>
    <cfRule type="containsText" dxfId="502" priority="524" operator="containsText" text="1- Bajo">
      <formula>NOT(ISERROR(SEARCH("1- Bajo",A30)))</formula>
    </cfRule>
  </conditionalFormatting>
  <conditionalFormatting sqref="J30:J34">
    <cfRule type="containsText" dxfId="501" priority="514" operator="containsText" text="Bajo">
      <formula>NOT(ISERROR(SEARCH("Bajo",J30)))</formula>
    </cfRule>
    <cfRule type="containsText" dxfId="500" priority="515" operator="containsText" text="Moderado">
      <formula>NOT(ISERROR(SEARCH("Moderado",J30)))</formula>
    </cfRule>
    <cfRule type="containsText" dxfId="499" priority="516" operator="containsText" text="Alto">
      <formula>NOT(ISERROR(SEARCH("Alto",J30)))</formula>
    </cfRule>
    <cfRule type="containsText" dxfId="498" priority="517" operator="containsText" text="Extremo">
      <formula>NOT(ISERROR(SEARCH("Extremo",J30)))</formula>
    </cfRule>
    <cfRule type="colorScale" priority="518">
      <colorScale>
        <cfvo type="min"/>
        <cfvo type="max"/>
        <color rgb="FFFF7128"/>
        <color rgb="FFFFEF9C"/>
      </colorScale>
    </cfRule>
  </conditionalFormatting>
  <conditionalFormatting sqref="M30:M34">
    <cfRule type="containsText" dxfId="497" priority="489" operator="containsText" text="Moderado">
      <formula>NOT(ISERROR(SEARCH("Moderado",M30)))</formula>
    </cfRule>
    <cfRule type="containsText" dxfId="496" priority="509" operator="containsText" text="Bajo">
      <formula>NOT(ISERROR(SEARCH("Bajo",M30)))</formula>
    </cfRule>
    <cfRule type="containsText" dxfId="495" priority="510" operator="containsText" text="Moderado">
      <formula>NOT(ISERROR(SEARCH("Moderado",M30)))</formula>
    </cfRule>
    <cfRule type="containsText" dxfId="494" priority="511" operator="containsText" text="Alto">
      <formula>NOT(ISERROR(SEARCH("Alto",M30)))</formula>
    </cfRule>
    <cfRule type="containsText" dxfId="493" priority="512" operator="containsText" text="Extremo">
      <formula>NOT(ISERROR(SEARCH("Extremo",M30)))</formula>
    </cfRule>
    <cfRule type="colorScale" priority="513">
      <colorScale>
        <cfvo type="min"/>
        <cfvo type="max"/>
        <color rgb="FFFF7128"/>
        <color rgb="FFFFEF9C"/>
      </colorScale>
    </cfRule>
  </conditionalFormatting>
  <conditionalFormatting sqref="N30">
    <cfRule type="containsText" dxfId="492" priority="503" operator="containsText" text="3- Moderado">
      <formula>NOT(ISERROR(SEARCH("3- Moderado",N30)))</formula>
    </cfRule>
    <cfRule type="containsText" dxfId="491" priority="504" operator="containsText" text="6- Moderado">
      <formula>NOT(ISERROR(SEARCH("6- Moderado",N30)))</formula>
    </cfRule>
    <cfRule type="containsText" dxfId="490" priority="505" operator="containsText" text="4- Moderado">
      <formula>NOT(ISERROR(SEARCH("4- Moderado",N30)))</formula>
    </cfRule>
    <cfRule type="containsText" dxfId="489" priority="506" operator="containsText" text="3- Bajo">
      <formula>NOT(ISERROR(SEARCH("3- Bajo",N30)))</formula>
    </cfRule>
    <cfRule type="containsText" dxfId="488" priority="507" operator="containsText" text="4- Bajo">
      <formula>NOT(ISERROR(SEARCH("4- Bajo",N30)))</formula>
    </cfRule>
    <cfRule type="containsText" dxfId="487" priority="508" operator="containsText" text="1- Bajo">
      <formula>NOT(ISERROR(SEARCH("1- Bajo",N30)))</formula>
    </cfRule>
  </conditionalFormatting>
  <conditionalFormatting sqref="H30:H34">
    <cfRule type="containsText" dxfId="486" priority="490" operator="containsText" text="Muy Alta">
      <formula>NOT(ISERROR(SEARCH("Muy Alta",H30)))</formula>
    </cfRule>
    <cfRule type="containsText" dxfId="485" priority="491" operator="containsText" text="Alta">
      <formula>NOT(ISERROR(SEARCH("Alta",H30)))</formula>
    </cfRule>
    <cfRule type="containsText" dxfId="484" priority="492" operator="containsText" text="Muy Alta">
      <formula>NOT(ISERROR(SEARCH("Muy Alta",H30)))</formula>
    </cfRule>
    <cfRule type="containsText" dxfId="483" priority="497" operator="containsText" text="Muy Baja">
      <formula>NOT(ISERROR(SEARCH("Muy Baja",H30)))</formula>
    </cfRule>
    <cfRule type="containsText" dxfId="482" priority="498" operator="containsText" text="Baja">
      <formula>NOT(ISERROR(SEARCH("Baja",H30)))</formula>
    </cfRule>
    <cfRule type="containsText" dxfId="481" priority="499" operator="containsText" text="Media">
      <formula>NOT(ISERROR(SEARCH("Media",H30)))</formula>
    </cfRule>
    <cfRule type="containsText" dxfId="480" priority="500" operator="containsText" text="Alta">
      <formula>NOT(ISERROR(SEARCH("Alta",H30)))</formula>
    </cfRule>
    <cfRule type="containsText" dxfId="479" priority="502" operator="containsText" text="Muy Alta">
      <formula>NOT(ISERROR(SEARCH("Muy Alta",H30)))</formula>
    </cfRule>
  </conditionalFormatting>
  <conditionalFormatting sqref="I30:I34">
    <cfRule type="containsText" dxfId="478" priority="493" operator="containsText" text="Catastrófico">
      <formula>NOT(ISERROR(SEARCH("Catastrófico",I30)))</formula>
    </cfRule>
    <cfRule type="containsText" dxfId="477" priority="494" operator="containsText" text="Mayor">
      <formula>NOT(ISERROR(SEARCH("Mayor",I30)))</formula>
    </cfRule>
    <cfRule type="containsText" dxfId="476" priority="495" operator="containsText" text="Menor">
      <formula>NOT(ISERROR(SEARCH("Menor",I30)))</formula>
    </cfRule>
    <cfRule type="containsText" dxfId="475" priority="496" operator="containsText" text="Leve">
      <formula>NOT(ISERROR(SEARCH("Leve",I30)))</formula>
    </cfRule>
    <cfRule type="containsText" dxfId="474" priority="501" operator="containsText" text="Moderado">
      <formula>NOT(ISERROR(SEARCH("Moderado",I30)))</formula>
    </cfRule>
  </conditionalFormatting>
  <conditionalFormatting sqref="K30:K34">
    <cfRule type="containsText" dxfId="473" priority="488" operator="containsText" text="Media">
      <formula>NOT(ISERROR(SEARCH("Media",K30)))</formula>
    </cfRule>
  </conditionalFormatting>
  <conditionalFormatting sqref="L30:L34">
    <cfRule type="containsText" dxfId="472" priority="487" operator="containsText" text="Moderado">
      <formula>NOT(ISERROR(SEARCH("Moderado",L30)))</formula>
    </cfRule>
  </conditionalFormatting>
  <conditionalFormatting sqref="J30:J34">
    <cfRule type="containsText" dxfId="471" priority="486" operator="containsText" text="Moderado">
      <formula>NOT(ISERROR(SEARCH("Moderado",J30)))</formula>
    </cfRule>
  </conditionalFormatting>
  <conditionalFormatting sqref="J30:J34">
    <cfRule type="containsText" dxfId="470" priority="484" operator="containsText" text="Bajo">
      <formula>NOT(ISERROR(SEARCH("Bajo",J30)))</formula>
    </cfRule>
    <cfRule type="containsText" dxfId="469" priority="485" operator="containsText" text="Extremo">
      <formula>NOT(ISERROR(SEARCH("Extremo",J30)))</formula>
    </cfRule>
  </conditionalFormatting>
  <conditionalFormatting sqref="K30:K34">
    <cfRule type="containsText" dxfId="468" priority="482" operator="containsText" text="Baja">
      <formula>NOT(ISERROR(SEARCH("Baja",K30)))</formula>
    </cfRule>
    <cfRule type="containsText" dxfId="467" priority="483" operator="containsText" text="Muy Baja">
      <formula>NOT(ISERROR(SEARCH("Muy Baja",K30)))</formula>
    </cfRule>
  </conditionalFormatting>
  <conditionalFormatting sqref="K30:K34">
    <cfRule type="containsText" dxfId="466" priority="480" operator="containsText" text="Muy Alta">
      <formula>NOT(ISERROR(SEARCH("Muy Alta",K30)))</formula>
    </cfRule>
    <cfRule type="containsText" dxfId="465" priority="481" operator="containsText" text="Alta">
      <formula>NOT(ISERROR(SEARCH("Alta",K30)))</formula>
    </cfRule>
  </conditionalFormatting>
  <conditionalFormatting sqref="L30:L34">
    <cfRule type="containsText" dxfId="464" priority="476" operator="containsText" text="Catastrófico">
      <formula>NOT(ISERROR(SEARCH("Catastrófico",L30)))</formula>
    </cfRule>
    <cfRule type="containsText" dxfId="463" priority="477" operator="containsText" text="Mayor">
      <formula>NOT(ISERROR(SEARCH("Mayor",L30)))</formula>
    </cfRule>
    <cfRule type="containsText" dxfId="462" priority="478" operator="containsText" text="Menor">
      <formula>NOT(ISERROR(SEARCH("Menor",L30)))</formula>
    </cfRule>
    <cfRule type="containsText" dxfId="461" priority="479" operator="containsText" text="Leve">
      <formula>NOT(ISERROR(SEARCH("Leve",L30)))</formula>
    </cfRule>
  </conditionalFormatting>
  <conditionalFormatting sqref="B30:G30">
    <cfRule type="containsText" dxfId="460" priority="470" operator="containsText" text="3- Moderado">
      <formula>NOT(ISERROR(SEARCH("3- Moderado",B30)))</formula>
    </cfRule>
    <cfRule type="containsText" dxfId="459" priority="471" operator="containsText" text="6- Moderado">
      <formula>NOT(ISERROR(SEARCH("6- Moderado",B30)))</formula>
    </cfRule>
    <cfRule type="containsText" dxfId="458" priority="472" operator="containsText" text="4- Moderado">
      <formula>NOT(ISERROR(SEARCH("4- Moderado",B30)))</formula>
    </cfRule>
    <cfRule type="containsText" dxfId="457" priority="473" operator="containsText" text="3- Bajo">
      <formula>NOT(ISERROR(SEARCH("3- Bajo",B30)))</formula>
    </cfRule>
    <cfRule type="containsText" dxfId="456" priority="474" operator="containsText" text="4- Bajo">
      <formula>NOT(ISERROR(SEARCH("4- Bajo",B30)))</formula>
    </cfRule>
    <cfRule type="containsText" dxfId="455" priority="475" operator="containsText" text="1- Bajo">
      <formula>NOT(ISERROR(SEARCH("1- Bajo",B30)))</formula>
    </cfRule>
  </conditionalFormatting>
  <conditionalFormatting sqref="K35:L35">
    <cfRule type="containsText" dxfId="454" priority="464" operator="containsText" text="3- Moderado">
      <formula>NOT(ISERROR(SEARCH("3- Moderado",K35)))</formula>
    </cfRule>
    <cfRule type="containsText" dxfId="453" priority="465" operator="containsText" text="6- Moderado">
      <formula>NOT(ISERROR(SEARCH("6- Moderado",K35)))</formula>
    </cfRule>
    <cfRule type="containsText" dxfId="452" priority="466" operator="containsText" text="4- Moderado">
      <formula>NOT(ISERROR(SEARCH("4- Moderado",K35)))</formula>
    </cfRule>
    <cfRule type="containsText" dxfId="451" priority="467" operator="containsText" text="3- Bajo">
      <formula>NOT(ISERROR(SEARCH("3- Bajo",K35)))</formula>
    </cfRule>
    <cfRule type="containsText" dxfId="450" priority="468" operator="containsText" text="4- Bajo">
      <formula>NOT(ISERROR(SEARCH("4- Bajo",K35)))</formula>
    </cfRule>
    <cfRule type="containsText" dxfId="449" priority="469" operator="containsText" text="1- Bajo">
      <formula>NOT(ISERROR(SEARCH("1- Bajo",K35)))</formula>
    </cfRule>
  </conditionalFormatting>
  <conditionalFormatting sqref="H35:I35">
    <cfRule type="containsText" dxfId="448" priority="458" operator="containsText" text="3- Moderado">
      <formula>NOT(ISERROR(SEARCH("3- Moderado",H35)))</formula>
    </cfRule>
    <cfRule type="containsText" dxfId="447" priority="459" operator="containsText" text="6- Moderado">
      <formula>NOT(ISERROR(SEARCH("6- Moderado",H35)))</formula>
    </cfRule>
    <cfRule type="containsText" dxfId="446" priority="460" operator="containsText" text="4- Moderado">
      <formula>NOT(ISERROR(SEARCH("4- Moderado",H35)))</formula>
    </cfRule>
    <cfRule type="containsText" dxfId="445" priority="461" operator="containsText" text="3- Bajo">
      <formula>NOT(ISERROR(SEARCH("3- Bajo",H35)))</formula>
    </cfRule>
    <cfRule type="containsText" dxfId="444" priority="462" operator="containsText" text="4- Bajo">
      <formula>NOT(ISERROR(SEARCH("4- Bajo",H35)))</formula>
    </cfRule>
    <cfRule type="containsText" dxfId="443" priority="463" operator="containsText" text="1- Bajo">
      <formula>NOT(ISERROR(SEARCH("1- Bajo",H35)))</formula>
    </cfRule>
  </conditionalFormatting>
  <conditionalFormatting sqref="A35">
    <cfRule type="containsText" dxfId="442" priority="452" operator="containsText" text="3- Moderado">
      <formula>NOT(ISERROR(SEARCH("3- Moderado",A35)))</formula>
    </cfRule>
    <cfRule type="containsText" dxfId="441" priority="453" operator="containsText" text="6- Moderado">
      <formula>NOT(ISERROR(SEARCH("6- Moderado",A35)))</formula>
    </cfRule>
    <cfRule type="containsText" dxfId="440" priority="454" operator="containsText" text="4- Moderado">
      <formula>NOT(ISERROR(SEARCH("4- Moderado",A35)))</formula>
    </cfRule>
    <cfRule type="containsText" dxfId="439" priority="455" operator="containsText" text="3- Bajo">
      <formula>NOT(ISERROR(SEARCH("3- Bajo",A35)))</formula>
    </cfRule>
    <cfRule type="containsText" dxfId="438" priority="456" operator="containsText" text="4- Bajo">
      <formula>NOT(ISERROR(SEARCH("4- Bajo",A35)))</formula>
    </cfRule>
    <cfRule type="containsText" dxfId="437" priority="457" operator="containsText" text="1- Bajo">
      <formula>NOT(ISERROR(SEARCH("1- Bajo",A35)))</formula>
    </cfRule>
  </conditionalFormatting>
  <conditionalFormatting sqref="J35:J39">
    <cfRule type="containsText" dxfId="436" priority="447" operator="containsText" text="Bajo">
      <formula>NOT(ISERROR(SEARCH("Bajo",J35)))</formula>
    </cfRule>
    <cfRule type="containsText" dxfId="435" priority="448" operator="containsText" text="Moderado">
      <formula>NOT(ISERROR(SEARCH("Moderado",J35)))</formula>
    </cfRule>
    <cfRule type="containsText" dxfId="434" priority="449" operator="containsText" text="Alto">
      <formula>NOT(ISERROR(SEARCH("Alto",J35)))</formula>
    </cfRule>
    <cfRule type="containsText" dxfId="433" priority="450" operator="containsText" text="Extremo">
      <formula>NOT(ISERROR(SEARCH("Extremo",J35)))</formula>
    </cfRule>
    <cfRule type="colorScale" priority="451">
      <colorScale>
        <cfvo type="min"/>
        <cfvo type="max"/>
        <color rgb="FFFF7128"/>
        <color rgb="FFFFEF9C"/>
      </colorScale>
    </cfRule>
  </conditionalFormatting>
  <conditionalFormatting sqref="M35:M39">
    <cfRule type="containsText" dxfId="432" priority="422" operator="containsText" text="Moderado">
      <formula>NOT(ISERROR(SEARCH("Moderado",M35)))</formula>
    </cfRule>
    <cfRule type="containsText" dxfId="431" priority="442" operator="containsText" text="Bajo">
      <formula>NOT(ISERROR(SEARCH("Bajo",M35)))</formula>
    </cfRule>
    <cfRule type="containsText" dxfId="430" priority="443" operator="containsText" text="Moderado">
      <formula>NOT(ISERROR(SEARCH("Moderado",M35)))</formula>
    </cfRule>
    <cfRule type="containsText" dxfId="429" priority="444" operator="containsText" text="Alto">
      <formula>NOT(ISERROR(SEARCH("Alto",M35)))</formula>
    </cfRule>
    <cfRule type="containsText" dxfId="428" priority="445" operator="containsText" text="Extremo">
      <formula>NOT(ISERROR(SEARCH("Extremo",M35)))</formula>
    </cfRule>
    <cfRule type="colorScale" priority="446">
      <colorScale>
        <cfvo type="min"/>
        <cfvo type="max"/>
        <color rgb="FFFF7128"/>
        <color rgb="FFFFEF9C"/>
      </colorScale>
    </cfRule>
  </conditionalFormatting>
  <conditionalFormatting sqref="N35">
    <cfRule type="containsText" dxfId="427" priority="436" operator="containsText" text="3- Moderado">
      <formula>NOT(ISERROR(SEARCH("3- Moderado",N35)))</formula>
    </cfRule>
    <cfRule type="containsText" dxfId="426" priority="437" operator="containsText" text="6- Moderado">
      <formula>NOT(ISERROR(SEARCH("6- Moderado",N35)))</formula>
    </cfRule>
    <cfRule type="containsText" dxfId="425" priority="438" operator="containsText" text="4- Moderado">
      <formula>NOT(ISERROR(SEARCH("4- Moderado",N35)))</formula>
    </cfRule>
    <cfRule type="containsText" dxfId="424" priority="439" operator="containsText" text="3- Bajo">
      <formula>NOT(ISERROR(SEARCH("3- Bajo",N35)))</formula>
    </cfRule>
    <cfRule type="containsText" dxfId="423" priority="440" operator="containsText" text="4- Bajo">
      <formula>NOT(ISERROR(SEARCH("4- Bajo",N35)))</formula>
    </cfRule>
    <cfRule type="containsText" dxfId="422" priority="441" operator="containsText" text="1- Bajo">
      <formula>NOT(ISERROR(SEARCH("1- Bajo",N35)))</formula>
    </cfRule>
  </conditionalFormatting>
  <conditionalFormatting sqref="H35:H39">
    <cfRule type="containsText" dxfId="421" priority="423" operator="containsText" text="Muy Alta">
      <formula>NOT(ISERROR(SEARCH("Muy Alta",H35)))</formula>
    </cfRule>
    <cfRule type="containsText" dxfId="420" priority="424" operator="containsText" text="Alta">
      <formula>NOT(ISERROR(SEARCH("Alta",H35)))</formula>
    </cfRule>
    <cfRule type="containsText" dxfId="419" priority="425" operator="containsText" text="Muy Alta">
      <formula>NOT(ISERROR(SEARCH("Muy Alta",H35)))</formula>
    </cfRule>
    <cfRule type="containsText" dxfId="418" priority="430" operator="containsText" text="Muy Baja">
      <formula>NOT(ISERROR(SEARCH("Muy Baja",H35)))</formula>
    </cfRule>
    <cfRule type="containsText" dxfId="417" priority="431" operator="containsText" text="Baja">
      <formula>NOT(ISERROR(SEARCH("Baja",H35)))</formula>
    </cfRule>
    <cfRule type="containsText" dxfId="416" priority="432" operator="containsText" text="Media">
      <formula>NOT(ISERROR(SEARCH("Media",H35)))</formula>
    </cfRule>
    <cfRule type="containsText" dxfId="415" priority="433" operator="containsText" text="Alta">
      <formula>NOT(ISERROR(SEARCH("Alta",H35)))</formula>
    </cfRule>
    <cfRule type="containsText" dxfId="414" priority="435" operator="containsText" text="Muy Alta">
      <formula>NOT(ISERROR(SEARCH("Muy Alta",H35)))</formula>
    </cfRule>
  </conditionalFormatting>
  <conditionalFormatting sqref="I35:I39">
    <cfRule type="containsText" dxfId="413" priority="426" operator="containsText" text="Catastrófico">
      <formula>NOT(ISERROR(SEARCH("Catastrófico",I35)))</formula>
    </cfRule>
    <cfRule type="containsText" dxfId="412" priority="427" operator="containsText" text="Mayor">
      <formula>NOT(ISERROR(SEARCH("Mayor",I35)))</formula>
    </cfRule>
    <cfRule type="containsText" dxfId="411" priority="428" operator="containsText" text="Menor">
      <formula>NOT(ISERROR(SEARCH("Menor",I35)))</formula>
    </cfRule>
    <cfRule type="containsText" dxfId="410" priority="429" operator="containsText" text="Leve">
      <formula>NOT(ISERROR(SEARCH("Leve",I35)))</formula>
    </cfRule>
    <cfRule type="containsText" dxfId="409" priority="434" operator="containsText" text="Moderado">
      <formula>NOT(ISERROR(SEARCH("Moderado",I35)))</formula>
    </cfRule>
  </conditionalFormatting>
  <conditionalFormatting sqref="K35:K39">
    <cfRule type="containsText" dxfId="408" priority="421" operator="containsText" text="Media">
      <formula>NOT(ISERROR(SEARCH("Media",K35)))</formula>
    </cfRule>
  </conditionalFormatting>
  <conditionalFormatting sqref="L35:L39">
    <cfRule type="containsText" dxfId="407" priority="420" operator="containsText" text="Moderado">
      <formula>NOT(ISERROR(SEARCH("Moderado",L35)))</formula>
    </cfRule>
  </conditionalFormatting>
  <conditionalFormatting sqref="J35:J39">
    <cfRule type="containsText" dxfId="406" priority="419" operator="containsText" text="Moderado">
      <formula>NOT(ISERROR(SEARCH("Moderado",J35)))</formula>
    </cfRule>
  </conditionalFormatting>
  <conditionalFormatting sqref="J35:J39">
    <cfRule type="containsText" dxfId="405" priority="417" operator="containsText" text="Bajo">
      <formula>NOT(ISERROR(SEARCH("Bajo",J35)))</formula>
    </cfRule>
    <cfRule type="containsText" dxfId="404" priority="418" operator="containsText" text="Extremo">
      <formula>NOT(ISERROR(SEARCH("Extremo",J35)))</formula>
    </cfRule>
  </conditionalFormatting>
  <conditionalFormatting sqref="K35:K39">
    <cfRule type="containsText" dxfId="403" priority="415" operator="containsText" text="Baja">
      <formula>NOT(ISERROR(SEARCH("Baja",K35)))</formula>
    </cfRule>
    <cfRule type="containsText" dxfId="402" priority="416" operator="containsText" text="Muy Baja">
      <formula>NOT(ISERROR(SEARCH("Muy Baja",K35)))</formula>
    </cfRule>
  </conditionalFormatting>
  <conditionalFormatting sqref="K35:K39">
    <cfRule type="containsText" dxfId="401" priority="413" operator="containsText" text="Muy Alta">
      <formula>NOT(ISERROR(SEARCH("Muy Alta",K35)))</formula>
    </cfRule>
    <cfRule type="containsText" dxfId="400" priority="414" operator="containsText" text="Alta">
      <formula>NOT(ISERROR(SEARCH("Alta",K35)))</formula>
    </cfRule>
  </conditionalFormatting>
  <conditionalFormatting sqref="L35:L39">
    <cfRule type="containsText" dxfId="399" priority="409" operator="containsText" text="Catastrófico">
      <formula>NOT(ISERROR(SEARCH("Catastrófico",L35)))</formula>
    </cfRule>
    <cfRule type="containsText" dxfId="398" priority="410" operator="containsText" text="Mayor">
      <formula>NOT(ISERROR(SEARCH("Mayor",L35)))</formula>
    </cfRule>
    <cfRule type="containsText" dxfId="397" priority="411" operator="containsText" text="Menor">
      <formula>NOT(ISERROR(SEARCH("Menor",L35)))</formula>
    </cfRule>
    <cfRule type="containsText" dxfId="396" priority="412" operator="containsText" text="Leve">
      <formula>NOT(ISERROR(SEARCH("Leve",L35)))</formula>
    </cfRule>
  </conditionalFormatting>
  <conditionalFormatting sqref="B35:G35">
    <cfRule type="containsText" dxfId="395" priority="403" operator="containsText" text="3- Moderado">
      <formula>NOT(ISERROR(SEARCH("3- Moderado",B35)))</formula>
    </cfRule>
    <cfRule type="containsText" dxfId="394" priority="404" operator="containsText" text="6- Moderado">
      <formula>NOT(ISERROR(SEARCH("6- Moderado",B35)))</formula>
    </cfRule>
    <cfRule type="containsText" dxfId="393" priority="405" operator="containsText" text="4- Moderado">
      <formula>NOT(ISERROR(SEARCH("4- Moderado",B35)))</formula>
    </cfRule>
    <cfRule type="containsText" dxfId="392" priority="406" operator="containsText" text="3- Bajo">
      <formula>NOT(ISERROR(SEARCH("3- Bajo",B35)))</formula>
    </cfRule>
    <cfRule type="containsText" dxfId="391" priority="407" operator="containsText" text="4- Bajo">
      <formula>NOT(ISERROR(SEARCH("4- Bajo",B35)))</formula>
    </cfRule>
    <cfRule type="containsText" dxfId="390" priority="408" operator="containsText" text="1- Bajo">
      <formula>NOT(ISERROR(SEARCH("1- Bajo",B35)))</formula>
    </cfRule>
  </conditionalFormatting>
  <conditionalFormatting sqref="K40:L40">
    <cfRule type="containsText" dxfId="389" priority="397" operator="containsText" text="3- Moderado">
      <formula>NOT(ISERROR(SEARCH("3- Moderado",K40)))</formula>
    </cfRule>
    <cfRule type="containsText" dxfId="388" priority="398" operator="containsText" text="6- Moderado">
      <formula>NOT(ISERROR(SEARCH("6- Moderado",K40)))</formula>
    </cfRule>
    <cfRule type="containsText" dxfId="387" priority="399" operator="containsText" text="4- Moderado">
      <formula>NOT(ISERROR(SEARCH("4- Moderado",K40)))</formula>
    </cfRule>
    <cfRule type="containsText" dxfId="386" priority="400" operator="containsText" text="3- Bajo">
      <formula>NOT(ISERROR(SEARCH("3- Bajo",K40)))</formula>
    </cfRule>
    <cfRule type="containsText" dxfId="385" priority="401" operator="containsText" text="4- Bajo">
      <formula>NOT(ISERROR(SEARCH("4- Bajo",K40)))</formula>
    </cfRule>
    <cfRule type="containsText" dxfId="384" priority="402" operator="containsText" text="1- Bajo">
      <formula>NOT(ISERROR(SEARCH("1- Bajo",K40)))</formula>
    </cfRule>
  </conditionalFormatting>
  <conditionalFormatting sqref="H40:I40">
    <cfRule type="containsText" dxfId="383" priority="391" operator="containsText" text="3- Moderado">
      <formula>NOT(ISERROR(SEARCH("3- Moderado",H40)))</formula>
    </cfRule>
    <cfRule type="containsText" dxfId="382" priority="392" operator="containsText" text="6- Moderado">
      <formula>NOT(ISERROR(SEARCH("6- Moderado",H40)))</formula>
    </cfRule>
    <cfRule type="containsText" dxfId="381" priority="393" operator="containsText" text="4- Moderado">
      <formula>NOT(ISERROR(SEARCH("4- Moderado",H40)))</formula>
    </cfRule>
    <cfRule type="containsText" dxfId="380" priority="394" operator="containsText" text="3- Bajo">
      <formula>NOT(ISERROR(SEARCH("3- Bajo",H40)))</formula>
    </cfRule>
    <cfRule type="containsText" dxfId="379" priority="395" operator="containsText" text="4- Bajo">
      <formula>NOT(ISERROR(SEARCH("4- Bajo",H40)))</formula>
    </cfRule>
    <cfRule type="containsText" dxfId="378" priority="396" operator="containsText" text="1- Bajo">
      <formula>NOT(ISERROR(SEARCH("1- Bajo",H40)))</formula>
    </cfRule>
  </conditionalFormatting>
  <conditionalFormatting sqref="A40">
    <cfRule type="containsText" dxfId="377" priority="385" operator="containsText" text="3- Moderado">
      <formula>NOT(ISERROR(SEARCH("3- Moderado",A40)))</formula>
    </cfRule>
    <cfRule type="containsText" dxfId="376" priority="386" operator="containsText" text="6- Moderado">
      <formula>NOT(ISERROR(SEARCH("6- Moderado",A40)))</formula>
    </cfRule>
    <cfRule type="containsText" dxfId="375" priority="387" operator="containsText" text="4- Moderado">
      <formula>NOT(ISERROR(SEARCH("4- Moderado",A40)))</formula>
    </cfRule>
    <cfRule type="containsText" dxfId="374" priority="388" operator="containsText" text="3- Bajo">
      <formula>NOT(ISERROR(SEARCH("3- Bajo",A40)))</formula>
    </cfRule>
    <cfRule type="containsText" dxfId="373" priority="389" operator="containsText" text="4- Bajo">
      <formula>NOT(ISERROR(SEARCH("4- Bajo",A40)))</formula>
    </cfRule>
    <cfRule type="containsText" dxfId="372" priority="390" operator="containsText" text="1- Bajo">
      <formula>NOT(ISERROR(SEARCH("1- Bajo",A40)))</formula>
    </cfRule>
  </conditionalFormatting>
  <conditionalFormatting sqref="J40:J44">
    <cfRule type="containsText" dxfId="371" priority="380" operator="containsText" text="Bajo">
      <formula>NOT(ISERROR(SEARCH("Bajo",J40)))</formula>
    </cfRule>
    <cfRule type="containsText" dxfId="370" priority="381" operator="containsText" text="Moderado">
      <formula>NOT(ISERROR(SEARCH("Moderado",J40)))</formula>
    </cfRule>
    <cfRule type="containsText" dxfId="369" priority="382" operator="containsText" text="Alto">
      <formula>NOT(ISERROR(SEARCH("Alto",J40)))</formula>
    </cfRule>
    <cfRule type="containsText" dxfId="368" priority="383" operator="containsText" text="Extremo">
      <formula>NOT(ISERROR(SEARCH("Extremo",J40)))</formula>
    </cfRule>
    <cfRule type="colorScale" priority="384">
      <colorScale>
        <cfvo type="min"/>
        <cfvo type="max"/>
        <color rgb="FFFF7128"/>
        <color rgb="FFFFEF9C"/>
      </colorScale>
    </cfRule>
  </conditionalFormatting>
  <conditionalFormatting sqref="M40:M44">
    <cfRule type="containsText" dxfId="367" priority="355" operator="containsText" text="Moderado">
      <formula>NOT(ISERROR(SEARCH("Moderado",M40)))</formula>
    </cfRule>
    <cfRule type="containsText" dxfId="366" priority="375" operator="containsText" text="Bajo">
      <formula>NOT(ISERROR(SEARCH("Bajo",M40)))</formula>
    </cfRule>
    <cfRule type="containsText" dxfId="365" priority="376" operator="containsText" text="Moderado">
      <formula>NOT(ISERROR(SEARCH("Moderado",M40)))</formula>
    </cfRule>
    <cfRule type="containsText" dxfId="364" priority="377" operator="containsText" text="Alto">
      <formula>NOT(ISERROR(SEARCH("Alto",M40)))</formula>
    </cfRule>
    <cfRule type="containsText" dxfId="363" priority="378" operator="containsText" text="Extremo">
      <formula>NOT(ISERROR(SEARCH("Extremo",M40)))</formula>
    </cfRule>
    <cfRule type="colorScale" priority="379">
      <colorScale>
        <cfvo type="min"/>
        <cfvo type="max"/>
        <color rgb="FFFF7128"/>
        <color rgb="FFFFEF9C"/>
      </colorScale>
    </cfRule>
  </conditionalFormatting>
  <conditionalFormatting sqref="N40">
    <cfRule type="containsText" dxfId="362" priority="369" operator="containsText" text="3- Moderado">
      <formula>NOT(ISERROR(SEARCH("3- Moderado",N40)))</formula>
    </cfRule>
    <cfRule type="containsText" dxfId="361" priority="370" operator="containsText" text="6- Moderado">
      <formula>NOT(ISERROR(SEARCH("6- Moderado",N40)))</formula>
    </cfRule>
    <cfRule type="containsText" dxfId="360" priority="371" operator="containsText" text="4- Moderado">
      <formula>NOT(ISERROR(SEARCH("4- Moderado",N40)))</formula>
    </cfRule>
    <cfRule type="containsText" dxfId="359" priority="372" operator="containsText" text="3- Bajo">
      <formula>NOT(ISERROR(SEARCH("3- Bajo",N40)))</formula>
    </cfRule>
    <cfRule type="containsText" dxfId="358" priority="373" operator="containsText" text="4- Bajo">
      <formula>NOT(ISERROR(SEARCH("4- Bajo",N40)))</formula>
    </cfRule>
    <cfRule type="containsText" dxfId="357" priority="374" operator="containsText" text="1- Bajo">
      <formula>NOT(ISERROR(SEARCH("1- Bajo",N40)))</formula>
    </cfRule>
  </conditionalFormatting>
  <conditionalFormatting sqref="H40:H44">
    <cfRule type="containsText" dxfId="356" priority="356" operator="containsText" text="Muy Alta">
      <formula>NOT(ISERROR(SEARCH("Muy Alta",H40)))</formula>
    </cfRule>
    <cfRule type="containsText" dxfId="355" priority="357" operator="containsText" text="Alta">
      <formula>NOT(ISERROR(SEARCH("Alta",H40)))</formula>
    </cfRule>
    <cfRule type="containsText" dxfId="354" priority="358" operator="containsText" text="Muy Alta">
      <formula>NOT(ISERROR(SEARCH("Muy Alta",H40)))</formula>
    </cfRule>
    <cfRule type="containsText" dxfId="353" priority="363" operator="containsText" text="Muy Baja">
      <formula>NOT(ISERROR(SEARCH("Muy Baja",H40)))</formula>
    </cfRule>
    <cfRule type="containsText" dxfId="352" priority="364" operator="containsText" text="Baja">
      <formula>NOT(ISERROR(SEARCH("Baja",H40)))</formula>
    </cfRule>
    <cfRule type="containsText" dxfId="351" priority="365" operator="containsText" text="Media">
      <formula>NOT(ISERROR(SEARCH("Media",H40)))</formula>
    </cfRule>
    <cfRule type="containsText" dxfId="350" priority="366" operator="containsText" text="Alta">
      <formula>NOT(ISERROR(SEARCH("Alta",H40)))</formula>
    </cfRule>
    <cfRule type="containsText" dxfId="349" priority="368" operator="containsText" text="Muy Alta">
      <formula>NOT(ISERROR(SEARCH("Muy Alta",H40)))</formula>
    </cfRule>
  </conditionalFormatting>
  <conditionalFormatting sqref="I40:I44">
    <cfRule type="containsText" dxfId="348" priority="359" operator="containsText" text="Catastrófico">
      <formula>NOT(ISERROR(SEARCH("Catastrófico",I40)))</formula>
    </cfRule>
    <cfRule type="containsText" dxfId="347" priority="360" operator="containsText" text="Mayor">
      <formula>NOT(ISERROR(SEARCH("Mayor",I40)))</formula>
    </cfRule>
    <cfRule type="containsText" dxfId="346" priority="361" operator="containsText" text="Menor">
      <formula>NOT(ISERROR(SEARCH("Menor",I40)))</formula>
    </cfRule>
    <cfRule type="containsText" dxfId="345" priority="362" operator="containsText" text="Leve">
      <formula>NOT(ISERROR(SEARCH("Leve",I40)))</formula>
    </cfRule>
    <cfRule type="containsText" dxfId="344" priority="367" operator="containsText" text="Moderado">
      <formula>NOT(ISERROR(SEARCH("Moderado",I40)))</formula>
    </cfRule>
  </conditionalFormatting>
  <conditionalFormatting sqref="K40:K44">
    <cfRule type="containsText" dxfId="343" priority="354" operator="containsText" text="Media">
      <formula>NOT(ISERROR(SEARCH("Media",K40)))</formula>
    </cfRule>
  </conditionalFormatting>
  <conditionalFormatting sqref="L40:L44">
    <cfRule type="containsText" dxfId="342" priority="353" operator="containsText" text="Moderado">
      <formula>NOT(ISERROR(SEARCH("Moderado",L40)))</formula>
    </cfRule>
  </conditionalFormatting>
  <conditionalFormatting sqref="J40:J44">
    <cfRule type="containsText" dxfId="341" priority="352" operator="containsText" text="Moderado">
      <formula>NOT(ISERROR(SEARCH("Moderado",J40)))</formula>
    </cfRule>
  </conditionalFormatting>
  <conditionalFormatting sqref="J40:J44">
    <cfRule type="containsText" dxfId="340" priority="350" operator="containsText" text="Bajo">
      <formula>NOT(ISERROR(SEARCH("Bajo",J40)))</formula>
    </cfRule>
    <cfRule type="containsText" dxfId="339" priority="351" operator="containsText" text="Extremo">
      <formula>NOT(ISERROR(SEARCH("Extremo",J40)))</formula>
    </cfRule>
  </conditionalFormatting>
  <conditionalFormatting sqref="K40:K44">
    <cfRule type="containsText" dxfId="338" priority="348" operator="containsText" text="Baja">
      <formula>NOT(ISERROR(SEARCH("Baja",K40)))</formula>
    </cfRule>
    <cfRule type="containsText" dxfId="337" priority="349" operator="containsText" text="Muy Baja">
      <formula>NOT(ISERROR(SEARCH("Muy Baja",K40)))</formula>
    </cfRule>
  </conditionalFormatting>
  <conditionalFormatting sqref="K40:K44">
    <cfRule type="containsText" dxfId="336" priority="346" operator="containsText" text="Muy Alta">
      <formula>NOT(ISERROR(SEARCH("Muy Alta",K40)))</formula>
    </cfRule>
    <cfRule type="containsText" dxfId="335" priority="347" operator="containsText" text="Alta">
      <formula>NOT(ISERROR(SEARCH("Alta",K40)))</formula>
    </cfRule>
  </conditionalFormatting>
  <conditionalFormatting sqref="L40:L44">
    <cfRule type="containsText" dxfId="334" priority="342" operator="containsText" text="Catastrófico">
      <formula>NOT(ISERROR(SEARCH("Catastrófico",L40)))</formula>
    </cfRule>
    <cfRule type="containsText" dxfId="333" priority="343" operator="containsText" text="Mayor">
      <formula>NOT(ISERROR(SEARCH("Mayor",L40)))</formula>
    </cfRule>
    <cfRule type="containsText" dxfId="332" priority="344" operator="containsText" text="Menor">
      <formula>NOT(ISERROR(SEARCH("Menor",L40)))</formula>
    </cfRule>
    <cfRule type="containsText" dxfId="331" priority="345" operator="containsText" text="Leve">
      <formula>NOT(ISERROR(SEARCH("Leve",L40)))</formula>
    </cfRule>
  </conditionalFormatting>
  <conditionalFormatting sqref="B40:G40">
    <cfRule type="containsText" dxfId="330" priority="336" operator="containsText" text="3- Moderado">
      <formula>NOT(ISERROR(SEARCH("3- Moderado",B40)))</formula>
    </cfRule>
    <cfRule type="containsText" dxfId="329" priority="337" operator="containsText" text="6- Moderado">
      <formula>NOT(ISERROR(SEARCH("6- Moderado",B40)))</formula>
    </cfRule>
    <cfRule type="containsText" dxfId="328" priority="338" operator="containsText" text="4- Moderado">
      <formula>NOT(ISERROR(SEARCH("4- Moderado",B40)))</formula>
    </cfRule>
    <cfRule type="containsText" dxfId="327" priority="339" operator="containsText" text="3- Bajo">
      <formula>NOT(ISERROR(SEARCH("3- Bajo",B40)))</formula>
    </cfRule>
    <cfRule type="containsText" dxfId="326" priority="340" operator="containsText" text="4- Bajo">
      <formula>NOT(ISERROR(SEARCH("4- Bajo",B40)))</formula>
    </cfRule>
    <cfRule type="containsText" dxfId="325" priority="341" operator="containsText" text="1- Bajo">
      <formula>NOT(ISERROR(SEARCH("1- Bajo",B40)))</formula>
    </cfRule>
  </conditionalFormatting>
  <conditionalFormatting sqref="K45:L45">
    <cfRule type="containsText" dxfId="324" priority="330" operator="containsText" text="3- Moderado">
      <formula>NOT(ISERROR(SEARCH("3- Moderado",K45)))</formula>
    </cfRule>
    <cfRule type="containsText" dxfId="323" priority="331" operator="containsText" text="6- Moderado">
      <formula>NOT(ISERROR(SEARCH("6- Moderado",K45)))</formula>
    </cfRule>
    <cfRule type="containsText" dxfId="322" priority="332" operator="containsText" text="4- Moderado">
      <formula>NOT(ISERROR(SEARCH("4- Moderado",K45)))</formula>
    </cfRule>
    <cfRule type="containsText" dxfId="321" priority="333" operator="containsText" text="3- Bajo">
      <formula>NOT(ISERROR(SEARCH("3- Bajo",K45)))</formula>
    </cfRule>
    <cfRule type="containsText" dxfId="320" priority="334" operator="containsText" text="4- Bajo">
      <formula>NOT(ISERROR(SEARCH("4- Bajo",K45)))</formula>
    </cfRule>
    <cfRule type="containsText" dxfId="319" priority="335" operator="containsText" text="1- Bajo">
      <formula>NOT(ISERROR(SEARCH("1- Bajo",K45)))</formula>
    </cfRule>
  </conditionalFormatting>
  <conditionalFormatting sqref="H45:I45">
    <cfRule type="containsText" dxfId="318" priority="324" operator="containsText" text="3- Moderado">
      <formula>NOT(ISERROR(SEARCH("3- Moderado",H45)))</formula>
    </cfRule>
    <cfRule type="containsText" dxfId="317" priority="325" operator="containsText" text="6- Moderado">
      <formula>NOT(ISERROR(SEARCH("6- Moderado",H45)))</formula>
    </cfRule>
    <cfRule type="containsText" dxfId="316" priority="326" operator="containsText" text="4- Moderado">
      <formula>NOT(ISERROR(SEARCH("4- Moderado",H45)))</formula>
    </cfRule>
    <cfRule type="containsText" dxfId="315" priority="327" operator="containsText" text="3- Bajo">
      <formula>NOT(ISERROR(SEARCH("3- Bajo",H45)))</formula>
    </cfRule>
    <cfRule type="containsText" dxfId="314" priority="328" operator="containsText" text="4- Bajo">
      <formula>NOT(ISERROR(SEARCH("4- Bajo",H45)))</formula>
    </cfRule>
    <cfRule type="containsText" dxfId="313" priority="329" operator="containsText" text="1- Bajo">
      <formula>NOT(ISERROR(SEARCH("1- Bajo",H45)))</formula>
    </cfRule>
  </conditionalFormatting>
  <conditionalFormatting sqref="A45">
    <cfRule type="containsText" dxfId="312" priority="318" operator="containsText" text="3- Moderado">
      <formula>NOT(ISERROR(SEARCH("3- Moderado",A45)))</formula>
    </cfRule>
    <cfRule type="containsText" dxfId="311" priority="319" operator="containsText" text="6- Moderado">
      <formula>NOT(ISERROR(SEARCH("6- Moderado",A45)))</formula>
    </cfRule>
    <cfRule type="containsText" dxfId="310" priority="320" operator="containsText" text="4- Moderado">
      <formula>NOT(ISERROR(SEARCH("4- Moderado",A45)))</formula>
    </cfRule>
    <cfRule type="containsText" dxfId="309" priority="321" operator="containsText" text="3- Bajo">
      <formula>NOT(ISERROR(SEARCH("3- Bajo",A45)))</formula>
    </cfRule>
    <cfRule type="containsText" dxfId="308" priority="322" operator="containsText" text="4- Bajo">
      <formula>NOT(ISERROR(SEARCH("4- Bajo",A45)))</formula>
    </cfRule>
    <cfRule type="containsText" dxfId="307" priority="323" operator="containsText" text="1- Bajo">
      <formula>NOT(ISERROR(SEARCH("1- Bajo",A45)))</formula>
    </cfRule>
  </conditionalFormatting>
  <conditionalFormatting sqref="J45:J49">
    <cfRule type="containsText" dxfId="306" priority="313" operator="containsText" text="Bajo">
      <formula>NOT(ISERROR(SEARCH("Bajo",J45)))</formula>
    </cfRule>
    <cfRule type="containsText" dxfId="305" priority="314" operator="containsText" text="Moderado">
      <formula>NOT(ISERROR(SEARCH("Moderado",J45)))</formula>
    </cfRule>
    <cfRule type="containsText" dxfId="304" priority="315" operator="containsText" text="Alto">
      <formula>NOT(ISERROR(SEARCH("Alto",J45)))</formula>
    </cfRule>
    <cfRule type="containsText" dxfId="303" priority="316" operator="containsText" text="Extremo">
      <formula>NOT(ISERROR(SEARCH("Extremo",J45)))</formula>
    </cfRule>
    <cfRule type="colorScale" priority="317">
      <colorScale>
        <cfvo type="min"/>
        <cfvo type="max"/>
        <color rgb="FFFF7128"/>
        <color rgb="FFFFEF9C"/>
      </colorScale>
    </cfRule>
  </conditionalFormatting>
  <conditionalFormatting sqref="M45:M49">
    <cfRule type="containsText" dxfId="302" priority="288" operator="containsText" text="Moderado">
      <formula>NOT(ISERROR(SEARCH("Moderado",M45)))</formula>
    </cfRule>
    <cfRule type="containsText" dxfId="301" priority="308" operator="containsText" text="Bajo">
      <formula>NOT(ISERROR(SEARCH("Bajo",M45)))</formula>
    </cfRule>
    <cfRule type="containsText" dxfId="300" priority="309" operator="containsText" text="Moderado">
      <formula>NOT(ISERROR(SEARCH("Moderado",M45)))</formula>
    </cfRule>
    <cfRule type="containsText" dxfId="299" priority="310" operator="containsText" text="Alto">
      <formula>NOT(ISERROR(SEARCH("Alto",M45)))</formula>
    </cfRule>
    <cfRule type="containsText" dxfId="298" priority="311" operator="containsText" text="Extremo">
      <formula>NOT(ISERROR(SEARCH("Extremo",M45)))</formula>
    </cfRule>
    <cfRule type="colorScale" priority="312">
      <colorScale>
        <cfvo type="min"/>
        <cfvo type="max"/>
        <color rgb="FFFF7128"/>
        <color rgb="FFFFEF9C"/>
      </colorScale>
    </cfRule>
  </conditionalFormatting>
  <conditionalFormatting sqref="N45">
    <cfRule type="containsText" dxfId="297" priority="302" operator="containsText" text="3- Moderado">
      <formula>NOT(ISERROR(SEARCH("3- Moderado",N45)))</formula>
    </cfRule>
    <cfRule type="containsText" dxfId="296" priority="303" operator="containsText" text="6- Moderado">
      <formula>NOT(ISERROR(SEARCH("6- Moderado",N45)))</formula>
    </cfRule>
    <cfRule type="containsText" dxfId="295" priority="304" operator="containsText" text="4- Moderado">
      <formula>NOT(ISERROR(SEARCH("4- Moderado",N45)))</formula>
    </cfRule>
    <cfRule type="containsText" dxfId="294" priority="305" operator="containsText" text="3- Bajo">
      <formula>NOT(ISERROR(SEARCH("3- Bajo",N45)))</formula>
    </cfRule>
    <cfRule type="containsText" dxfId="293" priority="306" operator="containsText" text="4- Bajo">
      <formula>NOT(ISERROR(SEARCH("4- Bajo",N45)))</formula>
    </cfRule>
    <cfRule type="containsText" dxfId="292" priority="307" operator="containsText" text="1- Bajo">
      <formula>NOT(ISERROR(SEARCH("1- Bajo",N45)))</formula>
    </cfRule>
  </conditionalFormatting>
  <conditionalFormatting sqref="H45:H49">
    <cfRule type="containsText" dxfId="291" priority="289" operator="containsText" text="Muy Alta">
      <formula>NOT(ISERROR(SEARCH("Muy Alta",H45)))</formula>
    </cfRule>
    <cfRule type="containsText" dxfId="290" priority="290" operator="containsText" text="Alta">
      <formula>NOT(ISERROR(SEARCH("Alta",H45)))</formula>
    </cfRule>
    <cfRule type="containsText" dxfId="289" priority="291" operator="containsText" text="Muy Alta">
      <formula>NOT(ISERROR(SEARCH("Muy Alta",H45)))</formula>
    </cfRule>
    <cfRule type="containsText" dxfId="288" priority="296" operator="containsText" text="Muy Baja">
      <formula>NOT(ISERROR(SEARCH("Muy Baja",H45)))</formula>
    </cfRule>
    <cfRule type="containsText" dxfId="287" priority="297" operator="containsText" text="Baja">
      <formula>NOT(ISERROR(SEARCH("Baja",H45)))</formula>
    </cfRule>
    <cfRule type="containsText" dxfId="286" priority="298" operator="containsText" text="Media">
      <formula>NOT(ISERROR(SEARCH("Media",H45)))</formula>
    </cfRule>
    <cfRule type="containsText" dxfId="285" priority="299" operator="containsText" text="Alta">
      <formula>NOT(ISERROR(SEARCH("Alta",H45)))</formula>
    </cfRule>
    <cfRule type="containsText" dxfId="284" priority="301" operator="containsText" text="Muy Alta">
      <formula>NOT(ISERROR(SEARCH("Muy Alta",H45)))</formula>
    </cfRule>
  </conditionalFormatting>
  <conditionalFormatting sqref="I45:I49">
    <cfRule type="containsText" dxfId="283" priority="292" operator="containsText" text="Catastrófico">
      <formula>NOT(ISERROR(SEARCH("Catastrófico",I45)))</formula>
    </cfRule>
    <cfRule type="containsText" dxfId="282" priority="293" operator="containsText" text="Mayor">
      <formula>NOT(ISERROR(SEARCH("Mayor",I45)))</formula>
    </cfRule>
    <cfRule type="containsText" dxfId="281" priority="294" operator="containsText" text="Menor">
      <formula>NOT(ISERROR(SEARCH("Menor",I45)))</formula>
    </cfRule>
    <cfRule type="containsText" dxfId="280" priority="295" operator="containsText" text="Leve">
      <formula>NOT(ISERROR(SEARCH("Leve",I45)))</formula>
    </cfRule>
    <cfRule type="containsText" dxfId="279" priority="300" operator="containsText" text="Moderado">
      <formula>NOT(ISERROR(SEARCH("Moderado",I45)))</formula>
    </cfRule>
  </conditionalFormatting>
  <conditionalFormatting sqref="K45:K49">
    <cfRule type="containsText" dxfId="278" priority="287" operator="containsText" text="Media">
      <formula>NOT(ISERROR(SEARCH("Media",K45)))</formula>
    </cfRule>
  </conditionalFormatting>
  <conditionalFormatting sqref="L45:L49">
    <cfRule type="containsText" dxfId="277" priority="286" operator="containsText" text="Moderado">
      <formula>NOT(ISERROR(SEARCH("Moderado",L45)))</formula>
    </cfRule>
  </conditionalFormatting>
  <conditionalFormatting sqref="J45:J49">
    <cfRule type="containsText" dxfId="276" priority="285" operator="containsText" text="Moderado">
      <formula>NOT(ISERROR(SEARCH("Moderado",J45)))</formula>
    </cfRule>
  </conditionalFormatting>
  <conditionalFormatting sqref="J45:J49">
    <cfRule type="containsText" dxfId="275" priority="283" operator="containsText" text="Bajo">
      <formula>NOT(ISERROR(SEARCH("Bajo",J45)))</formula>
    </cfRule>
    <cfRule type="containsText" dxfId="274" priority="284" operator="containsText" text="Extremo">
      <formula>NOT(ISERROR(SEARCH("Extremo",J45)))</formula>
    </cfRule>
  </conditionalFormatting>
  <conditionalFormatting sqref="K45:K49">
    <cfRule type="containsText" dxfId="273" priority="281" operator="containsText" text="Baja">
      <formula>NOT(ISERROR(SEARCH("Baja",K45)))</formula>
    </cfRule>
    <cfRule type="containsText" dxfId="272" priority="282" operator="containsText" text="Muy Baja">
      <formula>NOT(ISERROR(SEARCH("Muy Baja",K45)))</formula>
    </cfRule>
  </conditionalFormatting>
  <conditionalFormatting sqref="K45:K49">
    <cfRule type="containsText" dxfId="271" priority="279" operator="containsText" text="Muy Alta">
      <formula>NOT(ISERROR(SEARCH("Muy Alta",K45)))</formula>
    </cfRule>
    <cfRule type="containsText" dxfId="270" priority="280" operator="containsText" text="Alta">
      <formula>NOT(ISERROR(SEARCH("Alta",K45)))</formula>
    </cfRule>
  </conditionalFormatting>
  <conditionalFormatting sqref="L45:L49">
    <cfRule type="containsText" dxfId="269" priority="275" operator="containsText" text="Catastrófico">
      <formula>NOT(ISERROR(SEARCH("Catastrófico",L45)))</formula>
    </cfRule>
    <cfRule type="containsText" dxfId="268" priority="276" operator="containsText" text="Mayor">
      <formula>NOT(ISERROR(SEARCH("Mayor",L45)))</formula>
    </cfRule>
    <cfRule type="containsText" dxfId="267" priority="277" operator="containsText" text="Menor">
      <formula>NOT(ISERROR(SEARCH("Menor",L45)))</formula>
    </cfRule>
    <cfRule type="containsText" dxfId="266" priority="278" operator="containsText" text="Leve">
      <formula>NOT(ISERROR(SEARCH("Leve",L45)))</formula>
    </cfRule>
  </conditionalFormatting>
  <conditionalFormatting sqref="B45:G45">
    <cfRule type="containsText" dxfId="265" priority="269" operator="containsText" text="3- Moderado">
      <formula>NOT(ISERROR(SEARCH("3- Moderado",B45)))</formula>
    </cfRule>
    <cfRule type="containsText" dxfId="264" priority="270" operator="containsText" text="6- Moderado">
      <formula>NOT(ISERROR(SEARCH("6- Moderado",B45)))</formula>
    </cfRule>
    <cfRule type="containsText" dxfId="263" priority="271" operator="containsText" text="4- Moderado">
      <formula>NOT(ISERROR(SEARCH("4- Moderado",B45)))</formula>
    </cfRule>
    <cfRule type="containsText" dxfId="262" priority="272" operator="containsText" text="3- Bajo">
      <formula>NOT(ISERROR(SEARCH("3- Bajo",B45)))</formula>
    </cfRule>
    <cfRule type="containsText" dxfId="261" priority="273" operator="containsText" text="4- Bajo">
      <formula>NOT(ISERROR(SEARCH("4- Bajo",B45)))</formula>
    </cfRule>
    <cfRule type="containsText" dxfId="260" priority="274" operator="containsText" text="1- Bajo">
      <formula>NOT(ISERROR(SEARCH("1- Bajo",B45)))</formula>
    </cfRule>
  </conditionalFormatting>
  <conditionalFormatting sqref="K50:L50">
    <cfRule type="containsText" dxfId="259" priority="263" operator="containsText" text="3- Moderado">
      <formula>NOT(ISERROR(SEARCH("3- Moderado",K50)))</formula>
    </cfRule>
    <cfRule type="containsText" dxfId="258" priority="264" operator="containsText" text="6- Moderado">
      <formula>NOT(ISERROR(SEARCH("6- Moderado",K50)))</formula>
    </cfRule>
    <cfRule type="containsText" dxfId="257" priority="265" operator="containsText" text="4- Moderado">
      <formula>NOT(ISERROR(SEARCH("4- Moderado",K50)))</formula>
    </cfRule>
    <cfRule type="containsText" dxfId="256" priority="266" operator="containsText" text="3- Bajo">
      <formula>NOT(ISERROR(SEARCH("3- Bajo",K50)))</formula>
    </cfRule>
    <cfRule type="containsText" dxfId="255" priority="267" operator="containsText" text="4- Bajo">
      <formula>NOT(ISERROR(SEARCH("4- Bajo",K50)))</formula>
    </cfRule>
    <cfRule type="containsText" dxfId="254" priority="268" operator="containsText" text="1- Bajo">
      <formula>NOT(ISERROR(SEARCH("1- Bajo",K50)))</formula>
    </cfRule>
  </conditionalFormatting>
  <conditionalFormatting sqref="H50:I50">
    <cfRule type="containsText" dxfId="253" priority="257" operator="containsText" text="3- Moderado">
      <formula>NOT(ISERROR(SEARCH("3- Moderado",H50)))</formula>
    </cfRule>
    <cfRule type="containsText" dxfId="252" priority="258" operator="containsText" text="6- Moderado">
      <formula>NOT(ISERROR(SEARCH("6- Moderado",H50)))</formula>
    </cfRule>
    <cfRule type="containsText" dxfId="251" priority="259" operator="containsText" text="4- Moderado">
      <formula>NOT(ISERROR(SEARCH("4- Moderado",H50)))</formula>
    </cfRule>
    <cfRule type="containsText" dxfId="250" priority="260" operator="containsText" text="3- Bajo">
      <formula>NOT(ISERROR(SEARCH("3- Bajo",H50)))</formula>
    </cfRule>
    <cfRule type="containsText" dxfId="249" priority="261" operator="containsText" text="4- Bajo">
      <formula>NOT(ISERROR(SEARCH("4- Bajo",H50)))</formula>
    </cfRule>
    <cfRule type="containsText" dxfId="248" priority="262" operator="containsText" text="1- Bajo">
      <formula>NOT(ISERROR(SEARCH("1- Bajo",H50)))</formula>
    </cfRule>
  </conditionalFormatting>
  <conditionalFormatting sqref="A50">
    <cfRule type="containsText" dxfId="247" priority="251" operator="containsText" text="3- Moderado">
      <formula>NOT(ISERROR(SEARCH("3- Moderado",A50)))</formula>
    </cfRule>
    <cfRule type="containsText" dxfId="246" priority="252" operator="containsText" text="6- Moderado">
      <formula>NOT(ISERROR(SEARCH("6- Moderado",A50)))</formula>
    </cfRule>
    <cfRule type="containsText" dxfId="245" priority="253" operator="containsText" text="4- Moderado">
      <formula>NOT(ISERROR(SEARCH("4- Moderado",A50)))</formula>
    </cfRule>
    <cfRule type="containsText" dxfId="244" priority="254" operator="containsText" text="3- Bajo">
      <formula>NOT(ISERROR(SEARCH("3- Bajo",A50)))</formula>
    </cfRule>
    <cfRule type="containsText" dxfId="243" priority="255" operator="containsText" text="4- Bajo">
      <formula>NOT(ISERROR(SEARCH("4- Bajo",A50)))</formula>
    </cfRule>
    <cfRule type="containsText" dxfId="242" priority="256" operator="containsText" text="1- Bajo">
      <formula>NOT(ISERROR(SEARCH("1- Bajo",A50)))</formula>
    </cfRule>
  </conditionalFormatting>
  <conditionalFormatting sqref="J50:J54">
    <cfRule type="containsText" dxfId="241" priority="246" operator="containsText" text="Bajo">
      <formula>NOT(ISERROR(SEARCH("Bajo",J50)))</formula>
    </cfRule>
    <cfRule type="containsText" dxfId="240" priority="247" operator="containsText" text="Moderado">
      <formula>NOT(ISERROR(SEARCH("Moderado",J50)))</formula>
    </cfRule>
    <cfRule type="containsText" dxfId="239" priority="248" operator="containsText" text="Alto">
      <formula>NOT(ISERROR(SEARCH("Alto",J50)))</formula>
    </cfRule>
    <cfRule type="containsText" dxfId="238" priority="249" operator="containsText" text="Extremo">
      <formula>NOT(ISERROR(SEARCH("Extremo",J50)))</formula>
    </cfRule>
    <cfRule type="colorScale" priority="250">
      <colorScale>
        <cfvo type="min"/>
        <cfvo type="max"/>
        <color rgb="FFFF7128"/>
        <color rgb="FFFFEF9C"/>
      </colorScale>
    </cfRule>
  </conditionalFormatting>
  <conditionalFormatting sqref="M50:M54">
    <cfRule type="containsText" dxfId="237" priority="221" operator="containsText" text="Moderado">
      <formula>NOT(ISERROR(SEARCH("Moderado",M50)))</formula>
    </cfRule>
    <cfRule type="containsText" dxfId="236" priority="241" operator="containsText" text="Bajo">
      <formula>NOT(ISERROR(SEARCH("Bajo",M50)))</formula>
    </cfRule>
    <cfRule type="containsText" dxfId="235" priority="242" operator="containsText" text="Moderado">
      <formula>NOT(ISERROR(SEARCH("Moderado",M50)))</formula>
    </cfRule>
    <cfRule type="containsText" dxfId="234" priority="243" operator="containsText" text="Alto">
      <formula>NOT(ISERROR(SEARCH("Alto",M50)))</formula>
    </cfRule>
    <cfRule type="containsText" dxfId="233" priority="244" operator="containsText" text="Extremo">
      <formula>NOT(ISERROR(SEARCH("Extremo",M50)))</formula>
    </cfRule>
    <cfRule type="colorScale" priority="245">
      <colorScale>
        <cfvo type="min"/>
        <cfvo type="max"/>
        <color rgb="FFFF7128"/>
        <color rgb="FFFFEF9C"/>
      </colorScale>
    </cfRule>
  </conditionalFormatting>
  <conditionalFormatting sqref="N50">
    <cfRule type="containsText" dxfId="232" priority="235" operator="containsText" text="3- Moderado">
      <formula>NOT(ISERROR(SEARCH("3- Moderado",N50)))</formula>
    </cfRule>
    <cfRule type="containsText" dxfId="231" priority="236" operator="containsText" text="6- Moderado">
      <formula>NOT(ISERROR(SEARCH("6- Moderado",N50)))</formula>
    </cfRule>
    <cfRule type="containsText" dxfId="230" priority="237" operator="containsText" text="4- Moderado">
      <formula>NOT(ISERROR(SEARCH("4- Moderado",N50)))</formula>
    </cfRule>
    <cfRule type="containsText" dxfId="229" priority="238" operator="containsText" text="3- Bajo">
      <formula>NOT(ISERROR(SEARCH("3- Bajo",N50)))</formula>
    </cfRule>
    <cfRule type="containsText" dxfId="228" priority="239" operator="containsText" text="4- Bajo">
      <formula>NOT(ISERROR(SEARCH("4- Bajo",N50)))</formula>
    </cfRule>
    <cfRule type="containsText" dxfId="227" priority="240" operator="containsText" text="1- Bajo">
      <formula>NOT(ISERROR(SEARCH("1- Bajo",N50)))</formula>
    </cfRule>
  </conditionalFormatting>
  <conditionalFormatting sqref="H50:H54">
    <cfRule type="containsText" dxfId="226" priority="222" operator="containsText" text="Muy Alta">
      <formula>NOT(ISERROR(SEARCH("Muy Alta",H50)))</formula>
    </cfRule>
    <cfRule type="containsText" dxfId="225" priority="223" operator="containsText" text="Alta">
      <formula>NOT(ISERROR(SEARCH("Alta",H50)))</formula>
    </cfRule>
    <cfRule type="containsText" dxfId="224" priority="224" operator="containsText" text="Muy Alta">
      <formula>NOT(ISERROR(SEARCH("Muy Alta",H50)))</formula>
    </cfRule>
    <cfRule type="containsText" dxfId="223" priority="229" operator="containsText" text="Muy Baja">
      <formula>NOT(ISERROR(SEARCH("Muy Baja",H50)))</formula>
    </cfRule>
    <cfRule type="containsText" dxfId="222" priority="230" operator="containsText" text="Baja">
      <formula>NOT(ISERROR(SEARCH("Baja",H50)))</formula>
    </cfRule>
    <cfRule type="containsText" dxfId="221" priority="231" operator="containsText" text="Media">
      <formula>NOT(ISERROR(SEARCH("Media",H50)))</formula>
    </cfRule>
    <cfRule type="containsText" dxfId="220" priority="232" operator="containsText" text="Alta">
      <formula>NOT(ISERROR(SEARCH("Alta",H50)))</formula>
    </cfRule>
    <cfRule type="containsText" dxfId="219" priority="234" operator="containsText" text="Muy Alta">
      <formula>NOT(ISERROR(SEARCH("Muy Alta",H50)))</formula>
    </cfRule>
  </conditionalFormatting>
  <conditionalFormatting sqref="I50:I54">
    <cfRule type="containsText" dxfId="218" priority="225" operator="containsText" text="Catastrófico">
      <formula>NOT(ISERROR(SEARCH("Catastrófico",I50)))</formula>
    </cfRule>
    <cfRule type="containsText" dxfId="217" priority="226" operator="containsText" text="Mayor">
      <formula>NOT(ISERROR(SEARCH("Mayor",I50)))</formula>
    </cfRule>
    <cfRule type="containsText" dxfId="216" priority="227" operator="containsText" text="Menor">
      <formula>NOT(ISERROR(SEARCH("Menor",I50)))</formula>
    </cfRule>
    <cfRule type="containsText" dxfId="215" priority="228" operator="containsText" text="Leve">
      <formula>NOT(ISERROR(SEARCH("Leve",I50)))</formula>
    </cfRule>
    <cfRule type="containsText" dxfId="214" priority="233" operator="containsText" text="Moderado">
      <formula>NOT(ISERROR(SEARCH("Moderado",I50)))</formula>
    </cfRule>
  </conditionalFormatting>
  <conditionalFormatting sqref="K50:K54">
    <cfRule type="containsText" dxfId="213" priority="220" operator="containsText" text="Media">
      <formula>NOT(ISERROR(SEARCH("Media",K50)))</formula>
    </cfRule>
  </conditionalFormatting>
  <conditionalFormatting sqref="L50:L54">
    <cfRule type="containsText" dxfId="212" priority="219" operator="containsText" text="Moderado">
      <formula>NOT(ISERROR(SEARCH("Moderado",L50)))</formula>
    </cfRule>
  </conditionalFormatting>
  <conditionalFormatting sqref="J50:J54">
    <cfRule type="containsText" dxfId="211" priority="218" operator="containsText" text="Moderado">
      <formula>NOT(ISERROR(SEARCH("Moderado",J50)))</formula>
    </cfRule>
  </conditionalFormatting>
  <conditionalFormatting sqref="J50:J54">
    <cfRule type="containsText" dxfId="210" priority="216" operator="containsText" text="Bajo">
      <formula>NOT(ISERROR(SEARCH("Bajo",J50)))</formula>
    </cfRule>
    <cfRule type="containsText" dxfId="209" priority="217" operator="containsText" text="Extremo">
      <formula>NOT(ISERROR(SEARCH("Extremo",J50)))</formula>
    </cfRule>
  </conditionalFormatting>
  <conditionalFormatting sqref="K50:K54">
    <cfRule type="containsText" dxfId="208" priority="214" operator="containsText" text="Baja">
      <formula>NOT(ISERROR(SEARCH("Baja",K50)))</formula>
    </cfRule>
    <cfRule type="containsText" dxfId="207" priority="215" operator="containsText" text="Muy Baja">
      <formula>NOT(ISERROR(SEARCH("Muy Baja",K50)))</formula>
    </cfRule>
  </conditionalFormatting>
  <conditionalFormatting sqref="K50:K54">
    <cfRule type="containsText" dxfId="206" priority="212" operator="containsText" text="Muy Alta">
      <formula>NOT(ISERROR(SEARCH("Muy Alta",K50)))</formula>
    </cfRule>
    <cfRule type="containsText" dxfId="205" priority="213" operator="containsText" text="Alta">
      <formula>NOT(ISERROR(SEARCH("Alta",K50)))</formula>
    </cfRule>
  </conditionalFormatting>
  <conditionalFormatting sqref="L50:L54">
    <cfRule type="containsText" dxfId="204" priority="208" operator="containsText" text="Catastrófico">
      <formula>NOT(ISERROR(SEARCH("Catastrófico",L50)))</formula>
    </cfRule>
    <cfRule type="containsText" dxfId="203" priority="209" operator="containsText" text="Mayor">
      <formula>NOT(ISERROR(SEARCH("Mayor",L50)))</formula>
    </cfRule>
    <cfRule type="containsText" dxfId="202" priority="210" operator="containsText" text="Menor">
      <formula>NOT(ISERROR(SEARCH("Menor",L50)))</formula>
    </cfRule>
    <cfRule type="containsText" dxfId="201" priority="211" operator="containsText" text="Leve">
      <formula>NOT(ISERROR(SEARCH("Leve",L50)))</formula>
    </cfRule>
  </conditionalFormatting>
  <conditionalFormatting sqref="B50:G50">
    <cfRule type="containsText" dxfId="200" priority="202" operator="containsText" text="3- Moderado">
      <formula>NOT(ISERROR(SEARCH("3- Moderado",B50)))</formula>
    </cfRule>
    <cfRule type="containsText" dxfId="199" priority="203" operator="containsText" text="6- Moderado">
      <formula>NOT(ISERROR(SEARCH("6- Moderado",B50)))</formula>
    </cfRule>
    <cfRule type="containsText" dxfId="198" priority="204" operator="containsText" text="4- Moderado">
      <formula>NOT(ISERROR(SEARCH("4- Moderado",B50)))</formula>
    </cfRule>
    <cfRule type="containsText" dxfId="197" priority="205" operator="containsText" text="3- Bajo">
      <formula>NOT(ISERROR(SEARCH("3- Bajo",B50)))</formula>
    </cfRule>
    <cfRule type="containsText" dxfId="196" priority="206" operator="containsText" text="4- Bajo">
      <formula>NOT(ISERROR(SEARCH("4- Bajo",B50)))</formula>
    </cfRule>
    <cfRule type="containsText" dxfId="195" priority="207" operator="containsText" text="1- Bajo">
      <formula>NOT(ISERROR(SEARCH("1- Bajo",B50)))</formula>
    </cfRule>
  </conditionalFormatting>
  <conditionalFormatting sqref="K55:L55">
    <cfRule type="containsText" dxfId="194" priority="196" operator="containsText" text="3- Moderado">
      <formula>NOT(ISERROR(SEARCH("3- Moderado",K55)))</formula>
    </cfRule>
    <cfRule type="containsText" dxfId="193" priority="197" operator="containsText" text="6- Moderado">
      <formula>NOT(ISERROR(SEARCH("6- Moderado",K55)))</formula>
    </cfRule>
    <cfRule type="containsText" dxfId="192" priority="198" operator="containsText" text="4- Moderado">
      <formula>NOT(ISERROR(SEARCH("4- Moderado",K55)))</formula>
    </cfRule>
    <cfRule type="containsText" dxfId="191" priority="199" operator="containsText" text="3- Bajo">
      <formula>NOT(ISERROR(SEARCH("3- Bajo",K55)))</formula>
    </cfRule>
    <cfRule type="containsText" dxfId="190" priority="200" operator="containsText" text="4- Bajo">
      <formula>NOT(ISERROR(SEARCH("4- Bajo",K55)))</formula>
    </cfRule>
    <cfRule type="containsText" dxfId="189" priority="201" operator="containsText" text="1- Bajo">
      <formula>NOT(ISERROR(SEARCH("1- Bajo",K55)))</formula>
    </cfRule>
  </conditionalFormatting>
  <conditionalFormatting sqref="H55:I55">
    <cfRule type="containsText" dxfId="188" priority="190" operator="containsText" text="3- Moderado">
      <formula>NOT(ISERROR(SEARCH("3- Moderado",H55)))</formula>
    </cfRule>
    <cfRule type="containsText" dxfId="187" priority="191" operator="containsText" text="6- Moderado">
      <formula>NOT(ISERROR(SEARCH("6- Moderado",H55)))</formula>
    </cfRule>
    <cfRule type="containsText" dxfId="186" priority="192" operator="containsText" text="4- Moderado">
      <formula>NOT(ISERROR(SEARCH("4- Moderado",H55)))</formula>
    </cfRule>
    <cfRule type="containsText" dxfId="185" priority="193" operator="containsText" text="3- Bajo">
      <formula>NOT(ISERROR(SEARCH("3- Bajo",H55)))</formula>
    </cfRule>
    <cfRule type="containsText" dxfId="184" priority="194" operator="containsText" text="4- Bajo">
      <formula>NOT(ISERROR(SEARCH("4- Bajo",H55)))</formula>
    </cfRule>
    <cfRule type="containsText" dxfId="183" priority="195" operator="containsText" text="1- Bajo">
      <formula>NOT(ISERROR(SEARCH("1- Bajo",H55)))</formula>
    </cfRule>
  </conditionalFormatting>
  <conditionalFormatting sqref="A55">
    <cfRule type="containsText" dxfId="182" priority="184" operator="containsText" text="3- Moderado">
      <formula>NOT(ISERROR(SEARCH("3- Moderado",A55)))</formula>
    </cfRule>
    <cfRule type="containsText" dxfId="181" priority="185" operator="containsText" text="6- Moderado">
      <formula>NOT(ISERROR(SEARCH("6- Moderado",A55)))</formula>
    </cfRule>
    <cfRule type="containsText" dxfId="180" priority="186" operator="containsText" text="4- Moderado">
      <formula>NOT(ISERROR(SEARCH("4- Moderado",A55)))</formula>
    </cfRule>
    <cfRule type="containsText" dxfId="179" priority="187" operator="containsText" text="3- Bajo">
      <formula>NOT(ISERROR(SEARCH("3- Bajo",A55)))</formula>
    </cfRule>
    <cfRule type="containsText" dxfId="178" priority="188" operator="containsText" text="4- Bajo">
      <formula>NOT(ISERROR(SEARCH("4- Bajo",A55)))</formula>
    </cfRule>
    <cfRule type="containsText" dxfId="177" priority="189" operator="containsText" text="1- Bajo">
      <formula>NOT(ISERROR(SEARCH("1- Bajo",A55)))</formula>
    </cfRule>
  </conditionalFormatting>
  <conditionalFormatting sqref="J55:J59">
    <cfRule type="containsText" dxfId="176" priority="179" operator="containsText" text="Bajo">
      <formula>NOT(ISERROR(SEARCH("Bajo",J55)))</formula>
    </cfRule>
    <cfRule type="containsText" dxfId="175" priority="180" operator="containsText" text="Moderado">
      <formula>NOT(ISERROR(SEARCH("Moderado",J55)))</formula>
    </cfRule>
    <cfRule type="containsText" dxfId="174" priority="181" operator="containsText" text="Alto">
      <formula>NOT(ISERROR(SEARCH("Alto",J55)))</formula>
    </cfRule>
    <cfRule type="containsText" dxfId="173" priority="182" operator="containsText" text="Extremo">
      <formula>NOT(ISERROR(SEARCH("Extremo",J55)))</formula>
    </cfRule>
    <cfRule type="colorScale" priority="183">
      <colorScale>
        <cfvo type="min"/>
        <cfvo type="max"/>
        <color rgb="FFFF7128"/>
        <color rgb="FFFFEF9C"/>
      </colorScale>
    </cfRule>
  </conditionalFormatting>
  <conditionalFormatting sqref="M55:M59">
    <cfRule type="containsText" dxfId="172" priority="154" operator="containsText" text="Moderado">
      <formula>NOT(ISERROR(SEARCH("Moderado",M55)))</formula>
    </cfRule>
    <cfRule type="containsText" dxfId="171" priority="174" operator="containsText" text="Bajo">
      <formula>NOT(ISERROR(SEARCH("Bajo",M55)))</formula>
    </cfRule>
    <cfRule type="containsText" dxfId="170" priority="175" operator="containsText" text="Moderado">
      <formula>NOT(ISERROR(SEARCH("Moderado",M55)))</formula>
    </cfRule>
    <cfRule type="containsText" dxfId="169" priority="176" operator="containsText" text="Alto">
      <formula>NOT(ISERROR(SEARCH("Alto",M55)))</formula>
    </cfRule>
    <cfRule type="containsText" dxfId="168" priority="177" operator="containsText" text="Extremo">
      <formula>NOT(ISERROR(SEARCH("Extremo",M55)))</formula>
    </cfRule>
    <cfRule type="colorScale" priority="178">
      <colorScale>
        <cfvo type="min"/>
        <cfvo type="max"/>
        <color rgb="FFFF7128"/>
        <color rgb="FFFFEF9C"/>
      </colorScale>
    </cfRule>
  </conditionalFormatting>
  <conditionalFormatting sqref="N55">
    <cfRule type="containsText" dxfId="167" priority="168" operator="containsText" text="3- Moderado">
      <formula>NOT(ISERROR(SEARCH("3- Moderado",N55)))</formula>
    </cfRule>
    <cfRule type="containsText" dxfId="166" priority="169" operator="containsText" text="6- Moderado">
      <formula>NOT(ISERROR(SEARCH("6- Moderado",N55)))</formula>
    </cfRule>
    <cfRule type="containsText" dxfId="165" priority="170" operator="containsText" text="4- Moderado">
      <formula>NOT(ISERROR(SEARCH("4- Moderado",N55)))</formula>
    </cfRule>
    <cfRule type="containsText" dxfId="164" priority="171" operator="containsText" text="3- Bajo">
      <formula>NOT(ISERROR(SEARCH("3- Bajo",N55)))</formula>
    </cfRule>
    <cfRule type="containsText" dxfId="163" priority="172" operator="containsText" text="4- Bajo">
      <formula>NOT(ISERROR(SEARCH("4- Bajo",N55)))</formula>
    </cfRule>
    <cfRule type="containsText" dxfId="162" priority="173" operator="containsText" text="1- Bajo">
      <formula>NOT(ISERROR(SEARCH("1- Bajo",N55)))</formula>
    </cfRule>
  </conditionalFormatting>
  <conditionalFormatting sqref="H55:H59">
    <cfRule type="containsText" dxfId="161" priority="155" operator="containsText" text="Muy Alta">
      <formula>NOT(ISERROR(SEARCH("Muy Alta",H55)))</formula>
    </cfRule>
    <cfRule type="containsText" dxfId="160" priority="156" operator="containsText" text="Alta">
      <formula>NOT(ISERROR(SEARCH("Alta",H55)))</formula>
    </cfRule>
    <cfRule type="containsText" dxfId="159" priority="157" operator="containsText" text="Muy Alta">
      <formula>NOT(ISERROR(SEARCH("Muy Alta",H55)))</formula>
    </cfRule>
    <cfRule type="containsText" dxfId="158" priority="162" operator="containsText" text="Muy Baja">
      <formula>NOT(ISERROR(SEARCH("Muy Baja",H55)))</formula>
    </cfRule>
    <cfRule type="containsText" dxfId="157" priority="163" operator="containsText" text="Baja">
      <formula>NOT(ISERROR(SEARCH("Baja",H55)))</formula>
    </cfRule>
    <cfRule type="containsText" dxfId="156" priority="164" operator="containsText" text="Media">
      <formula>NOT(ISERROR(SEARCH("Media",H55)))</formula>
    </cfRule>
    <cfRule type="containsText" dxfId="155" priority="165" operator="containsText" text="Alta">
      <formula>NOT(ISERROR(SEARCH("Alta",H55)))</formula>
    </cfRule>
    <cfRule type="containsText" dxfId="154" priority="167" operator="containsText" text="Muy Alta">
      <formula>NOT(ISERROR(SEARCH("Muy Alta",H55)))</formula>
    </cfRule>
  </conditionalFormatting>
  <conditionalFormatting sqref="I55:I59">
    <cfRule type="containsText" dxfId="153" priority="158" operator="containsText" text="Catastrófico">
      <formula>NOT(ISERROR(SEARCH("Catastrófico",I55)))</formula>
    </cfRule>
    <cfRule type="containsText" dxfId="152" priority="159" operator="containsText" text="Mayor">
      <formula>NOT(ISERROR(SEARCH("Mayor",I55)))</formula>
    </cfRule>
    <cfRule type="containsText" dxfId="151" priority="160" operator="containsText" text="Menor">
      <formula>NOT(ISERROR(SEARCH("Menor",I55)))</formula>
    </cfRule>
    <cfRule type="containsText" dxfId="150" priority="161" operator="containsText" text="Leve">
      <formula>NOT(ISERROR(SEARCH("Leve",I55)))</formula>
    </cfRule>
    <cfRule type="containsText" dxfId="149" priority="166" operator="containsText" text="Moderado">
      <formula>NOT(ISERROR(SEARCH("Moderado",I55)))</formula>
    </cfRule>
  </conditionalFormatting>
  <conditionalFormatting sqref="K55:K59">
    <cfRule type="containsText" dxfId="148" priority="153" operator="containsText" text="Media">
      <formula>NOT(ISERROR(SEARCH("Media",K55)))</formula>
    </cfRule>
  </conditionalFormatting>
  <conditionalFormatting sqref="L55:L59">
    <cfRule type="containsText" dxfId="147" priority="152" operator="containsText" text="Moderado">
      <formula>NOT(ISERROR(SEARCH("Moderado",L55)))</formula>
    </cfRule>
  </conditionalFormatting>
  <conditionalFormatting sqref="J55:J59">
    <cfRule type="containsText" dxfId="146" priority="151" operator="containsText" text="Moderado">
      <formula>NOT(ISERROR(SEARCH("Moderado",J55)))</formula>
    </cfRule>
  </conditionalFormatting>
  <conditionalFormatting sqref="J55:J59">
    <cfRule type="containsText" dxfId="145" priority="149" operator="containsText" text="Bajo">
      <formula>NOT(ISERROR(SEARCH("Bajo",J55)))</formula>
    </cfRule>
    <cfRule type="containsText" dxfId="144" priority="150" operator="containsText" text="Extremo">
      <formula>NOT(ISERROR(SEARCH("Extremo",J55)))</formula>
    </cfRule>
  </conditionalFormatting>
  <conditionalFormatting sqref="K55:K59">
    <cfRule type="containsText" dxfId="143" priority="147" operator="containsText" text="Baja">
      <formula>NOT(ISERROR(SEARCH("Baja",K55)))</formula>
    </cfRule>
    <cfRule type="containsText" dxfId="142" priority="148" operator="containsText" text="Muy Baja">
      <formula>NOT(ISERROR(SEARCH("Muy Baja",K55)))</formula>
    </cfRule>
  </conditionalFormatting>
  <conditionalFormatting sqref="K55:K59">
    <cfRule type="containsText" dxfId="141" priority="145" operator="containsText" text="Muy Alta">
      <formula>NOT(ISERROR(SEARCH("Muy Alta",K55)))</formula>
    </cfRule>
    <cfRule type="containsText" dxfId="140" priority="146" operator="containsText" text="Alta">
      <formula>NOT(ISERROR(SEARCH("Alta",K55)))</formula>
    </cfRule>
  </conditionalFormatting>
  <conditionalFormatting sqref="L55:L59">
    <cfRule type="containsText" dxfId="139" priority="141" operator="containsText" text="Catastrófico">
      <formula>NOT(ISERROR(SEARCH("Catastrófico",L55)))</formula>
    </cfRule>
    <cfRule type="containsText" dxfId="138" priority="142" operator="containsText" text="Mayor">
      <formula>NOT(ISERROR(SEARCH("Mayor",L55)))</formula>
    </cfRule>
    <cfRule type="containsText" dxfId="137" priority="143" operator="containsText" text="Menor">
      <formula>NOT(ISERROR(SEARCH("Menor",L55)))</formula>
    </cfRule>
    <cfRule type="containsText" dxfId="136" priority="144" operator="containsText" text="Leve">
      <formula>NOT(ISERROR(SEARCH("Leve",L55)))</formula>
    </cfRule>
  </conditionalFormatting>
  <conditionalFormatting sqref="B55:G55">
    <cfRule type="containsText" dxfId="135" priority="135" operator="containsText" text="3- Moderado">
      <formula>NOT(ISERROR(SEARCH("3- Moderado",B55)))</formula>
    </cfRule>
    <cfRule type="containsText" dxfId="134" priority="136" operator="containsText" text="6- Moderado">
      <formula>NOT(ISERROR(SEARCH("6- Moderado",B55)))</formula>
    </cfRule>
    <cfRule type="containsText" dxfId="133" priority="137" operator="containsText" text="4- Moderado">
      <formula>NOT(ISERROR(SEARCH("4- Moderado",B55)))</formula>
    </cfRule>
    <cfRule type="containsText" dxfId="132" priority="138" operator="containsText" text="3- Bajo">
      <formula>NOT(ISERROR(SEARCH("3- Bajo",B55)))</formula>
    </cfRule>
    <cfRule type="containsText" dxfId="131" priority="139" operator="containsText" text="4- Bajo">
      <formula>NOT(ISERROR(SEARCH("4- Bajo",B55)))</formula>
    </cfRule>
    <cfRule type="containsText" dxfId="130" priority="140" operator="containsText" text="1- Bajo">
      <formula>NOT(ISERROR(SEARCH("1- Bajo",B55)))</formula>
    </cfRule>
  </conditionalFormatting>
  <conditionalFormatting sqref="K60:L60">
    <cfRule type="containsText" dxfId="129" priority="129" operator="containsText" text="3- Moderado">
      <formula>NOT(ISERROR(SEARCH("3- Moderado",K60)))</formula>
    </cfRule>
    <cfRule type="containsText" dxfId="128" priority="130" operator="containsText" text="6- Moderado">
      <formula>NOT(ISERROR(SEARCH("6- Moderado",K60)))</formula>
    </cfRule>
    <cfRule type="containsText" dxfId="127" priority="131" operator="containsText" text="4- Moderado">
      <formula>NOT(ISERROR(SEARCH("4- Moderado",K60)))</formula>
    </cfRule>
    <cfRule type="containsText" dxfId="126" priority="132" operator="containsText" text="3- Bajo">
      <formula>NOT(ISERROR(SEARCH("3- Bajo",K60)))</formula>
    </cfRule>
    <cfRule type="containsText" dxfId="125" priority="133" operator="containsText" text="4- Bajo">
      <formula>NOT(ISERROR(SEARCH("4- Bajo",K60)))</formula>
    </cfRule>
    <cfRule type="containsText" dxfId="124" priority="134" operator="containsText" text="1- Bajo">
      <formula>NOT(ISERROR(SEARCH("1- Bajo",K60)))</formula>
    </cfRule>
  </conditionalFormatting>
  <conditionalFormatting sqref="H60:I60">
    <cfRule type="containsText" dxfId="123" priority="123" operator="containsText" text="3- Moderado">
      <formula>NOT(ISERROR(SEARCH("3- Moderado",H60)))</formula>
    </cfRule>
    <cfRule type="containsText" dxfId="122" priority="124" operator="containsText" text="6- Moderado">
      <formula>NOT(ISERROR(SEARCH("6- Moderado",H60)))</formula>
    </cfRule>
    <cfRule type="containsText" dxfId="121" priority="125" operator="containsText" text="4- Moderado">
      <formula>NOT(ISERROR(SEARCH("4- Moderado",H60)))</formula>
    </cfRule>
    <cfRule type="containsText" dxfId="120" priority="126" operator="containsText" text="3- Bajo">
      <formula>NOT(ISERROR(SEARCH("3- Bajo",H60)))</formula>
    </cfRule>
    <cfRule type="containsText" dxfId="119" priority="127" operator="containsText" text="4- Bajo">
      <formula>NOT(ISERROR(SEARCH("4- Bajo",H60)))</formula>
    </cfRule>
    <cfRule type="containsText" dxfId="118" priority="128" operator="containsText" text="1- Bajo">
      <formula>NOT(ISERROR(SEARCH("1- Bajo",H60)))</formula>
    </cfRule>
  </conditionalFormatting>
  <conditionalFormatting sqref="A60">
    <cfRule type="containsText" dxfId="117" priority="117" operator="containsText" text="3- Moderado">
      <formula>NOT(ISERROR(SEARCH("3- Moderado",A60)))</formula>
    </cfRule>
    <cfRule type="containsText" dxfId="116" priority="118" operator="containsText" text="6- Moderado">
      <formula>NOT(ISERROR(SEARCH("6- Moderado",A60)))</formula>
    </cfRule>
    <cfRule type="containsText" dxfId="115" priority="119" operator="containsText" text="4- Moderado">
      <formula>NOT(ISERROR(SEARCH("4- Moderado",A60)))</formula>
    </cfRule>
    <cfRule type="containsText" dxfId="114" priority="120" operator="containsText" text="3- Bajo">
      <formula>NOT(ISERROR(SEARCH("3- Bajo",A60)))</formula>
    </cfRule>
    <cfRule type="containsText" dxfId="113" priority="121" operator="containsText" text="4- Bajo">
      <formula>NOT(ISERROR(SEARCH("4- Bajo",A60)))</formula>
    </cfRule>
    <cfRule type="containsText" dxfId="112" priority="122" operator="containsText" text="1- Bajo">
      <formula>NOT(ISERROR(SEARCH("1- Bajo",A60)))</formula>
    </cfRule>
  </conditionalFormatting>
  <conditionalFormatting sqref="J60:J64">
    <cfRule type="containsText" dxfId="111" priority="112" operator="containsText" text="Bajo">
      <formula>NOT(ISERROR(SEARCH("Bajo",J60)))</formula>
    </cfRule>
    <cfRule type="containsText" dxfId="110" priority="113" operator="containsText" text="Moderado">
      <formula>NOT(ISERROR(SEARCH("Moderado",J60)))</formula>
    </cfRule>
    <cfRule type="containsText" dxfId="109" priority="114" operator="containsText" text="Alto">
      <formula>NOT(ISERROR(SEARCH("Alto",J60)))</formula>
    </cfRule>
    <cfRule type="containsText" dxfId="108" priority="115" operator="containsText" text="Extremo">
      <formula>NOT(ISERROR(SEARCH("Extremo",J60)))</formula>
    </cfRule>
    <cfRule type="colorScale" priority="116">
      <colorScale>
        <cfvo type="min"/>
        <cfvo type="max"/>
        <color rgb="FFFF7128"/>
        <color rgb="FFFFEF9C"/>
      </colorScale>
    </cfRule>
  </conditionalFormatting>
  <conditionalFormatting sqref="M60:M64">
    <cfRule type="containsText" dxfId="107" priority="87" operator="containsText" text="Moderado">
      <formula>NOT(ISERROR(SEARCH("Moderado",M60)))</formula>
    </cfRule>
    <cfRule type="containsText" dxfId="106" priority="107" operator="containsText" text="Bajo">
      <formula>NOT(ISERROR(SEARCH("Bajo",M60)))</formula>
    </cfRule>
    <cfRule type="containsText" dxfId="105" priority="108" operator="containsText" text="Moderado">
      <formula>NOT(ISERROR(SEARCH("Moderado",M60)))</formula>
    </cfRule>
    <cfRule type="containsText" dxfId="104" priority="109" operator="containsText" text="Alto">
      <formula>NOT(ISERROR(SEARCH("Alto",M60)))</formula>
    </cfRule>
    <cfRule type="containsText" dxfId="103" priority="110" operator="containsText" text="Extremo">
      <formula>NOT(ISERROR(SEARCH("Extremo",M60)))</formula>
    </cfRule>
    <cfRule type="colorScale" priority="111">
      <colorScale>
        <cfvo type="min"/>
        <cfvo type="max"/>
        <color rgb="FFFF7128"/>
        <color rgb="FFFFEF9C"/>
      </colorScale>
    </cfRule>
  </conditionalFormatting>
  <conditionalFormatting sqref="N60">
    <cfRule type="containsText" dxfId="102" priority="101" operator="containsText" text="3- Moderado">
      <formula>NOT(ISERROR(SEARCH("3- Moderado",N60)))</formula>
    </cfRule>
    <cfRule type="containsText" dxfId="101" priority="102" operator="containsText" text="6- Moderado">
      <formula>NOT(ISERROR(SEARCH("6- Moderado",N60)))</formula>
    </cfRule>
    <cfRule type="containsText" dxfId="100" priority="103" operator="containsText" text="4- Moderado">
      <formula>NOT(ISERROR(SEARCH("4- Moderado",N60)))</formula>
    </cfRule>
    <cfRule type="containsText" dxfId="99" priority="104" operator="containsText" text="3- Bajo">
      <formula>NOT(ISERROR(SEARCH("3- Bajo",N60)))</formula>
    </cfRule>
    <cfRule type="containsText" dxfId="98" priority="105" operator="containsText" text="4- Bajo">
      <formula>NOT(ISERROR(SEARCH("4- Bajo",N60)))</formula>
    </cfRule>
    <cfRule type="containsText" dxfId="97" priority="106" operator="containsText" text="1- Bajo">
      <formula>NOT(ISERROR(SEARCH("1- Bajo",N60)))</formula>
    </cfRule>
  </conditionalFormatting>
  <conditionalFormatting sqref="H60:H64">
    <cfRule type="containsText" dxfId="96" priority="88" operator="containsText" text="Muy Alta">
      <formula>NOT(ISERROR(SEARCH("Muy Alta",H60)))</formula>
    </cfRule>
    <cfRule type="containsText" dxfId="95" priority="89" operator="containsText" text="Alta">
      <formula>NOT(ISERROR(SEARCH("Alta",H60)))</formula>
    </cfRule>
    <cfRule type="containsText" dxfId="94" priority="90" operator="containsText" text="Muy Alta">
      <formula>NOT(ISERROR(SEARCH("Muy Alta",H60)))</formula>
    </cfRule>
    <cfRule type="containsText" dxfId="93" priority="95" operator="containsText" text="Muy Baja">
      <formula>NOT(ISERROR(SEARCH("Muy Baja",H60)))</formula>
    </cfRule>
    <cfRule type="containsText" dxfId="92" priority="96" operator="containsText" text="Baja">
      <formula>NOT(ISERROR(SEARCH("Baja",H60)))</formula>
    </cfRule>
    <cfRule type="containsText" dxfId="91" priority="97" operator="containsText" text="Media">
      <formula>NOT(ISERROR(SEARCH("Media",H60)))</formula>
    </cfRule>
    <cfRule type="containsText" dxfId="90" priority="98" operator="containsText" text="Alta">
      <formula>NOT(ISERROR(SEARCH("Alta",H60)))</formula>
    </cfRule>
    <cfRule type="containsText" dxfId="89" priority="100" operator="containsText" text="Muy Alta">
      <formula>NOT(ISERROR(SEARCH("Muy Alta",H60)))</formula>
    </cfRule>
  </conditionalFormatting>
  <conditionalFormatting sqref="I60:I64">
    <cfRule type="containsText" dxfId="88" priority="91" operator="containsText" text="Catastrófico">
      <formula>NOT(ISERROR(SEARCH("Catastrófico",I60)))</formula>
    </cfRule>
    <cfRule type="containsText" dxfId="87" priority="92" operator="containsText" text="Mayor">
      <formula>NOT(ISERROR(SEARCH("Mayor",I60)))</formula>
    </cfRule>
    <cfRule type="containsText" dxfId="86" priority="93" operator="containsText" text="Menor">
      <formula>NOT(ISERROR(SEARCH("Menor",I60)))</formula>
    </cfRule>
    <cfRule type="containsText" dxfId="85" priority="94" operator="containsText" text="Leve">
      <formula>NOT(ISERROR(SEARCH("Leve",I60)))</formula>
    </cfRule>
    <cfRule type="containsText" dxfId="84" priority="99" operator="containsText" text="Moderado">
      <formula>NOT(ISERROR(SEARCH("Moderado",I60)))</formula>
    </cfRule>
  </conditionalFormatting>
  <conditionalFormatting sqref="K60:K64">
    <cfRule type="containsText" dxfId="83" priority="86" operator="containsText" text="Media">
      <formula>NOT(ISERROR(SEARCH("Media",K60)))</formula>
    </cfRule>
  </conditionalFormatting>
  <conditionalFormatting sqref="L60:L64">
    <cfRule type="containsText" dxfId="82" priority="85" operator="containsText" text="Moderado">
      <formula>NOT(ISERROR(SEARCH("Moderado",L60)))</formula>
    </cfRule>
  </conditionalFormatting>
  <conditionalFormatting sqref="J60:J64">
    <cfRule type="containsText" dxfId="81" priority="84" operator="containsText" text="Moderado">
      <formula>NOT(ISERROR(SEARCH("Moderado",J60)))</formula>
    </cfRule>
  </conditionalFormatting>
  <conditionalFormatting sqref="J60:J64">
    <cfRule type="containsText" dxfId="80" priority="82" operator="containsText" text="Bajo">
      <formula>NOT(ISERROR(SEARCH("Bajo",J60)))</formula>
    </cfRule>
    <cfRule type="containsText" dxfId="79" priority="83" operator="containsText" text="Extremo">
      <formula>NOT(ISERROR(SEARCH("Extremo",J60)))</formula>
    </cfRule>
  </conditionalFormatting>
  <conditionalFormatting sqref="K60:K64">
    <cfRule type="containsText" dxfId="78" priority="80" operator="containsText" text="Baja">
      <formula>NOT(ISERROR(SEARCH("Baja",K60)))</formula>
    </cfRule>
    <cfRule type="containsText" dxfId="77" priority="81" operator="containsText" text="Muy Baja">
      <formula>NOT(ISERROR(SEARCH("Muy Baja",K60)))</formula>
    </cfRule>
  </conditionalFormatting>
  <conditionalFormatting sqref="K60:K64">
    <cfRule type="containsText" dxfId="76" priority="78" operator="containsText" text="Muy Alta">
      <formula>NOT(ISERROR(SEARCH("Muy Alta",K60)))</formula>
    </cfRule>
    <cfRule type="containsText" dxfId="75" priority="79" operator="containsText" text="Alta">
      <formula>NOT(ISERROR(SEARCH("Alta",K60)))</formula>
    </cfRule>
  </conditionalFormatting>
  <conditionalFormatting sqref="L60:L64">
    <cfRule type="containsText" dxfId="74" priority="74" operator="containsText" text="Catastrófico">
      <formula>NOT(ISERROR(SEARCH("Catastrófico",L60)))</formula>
    </cfRule>
    <cfRule type="containsText" dxfId="73" priority="75" operator="containsText" text="Mayor">
      <formula>NOT(ISERROR(SEARCH("Mayor",L60)))</formula>
    </cfRule>
    <cfRule type="containsText" dxfId="72" priority="76" operator="containsText" text="Menor">
      <formula>NOT(ISERROR(SEARCH("Menor",L60)))</formula>
    </cfRule>
    <cfRule type="containsText" dxfId="71" priority="77" operator="containsText" text="Leve">
      <formula>NOT(ISERROR(SEARCH("Leve",L60)))</formula>
    </cfRule>
  </conditionalFormatting>
  <conditionalFormatting sqref="B60:G60">
    <cfRule type="containsText" dxfId="70" priority="68" operator="containsText" text="3- Moderado">
      <formula>NOT(ISERROR(SEARCH("3- Moderado",B60)))</formula>
    </cfRule>
    <cfRule type="containsText" dxfId="69" priority="69" operator="containsText" text="6- Moderado">
      <formula>NOT(ISERROR(SEARCH("6- Moderado",B60)))</formula>
    </cfRule>
    <cfRule type="containsText" dxfId="68" priority="70" operator="containsText" text="4- Moderado">
      <formula>NOT(ISERROR(SEARCH("4- Moderado",B60)))</formula>
    </cfRule>
    <cfRule type="containsText" dxfId="67" priority="71" operator="containsText" text="3- Bajo">
      <formula>NOT(ISERROR(SEARCH("3- Bajo",B60)))</formula>
    </cfRule>
    <cfRule type="containsText" dxfId="66" priority="72" operator="containsText" text="4- Bajo">
      <formula>NOT(ISERROR(SEARCH("4- Bajo",B60)))</formula>
    </cfRule>
    <cfRule type="containsText" dxfId="65" priority="73" operator="containsText" text="1- Bajo">
      <formula>NOT(ISERROR(SEARCH("1- Bajo",B60)))</formula>
    </cfRule>
  </conditionalFormatting>
  <conditionalFormatting sqref="K65:L65">
    <cfRule type="containsText" dxfId="64" priority="62" operator="containsText" text="3- Moderado">
      <formula>NOT(ISERROR(SEARCH("3- Moderado",K65)))</formula>
    </cfRule>
    <cfRule type="containsText" dxfId="63" priority="63" operator="containsText" text="6- Moderado">
      <formula>NOT(ISERROR(SEARCH("6- Moderado",K65)))</formula>
    </cfRule>
    <cfRule type="containsText" dxfId="62" priority="64" operator="containsText" text="4- Moderado">
      <formula>NOT(ISERROR(SEARCH("4- Moderado",K65)))</formula>
    </cfRule>
    <cfRule type="containsText" dxfId="61" priority="65" operator="containsText" text="3- Bajo">
      <formula>NOT(ISERROR(SEARCH("3- Bajo",K65)))</formula>
    </cfRule>
    <cfRule type="containsText" dxfId="60" priority="66" operator="containsText" text="4- Bajo">
      <formula>NOT(ISERROR(SEARCH("4- Bajo",K65)))</formula>
    </cfRule>
    <cfRule type="containsText" dxfId="59" priority="67" operator="containsText" text="1- Bajo">
      <formula>NOT(ISERROR(SEARCH("1- Bajo",K65)))</formula>
    </cfRule>
  </conditionalFormatting>
  <conditionalFormatting sqref="H65:I65">
    <cfRule type="containsText" dxfId="58" priority="56" operator="containsText" text="3- Moderado">
      <formula>NOT(ISERROR(SEARCH("3- Moderado",H65)))</formula>
    </cfRule>
    <cfRule type="containsText" dxfId="57" priority="57" operator="containsText" text="6- Moderado">
      <formula>NOT(ISERROR(SEARCH("6- Moderado",H65)))</formula>
    </cfRule>
    <cfRule type="containsText" dxfId="56" priority="58" operator="containsText" text="4- Moderado">
      <formula>NOT(ISERROR(SEARCH("4- Moderado",H65)))</formula>
    </cfRule>
    <cfRule type="containsText" dxfId="55" priority="59" operator="containsText" text="3- Bajo">
      <formula>NOT(ISERROR(SEARCH("3- Bajo",H65)))</formula>
    </cfRule>
    <cfRule type="containsText" dxfId="54" priority="60" operator="containsText" text="4- Bajo">
      <formula>NOT(ISERROR(SEARCH("4- Bajo",H65)))</formula>
    </cfRule>
    <cfRule type="containsText" dxfId="53" priority="61" operator="containsText" text="1- Bajo">
      <formula>NOT(ISERROR(SEARCH("1- Bajo",H65)))</formula>
    </cfRule>
  </conditionalFormatting>
  <conditionalFormatting sqref="A65">
    <cfRule type="containsText" dxfId="52" priority="50" operator="containsText" text="3- Moderado">
      <formula>NOT(ISERROR(SEARCH("3- Moderado",A65)))</formula>
    </cfRule>
    <cfRule type="containsText" dxfId="51" priority="51" operator="containsText" text="6- Moderado">
      <formula>NOT(ISERROR(SEARCH("6- Moderado",A65)))</formula>
    </cfRule>
    <cfRule type="containsText" dxfId="50" priority="52" operator="containsText" text="4- Moderado">
      <formula>NOT(ISERROR(SEARCH("4- Moderado",A65)))</formula>
    </cfRule>
    <cfRule type="containsText" dxfId="49" priority="53" operator="containsText" text="3- Bajo">
      <formula>NOT(ISERROR(SEARCH("3- Bajo",A65)))</formula>
    </cfRule>
    <cfRule type="containsText" dxfId="48" priority="54" operator="containsText" text="4- Bajo">
      <formula>NOT(ISERROR(SEARCH("4- Bajo",A65)))</formula>
    </cfRule>
    <cfRule type="containsText" dxfId="47" priority="55" operator="containsText" text="1- Bajo">
      <formula>NOT(ISERROR(SEARCH("1- Bajo",A65)))</formula>
    </cfRule>
  </conditionalFormatting>
  <conditionalFormatting sqref="J65:J69">
    <cfRule type="containsText" dxfId="46" priority="45" operator="containsText" text="Bajo">
      <formula>NOT(ISERROR(SEARCH("Bajo",J65)))</formula>
    </cfRule>
    <cfRule type="containsText" dxfId="45" priority="46" operator="containsText" text="Moderado">
      <formula>NOT(ISERROR(SEARCH("Moderado",J65)))</formula>
    </cfRule>
    <cfRule type="containsText" dxfId="44" priority="47" operator="containsText" text="Alto">
      <formula>NOT(ISERROR(SEARCH("Alto",J65)))</formula>
    </cfRule>
    <cfRule type="containsText" dxfId="43" priority="48" operator="containsText" text="Extremo">
      <formula>NOT(ISERROR(SEARCH("Extremo",J65)))</formula>
    </cfRule>
    <cfRule type="colorScale" priority="49">
      <colorScale>
        <cfvo type="min"/>
        <cfvo type="max"/>
        <color rgb="FFFF7128"/>
        <color rgb="FFFFEF9C"/>
      </colorScale>
    </cfRule>
  </conditionalFormatting>
  <conditionalFormatting sqref="M65:M69">
    <cfRule type="containsText" dxfId="42" priority="20" operator="containsText" text="Moderado">
      <formula>NOT(ISERROR(SEARCH("Moderado",M65)))</formula>
    </cfRule>
    <cfRule type="containsText" dxfId="41" priority="40" operator="containsText" text="Bajo">
      <formula>NOT(ISERROR(SEARCH("Bajo",M65)))</formula>
    </cfRule>
    <cfRule type="containsText" dxfId="40" priority="41" operator="containsText" text="Moderado">
      <formula>NOT(ISERROR(SEARCH("Moderado",M65)))</formula>
    </cfRule>
    <cfRule type="containsText" dxfId="39" priority="42" operator="containsText" text="Alto">
      <formula>NOT(ISERROR(SEARCH("Alto",M65)))</formula>
    </cfRule>
    <cfRule type="containsText" dxfId="38" priority="43" operator="containsText" text="Extremo">
      <formula>NOT(ISERROR(SEARCH("Extremo",M65)))</formula>
    </cfRule>
    <cfRule type="colorScale" priority="44">
      <colorScale>
        <cfvo type="min"/>
        <cfvo type="max"/>
        <color rgb="FFFF7128"/>
        <color rgb="FFFFEF9C"/>
      </colorScale>
    </cfRule>
  </conditionalFormatting>
  <conditionalFormatting sqref="N65">
    <cfRule type="containsText" dxfId="37" priority="34" operator="containsText" text="3- Moderado">
      <formula>NOT(ISERROR(SEARCH("3- Moderado",N65)))</formula>
    </cfRule>
    <cfRule type="containsText" dxfId="36" priority="35" operator="containsText" text="6- Moderado">
      <formula>NOT(ISERROR(SEARCH("6- Moderado",N65)))</formula>
    </cfRule>
    <cfRule type="containsText" dxfId="35" priority="36" operator="containsText" text="4- Moderado">
      <formula>NOT(ISERROR(SEARCH("4- Moderado",N65)))</formula>
    </cfRule>
    <cfRule type="containsText" dxfId="34" priority="37" operator="containsText" text="3- Bajo">
      <formula>NOT(ISERROR(SEARCH("3- Bajo",N65)))</formula>
    </cfRule>
    <cfRule type="containsText" dxfId="33" priority="38" operator="containsText" text="4- Bajo">
      <formula>NOT(ISERROR(SEARCH("4- Bajo",N65)))</formula>
    </cfRule>
    <cfRule type="containsText" dxfId="32" priority="39" operator="containsText" text="1- Bajo">
      <formula>NOT(ISERROR(SEARCH("1- Bajo",N65)))</formula>
    </cfRule>
  </conditionalFormatting>
  <conditionalFormatting sqref="H65:H69">
    <cfRule type="containsText" dxfId="31" priority="21" operator="containsText" text="Muy Alta">
      <formula>NOT(ISERROR(SEARCH("Muy Alta",H65)))</formula>
    </cfRule>
    <cfRule type="containsText" dxfId="30" priority="22" operator="containsText" text="Alta">
      <formula>NOT(ISERROR(SEARCH("Alta",H65)))</formula>
    </cfRule>
    <cfRule type="containsText" dxfId="29" priority="23" operator="containsText" text="Muy Alta">
      <formula>NOT(ISERROR(SEARCH("Muy Alta",H65)))</formula>
    </cfRule>
    <cfRule type="containsText" dxfId="28" priority="28" operator="containsText" text="Muy Baja">
      <formula>NOT(ISERROR(SEARCH("Muy Baja",H65)))</formula>
    </cfRule>
    <cfRule type="containsText" dxfId="27" priority="29" operator="containsText" text="Baja">
      <formula>NOT(ISERROR(SEARCH("Baja",H65)))</formula>
    </cfRule>
    <cfRule type="containsText" dxfId="26" priority="30" operator="containsText" text="Media">
      <formula>NOT(ISERROR(SEARCH("Media",H65)))</formula>
    </cfRule>
    <cfRule type="containsText" dxfId="25" priority="31" operator="containsText" text="Alta">
      <formula>NOT(ISERROR(SEARCH("Alta",H65)))</formula>
    </cfRule>
    <cfRule type="containsText" dxfId="24" priority="33" operator="containsText" text="Muy Alta">
      <formula>NOT(ISERROR(SEARCH("Muy Alta",H65)))</formula>
    </cfRule>
  </conditionalFormatting>
  <conditionalFormatting sqref="I65:I69">
    <cfRule type="containsText" dxfId="23" priority="24" operator="containsText" text="Catastrófico">
      <formula>NOT(ISERROR(SEARCH("Catastrófico",I65)))</formula>
    </cfRule>
    <cfRule type="containsText" dxfId="22" priority="25" operator="containsText" text="Mayor">
      <formula>NOT(ISERROR(SEARCH("Mayor",I65)))</formula>
    </cfRule>
    <cfRule type="containsText" dxfId="21" priority="26" operator="containsText" text="Menor">
      <formula>NOT(ISERROR(SEARCH("Menor",I65)))</formula>
    </cfRule>
    <cfRule type="containsText" dxfId="20" priority="27" operator="containsText" text="Leve">
      <formula>NOT(ISERROR(SEARCH("Leve",I65)))</formula>
    </cfRule>
    <cfRule type="containsText" dxfId="19" priority="32" operator="containsText" text="Moderado">
      <formula>NOT(ISERROR(SEARCH("Moderado",I65)))</formula>
    </cfRule>
  </conditionalFormatting>
  <conditionalFormatting sqref="K65:K69">
    <cfRule type="containsText" dxfId="18" priority="19" operator="containsText" text="Media">
      <formula>NOT(ISERROR(SEARCH("Media",K65)))</formula>
    </cfRule>
  </conditionalFormatting>
  <conditionalFormatting sqref="L65:L69">
    <cfRule type="containsText" dxfId="17" priority="18" operator="containsText" text="Moderado">
      <formula>NOT(ISERROR(SEARCH("Moderado",L65)))</formula>
    </cfRule>
  </conditionalFormatting>
  <conditionalFormatting sqref="J65:J69">
    <cfRule type="containsText" dxfId="16" priority="17" operator="containsText" text="Moderado">
      <formula>NOT(ISERROR(SEARCH("Moderado",J65)))</formula>
    </cfRule>
  </conditionalFormatting>
  <conditionalFormatting sqref="J65:J69">
    <cfRule type="containsText" dxfId="15" priority="15" operator="containsText" text="Bajo">
      <formula>NOT(ISERROR(SEARCH("Bajo",J65)))</formula>
    </cfRule>
    <cfRule type="containsText" dxfId="14" priority="16" operator="containsText" text="Extremo">
      <formula>NOT(ISERROR(SEARCH("Extremo",J65)))</formula>
    </cfRule>
  </conditionalFormatting>
  <conditionalFormatting sqref="K65:K69">
    <cfRule type="containsText" dxfId="13" priority="13" operator="containsText" text="Baja">
      <formula>NOT(ISERROR(SEARCH("Baja",K65)))</formula>
    </cfRule>
    <cfRule type="containsText" dxfId="12" priority="14" operator="containsText" text="Muy Baja">
      <formula>NOT(ISERROR(SEARCH("Muy Baja",K65)))</formula>
    </cfRule>
  </conditionalFormatting>
  <conditionalFormatting sqref="K65:K69">
    <cfRule type="containsText" dxfId="11" priority="11" operator="containsText" text="Muy Alta">
      <formula>NOT(ISERROR(SEARCH("Muy Alta",K65)))</formula>
    </cfRule>
    <cfRule type="containsText" dxfId="10" priority="12" operator="containsText" text="Alta">
      <formula>NOT(ISERROR(SEARCH("Alta",K65)))</formula>
    </cfRule>
  </conditionalFormatting>
  <conditionalFormatting sqref="L65:L69">
    <cfRule type="containsText" dxfId="9" priority="7" operator="containsText" text="Catastrófico">
      <formula>NOT(ISERROR(SEARCH("Catastrófico",L65)))</formula>
    </cfRule>
    <cfRule type="containsText" dxfId="8" priority="8" operator="containsText" text="Mayor">
      <formula>NOT(ISERROR(SEARCH("Mayor",L65)))</formula>
    </cfRule>
    <cfRule type="containsText" dxfId="7" priority="9" operator="containsText" text="Menor">
      <formula>NOT(ISERROR(SEARCH("Menor",L65)))</formula>
    </cfRule>
    <cfRule type="containsText" dxfId="6" priority="10" operator="containsText" text="Leve">
      <formula>NOT(ISERROR(SEARCH("Leve",L65)))</formula>
    </cfRule>
  </conditionalFormatting>
  <conditionalFormatting sqref="B65:G65">
    <cfRule type="containsText" dxfId="5" priority="1" operator="containsText" text="3- Moderado">
      <formula>NOT(ISERROR(SEARCH("3- Moderado",B65)))</formula>
    </cfRule>
    <cfRule type="containsText" dxfId="4" priority="2" operator="containsText" text="6- Moderado">
      <formula>NOT(ISERROR(SEARCH("6- Moderado",B65)))</formula>
    </cfRule>
    <cfRule type="containsText" dxfId="3" priority="3" operator="containsText" text="4- Moderado">
      <formula>NOT(ISERROR(SEARCH("4- Moderado",B65)))</formula>
    </cfRule>
    <cfRule type="containsText" dxfId="2" priority="4" operator="containsText" text="3- Bajo">
      <formula>NOT(ISERROR(SEARCH("3- Bajo",B65)))</formula>
    </cfRule>
    <cfRule type="containsText" dxfId="1" priority="5" operator="containsText" text="4- Bajo">
      <formula>NOT(ISERROR(SEARCH("4- Bajo",B65)))</formula>
    </cfRule>
    <cfRule type="containsText" dxfId="0" priority="6" operator="containsText" text="1- Bajo">
      <formula>NOT(ISERROR(SEARCH("1- Bajo",B65)))</formula>
    </cfRule>
  </conditionalFormatting>
  <dataValidations count="7">
    <dataValidation allowBlank="1" showInputMessage="1" showErrorMessage="1" prompt="seleccionar si el responsable de ejecutar las acciones es el nivel central" sqref="Q8:R8" xr:uid="{00000000-0002-0000-0F00-000000000000}"/>
    <dataValidation allowBlank="1" showInputMessage="1" showErrorMessage="1" prompt="Seleccionar si el responsable es el responsable de las acciones es el nivel central" sqref="P7:P8" xr:uid="{00000000-0002-0000-0F00-000001000000}"/>
    <dataValidation allowBlank="1" showInputMessage="1" showErrorMessage="1" prompt="Describir las actividades que se van a desarrollar para el proyecto" sqref="O7" xr:uid="{00000000-0002-0000-0F00-000002000000}"/>
    <dataValidation allowBlank="1" showInputMessage="1" showErrorMessage="1" prompt="El grado de afectación puede ser " sqref="I8" xr:uid="{00000000-0002-0000-0F00-000003000000}"/>
    <dataValidation allowBlank="1" showInputMessage="1" showErrorMessage="1" prompt="Que tan factible es que materialize el riesgo?" sqref="H8" xr:uid="{00000000-0002-0000-0F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5000000}"/>
    <dataValidation allowBlank="1" showInputMessage="1" showErrorMessage="1" prompt="Seleccionar el tipo de riesgo teniendo en cuenta que  factor organizaconal afecta. Ver explicacion en hoja " sqref="E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58"/>
  <sheetViews>
    <sheetView zoomScale="80" zoomScaleNormal="80" workbookViewId="0">
      <selection activeCell="B9" sqref="B9:E9"/>
    </sheetView>
  </sheetViews>
  <sheetFormatPr baseColWidth="10" defaultColWidth="10.5703125" defaultRowHeight="14.25" x14ac:dyDescent="0.2"/>
  <cols>
    <col min="1" max="1" width="44.42578125" style="156" customWidth="1"/>
    <col min="2" max="2" width="15.5703125" style="157" customWidth="1"/>
    <col min="3" max="3" width="43.42578125" style="87" customWidth="1"/>
    <col min="4" max="4" width="24.140625" style="157" customWidth="1"/>
    <col min="5" max="5" width="46.5703125" style="87" customWidth="1"/>
    <col min="6" max="6" width="10.5703125" style="158"/>
    <col min="7" max="16384" width="10.5703125" style="87"/>
  </cols>
  <sheetData>
    <row r="1" spans="1:10" ht="12.75" customHeight="1" x14ac:dyDescent="0.2">
      <c r="A1" s="113"/>
      <c r="C1" s="314" t="s">
        <v>187</v>
      </c>
      <c r="D1" s="314"/>
      <c r="E1" s="114"/>
      <c r="F1" s="281"/>
      <c r="G1" s="113"/>
      <c r="H1" s="113"/>
      <c r="J1" s="115"/>
    </row>
    <row r="2" spans="1:10" ht="12.75" customHeight="1" x14ac:dyDescent="0.2">
      <c r="A2" s="113"/>
      <c r="C2" s="314" t="s">
        <v>218</v>
      </c>
      <c r="D2" s="314"/>
      <c r="E2" s="114"/>
      <c r="F2" s="281"/>
      <c r="G2" s="113"/>
      <c r="H2" s="113"/>
      <c r="J2" s="115"/>
    </row>
    <row r="3" spans="1:10" ht="12.75" customHeight="1" x14ac:dyDescent="0.2">
      <c r="A3" s="113"/>
      <c r="B3" s="275"/>
      <c r="C3" s="275"/>
      <c r="D3" s="275"/>
      <c r="E3" s="114"/>
      <c r="F3" s="281"/>
      <c r="G3" s="113"/>
      <c r="H3" s="113"/>
      <c r="J3" s="115"/>
    </row>
    <row r="4" spans="1:10" ht="15.75" customHeight="1" x14ac:dyDescent="0.2">
      <c r="A4" s="113"/>
      <c r="B4" s="275"/>
      <c r="C4" s="275"/>
      <c r="D4" s="275"/>
      <c r="E4" s="114"/>
      <c r="F4" s="281"/>
      <c r="G4" s="113"/>
      <c r="H4" s="113"/>
      <c r="J4" s="115"/>
    </row>
    <row r="5" spans="1:10" ht="87" customHeight="1" x14ac:dyDescent="0.2">
      <c r="A5" s="116" t="s">
        <v>219</v>
      </c>
      <c r="B5" s="315" t="s">
        <v>578</v>
      </c>
      <c r="C5" s="315"/>
      <c r="D5" s="116" t="s">
        <v>579</v>
      </c>
      <c r="E5" s="117" t="s">
        <v>637</v>
      </c>
      <c r="G5" s="115"/>
      <c r="J5" s="118"/>
    </row>
    <row r="6" spans="1:10" ht="16.7" customHeight="1" x14ac:dyDescent="0.2">
      <c r="A6" s="93"/>
      <c r="B6" s="94"/>
      <c r="C6" s="94"/>
      <c r="D6" s="93"/>
      <c r="E6" s="92"/>
      <c r="J6" s="115"/>
    </row>
    <row r="7" spans="1:10" ht="54.75" customHeight="1" x14ac:dyDescent="0.2">
      <c r="A7" s="119" t="s">
        <v>220</v>
      </c>
      <c r="B7" s="315" t="s">
        <v>636</v>
      </c>
      <c r="C7" s="315"/>
      <c r="D7" s="315"/>
      <c r="E7" s="315"/>
    </row>
    <row r="8" spans="1:10" ht="13.35" customHeight="1" x14ac:dyDescent="0.2">
      <c r="A8" s="120"/>
      <c r="B8" s="120"/>
      <c r="D8" s="121"/>
      <c r="E8" s="121"/>
    </row>
    <row r="9" spans="1:10" ht="57" customHeight="1" x14ac:dyDescent="0.2">
      <c r="A9" s="122" t="s">
        <v>221</v>
      </c>
      <c r="B9" s="316" t="s">
        <v>616</v>
      </c>
      <c r="C9" s="316"/>
      <c r="D9" s="316"/>
      <c r="E9" s="316"/>
    </row>
    <row r="10" spans="1:10" ht="21" customHeight="1" x14ac:dyDescent="0.2">
      <c r="A10" s="120"/>
      <c r="B10" s="120"/>
      <c r="D10" s="121"/>
      <c r="E10" s="121"/>
    </row>
    <row r="11" spans="1:10" s="123" customFormat="1" ht="12.75" x14ac:dyDescent="0.2">
      <c r="A11" s="317" t="s">
        <v>222</v>
      </c>
      <c r="B11" s="317"/>
      <c r="C11" s="317"/>
      <c r="D11" s="317"/>
      <c r="E11" s="317"/>
      <c r="F11" s="282"/>
    </row>
    <row r="12" spans="1:10" s="123" customFormat="1" ht="12.75" customHeight="1" x14ac:dyDescent="0.2">
      <c r="A12" s="124" t="s">
        <v>223</v>
      </c>
      <c r="B12" s="124" t="s">
        <v>224</v>
      </c>
      <c r="C12" s="125" t="s">
        <v>225</v>
      </c>
      <c r="D12" s="125" t="s">
        <v>226</v>
      </c>
      <c r="E12" s="125" t="s">
        <v>227</v>
      </c>
      <c r="F12" s="282"/>
    </row>
    <row r="13" spans="1:10" s="123" customFormat="1" ht="12.75" customHeight="1" x14ac:dyDescent="0.2">
      <c r="A13" s="124"/>
      <c r="B13" s="124"/>
      <c r="C13" s="125"/>
      <c r="D13" s="125"/>
      <c r="E13" s="125"/>
      <c r="F13" s="282"/>
    </row>
    <row r="14" spans="1:10" s="123" customFormat="1" ht="63.75" x14ac:dyDescent="0.2">
      <c r="A14" s="318" t="s">
        <v>228</v>
      </c>
      <c r="B14" s="276">
        <v>1</v>
      </c>
      <c r="C14" s="126" t="s">
        <v>229</v>
      </c>
      <c r="D14" s="276">
        <v>1</v>
      </c>
      <c r="E14" s="126" t="s">
        <v>580</v>
      </c>
      <c r="F14" s="282"/>
    </row>
    <row r="15" spans="1:10" s="123" customFormat="1" ht="38.25" x14ac:dyDescent="0.2">
      <c r="A15" s="318"/>
      <c r="B15" s="276">
        <v>2</v>
      </c>
      <c r="C15" s="127" t="s">
        <v>230</v>
      </c>
      <c r="D15" s="128">
        <v>2</v>
      </c>
      <c r="E15" s="127" t="s">
        <v>231</v>
      </c>
      <c r="F15" s="282"/>
    </row>
    <row r="16" spans="1:10" s="123" customFormat="1" ht="38.25" x14ac:dyDescent="0.2">
      <c r="A16" s="312" t="s">
        <v>232</v>
      </c>
      <c r="B16" s="276">
        <v>3</v>
      </c>
      <c r="C16" s="127" t="s">
        <v>233</v>
      </c>
      <c r="D16" s="129"/>
      <c r="E16" s="127"/>
      <c r="F16" s="282"/>
    </row>
    <row r="17" spans="1:6" s="123" customFormat="1" ht="96" customHeight="1" x14ac:dyDescent="0.2">
      <c r="A17" s="313"/>
      <c r="B17" s="276">
        <v>4</v>
      </c>
      <c r="C17" s="127" t="s">
        <v>234</v>
      </c>
      <c r="D17" s="128">
        <v>3</v>
      </c>
      <c r="E17" s="127" t="s">
        <v>235</v>
      </c>
      <c r="F17" s="282"/>
    </row>
    <row r="18" spans="1:6" s="123" customFormat="1" ht="67.5" customHeight="1" x14ac:dyDescent="0.2">
      <c r="A18" s="311" t="s">
        <v>236</v>
      </c>
      <c r="B18" s="276">
        <v>5</v>
      </c>
      <c r="C18" s="127" t="s">
        <v>237</v>
      </c>
      <c r="D18" s="128">
        <v>4</v>
      </c>
      <c r="E18" s="126" t="s">
        <v>238</v>
      </c>
      <c r="F18" s="282"/>
    </row>
    <row r="19" spans="1:6" s="123" customFormat="1" ht="83.25" customHeight="1" x14ac:dyDescent="0.2">
      <c r="A19" s="312"/>
      <c r="B19" s="283">
        <v>6</v>
      </c>
      <c r="C19" s="148" t="s">
        <v>581</v>
      </c>
      <c r="D19" s="276">
        <v>5</v>
      </c>
      <c r="E19" s="127" t="s">
        <v>239</v>
      </c>
      <c r="F19" s="282"/>
    </row>
    <row r="20" spans="1:6" s="123" customFormat="1" ht="93" customHeight="1" x14ac:dyDescent="0.2">
      <c r="A20" s="312"/>
      <c r="B20" s="283">
        <v>7</v>
      </c>
      <c r="C20" s="148" t="s">
        <v>582</v>
      </c>
      <c r="D20" s="283"/>
      <c r="E20" s="148"/>
      <c r="F20" s="282"/>
    </row>
    <row r="21" spans="1:6" s="123" customFormat="1" ht="33.75" customHeight="1" x14ac:dyDescent="0.2">
      <c r="A21" s="312"/>
      <c r="B21" s="276">
        <v>8</v>
      </c>
      <c r="C21" s="127" t="s">
        <v>240</v>
      </c>
      <c r="D21" s="276"/>
      <c r="E21" s="127"/>
      <c r="F21" s="282"/>
    </row>
    <row r="22" spans="1:6" s="123" customFormat="1" ht="63.75" x14ac:dyDescent="0.2">
      <c r="A22" s="313"/>
      <c r="B22" s="283">
        <v>9</v>
      </c>
      <c r="C22" s="284" t="s">
        <v>583</v>
      </c>
      <c r="D22" s="276"/>
      <c r="E22" s="127"/>
      <c r="F22" s="282"/>
    </row>
    <row r="23" spans="1:6" s="123" customFormat="1" ht="54.75" customHeight="1" x14ac:dyDescent="0.2">
      <c r="A23" s="311" t="s">
        <v>241</v>
      </c>
      <c r="B23" s="276">
        <v>10</v>
      </c>
      <c r="C23" s="127" t="s">
        <v>242</v>
      </c>
      <c r="D23" s="276">
        <v>6</v>
      </c>
      <c r="E23" s="127" t="s">
        <v>243</v>
      </c>
      <c r="F23" s="282"/>
    </row>
    <row r="24" spans="1:6" s="123" customFormat="1" ht="93.75" customHeight="1" x14ac:dyDescent="0.2">
      <c r="A24" s="313"/>
      <c r="B24" s="276">
        <v>11</v>
      </c>
      <c r="C24" s="127" t="s">
        <v>244</v>
      </c>
      <c r="D24" s="276"/>
      <c r="E24" s="127"/>
      <c r="F24" s="282"/>
    </row>
    <row r="25" spans="1:6" s="123" customFormat="1" ht="25.5" x14ac:dyDescent="0.2">
      <c r="A25" s="276" t="s">
        <v>245</v>
      </c>
      <c r="B25" s="130">
        <v>12</v>
      </c>
      <c r="C25" s="131" t="s">
        <v>246</v>
      </c>
      <c r="D25" s="130">
        <v>7</v>
      </c>
      <c r="E25" s="132" t="s">
        <v>247</v>
      </c>
      <c r="F25" s="282"/>
    </row>
    <row r="26" spans="1:6" s="123" customFormat="1" ht="12.75" x14ac:dyDescent="0.2">
      <c r="A26" s="303" t="s">
        <v>248</v>
      </c>
      <c r="B26" s="130">
        <v>13</v>
      </c>
      <c r="C26" s="131" t="s">
        <v>249</v>
      </c>
      <c r="D26" s="133"/>
      <c r="E26" s="134"/>
      <c r="F26" s="282"/>
    </row>
    <row r="27" spans="1:6" s="123" customFormat="1" ht="12.75" x14ac:dyDescent="0.2">
      <c r="A27" s="304"/>
      <c r="B27" s="130">
        <v>14</v>
      </c>
      <c r="C27" s="131" t="s">
        <v>250</v>
      </c>
      <c r="D27" s="276"/>
      <c r="E27" s="127"/>
      <c r="F27" s="282"/>
    </row>
    <row r="28" spans="1:6" s="123" customFormat="1" ht="12.75" x14ac:dyDescent="0.2">
      <c r="A28" s="305" t="s">
        <v>251</v>
      </c>
      <c r="B28" s="306"/>
      <c r="C28" s="306"/>
      <c r="D28" s="306"/>
      <c r="E28" s="307"/>
      <c r="F28" s="282"/>
    </row>
    <row r="29" spans="1:6" s="123" customFormat="1" ht="12.75" customHeight="1" x14ac:dyDescent="0.2">
      <c r="A29" s="135" t="s">
        <v>252</v>
      </c>
      <c r="B29" s="136" t="s">
        <v>224</v>
      </c>
      <c r="C29" s="137" t="s">
        <v>253</v>
      </c>
      <c r="D29" s="137" t="s">
        <v>226</v>
      </c>
      <c r="E29" s="137" t="s">
        <v>254</v>
      </c>
      <c r="F29" s="282"/>
    </row>
    <row r="30" spans="1:6" s="123" customFormat="1" ht="38.25" x14ac:dyDescent="0.2">
      <c r="A30" s="308" t="s">
        <v>255</v>
      </c>
      <c r="B30" s="138">
        <v>1</v>
      </c>
      <c r="C30" s="139" t="s">
        <v>256</v>
      </c>
      <c r="D30" s="138">
        <v>1</v>
      </c>
      <c r="E30" s="140" t="s">
        <v>257</v>
      </c>
      <c r="F30" s="282"/>
    </row>
    <row r="31" spans="1:6" s="123" customFormat="1" ht="51" x14ac:dyDescent="0.2">
      <c r="A31" s="309"/>
      <c r="B31" s="138">
        <v>2</v>
      </c>
      <c r="C31" s="139" t="s">
        <v>258</v>
      </c>
      <c r="D31" s="138">
        <v>2</v>
      </c>
      <c r="E31" s="126" t="s">
        <v>259</v>
      </c>
      <c r="F31" s="282"/>
    </row>
    <row r="32" spans="1:6" s="123" customFormat="1" ht="38.25" x14ac:dyDescent="0.2">
      <c r="A32" s="309"/>
      <c r="B32" s="138">
        <v>3</v>
      </c>
      <c r="C32" s="141" t="s">
        <v>260</v>
      </c>
      <c r="D32" s="138">
        <v>3</v>
      </c>
      <c r="E32" s="127" t="s">
        <v>261</v>
      </c>
      <c r="F32" s="282"/>
    </row>
    <row r="33" spans="1:6" s="123" customFormat="1" ht="38.25" x14ac:dyDescent="0.2">
      <c r="A33" s="310"/>
      <c r="B33" s="138">
        <v>4</v>
      </c>
      <c r="C33" s="141" t="s">
        <v>262</v>
      </c>
      <c r="D33" s="138">
        <v>4</v>
      </c>
      <c r="E33" s="127" t="s">
        <v>263</v>
      </c>
      <c r="F33" s="282"/>
    </row>
    <row r="34" spans="1:6" s="143" customFormat="1" ht="38.25" x14ac:dyDescent="0.2">
      <c r="A34" s="142" t="s">
        <v>264</v>
      </c>
      <c r="B34" s="138">
        <v>5</v>
      </c>
      <c r="C34" s="141" t="s">
        <v>265</v>
      </c>
      <c r="D34" s="138">
        <v>5</v>
      </c>
      <c r="E34" s="132" t="s">
        <v>266</v>
      </c>
      <c r="F34" s="285"/>
    </row>
    <row r="35" spans="1:6" s="143" customFormat="1" ht="79.5" customHeight="1" x14ac:dyDescent="0.2">
      <c r="A35" s="311" t="s">
        <v>267</v>
      </c>
      <c r="B35" s="276">
        <v>6</v>
      </c>
      <c r="C35" s="286" t="s">
        <v>584</v>
      </c>
      <c r="D35" s="138">
        <v>6</v>
      </c>
      <c r="E35" s="127" t="s">
        <v>268</v>
      </c>
      <c r="F35" s="285"/>
    </row>
    <row r="36" spans="1:6" s="143" customFormat="1" ht="38.25" x14ac:dyDescent="0.2">
      <c r="A36" s="312"/>
      <c r="B36" s="276">
        <v>7</v>
      </c>
      <c r="C36" s="126" t="s">
        <v>269</v>
      </c>
      <c r="E36" s="144"/>
      <c r="F36" s="285"/>
    </row>
    <row r="37" spans="1:6" s="143" customFormat="1" ht="25.5" x14ac:dyDescent="0.2">
      <c r="A37" s="312"/>
      <c r="B37" s="276">
        <v>8</v>
      </c>
      <c r="C37" s="126" t="s">
        <v>270</v>
      </c>
      <c r="D37" s="145"/>
      <c r="E37" s="127"/>
      <c r="F37" s="285"/>
    </row>
    <row r="38" spans="1:6" s="143" customFormat="1" ht="25.5" x14ac:dyDescent="0.2">
      <c r="A38" s="312"/>
      <c r="B38" s="276">
        <v>9</v>
      </c>
      <c r="C38" s="126" t="s">
        <v>271</v>
      </c>
      <c r="D38" s="145"/>
      <c r="E38" s="127"/>
      <c r="F38" s="285"/>
    </row>
    <row r="39" spans="1:6" s="143" customFormat="1" ht="38.25" x14ac:dyDescent="0.2">
      <c r="A39" s="312"/>
      <c r="B39" s="276">
        <v>10</v>
      </c>
      <c r="C39" s="146" t="s">
        <v>272</v>
      </c>
      <c r="D39" s="147">
        <v>7</v>
      </c>
      <c r="E39" s="126" t="s">
        <v>273</v>
      </c>
      <c r="F39" s="285"/>
    </row>
    <row r="40" spans="1:6" s="123" customFormat="1" ht="38.25" x14ac:dyDescent="0.2">
      <c r="A40" s="313"/>
      <c r="B40" s="276">
        <v>11</v>
      </c>
      <c r="C40" s="148" t="s">
        <v>274</v>
      </c>
      <c r="D40" s="149"/>
      <c r="E40" s="127" t="s">
        <v>275</v>
      </c>
      <c r="F40" s="282"/>
    </row>
    <row r="41" spans="1:6" s="123" customFormat="1" ht="38.25" x14ac:dyDescent="0.2">
      <c r="A41" s="311" t="s">
        <v>276</v>
      </c>
      <c r="B41" s="276">
        <v>12</v>
      </c>
      <c r="C41" s="127" t="s">
        <v>277</v>
      </c>
      <c r="D41" s="149">
        <v>8</v>
      </c>
      <c r="E41" s="127" t="s">
        <v>278</v>
      </c>
      <c r="F41" s="282"/>
    </row>
    <row r="42" spans="1:6" s="123" customFormat="1" ht="67.5" customHeight="1" x14ac:dyDescent="0.2">
      <c r="A42" s="312"/>
      <c r="B42" s="276">
        <v>13</v>
      </c>
      <c r="C42" s="127" t="s">
        <v>279</v>
      </c>
      <c r="D42" s="149">
        <v>9</v>
      </c>
      <c r="E42" s="150" t="s">
        <v>280</v>
      </c>
      <c r="F42" s="282"/>
    </row>
    <row r="43" spans="1:6" s="123" customFormat="1" ht="38.25" x14ac:dyDescent="0.2">
      <c r="A43" s="312"/>
      <c r="B43" s="276">
        <v>14</v>
      </c>
      <c r="C43" s="132" t="s">
        <v>281</v>
      </c>
      <c r="D43" s="149"/>
      <c r="E43" s="150"/>
      <c r="F43" s="282"/>
    </row>
    <row r="44" spans="1:6" s="123" customFormat="1" ht="132" customHeight="1" x14ac:dyDescent="0.2">
      <c r="A44" s="313"/>
      <c r="B44" s="283">
        <v>15</v>
      </c>
      <c r="C44" s="146" t="s">
        <v>585</v>
      </c>
      <c r="D44" s="149"/>
      <c r="E44" s="127"/>
      <c r="F44" s="282"/>
    </row>
    <row r="45" spans="1:6" s="123" customFormat="1" ht="84" customHeight="1" x14ac:dyDescent="0.2">
      <c r="A45" s="311" t="s">
        <v>282</v>
      </c>
      <c r="B45" s="276">
        <v>16</v>
      </c>
      <c r="C45" s="127" t="s">
        <v>283</v>
      </c>
      <c r="D45" s="149">
        <v>10</v>
      </c>
      <c r="E45" s="127" t="s">
        <v>284</v>
      </c>
      <c r="F45" s="282"/>
    </row>
    <row r="46" spans="1:6" s="123" customFormat="1" ht="43.5" customHeight="1" x14ac:dyDescent="0.2">
      <c r="A46" s="312"/>
      <c r="B46" s="276">
        <v>17</v>
      </c>
      <c r="C46" s="132" t="s">
        <v>285</v>
      </c>
      <c r="D46" s="149">
        <v>11</v>
      </c>
      <c r="E46" s="150" t="s">
        <v>286</v>
      </c>
      <c r="F46" s="282"/>
    </row>
    <row r="47" spans="1:6" s="123" customFormat="1" ht="25.5" x14ac:dyDescent="0.2">
      <c r="A47" s="312"/>
      <c r="B47" s="276">
        <v>18</v>
      </c>
      <c r="C47" s="127" t="s">
        <v>287</v>
      </c>
      <c r="D47" s="149"/>
      <c r="E47" s="127"/>
      <c r="F47" s="282"/>
    </row>
    <row r="48" spans="1:6" s="123" customFormat="1" ht="38.25" x14ac:dyDescent="0.2">
      <c r="A48" s="312"/>
      <c r="B48" s="276">
        <v>19</v>
      </c>
      <c r="C48" s="132" t="s">
        <v>288</v>
      </c>
      <c r="E48" s="151"/>
      <c r="F48" s="282"/>
    </row>
    <row r="49" spans="1:8" s="123" customFormat="1" ht="25.5" x14ac:dyDescent="0.2">
      <c r="A49" s="312"/>
      <c r="B49" s="276"/>
      <c r="C49" s="127"/>
      <c r="D49" s="149">
        <v>12</v>
      </c>
      <c r="E49" s="127" t="s">
        <v>289</v>
      </c>
      <c r="F49" s="282"/>
    </row>
    <row r="50" spans="1:8" s="123" customFormat="1" ht="38.25" x14ac:dyDescent="0.2">
      <c r="A50" s="311" t="s">
        <v>290</v>
      </c>
      <c r="B50" s="276">
        <v>20</v>
      </c>
      <c r="C50" s="148" t="s">
        <v>291</v>
      </c>
      <c r="D50" s="149">
        <v>13</v>
      </c>
      <c r="E50" s="127" t="s">
        <v>292</v>
      </c>
      <c r="F50" s="282"/>
      <c r="H50" s="152"/>
    </row>
    <row r="51" spans="1:8" s="123" customFormat="1" ht="38.25" x14ac:dyDescent="0.2">
      <c r="A51" s="312"/>
      <c r="B51" s="276">
        <v>21</v>
      </c>
      <c r="C51" s="132" t="s">
        <v>293</v>
      </c>
      <c r="D51" s="149">
        <v>14</v>
      </c>
      <c r="E51" s="127" t="s">
        <v>294</v>
      </c>
      <c r="F51" s="282"/>
      <c r="H51" s="152"/>
    </row>
    <row r="52" spans="1:8" s="123" customFormat="1" ht="33" customHeight="1" x14ac:dyDescent="0.2">
      <c r="A52" s="313"/>
      <c r="B52" s="276">
        <v>22</v>
      </c>
      <c r="C52" s="287" t="s">
        <v>295</v>
      </c>
      <c r="D52" s="149"/>
      <c r="E52" s="151"/>
      <c r="F52" s="282"/>
    </row>
    <row r="53" spans="1:8" s="123" customFormat="1" ht="28.5" customHeight="1" x14ac:dyDescent="0.2">
      <c r="A53" s="301" t="s">
        <v>296</v>
      </c>
      <c r="B53" s="288">
        <v>23</v>
      </c>
      <c r="C53" s="146" t="s">
        <v>586</v>
      </c>
      <c r="D53" s="153"/>
      <c r="E53" s="154"/>
      <c r="F53" s="282"/>
    </row>
    <row r="54" spans="1:8" s="123" customFormat="1" ht="12.75" x14ac:dyDescent="0.2">
      <c r="A54" s="302"/>
      <c r="B54" s="138">
        <v>24</v>
      </c>
      <c r="C54" s="132" t="s">
        <v>297</v>
      </c>
      <c r="D54" s="153"/>
      <c r="E54" s="154"/>
      <c r="F54" s="282"/>
    </row>
    <row r="55" spans="1:8" s="123" customFormat="1" ht="51" x14ac:dyDescent="0.2">
      <c r="A55" s="276" t="s">
        <v>298</v>
      </c>
      <c r="B55" s="276">
        <v>25</v>
      </c>
      <c r="C55" s="127" t="s">
        <v>299</v>
      </c>
      <c r="D55" s="149">
        <v>15</v>
      </c>
      <c r="E55" s="127" t="s">
        <v>300</v>
      </c>
      <c r="F55" s="282"/>
    </row>
    <row r="56" spans="1:8" s="123" customFormat="1" ht="51" x14ac:dyDescent="0.2">
      <c r="A56" s="301" t="s">
        <v>301</v>
      </c>
      <c r="B56" s="276">
        <v>26</v>
      </c>
      <c r="C56" s="127" t="s">
        <v>302</v>
      </c>
      <c r="D56" s="149">
        <v>16</v>
      </c>
      <c r="E56" s="127" t="s">
        <v>303</v>
      </c>
      <c r="F56" s="282"/>
    </row>
    <row r="57" spans="1:8" s="123" customFormat="1" ht="25.5" x14ac:dyDescent="0.2">
      <c r="A57" s="302"/>
      <c r="B57" s="276">
        <v>27</v>
      </c>
      <c r="C57" s="132" t="s">
        <v>304</v>
      </c>
      <c r="D57" s="149"/>
      <c r="E57" s="127"/>
      <c r="F57" s="282"/>
    </row>
    <row r="58" spans="1:8" x14ac:dyDescent="0.2">
      <c r="A58" s="276" t="s">
        <v>305</v>
      </c>
      <c r="B58" s="155"/>
      <c r="C58" s="151"/>
      <c r="D58" s="155"/>
      <c r="E58" s="151"/>
    </row>
  </sheetData>
  <mergeCells count="19">
    <mergeCell ref="A16:A17"/>
    <mergeCell ref="C1:D1"/>
    <mergeCell ref="C2:D2"/>
    <mergeCell ref="A18:A22"/>
    <mergeCell ref="A23:A24"/>
    <mergeCell ref="B5:C5"/>
    <mergeCell ref="B7:E7"/>
    <mergeCell ref="B9:E9"/>
    <mergeCell ref="A11:E11"/>
    <mergeCell ref="A14:A15"/>
    <mergeCell ref="A56:A57"/>
    <mergeCell ref="A26:A27"/>
    <mergeCell ref="A28:E28"/>
    <mergeCell ref="A30:A33"/>
    <mergeCell ref="A35:A40"/>
    <mergeCell ref="A41:A44"/>
    <mergeCell ref="A53:A54"/>
    <mergeCell ref="A45:A49"/>
    <mergeCell ref="A50:A5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6"/>
  <sheetViews>
    <sheetView topLeftCell="A4" zoomScaleNormal="100" workbookViewId="0">
      <pane ySplit="2" topLeftCell="A6" activePane="bottomLeft" state="frozen"/>
      <selection activeCell="A4" sqref="A4"/>
      <selection pane="bottomLeft" activeCell="A4" sqref="A4:O355"/>
    </sheetView>
  </sheetViews>
  <sheetFormatPr baseColWidth="10" defaultColWidth="10.5703125" defaultRowHeight="18.75" x14ac:dyDescent="0.3"/>
  <cols>
    <col min="1" max="1" width="52.140625" style="109" customWidth="1"/>
    <col min="2" max="2" width="10.140625" style="112" customWidth="1"/>
    <col min="3" max="3" width="11.42578125" style="108" customWidth="1"/>
    <col min="4" max="4" width="13" style="108" customWidth="1"/>
    <col min="5" max="5" width="11.85546875" style="108" customWidth="1"/>
    <col min="6" max="6" width="44.42578125" style="109" customWidth="1"/>
  </cols>
  <sheetData>
    <row r="1" spans="1:7" ht="22.5" customHeight="1" x14ac:dyDescent="0.25">
      <c r="A1" s="319" t="s">
        <v>187</v>
      </c>
      <c r="B1" s="319"/>
      <c r="C1" s="319"/>
      <c r="D1" s="319"/>
      <c r="E1" s="319"/>
      <c r="F1" s="319"/>
    </row>
    <row r="2" spans="1:7" x14ac:dyDescent="0.3">
      <c r="A2" s="320" t="s">
        <v>188</v>
      </c>
      <c r="B2" s="320"/>
      <c r="C2" s="320"/>
      <c r="D2" s="320"/>
      <c r="E2" s="320"/>
      <c r="F2" s="320"/>
    </row>
    <row r="3" spans="1:7" x14ac:dyDescent="0.3">
      <c r="A3" s="321" t="s">
        <v>189</v>
      </c>
      <c r="B3" s="322"/>
      <c r="C3" s="322"/>
      <c r="D3" s="322"/>
      <c r="E3" s="322"/>
      <c r="F3" s="323"/>
    </row>
    <row r="4" spans="1:7" ht="28.5" customHeight="1" x14ac:dyDescent="0.25">
      <c r="A4" s="324" t="s">
        <v>190</v>
      </c>
      <c r="B4" s="326" t="s">
        <v>191</v>
      </c>
      <c r="C4" s="327"/>
      <c r="D4" s="327"/>
      <c r="E4" s="328"/>
      <c r="F4" s="96" t="s">
        <v>192</v>
      </c>
    </row>
    <row r="5" spans="1:7" ht="46.5" customHeight="1" x14ac:dyDescent="0.3">
      <c r="A5" s="325"/>
      <c r="B5" s="97" t="s">
        <v>193</v>
      </c>
      <c r="C5" s="97" t="s">
        <v>194</v>
      </c>
      <c r="D5" s="97" t="s">
        <v>195</v>
      </c>
      <c r="E5" s="97" t="s">
        <v>196</v>
      </c>
      <c r="F5" s="98"/>
    </row>
    <row r="6" spans="1:7" ht="91.5" customHeight="1" x14ac:dyDescent="0.25">
      <c r="A6" s="99" t="s">
        <v>587</v>
      </c>
      <c r="B6" s="289" t="s">
        <v>588</v>
      </c>
      <c r="C6" s="289" t="s">
        <v>197</v>
      </c>
      <c r="D6" s="290" t="s">
        <v>589</v>
      </c>
      <c r="E6" s="290" t="s">
        <v>198</v>
      </c>
      <c r="F6" s="291" t="s">
        <v>199</v>
      </c>
      <c r="G6" s="103"/>
    </row>
    <row r="7" spans="1:7" ht="57.75" customHeight="1" x14ac:dyDescent="0.25">
      <c r="A7" s="99" t="s">
        <v>590</v>
      </c>
      <c r="B7" s="289">
        <v>2</v>
      </c>
      <c r="C7" s="100">
        <v>2</v>
      </c>
      <c r="D7" s="100" t="s">
        <v>591</v>
      </c>
      <c r="E7" s="100">
        <v>6.13</v>
      </c>
      <c r="F7" s="292" t="s">
        <v>200</v>
      </c>
      <c r="G7" s="103"/>
    </row>
    <row r="8" spans="1:7" ht="70.5" customHeight="1" x14ac:dyDescent="0.25">
      <c r="A8" s="104" t="s">
        <v>592</v>
      </c>
      <c r="B8" s="100">
        <v>3.8</v>
      </c>
      <c r="C8" s="100">
        <v>5.6</v>
      </c>
      <c r="D8" s="101" t="s">
        <v>201</v>
      </c>
      <c r="E8" s="100">
        <v>9</v>
      </c>
      <c r="F8" s="291" t="s">
        <v>200</v>
      </c>
      <c r="G8" s="103"/>
    </row>
    <row r="9" spans="1:7" ht="58.5" customHeight="1" x14ac:dyDescent="0.25">
      <c r="A9" s="105" t="s">
        <v>202</v>
      </c>
      <c r="B9" s="100">
        <v>5</v>
      </c>
      <c r="C9" s="100">
        <v>4</v>
      </c>
      <c r="D9" s="100" t="s">
        <v>593</v>
      </c>
      <c r="E9" s="100">
        <v>8</v>
      </c>
      <c r="F9" s="291" t="s">
        <v>200</v>
      </c>
    </row>
    <row r="10" spans="1:7" ht="84.75" customHeight="1" x14ac:dyDescent="0.25">
      <c r="A10" s="104" t="s">
        <v>203</v>
      </c>
      <c r="B10" s="100">
        <v>5</v>
      </c>
      <c r="C10" s="100"/>
      <c r="D10" s="100">
        <v>13</v>
      </c>
      <c r="E10" s="100">
        <v>9</v>
      </c>
      <c r="F10" s="292" t="s">
        <v>200</v>
      </c>
    </row>
    <row r="11" spans="1:7" ht="62.25" customHeight="1" x14ac:dyDescent="0.25">
      <c r="A11" s="99" t="s">
        <v>594</v>
      </c>
      <c r="B11" s="289" t="s">
        <v>595</v>
      </c>
      <c r="C11" s="100" t="s">
        <v>204</v>
      </c>
      <c r="D11" s="100">
        <v>13</v>
      </c>
      <c r="E11" s="100">
        <v>9</v>
      </c>
      <c r="F11" s="292" t="s">
        <v>200</v>
      </c>
    </row>
    <row r="12" spans="1:7" ht="86.25" customHeight="1" x14ac:dyDescent="0.25">
      <c r="A12" s="99" t="s">
        <v>596</v>
      </c>
      <c r="B12" s="289">
        <v>7</v>
      </c>
      <c r="C12" s="289"/>
      <c r="D12" s="289"/>
      <c r="E12" s="289"/>
      <c r="F12" s="292" t="s">
        <v>200</v>
      </c>
    </row>
    <row r="13" spans="1:7" ht="39" customHeight="1" x14ac:dyDescent="0.25">
      <c r="A13" s="99" t="s">
        <v>597</v>
      </c>
      <c r="B13" s="289">
        <v>9</v>
      </c>
      <c r="C13" s="289"/>
      <c r="D13" s="289"/>
      <c r="E13" s="289"/>
      <c r="F13" s="291" t="s">
        <v>200</v>
      </c>
    </row>
    <row r="14" spans="1:7" ht="67.5" customHeight="1" x14ac:dyDescent="0.25">
      <c r="A14" s="106" t="s">
        <v>205</v>
      </c>
      <c r="B14" s="100"/>
      <c r="C14" s="100"/>
      <c r="D14" s="100" t="s">
        <v>206</v>
      </c>
      <c r="E14" s="100"/>
      <c r="F14" s="292" t="s">
        <v>200</v>
      </c>
    </row>
    <row r="15" spans="1:7" ht="87.75" customHeight="1" x14ac:dyDescent="0.25">
      <c r="A15" s="107" t="s">
        <v>207</v>
      </c>
      <c r="B15" s="289" t="s">
        <v>598</v>
      </c>
      <c r="C15" s="289"/>
      <c r="D15" s="289" t="s">
        <v>208</v>
      </c>
      <c r="E15" s="290" t="s">
        <v>209</v>
      </c>
      <c r="F15" s="291" t="s">
        <v>199</v>
      </c>
    </row>
    <row r="16" spans="1:7" ht="60.75" customHeight="1" x14ac:dyDescent="0.3">
      <c r="A16" s="99" t="s">
        <v>210</v>
      </c>
      <c r="B16" s="293"/>
      <c r="C16" s="289">
        <v>7</v>
      </c>
      <c r="D16" s="289">
        <v>7.8</v>
      </c>
      <c r="E16" s="289" t="s">
        <v>211</v>
      </c>
      <c r="F16" s="292" t="s">
        <v>200</v>
      </c>
    </row>
    <row r="17" spans="1:6" ht="67.5" customHeight="1" x14ac:dyDescent="0.25">
      <c r="A17" s="99" t="s">
        <v>212</v>
      </c>
      <c r="B17" s="289"/>
      <c r="C17" s="289"/>
      <c r="D17" s="289" t="s">
        <v>213</v>
      </c>
      <c r="E17" s="289"/>
      <c r="F17" s="292" t="s">
        <v>200</v>
      </c>
    </row>
    <row r="18" spans="1:6" ht="64.5" customHeight="1" x14ac:dyDescent="0.25">
      <c r="A18" s="99" t="s">
        <v>214</v>
      </c>
      <c r="B18" s="289"/>
      <c r="C18" s="289"/>
      <c r="D18" s="289" t="s">
        <v>599</v>
      </c>
      <c r="E18" s="289" t="s">
        <v>215</v>
      </c>
      <c r="F18" s="291" t="s">
        <v>199</v>
      </c>
    </row>
    <row r="19" spans="1:6" ht="39.75" customHeight="1" x14ac:dyDescent="0.25">
      <c r="A19" s="104" t="s">
        <v>216</v>
      </c>
      <c r="B19" s="100">
        <v>11</v>
      </c>
      <c r="C19" s="100"/>
      <c r="D19" s="101" t="s">
        <v>600</v>
      </c>
      <c r="E19" s="100"/>
      <c r="F19" s="292" t="s">
        <v>200</v>
      </c>
    </row>
    <row r="20" spans="1:6" ht="135" x14ac:dyDescent="0.25">
      <c r="A20" s="99" t="s">
        <v>601</v>
      </c>
      <c r="B20" s="289"/>
      <c r="C20" s="289"/>
      <c r="D20" s="290">
        <v>15</v>
      </c>
      <c r="E20" s="289">
        <v>8</v>
      </c>
      <c r="F20" s="292" t="s">
        <v>200</v>
      </c>
    </row>
    <row r="21" spans="1:6" ht="30" x14ac:dyDescent="0.25">
      <c r="A21" s="105" t="s">
        <v>217</v>
      </c>
      <c r="B21" s="100"/>
      <c r="C21" s="100"/>
      <c r="D21" s="101">
        <v>22</v>
      </c>
      <c r="E21" s="100"/>
      <c r="F21" s="292" t="s">
        <v>200</v>
      </c>
    </row>
    <row r="22" spans="1:6" x14ac:dyDescent="0.3">
      <c r="B22" s="110"/>
      <c r="C22" s="111"/>
      <c r="D22" s="111"/>
      <c r="E22" s="111"/>
    </row>
    <row r="23" spans="1:6" x14ac:dyDescent="0.3">
      <c r="B23" s="110"/>
      <c r="C23" s="111"/>
      <c r="D23" s="111"/>
      <c r="E23" s="111"/>
    </row>
    <row r="24" spans="1:6" x14ac:dyDescent="0.3">
      <c r="B24" s="110"/>
      <c r="C24" s="111"/>
      <c r="D24" s="111"/>
      <c r="E24" s="111"/>
    </row>
    <row r="25" spans="1:6" x14ac:dyDescent="0.3">
      <c r="B25" s="109"/>
      <c r="C25" s="111"/>
      <c r="D25" s="111"/>
      <c r="E25" s="111"/>
    </row>
    <row r="26" spans="1:6" x14ac:dyDescent="0.3">
      <c r="B26" s="110"/>
      <c r="C26" s="111"/>
      <c r="D26" s="111"/>
      <c r="E26" s="111"/>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5" zoomScale="112" zoomScaleNormal="112" workbookViewId="0">
      <selection activeCell="E31" sqref="E31:F31"/>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29" t="s">
        <v>69</v>
      </c>
      <c r="C2" s="330"/>
      <c r="D2" s="330"/>
      <c r="E2" s="330"/>
      <c r="F2" s="330"/>
      <c r="G2" s="330"/>
      <c r="H2" s="331"/>
    </row>
    <row r="3" spans="2:8" ht="16.5" x14ac:dyDescent="0.25">
      <c r="B3" s="332" t="s">
        <v>70</v>
      </c>
      <c r="C3" s="333"/>
      <c r="D3" s="333"/>
      <c r="E3" s="333"/>
      <c r="F3" s="333"/>
      <c r="G3" s="333"/>
      <c r="H3" s="334"/>
    </row>
    <row r="4" spans="2:8" ht="88.5" customHeight="1" x14ac:dyDescent="0.25">
      <c r="B4" s="335" t="s">
        <v>538</v>
      </c>
      <c r="C4" s="336"/>
      <c r="D4" s="336"/>
      <c r="E4" s="336"/>
      <c r="F4" s="336"/>
      <c r="G4" s="336"/>
      <c r="H4" s="337"/>
    </row>
    <row r="5" spans="2:8" ht="16.5" x14ac:dyDescent="0.25">
      <c r="B5" s="8"/>
      <c r="C5" s="9"/>
      <c r="D5" s="9"/>
      <c r="E5" s="9"/>
      <c r="F5" s="9"/>
      <c r="G5" s="9"/>
      <c r="H5" s="10"/>
    </row>
    <row r="6" spans="2:8" ht="16.5" customHeight="1" x14ac:dyDescent="0.25">
      <c r="B6" s="338" t="s">
        <v>495</v>
      </c>
      <c r="C6" s="339"/>
      <c r="D6" s="339"/>
      <c r="E6" s="339"/>
      <c r="F6" s="339"/>
      <c r="G6" s="339"/>
      <c r="H6" s="340"/>
    </row>
    <row r="7" spans="2:8" ht="44.25" customHeight="1" x14ac:dyDescent="0.25">
      <c r="B7" s="338"/>
      <c r="C7" s="339"/>
      <c r="D7" s="339"/>
      <c r="E7" s="339"/>
      <c r="F7" s="339"/>
      <c r="G7" s="339"/>
      <c r="H7" s="340"/>
    </row>
    <row r="8" spans="2:8" ht="15.75" thickBot="1" x14ac:dyDescent="0.3">
      <c r="B8" s="11"/>
      <c r="C8" s="12"/>
      <c r="D8" s="13"/>
      <c r="E8" s="14"/>
      <c r="F8" s="14"/>
      <c r="G8" s="15"/>
      <c r="H8" s="16"/>
    </row>
    <row r="9" spans="2:8" ht="15.75" thickTop="1" x14ac:dyDescent="0.25">
      <c r="B9" s="11"/>
      <c r="C9" s="341" t="s">
        <v>71</v>
      </c>
      <c r="D9" s="342"/>
      <c r="E9" s="343" t="s">
        <v>72</v>
      </c>
      <c r="F9" s="344"/>
      <c r="G9" s="12"/>
      <c r="H9" s="16"/>
    </row>
    <row r="10" spans="2:8" ht="35.25" customHeight="1" x14ac:dyDescent="0.25">
      <c r="B10" s="11"/>
      <c r="C10" s="345" t="s">
        <v>73</v>
      </c>
      <c r="D10" s="346"/>
      <c r="E10" s="347" t="s">
        <v>74</v>
      </c>
      <c r="F10" s="348"/>
      <c r="G10" s="12"/>
      <c r="H10" s="16"/>
    </row>
    <row r="11" spans="2:8" ht="17.25" customHeight="1" x14ac:dyDescent="0.25">
      <c r="B11" s="11"/>
      <c r="C11" s="345" t="s">
        <v>75</v>
      </c>
      <c r="D11" s="346"/>
      <c r="E11" s="347" t="s">
        <v>76</v>
      </c>
      <c r="F11" s="348"/>
      <c r="G11" s="12"/>
      <c r="H11" s="16"/>
    </row>
    <row r="12" spans="2:8" ht="19.5" customHeight="1" x14ac:dyDescent="0.25">
      <c r="B12" s="11"/>
      <c r="C12" s="345" t="s">
        <v>77</v>
      </c>
      <c r="D12" s="346"/>
      <c r="E12" s="347" t="s">
        <v>78</v>
      </c>
      <c r="F12" s="348"/>
      <c r="G12" s="12"/>
      <c r="H12" s="16"/>
    </row>
    <row r="13" spans="2:8" ht="27" customHeight="1" x14ac:dyDescent="0.25">
      <c r="B13" s="11"/>
      <c r="C13" s="345" t="s">
        <v>79</v>
      </c>
      <c r="D13" s="346"/>
      <c r="E13" s="347" t="s">
        <v>173</v>
      </c>
      <c r="F13" s="348"/>
      <c r="G13" s="12"/>
      <c r="H13" s="16"/>
    </row>
    <row r="14" spans="2:8" ht="34.5" customHeight="1" x14ac:dyDescent="0.25">
      <c r="B14" s="11"/>
      <c r="C14" s="349" t="s">
        <v>8</v>
      </c>
      <c r="D14" s="350"/>
      <c r="E14" s="351" t="s">
        <v>496</v>
      </c>
      <c r="F14" s="352"/>
      <c r="G14" s="12"/>
      <c r="H14" s="16"/>
    </row>
    <row r="15" spans="2:8" ht="27.75" customHeight="1" x14ac:dyDescent="0.25">
      <c r="B15" s="11"/>
      <c r="C15" s="349" t="s">
        <v>9</v>
      </c>
      <c r="D15" s="350"/>
      <c r="E15" s="351" t="s">
        <v>80</v>
      </c>
      <c r="F15" s="352"/>
      <c r="G15" s="12"/>
      <c r="H15" s="16"/>
    </row>
    <row r="16" spans="2:8" ht="28.5" customHeight="1" x14ac:dyDescent="0.25">
      <c r="B16" s="11"/>
      <c r="C16" s="349" t="s">
        <v>10</v>
      </c>
      <c r="D16" s="350"/>
      <c r="E16" s="351" t="s">
        <v>81</v>
      </c>
      <c r="F16" s="352"/>
      <c r="G16" s="12"/>
      <c r="H16" s="16"/>
    </row>
    <row r="17" spans="2:8" ht="72.75" customHeight="1" x14ac:dyDescent="0.25">
      <c r="B17" s="11"/>
      <c r="C17" s="349" t="s">
        <v>11</v>
      </c>
      <c r="D17" s="350"/>
      <c r="E17" s="351" t="s">
        <v>497</v>
      </c>
      <c r="F17" s="352"/>
      <c r="G17" s="12"/>
      <c r="H17" s="16"/>
    </row>
    <row r="18" spans="2:8" ht="64.5" customHeight="1" x14ac:dyDescent="0.25">
      <c r="B18" s="11"/>
      <c r="C18" s="349" t="s">
        <v>12</v>
      </c>
      <c r="D18" s="350"/>
      <c r="E18" s="351" t="s">
        <v>539</v>
      </c>
      <c r="F18" s="352"/>
      <c r="G18" s="12"/>
      <c r="H18" s="16"/>
    </row>
    <row r="19" spans="2:8" ht="71.25" customHeight="1" x14ac:dyDescent="0.25">
      <c r="B19" s="11"/>
      <c r="C19" s="349" t="s">
        <v>82</v>
      </c>
      <c r="D19" s="350"/>
      <c r="E19" s="351" t="s">
        <v>540</v>
      </c>
      <c r="F19" s="352"/>
      <c r="G19" s="12"/>
      <c r="H19" s="16"/>
    </row>
    <row r="20" spans="2:8" ht="55.5" customHeight="1" x14ac:dyDescent="0.25">
      <c r="B20" s="11"/>
      <c r="C20" s="353" t="s">
        <v>83</v>
      </c>
      <c r="D20" s="354"/>
      <c r="E20" s="351" t="s">
        <v>541</v>
      </c>
      <c r="F20" s="352"/>
      <c r="G20" s="12"/>
      <c r="H20" s="16"/>
    </row>
    <row r="21" spans="2:8" ht="42" customHeight="1" x14ac:dyDescent="0.25">
      <c r="B21" s="11"/>
      <c r="C21" s="353" t="s">
        <v>18</v>
      </c>
      <c r="D21" s="354"/>
      <c r="E21" s="351" t="s">
        <v>542</v>
      </c>
      <c r="F21" s="352"/>
      <c r="G21" s="12"/>
      <c r="H21" s="16"/>
    </row>
    <row r="22" spans="2:8" ht="59.25" customHeight="1" x14ac:dyDescent="0.25">
      <c r="B22" s="11"/>
      <c r="C22" s="353" t="s">
        <v>20</v>
      </c>
      <c r="D22" s="354"/>
      <c r="E22" s="351" t="s">
        <v>498</v>
      </c>
      <c r="F22" s="352"/>
      <c r="G22" s="12"/>
      <c r="H22" s="16"/>
    </row>
    <row r="23" spans="2:8" ht="23.25" customHeight="1" x14ac:dyDescent="0.25">
      <c r="B23" s="11"/>
      <c r="C23" s="353" t="s">
        <v>21</v>
      </c>
      <c r="D23" s="354"/>
      <c r="E23" s="351" t="s">
        <v>543</v>
      </c>
      <c r="F23" s="352"/>
      <c r="G23" s="12"/>
      <c r="H23" s="16"/>
    </row>
    <row r="24" spans="2:8" ht="30.75" customHeight="1" x14ac:dyDescent="0.25">
      <c r="B24" s="11"/>
      <c r="C24" s="353" t="s">
        <v>84</v>
      </c>
      <c r="D24" s="354"/>
      <c r="E24" s="351" t="s">
        <v>544</v>
      </c>
      <c r="F24" s="352"/>
      <c r="G24" s="12"/>
      <c r="H24" s="16"/>
    </row>
    <row r="25" spans="2:8" ht="33" customHeight="1" x14ac:dyDescent="0.25">
      <c r="B25" s="11"/>
      <c r="C25" s="353" t="s">
        <v>85</v>
      </c>
      <c r="D25" s="354"/>
      <c r="E25" s="351" t="s">
        <v>545</v>
      </c>
      <c r="F25" s="352"/>
      <c r="G25" s="12"/>
      <c r="H25" s="16"/>
    </row>
    <row r="26" spans="2:8" ht="30" customHeight="1" x14ac:dyDescent="0.25">
      <c r="B26" s="11"/>
      <c r="C26" s="353" t="s">
        <v>86</v>
      </c>
      <c r="D26" s="354"/>
      <c r="E26" s="351" t="s">
        <v>546</v>
      </c>
      <c r="F26" s="352"/>
      <c r="G26" s="12"/>
      <c r="H26" s="16"/>
    </row>
    <row r="27" spans="2:8" ht="35.25" customHeight="1" x14ac:dyDescent="0.25">
      <c r="B27" s="11"/>
      <c r="C27" s="353" t="s">
        <v>87</v>
      </c>
      <c r="D27" s="354"/>
      <c r="E27" s="351" t="s">
        <v>547</v>
      </c>
      <c r="F27" s="352"/>
      <c r="G27" s="12"/>
      <c r="H27" s="16"/>
    </row>
    <row r="28" spans="2:8" ht="31.5" customHeight="1" x14ac:dyDescent="0.25">
      <c r="B28" s="11"/>
      <c r="C28" s="353" t="s">
        <v>88</v>
      </c>
      <c r="D28" s="354"/>
      <c r="E28" s="351" t="s">
        <v>548</v>
      </c>
      <c r="F28" s="352"/>
      <c r="G28" s="12"/>
      <c r="H28" s="16"/>
    </row>
    <row r="29" spans="2:8" ht="35.25" customHeight="1" x14ac:dyDescent="0.25">
      <c r="B29" s="11"/>
      <c r="C29" s="353" t="s">
        <v>89</v>
      </c>
      <c r="D29" s="354"/>
      <c r="E29" s="351" t="s">
        <v>549</v>
      </c>
      <c r="F29" s="352"/>
      <c r="G29" s="12"/>
      <c r="H29" s="16"/>
    </row>
    <row r="30" spans="2:8" ht="59.25" customHeight="1" x14ac:dyDescent="0.25">
      <c r="B30" s="11"/>
      <c r="C30" s="353" t="s">
        <v>90</v>
      </c>
      <c r="D30" s="354"/>
      <c r="E30" s="351" t="s">
        <v>550</v>
      </c>
      <c r="F30" s="352"/>
      <c r="G30" s="12"/>
      <c r="H30" s="16"/>
    </row>
    <row r="31" spans="2:8" ht="57" customHeight="1" x14ac:dyDescent="0.25">
      <c r="B31" s="11"/>
      <c r="C31" s="353" t="s">
        <v>25</v>
      </c>
      <c r="D31" s="354"/>
      <c r="E31" s="351" t="s">
        <v>551</v>
      </c>
      <c r="F31" s="352"/>
      <c r="G31" s="12"/>
      <c r="H31" s="16"/>
    </row>
    <row r="32" spans="2:8" ht="82.5" customHeight="1" x14ac:dyDescent="0.25">
      <c r="B32" s="11"/>
      <c r="C32" s="353" t="s">
        <v>91</v>
      </c>
      <c r="D32" s="354"/>
      <c r="E32" s="351" t="s">
        <v>92</v>
      </c>
      <c r="F32" s="352"/>
      <c r="G32" s="12"/>
      <c r="H32" s="16"/>
    </row>
    <row r="33" spans="2:8" ht="46.5" customHeight="1" x14ac:dyDescent="0.25">
      <c r="B33" s="11"/>
      <c r="C33" s="353" t="s">
        <v>30</v>
      </c>
      <c r="D33" s="354"/>
      <c r="E33" s="351" t="s">
        <v>552</v>
      </c>
      <c r="F33" s="352"/>
      <c r="G33" s="12"/>
      <c r="H33" s="16"/>
    </row>
    <row r="34" spans="2:8" ht="6.75" customHeight="1" thickBot="1" x14ac:dyDescent="0.3">
      <c r="B34" s="11"/>
      <c r="C34" s="361"/>
      <c r="D34" s="362"/>
      <c r="E34" s="363"/>
      <c r="F34" s="364"/>
      <c r="G34" s="12"/>
      <c r="H34" s="16"/>
    </row>
    <row r="35" spans="2:8" ht="15.75" thickTop="1" x14ac:dyDescent="0.25">
      <c r="B35" s="11"/>
      <c r="C35" s="17"/>
      <c r="D35" s="17"/>
      <c r="E35" s="18"/>
      <c r="F35" s="18"/>
      <c r="G35" s="12"/>
      <c r="H35" s="16"/>
    </row>
    <row r="36" spans="2:8" ht="21" customHeight="1" x14ac:dyDescent="0.25">
      <c r="B36" s="355" t="s">
        <v>499</v>
      </c>
      <c r="C36" s="356"/>
      <c r="D36" s="356"/>
      <c r="E36" s="356"/>
      <c r="F36" s="356"/>
      <c r="G36" s="356"/>
      <c r="H36" s="357"/>
    </row>
    <row r="37" spans="2:8" ht="20.25" customHeight="1" x14ac:dyDescent="0.25">
      <c r="B37" s="355" t="s">
        <v>500</v>
      </c>
      <c r="C37" s="356"/>
      <c r="D37" s="356"/>
      <c r="E37" s="356"/>
      <c r="F37" s="356"/>
      <c r="G37" s="356"/>
      <c r="H37" s="357"/>
    </row>
    <row r="38" spans="2:8" ht="20.25" customHeight="1" x14ac:dyDescent="0.25">
      <c r="B38" s="355" t="s">
        <v>501</v>
      </c>
      <c r="C38" s="356"/>
      <c r="D38" s="356"/>
      <c r="E38" s="356"/>
      <c r="F38" s="356"/>
      <c r="G38" s="356"/>
      <c r="H38" s="357"/>
    </row>
    <row r="39" spans="2:8" ht="21.75" customHeight="1" x14ac:dyDescent="0.25">
      <c r="B39" s="355" t="s">
        <v>502</v>
      </c>
      <c r="C39" s="356"/>
      <c r="D39" s="356"/>
      <c r="E39" s="356"/>
      <c r="F39" s="356"/>
      <c r="G39" s="356"/>
      <c r="H39" s="357"/>
    </row>
    <row r="40" spans="2:8" ht="22.5" customHeight="1" x14ac:dyDescent="0.25">
      <c r="B40" s="355" t="s">
        <v>503</v>
      </c>
      <c r="C40" s="356"/>
      <c r="D40" s="356"/>
      <c r="E40" s="356"/>
      <c r="F40" s="356"/>
      <c r="G40" s="356"/>
      <c r="H40" s="357"/>
    </row>
    <row r="41" spans="2:8" ht="32.25" customHeight="1" thickBot="1" x14ac:dyDescent="0.3">
      <c r="B41" s="358" t="s">
        <v>504</v>
      </c>
      <c r="C41" s="359"/>
      <c r="D41" s="359"/>
      <c r="E41" s="359"/>
      <c r="F41" s="359"/>
      <c r="G41" s="359"/>
      <c r="H41" s="360"/>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69"/>
  <sheetViews>
    <sheetView zoomScale="64" zoomScaleNormal="64" workbookViewId="0">
      <pane xSplit="2" ySplit="9" topLeftCell="C10" activePane="bottomRight" state="frozen"/>
      <selection pane="topRight" activeCell="C1" sqref="C1"/>
      <selection pane="bottomLeft" activeCell="A10" sqref="A10"/>
      <selection pane="bottomRight" activeCell="A10" sqref="A10:A14"/>
    </sheetView>
  </sheetViews>
  <sheetFormatPr baseColWidth="10" defaultRowHeight="15" x14ac:dyDescent="0.25"/>
  <cols>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8.5703125" customWidth="1"/>
    <col min="12" max="12" width="22.85546875" customWidth="1"/>
    <col min="16" max="16" width="33.42578125" customWidth="1"/>
    <col min="17" max="17" width="18.28515625" customWidth="1"/>
    <col min="21" max="21" width="17.28515625" customWidth="1"/>
    <col min="22" max="22" width="14" customWidth="1"/>
    <col min="23" max="23" width="14" bestFit="1" customWidth="1"/>
    <col min="24" max="24" width="38.7109375" hidden="1" customWidth="1"/>
    <col min="25" max="25" width="44.85546875" hidden="1" customWidth="1"/>
    <col min="26" max="26" width="4.85546875" hidden="1" customWidth="1"/>
    <col min="27" max="28" width="11.85546875" customWidth="1"/>
    <col min="29" max="29" width="41.7109375" hidden="1" customWidth="1"/>
    <col min="30" max="30" width="4.85546875" hidden="1" customWidth="1"/>
    <col min="31" max="31" width="13.42578125" customWidth="1"/>
    <col min="33" max="33" width="13.42578125" customWidth="1"/>
    <col min="34" max="34" width="21.140625" customWidth="1"/>
    <col min="35" max="35" width="47.140625" customWidth="1"/>
    <col min="36" max="36" width="15" customWidth="1"/>
    <col min="37" max="37" width="16.140625" customWidth="1"/>
    <col min="38" max="38" width="17.85546875" bestFit="1" customWidth="1"/>
    <col min="39" max="39" width="12" bestFit="1" customWidth="1"/>
    <col min="41" max="298" width="11.42578125" style="170"/>
    <col min="299" max="16384" width="11.42578125" style="213"/>
  </cols>
  <sheetData>
    <row r="1" spans="1:298" s="210" customFormat="1" ht="16.5" customHeight="1" x14ac:dyDescent="0.3">
      <c r="A1" s="394"/>
      <c r="B1" s="395"/>
      <c r="C1" s="395"/>
      <c r="D1" s="384" t="s">
        <v>68</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6" t="s">
        <v>67</v>
      </c>
      <c r="AM1" s="386"/>
      <c r="AN1" s="386"/>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c r="IW1" s="209"/>
      <c r="IX1" s="209"/>
      <c r="IY1" s="209"/>
      <c r="IZ1" s="209"/>
      <c r="JA1" s="209"/>
      <c r="JB1" s="209"/>
      <c r="JC1" s="209"/>
      <c r="JD1" s="209"/>
      <c r="JE1" s="209"/>
      <c r="JF1" s="209"/>
      <c r="JG1" s="209"/>
      <c r="JH1" s="209"/>
      <c r="JI1" s="209"/>
      <c r="JJ1" s="209"/>
      <c r="JK1" s="209"/>
      <c r="JL1" s="209"/>
      <c r="JM1" s="209"/>
      <c r="JN1" s="209"/>
      <c r="JO1" s="209"/>
      <c r="JP1" s="209"/>
      <c r="JQ1" s="209"/>
      <c r="JR1" s="209"/>
      <c r="JS1" s="209"/>
      <c r="JT1" s="209"/>
      <c r="JU1" s="209"/>
      <c r="JV1" s="209"/>
      <c r="JW1" s="209"/>
      <c r="JX1" s="209"/>
      <c r="JY1" s="209"/>
      <c r="JZ1" s="209"/>
      <c r="KA1" s="209"/>
      <c r="KB1" s="209"/>
      <c r="KC1" s="209"/>
      <c r="KD1" s="209"/>
      <c r="KE1" s="209"/>
      <c r="KF1" s="209"/>
      <c r="KG1" s="209"/>
      <c r="KH1" s="209"/>
      <c r="KI1" s="209"/>
      <c r="KJ1" s="209"/>
      <c r="KK1" s="209"/>
      <c r="KL1" s="209"/>
    </row>
    <row r="2" spans="1:298" s="210" customFormat="1" ht="39.75" customHeight="1" x14ac:dyDescent="0.3">
      <c r="A2" s="396"/>
      <c r="B2" s="397"/>
      <c r="C2" s="397"/>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6"/>
      <c r="AM2" s="386"/>
      <c r="AN2" s="386"/>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c r="IW2" s="209"/>
      <c r="IX2" s="209"/>
      <c r="IY2" s="209"/>
      <c r="IZ2" s="209"/>
      <c r="JA2" s="209"/>
      <c r="JB2" s="209"/>
      <c r="JC2" s="209"/>
      <c r="JD2" s="209"/>
      <c r="JE2" s="209"/>
      <c r="JF2" s="209"/>
      <c r="JG2" s="209"/>
      <c r="JH2" s="209"/>
      <c r="JI2" s="209"/>
      <c r="JJ2" s="209"/>
      <c r="JK2" s="209"/>
      <c r="JL2" s="209"/>
      <c r="JM2" s="209"/>
      <c r="JN2" s="209"/>
      <c r="JO2" s="209"/>
      <c r="JP2" s="209"/>
      <c r="JQ2" s="209"/>
      <c r="JR2" s="209"/>
      <c r="JS2" s="209"/>
      <c r="JT2" s="209"/>
      <c r="JU2" s="209"/>
      <c r="JV2" s="209"/>
      <c r="JW2" s="209"/>
      <c r="JX2" s="209"/>
      <c r="JY2" s="209"/>
      <c r="JZ2" s="209"/>
      <c r="KA2" s="209"/>
      <c r="KB2" s="209"/>
      <c r="KC2" s="209"/>
      <c r="KD2" s="209"/>
      <c r="KE2" s="209"/>
      <c r="KF2" s="209"/>
      <c r="KG2" s="209"/>
      <c r="KH2" s="209"/>
      <c r="KI2" s="209"/>
      <c r="KJ2" s="209"/>
      <c r="KK2" s="209"/>
      <c r="KL2" s="209"/>
    </row>
    <row r="3" spans="1:298" s="210" customFormat="1" ht="16.5" x14ac:dyDescent="0.3">
      <c r="A3" s="2"/>
      <c r="B3" s="2"/>
      <c r="C3" s="3"/>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6"/>
      <c r="AM3" s="386"/>
      <c r="AN3" s="386"/>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c r="JA3" s="209"/>
      <c r="JB3" s="209"/>
      <c r="JC3" s="209"/>
      <c r="JD3" s="209"/>
      <c r="JE3" s="209"/>
      <c r="JF3" s="209"/>
      <c r="JG3" s="209"/>
      <c r="JH3" s="209"/>
      <c r="JI3" s="209"/>
      <c r="JJ3" s="209"/>
      <c r="JK3" s="209"/>
      <c r="JL3" s="209"/>
      <c r="JM3" s="209"/>
      <c r="JN3" s="209"/>
      <c r="JO3" s="209"/>
      <c r="JP3" s="209"/>
      <c r="JQ3" s="209"/>
      <c r="JR3" s="209"/>
      <c r="JS3" s="209"/>
      <c r="JT3" s="209"/>
      <c r="JU3" s="209"/>
      <c r="JV3" s="209"/>
      <c r="JW3" s="209"/>
      <c r="JX3" s="209"/>
      <c r="JY3" s="209"/>
      <c r="JZ3" s="209"/>
      <c r="KA3" s="209"/>
      <c r="KB3" s="209"/>
      <c r="KC3" s="209"/>
      <c r="KD3" s="209"/>
      <c r="KE3" s="209"/>
      <c r="KF3" s="209"/>
      <c r="KG3" s="209"/>
      <c r="KH3" s="209"/>
      <c r="KI3" s="209"/>
      <c r="KJ3" s="209"/>
      <c r="KK3" s="209"/>
      <c r="KL3" s="209"/>
    </row>
    <row r="4" spans="1:298" s="210" customFormat="1" ht="26.25" customHeight="1" x14ac:dyDescent="0.3">
      <c r="A4" s="387" t="s">
        <v>0</v>
      </c>
      <c r="B4" s="388"/>
      <c r="C4" s="389"/>
      <c r="D4" s="390" t="s">
        <v>615</v>
      </c>
      <c r="E4" s="391"/>
      <c r="F4" s="391"/>
      <c r="G4" s="391"/>
      <c r="H4" s="391"/>
      <c r="I4" s="391"/>
      <c r="J4" s="391"/>
      <c r="K4" s="391"/>
      <c r="L4" s="391"/>
      <c r="M4" s="391"/>
      <c r="N4" s="392"/>
      <c r="O4" s="393"/>
      <c r="P4" s="393"/>
      <c r="Q4" s="393"/>
      <c r="R4" s="1"/>
      <c r="S4" s="1"/>
      <c r="T4" s="1"/>
      <c r="U4" s="1"/>
      <c r="V4" s="1"/>
      <c r="W4" s="1"/>
      <c r="X4" s="1"/>
      <c r="Y4" s="1"/>
      <c r="Z4" s="1"/>
      <c r="AA4" s="1"/>
      <c r="AB4" s="1"/>
      <c r="AC4" s="1"/>
      <c r="AD4" s="1"/>
      <c r="AE4" s="1"/>
      <c r="AF4" s="1"/>
      <c r="AG4" s="1"/>
      <c r="AH4" s="1"/>
      <c r="AI4" s="1"/>
      <c r="AJ4" s="1"/>
      <c r="AK4" s="1"/>
      <c r="AL4" s="1"/>
      <c r="AM4" s="1"/>
      <c r="AN4" s="1"/>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c r="IZ4" s="209"/>
      <c r="JA4" s="209"/>
      <c r="JB4" s="209"/>
      <c r="JC4" s="209"/>
      <c r="JD4" s="209"/>
      <c r="JE4" s="209"/>
      <c r="JF4" s="209"/>
      <c r="JG4" s="209"/>
      <c r="JH4" s="209"/>
      <c r="JI4" s="209"/>
      <c r="JJ4" s="209"/>
      <c r="JK4" s="209"/>
      <c r="JL4" s="209"/>
      <c r="JM4" s="209"/>
      <c r="JN4" s="209"/>
      <c r="JO4" s="209"/>
      <c r="JP4" s="209"/>
      <c r="JQ4" s="209"/>
      <c r="JR4" s="209"/>
      <c r="JS4" s="209"/>
      <c r="JT4" s="209"/>
      <c r="JU4" s="209"/>
      <c r="JV4" s="209"/>
      <c r="JW4" s="209"/>
      <c r="JX4" s="209"/>
      <c r="JY4" s="209"/>
      <c r="JZ4" s="209"/>
      <c r="KA4" s="209"/>
      <c r="KB4" s="209"/>
      <c r="KC4" s="209"/>
      <c r="KD4" s="209"/>
      <c r="KE4" s="209"/>
      <c r="KF4" s="209"/>
      <c r="KG4" s="209"/>
      <c r="KH4" s="209"/>
      <c r="KI4" s="209"/>
      <c r="KJ4" s="209"/>
      <c r="KK4" s="209"/>
      <c r="KL4" s="209"/>
    </row>
    <row r="5" spans="1:298" s="210" customFormat="1" ht="109.5" customHeight="1" x14ac:dyDescent="0.3">
      <c r="A5" s="387" t="s">
        <v>1</v>
      </c>
      <c r="B5" s="388"/>
      <c r="C5" s="389"/>
      <c r="D5" s="398" t="s">
        <v>639</v>
      </c>
      <c r="E5" s="399"/>
      <c r="F5" s="399"/>
      <c r="G5" s="399"/>
      <c r="H5" s="399"/>
      <c r="I5" s="399"/>
      <c r="J5" s="399"/>
      <c r="K5" s="399"/>
      <c r="L5" s="399"/>
      <c r="M5" s="399"/>
      <c r="N5" s="400"/>
      <c r="O5" s="1"/>
      <c r="P5" s="1"/>
      <c r="Q5" s="1"/>
      <c r="R5" s="1"/>
      <c r="S5" s="1"/>
      <c r="T5" s="1"/>
      <c r="U5" s="1"/>
      <c r="V5" s="1"/>
      <c r="W5" s="1"/>
      <c r="X5" s="1"/>
      <c r="Y5" s="1"/>
      <c r="Z5" s="1"/>
      <c r="AA5" s="1"/>
      <c r="AB5" s="1"/>
      <c r="AC5" s="1"/>
      <c r="AD5" s="1"/>
      <c r="AE5" s="1"/>
      <c r="AF5" s="1"/>
      <c r="AG5" s="1"/>
      <c r="AH5" s="1"/>
      <c r="AI5" s="1"/>
      <c r="AJ5" s="1"/>
      <c r="AK5" s="1"/>
      <c r="AL5" s="1"/>
      <c r="AM5" s="1"/>
      <c r="AN5" s="1"/>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c r="IZ5" s="209"/>
      <c r="JA5" s="209"/>
      <c r="JB5" s="209"/>
      <c r="JC5" s="209"/>
      <c r="JD5" s="209"/>
      <c r="JE5" s="209"/>
      <c r="JF5" s="209"/>
      <c r="JG5" s="209"/>
      <c r="JH5" s="209"/>
      <c r="JI5" s="209"/>
      <c r="JJ5" s="209"/>
      <c r="JK5" s="209"/>
      <c r="JL5" s="209"/>
      <c r="JM5" s="209"/>
      <c r="JN5" s="209"/>
      <c r="JO5" s="209"/>
      <c r="JP5" s="209"/>
      <c r="JQ5" s="209"/>
      <c r="JR5" s="209"/>
      <c r="JS5" s="209"/>
      <c r="JT5" s="209"/>
      <c r="JU5" s="209"/>
      <c r="JV5" s="209"/>
      <c r="JW5" s="209"/>
      <c r="JX5" s="209"/>
      <c r="JY5" s="209"/>
      <c r="JZ5" s="209"/>
      <c r="KA5" s="209"/>
      <c r="KB5" s="209"/>
      <c r="KC5" s="209"/>
      <c r="KD5" s="209"/>
      <c r="KE5" s="209"/>
      <c r="KF5" s="209"/>
      <c r="KG5" s="209"/>
      <c r="KH5" s="209"/>
      <c r="KI5" s="209"/>
      <c r="KJ5" s="209"/>
      <c r="KK5" s="209"/>
      <c r="KL5" s="209"/>
    </row>
    <row r="6" spans="1:298" s="210" customFormat="1" ht="57.75" customHeight="1" x14ac:dyDescent="0.3">
      <c r="A6" s="387" t="s">
        <v>2</v>
      </c>
      <c r="B6" s="388"/>
      <c r="C6" s="389"/>
      <c r="D6" s="401" t="s">
        <v>640</v>
      </c>
      <c r="E6" s="402"/>
      <c r="F6" s="402"/>
      <c r="G6" s="402"/>
      <c r="H6" s="402"/>
      <c r="I6" s="402"/>
      <c r="J6" s="402"/>
      <c r="K6" s="402"/>
      <c r="L6" s="402"/>
      <c r="M6" s="402"/>
      <c r="N6" s="403"/>
      <c r="O6" s="1"/>
      <c r="P6" s="1"/>
      <c r="Q6" s="1"/>
      <c r="R6" s="1"/>
      <c r="S6" s="1"/>
      <c r="T6" s="1"/>
      <c r="U6" s="1"/>
      <c r="V6" s="1"/>
      <c r="W6" s="1"/>
      <c r="X6" s="1"/>
      <c r="Y6" s="1"/>
      <c r="Z6" s="1"/>
      <c r="AA6" s="1"/>
      <c r="AB6" s="1"/>
      <c r="AC6" s="1"/>
      <c r="AD6" s="1"/>
      <c r="AE6" s="1"/>
      <c r="AF6" s="1"/>
      <c r="AG6" s="1"/>
      <c r="AH6" s="1"/>
      <c r="AI6" s="1"/>
      <c r="AJ6" s="1"/>
      <c r="AK6" s="1"/>
      <c r="AL6" s="1"/>
      <c r="AM6" s="1"/>
      <c r="AN6" s="1"/>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09"/>
      <c r="BX6" s="209"/>
      <c r="BY6" s="209"/>
      <c r="BZ6" s="209"/>
      <c r="CA6" s="209"/>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209"/>
      <c r="DU6" s="209"/>
      <c r="DV6" s="209"/>
      <c r="DW6" s="209"/>
      <c r="DX6" s="209"/>
      <c r="DY6" s="209"/>
      <c r="DZ6" s="209"/>
      <c r="EA6" s="209"/>
      <c r="EB6" s="209"/>
      <c r="EC6" s="209"/>
      <c r="ED6" s="209"/>
      <c r="EE6" s="209"/>
      <c r="EF6" s="209"/>
      <c r="EG6" s="209"/>
      <c r="EH6" s="209"/>
      <c r="EI6" s="209"/>
      <c r="EJ6" s="209"/>
      <c r="EK6" s="209"/>
      <c r="EL6" s="209"/>
      <c r="EM6" s="209"/>
      <c r="EN6" s="209"/>
      <c r="EO6" s="209"/>
      <c r="EP6" s="209"/>
      <c r="EQ6" s="209"/>
      <c r="ER6" s="209"/>
      <c r="ES6" s="209"/>
      <c r="ET6" s="209"/>
      <c r="EU6" s="209"/>
      <c r="EV6" s="209"/>
      <c r="EW6" s="209"/>
      <c r="EX6" s="209"/>
      <c r="EY6" s="209"/>
      <c r="EZ6" s="209"/>
      <c r="FA6" s="209"/>
      <c r="FB6" s="209"/>
      <c r="FC6" s="209"/>
      <c r="FD6" s="209"/>
      <c r="FE6" s="209"/>
      <c r="FF6" s="209"/>
      <c r="FG6" s="209"/>
      <c r="FH6" s="209"/>
      <c r="FI6" s="209"/>
      <c r="FJ6" s="209"/>
      <c r="FK6" s="209"/>
      <c r="FL6" s="209"/>
      <c r="FM6" s="209"/>
      <c r="FN6" s="209"/>
      <c r="FO6" s="209"/>
      <c r="FP6" s="209"/>
      <c r="FQ6" s="209"/>
      <c r="FR6" s="209"/>
      <c r="FS6" s="209"/>
      <c r="FT6" s="209"/>
      <c r="FU6" s="209"/>
      <c r="FV6" s="209"/>
      <c r="FW6" s="209"/>
      <c r="FX6" s="209"/>
      <c r="FY6" s="209"/>
      <c r="FZ6" s="209"/>
      <c r="GA6" s="209"/>
      <c r="GB6" s="209"/>
      <c r="GC6" s="209"/>
      <c r="GD6" s="209"/>
      <c r="GE6" s="209"/>
      <c r="GF6" s="209"/>
      <c r="GG6" s="209"/>
      <c r="GH6" s="209"/>
      <c r="GI6" s="209"/>
      <c r="GJ6" s="209"/>
      <c r="GK6" s="209"/>
      <c r="GL6" s="209"/>
      <c r="GM6" s="209"/>
      <c r="GN6" s="209"/>
      <c r="GO6" s="209"/>
      <c r="GP6" s="209"/>
      <c r="GQ6" s="209"/>
      <c r="GR6" s="209"/>
      <c r="GS6" s="209"/>
      <c r="GT6" s="209"/>
      <c r="GU6" s="209"/>
      <c r="GV6" s="209"/>
      <c r="GW6" s="209"/>
      <c r="GX6" s="209"/>
      <c r="GY6" s="209"/>
      <c r="GZ6" s="209"/>
      <c r="HA6" s="209"/>
      <c r="HB6" s="209"/>
      <c r="HC6" s="209"/>
      <c r="HD6" s="209"/>
      <c r="HE6" s="209"/>
      <c r="HF6" s="209"/>
      <c r="HG6" s="209"/>
      <c r="HH6" s="209"/>
      <c r="HI6" s="209"/>
      <c r="HJ6" s="209"/>
      <c r="HK6" s="209"/>
      <c r="HL6" s="209"/>
      <c r="HM6" s="209"/>
      <c r="HN6" s="209"/>
      <c r="HO6" s="209"/>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c r="IZ6" s="209"/>
      <c r="JA6" s="209"/>
      <c r="JB6" s="209"/>
      <c r="JC6" s="209"/>
      <c r="JD6" s="209"/>
      <c r="JE6" s="209"/>
      <c r="JF6" s="209"/>
      <c r="JG6" s="209"/>
      <c r="JH6" s="209"/>
      <c r="JI6" s="209"/>
      <c r="JJ6" s="209"/>
      <c r="JK6" s="209"/>
      <c r="JL6" s="209"/>
      <c r="JM6" s="209"/>
      <c r="JN6" s="209"/>
      <c r="JO6" s="209"/>
      <c r="JP6" s="209"/>
      <c r="JQ6" s="209"/>
      <c r="JR6" s="209"/>
      <c r="JS6" s="209"/>
      <c r="JT6" s="209"/>
      <c r="JU6" s="209"/>
      <c r="JV6" s="209"/>
      <c r="JW6" s="209"/>
      <c r="JX6" s="209"/>
      <c r="JY6" s="209"/>
      <c r="JZ6" s="209"/>
      <c r="KA6" s="209"/>
      <c r="KB6" s="209"/>
      <c r="KC6" s="209"/>
      <c r="KD6" s="209"/>
      <c r="KE6" s="209"/>
      <c r="KF6" s="209"/>
      <c r="KG6" s="209"/>
      <c r="KH6" s="209"/>
      <c r="KI6" s="209"/>
      <c r="KJ6" s="209"/>
      <c r="KK6" s="209"/>
      <c r="KL6" s="209"/>
    </row>
    <row r="7" spans="1:298" s="210" customFormat="1" ht="16.5" x14ac:dyDescent="0.3">
      <c r="A7" s="381" t="s">
        <v>3</v>
      </c>
      <c r="B7" s="382"/>
      <c r="C7" s="382"/>
      <c r="D7" s="382"/>
      <c r="E7" s="382"/>
      <c r="F7" s="382"/>
      <c r="G7" s="382"/>
      <c r="H7" s="383"/>
      <c r="I7" s="381" t="s">
        <v>4</v>
      </c>
      <c r="J7" s="382"/>
      <c r="K7" s="382"/>
      <c r="L7" s="382"/>
      <c r="M7" s="382"/>
      <c r="N7" s="383"/>
      <c r="O7" s="381" t="s">
        <v>5</v>
      </c>
      <c r="P7" s="382"/>
      <c r="Q7" s="382"/>
      <c r="R7" s="382"/>
      <c r="S7" s="382"/>
      <c r="T7" s="382"/>
      <c r="U7" s="382"/>
      <c r="V7" s="382"/>
      <c r="W7" s="383"/>
      <c r="X7" s="381" t="s">
        <v>6</v>
      </c>
      <c r="Y7" s="382"/>
      <c r="Z7" s="382"/>
      <c r="AA7" s="382"/>
      <c r="AB7" s="382"/>
      <c r="AC7" s="382"/>
      <c r="AD7" s="382"/>
      <c r="AE7" s="382"/>
      <c r="AF7" s="382"/>
      <c r="AG7" s="382"/>
      <c r="AH7" s="383"/>
      <c r="AI7" s="381" t="s">
        <v>7</v>
      </c>
      <c r="AJ7" s="382"/>
      <c r="AK7" s="382"/>
      <c r="AL7" s="382"/>
      <c r="AM7" s="382"/>
      <c r="AN7" s="404"/>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09"/>
      <c r="FW7" s="209"/>
      <c r="FX7" s="209"/>
      <c r="FY7" s="209"/>
      <c r="FZ7" s="209"/>
      <c r="GA7" s="209"/>
      <c r="GB7" s="209"/>
      <c r="GC7" s="209"/>
      <c r="GD7" s="209"/>
      <c r="GE7" s="209"/>
      <c r="GF7" s="209"/>
      <c r="GG7" s="209"/>
      <c r="GH7" s="209"/>
      <c r="GI7" s="209"/>
      <c r="GJ7" s="209"/>
      <c r="GK7" s="209"/>
      <c r="GL7" s="209"/>
      <c r="GM7" s="209"/>
      <c r="GN7" s="209"/>
      <c r="GO7" s="209"/>
      <c r="GP7" s="209"/>
      <c r="GQ7" s="209"/>
      <c r="GR7" s="209"/>
      <c r="GS7" s="209"/>
      <c r="GT7" s="209"/>
      <c r="GU7" s="209"/>
      <c r="GV7" s="209"/>
      <c r="GW7" s="209"/>
      <c r="GX7" s="209"/>
      <c r="GY7" s="209"/>
      <c r="GZ7" s="209"/>
      <c r="HA7" s="209"/>
      <c r="HB7" s="209"/>
      <c r="HC7" s="209"/>
      <c r="HD7" s="209"/>
      <c r="HE7" s="209"/>
      <c r="HF7" s="209"/>
      <c r="HG7" s="209"/>
      <c r="HH7" s="209"/>
      <c r="HI7" s="209"/>
      <c r="HJ7" s="209"/>
      <c r="HK7" s="209"/>
      <c r="HL7" s="209"/>
      <c r="HM7" s="209"/>
      <c r="HN7" s="209"/>
      <c r="HO7" s="209"/>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c r="IZ7" s="209"/>
      <c r="JA7" s="209"/>
      <c r="JB7" s="209"/>
      <c r="JC7" s="209"/>
      <c r="JD7" s="209"/>
      <c r="JE7" s="209"/>
      <c r="JF7" s="209"/>
      <c r="JG7" s="209"/>
      <c r="JH7" s="209"/>
      <c r="JI7" s="209"/>
      <c r="JJ7" s="209"/>
      <c r="JK7" s="209"/>
      <c r="JL7" s="209"/>
      <c r="JM7" s="209"/>
      <c r="JN7" s="209"/>
      <c r="JO7" s="209"/>
      <c r="JP7" s="209"/>
      <c r="JQ7" s="209"/>
      <c r="JR7" s="209"/>
      <c r="JS7" s="209"/>
      <c r="JT7" s="209"/>
      <c r="JU7" s="209"/>
      <c r="JV7" s="209"/>
      <c r="JW7" s="209"/>
      <c r="JX7" s="209"/>
      <c r="JY7" s="209"/>
      <c r="JZ7" s="209"/>
      <c r="KA7" s="209"/>
      <c r="KB7" s="209"/>
      <c r="KC7" s="209"/>
      <c r="KD7" s="209"/>
      <c r="KE7" s="209"/>
      <c r="KF7" s="209"/>
      <c r="KG7" s="209"/>
      <c r="KH7" s="209"/>
      <c r="KI7" s="209"/>
      <c r="KJ7" s="209"/>
      <c r="KK7" s="209"/>
      <c r="KL7" s="209"/>
    </row>
    <row r="8" spans="1:298" s="210" customFormat="1" ht="16.5" customHeight="1" x14ac:dyDescent="0.3">
      <c r="A8" s="408" t="s">
        <v>37</v>
      </c>
      <c r="B8" s="408" t="s">
        <v>537</v>
      </c>
      <c r="C8" s="410" t="s">
        <v>8</v>
      </c>
      <c r="D8" s="412" t="s">
        <v>9</v>
      </c>
      <c r="E8" s="412" t="s">
        <v>10</v>
      </c>
      <c r="F8" s="413" t="s">
        <v>11</v>
      </c>
      <c r="G8" s="405" t="s">
        <v>12</v>
      </c>
      <c r="H8" s="412" t="s">
        <v>13</v>
      </c>
      <c r="I8" s="406" t="s">
        <v>14</v>
      </c>
      <c r="J8" s="407" t="s">
        <v>15</v>
      </c>
      <c r="K8" s="405" t="s">
        <v>16</v>
      </c>
      <c r="L8" s="405" t="s">
        <v>17</v>
      </c>
      <c r="M8" s="407" t="s">
        <v>15</v>
      </c>
      <c r="N8" s="412" t="s">
        <v>18</v>
      </c>
      <c r="O8" s="415" t="s">
        <v>19</v>
      </c>
      <c r="P8" s="414" t="s">
        <v>20</v>
      </c>
      <c r="Q8" s="405" t="s">
        <v>21</v>
      </c>
      <c r="R8" s="414" t="s">
        <v>22</v>
      </c>
      <c r="S8" s="414"/>
      <c r="T8" s="414"/>
      <c r="U8" s="414"/>
      <c r="V8" s="414"/>
      <c r="W8" s="414"/>
      <c r="X8" s="420" t="s">
        <v>380</v>
      </c>
      <c r="Y8" s="415" t="s">
        <v>341</v>
      </c>
      <c r="Z8" s="415" t="s">
        <v>15</v>
      </c>
      <c r="AA8" s="197"/>
      <c r="AB8" s="197"/>
      <c r="AC8" s="415" t="s">
        <v>23</v>
      </c>
      <c r="AD8" s="415" t="s">
        <v>15</v>
      </c>
      <c r="AE8" s="197"/>
      <c r="AF8" s="197"/>
      <c r="AG8" s="420" t="s">
        <v>24</v>
      </c>
      <c r="AH8" s="415" t="s">
        <v>25</v>
      </c>
      <c r="AI8" s="414" t="s">
        <v>7</v>
      </c>
      <c r="AJ8" s="414" t="s">
        <v>26</v>
      </c>
      <c r="AK8" s="414" t="s">
        <v>27</v>
      </c>
      <c r="AL8" s="414" t="s">
        <v>28</v>
      </c>
      <c r="AM8" s="418" t="s">
        <v>29</v>
      </c>
      <c r="AN8" s="418" t="s">
        <v>30</v>
      </c>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09"/>
      <c r="DW8" s="209"/>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09"/>
      <c r="FB8" s="209"/>
      <c r="FC8" s="209"/>
      <c r="FD8" s="209"/>
      <c r="FE8" s="209"/>
      <c r="FF8" s="209"/>
      <c r="FG8" s="209"/>
      <c r="FH8" s="209"/>
      <c r="FI8" s="209"/>
      <c r="FJ8" s="209"/>
      <c r="FK8" s="209"/>
      <c r="FL8" s="209"/>
      <c r="FM8" s="209"/>
      <c r="FN8" s="209"/>
      <c r="FO8" s="209"/>
      <c r="FP8" s="209"/>
      <c r="FQ8" s="209"/>
      <c r="FR8" s="209"/>
      <c r="FS8" s="209"/>
      <c r="FT8" s="209"/>
      <c r="FU8" s="209"/>
      <c r="FV8" s="209"/>
      <c r="FW8" s="209"/>
      <c r="FX8" s="209"/>
      <c r="FY8" s="209"/>
      <c r="FZ8" s="209"/>
      <c r="GA8" s="209"/>
      <c r="GB8" s="209"/>
      <c r="GC8" s="209"/>
      <c r="GD8" s="209"/>
      <c r="GE8" s="209"/>
      <c r="GF8" s="209"/>
      <c r="GG8" s="209"/>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09"/>
      <c r="HK8" s="209"/>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c r="IZ8" s="209"/>
      <c r="JA8" s="209"/>
      <c r="JB8" s="209"/>
      <c r="JC8" s="209"/>
      <c r="JD8" s="209"/>
      <c r="JE8" s="209"/>
      <c r="JF8" s="209"/>
      <c r="JG8" s="209"/>
      <c r="JH8" s="209"/>
      <c r="JI8" s="209"/>
      <c r="JJ8" s="209"/>
      <c r="JK8" s="209"/>
      <c r="JL8" s="209"/>
      <c r="JM8" s="209"/>
      <c r="JN8" s="209"/>
      <c r="JO8" s="209"/>
      <c r="JP8" s="209"/>
      <c r="JQ8" s="209"/>
      <c r="JR8" s="209"/>
      <c r="JS8" s="209"/>
      <c r="JT8" s="209"/>
      <c r="JU8" s="209"/>
      <c r="JV8" s="209"/>
      <c r="JW8" s="209"/>
      <c r="JX8" s="209"/>
      <c r="JY8" s="209"/>
      <c r="JZ8" s="209"/>
      <c r="KA8" s="209"/>
      <c r="KB8" s="209"/>
      <c r="KC8" s="209"/>
      <c r="KD8" s="209"/>
      <c r="KE8" s="209"/>
      <c r="KF8" s="209"/>
      <c r="KG8" s="209"/>
      <c r="KH8" s="209"/>
      <c r="KI8" s="209"/>
      <c r="KJ8" s="209"/>
      <c r="KK8" s="209"/>
      <c r="KL8" s="209"/>
    </row>
    <row r="9" spans="1:298" s="212" customFormat="1" ht="94.5" customHeight="1" x14ac:dyDescent="0.25">
      <c r="A9" s="409"/>
      <c r="B9" s="417"/>
      <c r="C9" s="411"/>
      <c r="D9" s="405"/>
      <c r="E9" s="405"/>
      <c r="F9" s="411"/>
      <c r="G9" s="406"/>
      <c r="H9" s="405"/>
      <c r="I9" s="406"/>
      <c r="J9" s="407"/>
      <c r="K9" s="406"/>
      <c r="L9" s="406"/>
      <c r="M9" s="407"/>
      <c r="N9" s="405"/>
      <c r="O9" s="416"/>
      <c r="P9" s="405"/>
      <c r="Q9" s="406"/>
      <c r="R9" s="185" t="s">
        <v>31</v>
      </c>
      <c r="S9" s="185" t="s">
        <v>32</v>
      </c>
      <c r="T9" s="185" t="s">
        <v>33</v>
      </c>
      <c r="U9" s="185" t="s">
        <v>34</v>
      </c>
      <c r="V9" s="185" t="s">
        <v>35</v>
      </c>
      <c r="W9" s="185" t="s">
        <v>36</v>
      </c>
      <c r="X9" s="415"/>
      <c r="Y9" s="421"/>
      <c r="Z9" s="421"/>
      <c r="AA9" s="205" t="s">
        <v>369</v>
      </c>
      <c r="AB9" s="205" t="s">
        <v>15</v>
      </c>
      <c r="AC9" s="421"/>
      <c r="AD9" s="421"/>
      <c r="AE9" s="200" t="s">
        <v>23</v>
      </c>
      <c r="AF9" s="200" t="s">
        <v>15</v>
      </c>
      <c r="AG9" s="415"/>
      <c r="AH9" s="416"/>
      <c r="AI9" s="405"/>
      <c r="AJ9" s="405"/>
      <c r="AK9" s="405"/>
      <c r="AL9" s="405"/>
      <c r="AM9" s="419"/>
      <c r="AN9" s="419"/>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c r="FU9" s="211"/>
      <c r="FV9" s="211"/>
      <c r="FW9" s="211"/>
      <c r="FX9" s="211"/>
      <c r="FY9" s="211"/>
      <c r="FZ9" s="211"/>
      <c r="GA9" s="211"/>
      <c r="GB9" s="211"/>
      <c r="GC9" s="211"/>
      <c r="GD9" s="211"/>
      <c r="GE9" s="211"/>
      <c r="GF9" s="211"/>
      <c r="GG9" s="211"/>
      <c r="GH9" s="211"/>
      <c r="GI9" s="211"/>
      <c r="GJ9" s="211"/>
      <c r="GK9" s="211"/>
      <c r="GL9" s="211"/>
      <c r="GM9" s="211"/>
      <c r="GN9" s="211"/>
      <c r="GO9" s="211"/>
      <c r="GP9" s="211"/>
      <c r="GQ9" s="211"/>
      <c r="GR9" s="211"/>
      <c r="GS9" s="211"/>
      <c r="GT9" s="211"/>
      <c r="GU9" s="211"/>
      <c r="GV9" s="211"/>
      <c r="GW9" s="211"/>
      <c r="GX9" s="211"/>
      <c r="GY9" s="211"/>
      <c r="GZ9" s="211"/>
      <c r="HA9" s="211"/>
      <c r="HB9" s="211"/>
      <c r="HC9" s="211"/>
      <c r="HD9" s="211"/>
      <c r="HE9" s="211"/>
      <c r="HF9" s="211"/>
      <c r="HG9" s="211"/>
      <c r="HH9" s="211"/>
      <c r="HI9" s="211"/>
      <c r="HJ9" s="211"/>
      <c r="HK9" s="211"/>
      <c r="HL9" s="211"/>
      <c r="HM9" s="211"/>
      <c r="HN9" s="211"/>
      <c r="HO9" s="211"/>
      <c r="HP9" s="211"/>
      <c r="HQ9" s="211"/>
      <c r="HR9" s="211"/>
      <c r="HS9" s="211"/>
      <c r="HT9" s="211"/>
      <c r="HU9" s="211"/>
      <c r="HV9" s="211"/>
      <c r="HW9" s="211"/>
      <c r="HX9" s="211"/>
      <c r="HY9" s="211"/>
      <c r="HZ9" s="211"/>
      <c r="IA9" s="211"/>
      <c r="IB9" s="211"/>
      <c r="IC9" s="211"/>
      <c r="ID9" s="211"/>
      <c r="IE9" s="211"/>
      <c r="IF9" s="211"/>
      <c r="IG9" s="211"/>
      <c r="IH9" s="211"/>
      <c r="II9" s="211"/>
      <c r="IJ9" s="211"/>
      <c r="IK9" s="211"/>
      <c r="IL9" s="211"/>
      <c r="IM9" s="211"/>
      <c r="IN9" s="211"/>
      <c r="IO9" s="211"/>
      <c r="IP9" s="211"/>
      <c r="IQ9" s="211"/>
      <c r="IR9" s="211"/>
      <c r="IS9" s="211"/>
      <c r="IT9" s="211"/>
      <c r="IU9" s="211"/>
      <c r="IV9" s="211"/>
      <c r="IW9" s="211"/>
      <c r="IX9" s="211"/>
      <c r="IY9" s="211"/>
      <c r="IZ9" s="211"/>
      <c r="JA9" s="211"/>
      <c r="JB9" s="211"/>
      <c r="JC9" s="211"/>
      <c r="JD9" s="211"/>
      <c r="JE9" s="211"/>
      <c r="JF9" s="211"/>
      <c r="JG9" s="211"/>
      <c r="JH9" s="211"/>
      <c r="JI9" s="211"/>
      <c r="JJ9" s="211"/>
      <c r="JK9" s="211"/>
      <c r="JL9" s="211"/>
      <c r="JM9" s="211"/>
      <c r="JN9" s="211"/>
      <c r="JO9" s="211"/>
      <c r="JP9" s="211"/>
      <c r="JQ9" s="211"/>
      <c r="JR9" s="211"/>
      <c r="JS9" s="211"/>
      <c r="JT9" s="211"/>
      <c r="JU9" s="211"/>
      <c r="JV9" s="211"/>
      <c r="JW9" s="211"/>
      <c r="JX9" s="211"/>
      <c r="JY9" s="211"/>
      <c r="JZ9" s="211"/>
      <c r="KA9" s="211"/>
      <c r="KB9" s="211"/>
      <c r="KC9" s="211"/>
      <c r="KD9" s="211"/>
      <c r="KE9" s="211"/>
      <c r="KF9" s="211"/>
      <c r="KG9" s="211"/>
      <c r="KH9" s="211"/>
      <c r="KI9" s="211"/>
      <c r="KJ9" s="211"/>
      <c r="KK9" s="211"/>
      <c r="KL9" s="211"/>
    </row>
    <row r="10" spans="1:298" ht="54.75" customHeight="1" x14ac:dyDescent="0.25">
      <c r="A10" s="368">
        <v>1</v>
      </c>
      <c r="B10" s="365" t="s">
        <v>566</v>
      </c>
      <c r="C10" s="368" t="s">
        <v>386</v>
      </c>
      <c r="D10" s="378" t="s">
        <v>422</v>
      </c>
      <c r="E10" s="368" t="s">
        <v>416</v>
      </c>
      <c r="F10" s="368" t="s">
        <v>413</v>
      </c>
      <c r="G10" s="368" t="s">
        <v>417</v>
      </c>
      <c r="H10" s="368">
        <v>10000</v>
      </c>
      <c r="I10" s="377" t="str">
        <f>IF(H10&lt;=2,'Tabla probabilidad'!$B$5,IF(H10&lt;=24,'Tabla probabilidad'!$B$6,IF(H10&lt;=500,'Tabla probabilidad'!$B$7,IF(H10&lt;=5000,'Tabla probabilidad'!$B$8,IF(H10&gt;5000,'Tabla probabilidad'!$B$9)))))</f>
        <v>Muy Alta</v>
      </c>
      <c r="J10" s="370">
        <f>IF(H10&lt;=2,'Tabla probabilidad'!$D$5,IF(H10&lt;=24,'Tabla probabilidad'!$D$6,IF(H10&lt;=500,'Tabla probabilidad'!$D$7,IF(H10&lt;=5000,'Tabla probabilidad'!$D$8,IF(H10&gt;5000,'Tabla probabilidad'!$D$9)))))</f>
        <v>1</v>
      </c>
      <c r="K10" s="368" t="s">
        <v>556</v>
      </c>
      <c r="L10" s="36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Mayor</v>
      </c>
      <c r="M10" s="36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80%</v>
      </c>
      <c r="N10" s="368" t="str">
        <f>VLOOKUP((I10&amp;L10),Hoja1!$B$4:$C$28,2,0)</f>
        <v xml:space="preserve">Alto </v>
      </c>
      <c r="O10" s="201">
        <v>1</v>
      </c>
      <c r="P10" s="202" t="s">
        <v>419</v>
      </c>
      <c r="Q10" s="201" t="str">
        <f t="shared" ref="Q10:Q34" si="0">IF(R10="Preventivo","Probabilidad",IF(R10="Detectivo","Probabilidad", IF(R10="Correctivo","Impacto")))</f>
        <v>Probabilidad</v>
      </c>
      <c r="R10" s="201" t="s">
        <v>52</v>
      </c>
      <c r="S10" s="201" t="s">
        <v>57</v>
      </c>
      <c r="T10" s="203">
        <f>VLOOKUP(R10&amp;S10,Hoja1!$Q$4:$R$9,2,0)</f>
        <v>0.45</v>
      </c>
      <c r="U10" s="201" t="s">
        <v>59</v>
      </c>
      <c r="V10" s="201" t="s">
        <v>62</v>
      </c>
      <c r="W10" s="201" t="s">
        <v>65</v>
      </c>
      <c r="X10" s="203">
        <f>IF(Q10="Probabilidad",($J$10*T10),IF(Q10="Impacto"," "))</f>
        <v>0.45</v>
      </c>
      <c r="Y10" s="203" t="str">
        <f>IF(Z10&lt;=20%,'Tabla probabilidad'!$B$5,IF(Z10&lt;=40%,'Tabla probabilidad'!$B$6,IF(Z10&lt;=60%,'Tabla probabilidad'!$B$7,IF(Z10&lt;=80%,'Tabla probabilidad'!$B$8,IF(Z10&lt;=100%,'Tabla probabilidad'!$B$9)))))</f>
        <v>Media</v>
      </c>
      <c r="Z10" s="203">
        <f>IF(R10="Preventivo",($J$10-($J$10*T10)),IF(R10="Detectivo",($J$10-($J$10*T10)),IF(R10="Correctivo",($J$10))))</f>
        <v>0.55000000000000004</v>
      </c>
      <c r="AA10" s="372" t="str">
        <f>IF(AB10&lt;=20%,'Tabla probabilidad'!$B$5,IF(AB10&lt;=40%,'Tabla probabilidad'!$B$6,IF(AB10&lt;=60%,'Tabla probabilidad'!$B$7,IF(AB10&lt;=80%,'Tabla probabilidad'!$B$8,IF(AB10&lt;=100%,'Tabla probabilidad'!$B$9)))))</f>
        <v>Media</v>
      </c>
      <c r="AB10" s="372">
        <f>AVERAGE(Z10:Z14)</f>
        <v>0.55000000000000004</v>
      </c>
      <c r="AC10" s="203" t="str">
        <f t="shared" ref="AC10:AC34" si="1">IF(AD10&lt;=20%,"Leve",IF(AD10&lt;=40%,"Menor",IF(AD10&lt;=60%,"Moderado",IF(AD10&lt;=80%,"Mayor",IF(AD10&lt;=100%,"Catastrófico")))))</f>
        <v>Mayor</v>
      </c>
      <c r="AD10" s="203">
        <f>IF(Q10="Probabilidad",(($M$10-0)),IF(Q10="Impacto",($M$10-($M$10*T10))))</f>
        <v>0.8</v>
      </c>
      <c r="AE10" s="372" t="str">
        <f>IF(AF10&lt;=20%,"Leve",IF(AF10&lt;=40%,"Menor",IF(AF10&lt;=60%,"Moderado",IF(AF10&lt;=80%,"Mayor",IF(AF10&lt;=100%,"Catastrófico")))))</f>
        <v>Mayor</v>
      </c>
      <c r="AF10" s="372">
        <f>AVERAGE(AD10:AD14)</f>
        <v>0.8</v>
      </c>
      <c r="AG10" s="365" t="str">
        <f>VLOOKUP(AA10&amp;AE10,Hoja1!$B$4:$C$28,2,0)</f>
        <v xml:space="preserve">Alto </v>
      </c>
      <c r="AH10" s="368" t="s">
        <v>385</v>
      </c>
      <c r="AI10" s="368" t="s">
        <v>644</v>
      </c>
      <c r="AJ10" s="368" t="s">
        <v>642</v>
      </c>
      <c r="AK10" s="369">
        <v>43983</v>
      </c>
      <c r="AL10" s="368"/>
      <c r="AM10" s="368"/>
      <c r="AN10" s="368" t="s">
        <v>177</v>
      </c>
    </row>
    <row r="11" spans="1:298" ht="60.75" customHeight="1" x14ac:dyDescent="0.25">
      <c r="A11" s="368"/>
      <c r="B11" s="366"/>
      <c r="C11" s="368"/>
      <c r="D11" s="379"/>
      <c r="E11" s="368"/>
      <c r="F11" s="368"/>
      <c r="G11" s="368"/>
      <c r="H11" s="368"/>
      <c r="I11" s="377"/>
      <c r="J11" s="370"/>
      <c r="K11" s="368"/>
      <c r="L11" s="371"/>
      <c r="M11" s="371"/>
      <c r="N11" s="368"/>
      <c r="O11" s="201">
        <v>2</v>
      </c>
      <c r="P11" s="223" t="s">
        <v>414</v>
      </c>
      <c r="Q11" s="201" t="str">
        <f t="shared" si="0"/>
        <v>Probabilidad</v>
      </c>
      <c r="R11" s="201" t="s">
        <v>52</v>
      </c>
      <c r="S11" s="201" t="s">
        <v>57</v>
      </c>
      <c r="T11" s="203">
        <f>VLOOKUP(R11&amp;S11,Hoja1!$Q$4:$R$9,2,0)</f>
        <v>0.45</v>
      </c>
      <c r="U11" s="201" t="s">
        <v>59</v>
      </c>
      <c r="V11" s="201" t="s">
        <v>62</v>
      </c>
      <c r="W11" s="201" t="s">
        <v>65</v>
      </c>
      <c r="X11" s="216">
        <f>IF(Q11="Probabilidad",($J$10*T11),IF(Q11="Impacto"," "))</f>
        <v>0.45</v>
      </c>
      <c r="Y11" s="203" t="str">
        <f>IF(Z11&lt;=20%,'Tabla probabilidad'!$B$5,IF(Z11&lt;=40%,'Tabla probabilidad'!$B$6,IF(Z11&lt;=60%,'Tabla probabilidad'!$B$7,IF(Z11&lt;=80%,'Tabla probabilidad'!$B$8,IF(Z11&lt;=100%,'Tabla probabilidad'!$B$9)))))</f>
        <v>Media</v>
      </c>
      <c r="Z11" s="237">
        <f>IF(R11="Preventivo",($J$10-($J$10*T11)),IF(R11="Detectivo",($J$10-($J$10*T11)),IF(R11="Correctivo",($J$10))))</f>
        <v>0.55000000000000004</v>
      </c>
      <c r="AA11" s="373"/>
      <c r="AB11" s="373"/>
      <c r="AC11" s="203" t="str">
        <f t="shared" si="1"/>
        <v>Mayor</v>
      </c>
      <c r="AD11" s="203">
        <f>IF(Q11="Probabilidad",(($M$10-0)),IF(Q11="Impacto",($M$10-($M$10*T11))))</f>
        <v>0.8</v>
      </c>
      <c r="AE11" s="373"/>
      <c r="AF11" s="373"/>
      <c r="AG11" s="366"/>
      <c r="AH11" s="368"/>
      <c r="AI11" s="368"/>
      <c r="AJ11" s="368"/>
      <c r="AK11" s="368"/>
      <c r="AL11" s="368"/>
      <c r="AM11" s="368"/>
      <c r="AN11" s="368"/>
    </row>
    <row r="12" spans="1:298" ht="69" customHeight="1" x14ac:dyDescent="0.25">
      <c r="A12" s="368"/>
      <c r="B12" s="366"/>
      <c r="C12" s="368"/>
      <c r="D12" s="379"/>
      <c r="E12" s="368"/>
      <c r="F12" s="368"/>
      <c r="G12" s="368"/>
      <c r="H12" s="368"/>
      <c r="I12" s="377"/>
      <c r="J12" s="370"/>
      <c r="K12" s="368"/>
      <c r="L12" s="371"/>
      <c r="M12" s="371"/>
      <c r="N12" s="368"/>
      <c r="O12" s="201">
        <v>3</v>
      </c>
      <c r="P12" s="223" t="s">
        <v>415</v>
      </c>
      <c r="Q12" s="201" t="str">
        <f t="shared" si="0"/>
        <v>Probabilidad</v>
      </c>
      <c r="R12" s="201" t="s">
        <v>52</v>
      </c>
      <c r="S12" s="201" t="s">
        <v>57</v>
      </c>
      <c r="T12" s="203">
        <f>VLOOKUP(R12&amp;S12,Hoja1!$Q$4:$R$9,2,0)</f>
        <v>0.45</v>
      </c>
      <c r="U12" s="201" t="s">
        <v>59</v>
      </c>
      <c r="V12" s="201" t="s">
        <v>62</v>
      </c>
      <c r="W12" s="201" t="s">
        <v>65</v>
      </c>
      <c r="X12" s="216">
        <f>IF(Q12="Probabilidad",($J$10*T12),IF(Q12="Impacto"," "))</f>
        <v>0.45</v>
      </c>
      <c r="Y12" s="203" t="str">
        <f>IF(Z12&lt;=20%,'Tabla probabilidad'!$B$5,IF(Z12&lt;=40%,'Tabla probabilidad'!$B$6,IF(Z12&lt;=60%,'Tabla probabilidad'!$B$7,IF(Z12&lt;=80%,'Tabla probabilidad'!$B$8,IF(Z12&lt;=100%,'Tabla probabilidad'!$B$9)))))</f>
        <v>Media</v>
      </c>
      <c r="Z12" s="237">
        <f>IF(R12="Preventivo",($J$10-($J$10*T12)),IF(R12="Detectivo",($J$10-($J$10*T12)),IF(R12="Correctivo",($J$10))))</f>
        <v>0.55000000000000004</v>
      </c>
      <c r="AA12" s="373"/>
      <c r="AB12" s="373"/>
      <c r="AC12" s="203" t="str">
        <f t="shared" si="1"/>
        <v>Mayor</v>
      </c>
      <c r="AD12" s="203">
        <f>IF(Q12="Probabilidad",(($M$10-0)),IF(Q12="Impacto",($M$10-($M$10*T12))))</f>
        <v>0.8</v>
      </c>
      <c r="AE12" s="373"/>
      <c r="AF12" s="373"/>
      <c r="AG12" s="366"/>
      <c r="AH12" s="368"/>
      <c r="AI12" s="368"/>
      <c r="AJ12" s="368"/>
      <c r="AK12" s="368"/>
      <c r="AL12" s="368"/>
      <c r="AM12" s="368"/>
      <c r="AN12" s="368"/>
    </row>
    <row r="13" spans="1:298" ht="75.75" customHeight="1" x14ac:dyDescent="0.25">
      <c r="A13" s="368"/>
      <c r="B13" s="366"/>
      <c r="C13" s="368"/>
      <c r="D13" s="379"/>
      <c r="E13" s="368"/>
      <c r="F13" s="368"/>
      <c r="G13" s="368"/>
      <c r="H13" s="368"/>
      <c r="I13" s="377"/>
      <c r="J13" s="370"/>
      <c r="K13" s="368"/>
      <c r="L13" s="371"/>
      <c r="M13" s="371"/>
      <c r="N13" s="368"/>
      <c r="O13" s="201">
        <v>4</v>
      </c>
      <c r="P13" s="223" t="s">
        <v>418</v>
      </c>
      <c r="Q13" s="201" t="str">
        <f t="shared" si="0"/>
        <v>Probabilidad</v>
      </c>
      <c r="R13" s="201" t="s">
        <v>52</v>
      </c>
      <c r="S13" s="201" t="s">
        <v>57</v>
      </c>
      <c r="T13" s="203">
        <f>VLOOKUP(R13&amp;S13,Hoja1!$Q$4:$R$9,2,0)</f>
        <v>0.45</v>
      </c>
      <c r="U13" s="201" t="s">
        <v>59</v>
      </c>
      <c r="V13" s="201" t="s">
        <v>62</v>
      </c>
      <c r="W13" s="201" t="s">
        <v>65</v>
      </c>
      <c r="X13" s="216">
        <f>IF(Q13="Probabilidad",($J$10*T13),IF(Q13="Impacto"," "))</f>
        <v>0.45</v>
      </c>
      <c r="Y13" s="203" t="str">
        <f>IF(Z13&lt;=20%,'Tabla probabilidad'!$B$5,IF(Z13&lt;=40%,'Tabla probabilidad'!$B$6,IF(Z13&lt;=60%,'Tabla probabilidad'!$B$7,IF(Z13&lt;=80%,'Tabla probabilidad'!$B$8,IF(Z13&lt;=100%,'Tabla probabilidad'!$B$9)))))</f>
        <v>Media</v>
      </c>
      <c r="Z13" s="237">
        <f>IF(R13="Preventivo",($J$10-($J$10*T13)),IF(R13="Detectivo",($J$10-($J$10*T13)),IF(R13="Correctivo",($J$10))))</f>
        <v>0.55000000000000004</v>
      </c>
      <c r="AA13" s="373"/>
      <c r="AB13" s="373"/>
      <c r="AC13" s="203" t="str">
        <f t="shared" si="1"/>
        <v>Mayor</v>
      </c>
      <c r="AD13" s="203">
        <f>IF(Q13="Probabilidad",(($M$10-0)),IF(Q13="Impacto",($M$10-($M$10*T13))))</f>
        <v>0.8</v>
      </c>
      <c r="AE13" s="373"/>
      <c r="AF13" s="373"/>
      <c r="AG13" s="366"/>
      <c r="AH13" s="368"/>
      <c r="AI13" s="368"/>
      <c r="AJ13" s="368"/>
      <c r="AK13" s="368"/>
      <c r="AL13" s="368"/>
      <c r="AM13" s="368"/>
      <c r="AN13" s="368"/>
    </row>
    <row r="14" spans="1:298" ht="139.5" customHeight="1" x14ac:dyDescent="0.25">
      <c r="A14" s="368"/>
      <c r="B14" s="367"/>
      <c r="C14" s="368"/>
      <c r="D14" s="380"/>
      <c r="E14" s="368"/>
      <c r="F14" s="368"/>
      <c r="G14" s="368"/>
      <c r="H14" s="368"/>
      <c r="I14" s="377"/>
      <c r="J14" s="370"/>
      <c r="K14" s="368"/>
      <c r="L14" s="371"/>
      <c r="M14" s="371"/>
      <c r="N14" s="368"/>
      <c r="O14" s="201">
        <v>5</v>
      </c>
      <c r="P14" s="235" t="s">
        <v>402</v>
      </c>
      <c r="Q14" s="201" t="str">
        <f t="shared" si="0"/>
        <v>Probabilidad</v>
      </c>
      <c r="R14" s="201" t="s">
        <v>52</v>
      </c>
      <c r="S14" s="201" t="s">
        <v>57</v>
      </c>
      <c r="T14" s="203">
        <f>VLOOKUP(R14&amp;S14,Hoja1!$Q$4:$R$9,2,0)</f>
        <v>0.45</v>
      </c>
      <c r="U14" s="201" t="s">
        <v>59</v>
      </c>
      <c r="V14" s="201" t="s">
        <v>62</v>
      </c>
      <c r="W14" s="201" t="s">
        <v>65</v>
      </c>
      <c r="X14" s="216">
        <f>IF(Q14="Probabilidad",($J$10*T14),IF(Q14="Impacto"," "))</f>
        <v>0.45</v>
      </c>
      <c r="Y14" s="203" t="str">
        <f>IF(Z14&lt;=20%,'Tabla probabilidad'!$B$5,IF(Z14&lt;=40%,'Tabla probabilidad'!$B$6,IF(Z14&lt;=60%,'Tabla probabilidad'!$B$7,IF(Z14&lt;=80%,'Tabla probabilidad'!$B$8,IF(Z14&lt;=100%,'Tabla probabilidad'!$B$9)))))</f>
        <v>Media</v>
      </c>
      <c r="Z14" s="237">
        <f>IF(R14="Preventivo",($J$10-($J$10*T14)),IF(R14="Detectivo",($J$10-($J$10*T14)),IF(R14="Correctivo",($J$10))))</f>
        <v>0.55000000000000004</v>
      </c>
      <c r="AA14" s="374"/>
      <c r="AB14" s="374"/>
      <c r="AC14" s="203" t="str">
        <f t="shared" si="1"/>
        <v>Mayor</v>
      </c>
      <c r="AD14" s="203">
        <f>IF(Q14="Probabilidad",(($M$10-0)),IF(Q14="Impacto",($M$10-($M$10*T14))))</f>
        <v>0.8</v>
      </c>
      <c r="AE14" s="374"/>
      <c r="AF14" s="374"/>
      <c r="AG14" s="367"/>
      <c r="AH14" s="368"/>
      <c r="AI14" s="368"/>
      <c r="AJ14" s="368"/>
      <c r="AK14" s="368"/>
      <c r="AL14" s="368"/>
      <c r="AM14" s="368"/>
      <c r="AN14" s="368"/>
    </row>
    <row r="15" spans="1:298" ht="50.1" customHeight="1" x14ac:dyDescent="0.25">
      <c r="A15" s="365">
        <v>2</v>
      </c>
      <c r="B15" s="365" t="s">
        <v>565</v>
      </c>
      <c r="C15" s="368" t="s">
        <v>412</v>
      </c>
      <c r="D15" s="375" t="s">
        <v>474</v>
      </c>
      <c r="E15" s="365" t="s">
        <v>472</v>
      </c>
      <c r="F15" s="365" t="s">
        <v>473</v>
      </c>
      <c r="G15" s="368" t="s">
        <v>417</v>
      </c>
      <c r="H15" s="368">
        <v>10000</v>
      </c>
      <c r="I15" s="377" t="str">
        <f>IF(H15&lt;=2,'Tabla probabilidad'!$B$5,IF(H15&lt;=24,'Tabla probabilidad'!$B$6,IF(H15&lt;=500,'Tabla probabilidad'!$B$7,IF(H15&lt;=5000,'Tabla probabilidad'!$B$8,IF(H15&gt;5000,'Tabla probabilidad'!$B$9)))))</f>
        <v>Muy Alta</v>
      </c>
      <c r="J15" s="370">
        <f>IF(H15&lt;=2,'Tabla probabilidad'!$D$5,IF(H15&lt;=24,'Tabla probabilidad'!$D$6,IF(H15&lt;=500,'Tabla probabilidad'!$D$7,IF(H15&lt;=5000,'Tabla probabilidad'!$D$8,IF(H15&gt;5000,'Tabla probabilidad'!$D$9)))))</f>
        <v>1</v>
      </c>
      <c r="K15" s="368" t="s">
        <v>392</v>
      </c>
      <c r="L15" s="36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6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68" t="str">
        <f>VLOOKUP((I15&amp;L15),Hoja1!$B$4:$C$28,2,0)</f>
        <v xml:space="preserve">Alto </v>
      </c>
      <c r="O15" s="236">
        <v>1</v>
      </c>
      <c r="P15" s="223" t="s">
        <v>477</v>
      </c>
      <c r="Q15" s="236" t="str">
        <f t="shared" si="0"/>
        <v>Probabilidad</v>
      </c>
      <c r="R15" s="236" t="s">
        <v>52</v>
      </c>
      <c r="S15" s="236" t="s">
        <v>57</v>
      </c>
      <c r="T15" s="237">
        <f>VLOOKUP(R15&amp;S15,Hoja1!$Q$4:$R$9,2,0)</f>
        <v>0.45</v>
      </c>
      <c r="U15" s="236" t="s">
        <v>59</v>
      </c>
      <c r="V15" s="236" t="s">
        <v>62</v>
      </c>
      <c r="W15" s="236" t="s">
        <v>65</v>
      </c>
      <c r="X15" s="237">
        <f>IF(Q15="Probabilidad",($J$15*T15),IF(Q15="Impacto"," "))</f>
        <v>0.45</v>
      </c>
      <c r="Y15" s="237" t="str">
        <f>IF(Z15&lt;=20%,'Tabla probabilidad'!$B$5,IF(Z15&lt;=40%,'Tabla probabilidad'!$B$6,IF(Z15&lt;=60%,'Tabla probabilidad'!$B$7,IF(Z15&lt;=80%,'Tabla probabilidad'!$B$8,IF(Z15&lt;=100%,'Tabla probabilidad'!$B$9)))))</f>
        <v>Media</v>
      </c>
      <c r="Z15" s="237">
        <f>IF(R15="Preventivo",($J$15-($J$15*T15)),IF(R15="Detectivo",($J$15-($J$15*T15)),IF(R15="Correctivo",($J$15))))</f>
        <v>0.55000000000000004</v>
      </c>
      <c r="AA15" s="372" t="str">
        <f>IF(AB15&lt;=20%,'Tabla probabilidad'!$B$5,IF(AB15&lt;=40%,'Tabla probabilidad'!$B$6,IF(AB15&lt;=60%,'Tabla probabilidad'!$B$7,IF(AB15&lt;=80%,'Tabla probabilidad'!$B$8,IF(AB15&lt;=100%,'Tabla probabilidad'!$B$9)))))</f>
        <v>Media</v>
      </c>
      <c r="AB15" s="372">
        <f>AVERAGE(Z15:Z19)</f>
        <v>0.55000000000000004</v>
      </c>
      <c r="AC15" s="237" t="str">
        <f t="shared" si="1"/>
        <v>Moderado</v>
      </c>
      <c r="AD15" s="237">
        <f>IF(Q15="Probabilidad",(($M$15-0)),IF(Q15="Impacto",($M$15-($M$15*T15))))</f>
        <v>0.6</v>
      </c>
      <c r="AE15" s="372" t="str">
        <f>IF(AF15&lt;=20%,"Leve",IF(AF15&lt;=40%,"Menor",IF(AF15&lt;=60%,"Moderado",IF(AF15&lt;=80%,"Mayor",IF(AF15&lt;=100%,"Catastrófico")))))</f>
        <v>Moderado</v>
      </c>
      <c r="AF15" s="372">
        <f>AVERAGE(AD15:AD19)</f>
        <v>0.6</v>
      </c>
      <c r="AG15" s="365" t="str">
        <f>VLOOKUP(AA15&amp;AE15,Hoja1!$B$4:$C$28,2,0)</f>
        <v>Moderado</v>
      </c>
      <c r="AH15" s="368" t="s">
        <v>382</v>
      </c>
      <c r="AI15" s="368"/>
      <c r="AJ15" s="368"/>
      <c r="AK15" s="368"/>
      <c r="AL15" s="368"/>
      <c r="AM15" s="368"/>
      <c r="AN15" s="368"/>
    </row>
    <row r="16" spans="1:298" ht="62.25" customHeight="1" x14ac:dyDescent="0.25">
      <c r="A16" s="366"/>
      <c r="B16" s="366"/>
      <c r="C16" s="368"/>
      <c r="D16" s="375"/>
      <c r="E16" s="366"/>
      <c r="F16" s="366"/>
      <c r="G16" s="368"/>
      <c r="H16" s="368"/>
      <c r="I16" s="377"/>
      <c r="J16" s="370"/>
      <c r="K16" s="368"/>
      <c r="L16" s="371"/>
      <c r="M16" s="371"/>
      <c r="N16" s="368"/>
      <c r="O16" s="236">
        <v>2</v>
      </c>
      <c r="P16" s="223" t="s">
        <v>476</v>
      </c>
      <c r="Q16" s="236" t="str">
        <f t="shared" si="0"/>
        <v>Probabilidad</v>
      </c>
      <c r="R16" s="236" t="s">
        <v>52</v>
      </c>
      <c r="S16" s="236" t="s">
        <v>57</v>
      </c>
      <c r="T16" s="237">
        <f>VLOOKUP(R16&amp;S16,Hoja1!$Q$4:$R$9,2,0)</f>
        <v>0.45</v>
      </c>
      <c r="U16" s="236" t="s">
        <v>59</v>
      </c>
      <c r="V16" s="236" t="s">
        <v>62</v>
      </c>
      <c r="W16" s="236" t="s">
        <v>65</v>
      </c>
      <c r="X16" s="237">
        <f>IF(Q16="Probabilidad",($J$15*T16),IF(Q16="Impacto"," "))</f>
        <v>0.45</v>
      </c>
      <c r="Y16" s="237" t="str">
        <f>IF(Z16&lt;=20%,'Tabla probabilidad'!$B$5,IF(Z16&lt;=40%,'Tabla probabilidad'!$B$6,IF(Z16&lt;=60%,'Tabla probabilidad'!$B$7,IF(Z16&lt;=80%,'Tabla probabilidad'!$B$8,IF(Z16&lt;=100%,'Tabla probabilidad'!$B$9)))))</f>
        <v>Media</v>
      </c>
      <c r="Z16" s="237">
        <f>IF(R16="Preventivo",($J$15-($J$15*T16)),IF(R16="Detectivo",($J$15-($J$15*T16)),IF(R16="Correctivo",($J$15))))</f>
        <v>0.55000000000000004</v>
      </c>
      <c r="AA16" s="373"/>
      <c r="AB16" s="373"/>
      <c r="AC16" s="237" t="str">
        <f t="shared" si="1"/>
        <v>Moderado</v>
      </c>
      <c r="AD16" s="237">
        <f>IF(Q16="Probabilidad",(($M$15-0)),IF(Q16="Impacto",($M$15-($M$15*T16))))</f>
        <v>0.6</v>
      </c>
      <c r="AE16" s="373"/>
      <c r="AF16" s="373"/>
      <c r="AG16" s="366"/>
      <c r="AH16" s="368"/>
      <c r="AI16" s="368"/>
      <c r="AJ16" s="368"/>
      <c r="AK16" s="368"/>
      <c r="AL16" s="368"/>
      <c r="AM16" s="368"/>
      <c r="AN16" s="368"/>
    </row>
    <row r="17" spans="1:40" ht="61.5" customHeight="1" x14ac:dyDescent="0.25">
      <c r="A17" s="366"/>
      <c r="B17" s="366"/>
      <c r="C17" s="368"/>
      <c r="D17" s="375"/>
      <c r="E17" s="366"/>
      <c r="F17" s="366"/>
      <c r="G17" s="368"/>
      <c r="H17" s="368"/>
      <c r="I17" s="377"/>
      <c r="J17" s="370"/>
      <c r="K17" s="368"/>
      <c r="L17" s="371"/>
      <c r="M17" s="371"/>
      <c r="N17" s="368"/>
      <c r="O17" s="236">
        <v>3</v>
      </c>
      <c r="P17" s="223" t="s">
        <v>478</v>
      </c>
      <c r="Q17" s="236" t="str">
        <f t="shared" si="0"/>
        <v>Probabilidad</v>
      </c>
      <c r="R17" s="236" t="s">
        <v>52</v>
      </c>
      <c r="S17" s="236" t="s">
        <v>57</v>
      </c>
      <c r="T17" s="237">
        <f>VLOOKUP(R17&amp;S17,Hoja1!$Q$4:$R$9,2,0)</f>
        <v>0.45</v>
      </c>
      <c r="U17" s="236" t="s">
        <v>60</v>
      </c>
      <c r="V17" s="236" t="s">
        <v>62</v>
      </c>
      <c r="W17" s="236" t="s">
        <v>66</v>
      </c>
      <c r="X17" s="237">
        <f>IF(Q17="Probabilidad",($J$15*T17),IF(Q17="Impacto"," "))</f>
        <v>0.45</v>
      </c>
      <c r="Y17" s="237" t="str">
        <f>IF(Z17&lt;=20%,'Tabla probabilidad'!$B$5,IF(Z17&lt;=40%,'Tabla probabilidad'!$B$6,IF(Z17&lt;=60%,'Tabla probabilidad'!$B$7,IF(Z17&lt;=80%,'Tabla probabilidad'!$B$8,IF(Z17&lt;=100%,'Tabla probabilidad'!$B$9)))))</f>
        <v>Media</v>
      </c>
      <c r="Z17" s="237">
        <f>IF(R17="Preventivo",($J$15-($J$15*T17)),IF(R17="Detectivo",($J$15-($J$15*T17)),IF(R17="Correctivo",($J$15))))</f>
        <v>0.55000000000000004</v>
      </c>
      <c r="AA17" s="373"/>
      <c r="AB17" s="373"/>
      <c r="AC17" s="237" t="str">
        <f t="shared" si="1"/>
        <v>Moderado</v>
      </c>
      <c r="AD17" s="237">
        <f>IF(Q17="Probabilidad",(($M$15-0)),IF(Q17="Impacto",($M$15-($M$15*T17))))</f>
        <v>0.6</v>
      </c>
      <c r="AE17" s="373"/>
      <c r="AF17" s="373"/>
      <c r="AG17" s="366"/>
      <c r="AH17" s="368"/>
      <c r="AI17" s="368"/>
      <c r="AJ17" s="368"/>
      <c r="AK17" s="368"/>
      <c r="AL17" s="368"/>
      <c r="AM17" s="368"/>
      <c r="AN17" s="368"/>
    </row>
    <row r="18" spans="1:40" ht="73.5" customHeight="1" x14ac:dyDescent="0.25">
      <c r="A18" s="366"/>
      <c r="B18" s="366"/>
      <c r="C18" s="368"/>
      <c r="D18" s="375"/>
      <c r="E18" s="366"/>
      <c r="F18" s="366"/>
      <c r="G18" s="368"/>
      <c r="H18" s="368"/>
      <c r="I18" s="377"/>
      <c r="J18" s="370"/>
      <c r="K18" s="368"/>
      <c r="L18" s="371"/>
      <c r="M18" s="371"/>
      <c r="N18" s="368"/>
      <c r="O18" s="236">
        <v>4</v>
      </c>
      <c r="P18" s="223" t="s">
        <v>479</v>
      </c>
      <c r="Q18" s="236" t="str">
        <f t="shared" si="0"/>
        <v>Probabilidad</v>
      </c>
      <c r="R18" s="236" t="s">
        <v>52</v>
      </c>
      <c r="S18" s="236" t="s">
        <v>57</v>
      </c>
      <c r="T18" s="237">
        <f>VLOOKUP(R18&amp;S18,Hoja1!$Q$4:$R$9,2,0)</f>
        <v>0.45</v>
      </c>
      <c r="U18" s="236" t="s">
        <v>59</v>
      </c>
      <c r="V18" s="236" t="s">
        <v>62</v>
      </c>
      <c r="W18" s="236" t="s">
        <v>65</v>
      </c>
      <c r="X18" s="237">
        <f>IF(Q18="Probabilidad",($J$15*T18),IF(Q18="Impacto"," "))</f>
        <v>0.45</v>
      </c>
      <c r="Y18" s="237" t="str">
        <f>IF(Z18&lt;=20%,'Tabla probabilidad'!$B$5,IF(Z18&lt;=40%,'Tabla probabilidad'!$B$6,IF(Z18&lt;=60%,'Tabla probabilidad'!$B$7,IF(Z18&lt;=80%,'Tabla probabilidad'!$B$8,IF(Z18&lt;=100%,'Tabla probabilidad'!$B$9)))))</f>
        <v>Media</v>
      </c>
      <c r="Z18" s="237">
        <f>IF(R18="Preventivo",($J$15-($J$15*T18)),IF(R18="Detectivo",($J$15-($J$15*T18)),IF(R18="Correctivo",($J$15))))</f>
        <v>0.55000000000000004</v>
      </c>
      <c r="AA18" s="373"/>
      <c r="AB18" s="373"/>
      <c r="AC18" s="237" t="str">
        <f t="shared" si="1"/>
        <v>Moderado</v>
      </c>
      <c r="AD18" s="237">
        <f>IF(Q18="Probabilidad",(($M$15-0)),IF(Q18="Impacto",($M$15-($M$15*T18))))</f>
        <v>0.6</v>
      </c>
      <c r="AE18" s="373"/>
      <c r="AF18" s="373"/>
      <c r="AG18" s="366"/>
      <c r="AH18" s="368"/>
      <c r="AI18" s="368"/>
      <c r="AJ18" s="368"/>
      <c r="AK18" s="368"/>
      <c r="AL18" s="368"/>
      <c r="AM18" s="368"/>
      <c r="AN18" s="368"/>
    </row>
    <row r="19" spans="1:40" ht="108" customHeight="1" x14ac:dyDescent="0.25">
      <c r="A19" s="367"/>
      <c r="B19" s="367"/>
      <c r="C19" s="368"/>
      <c r="D19" s="375"/>
      <c r="E19" s="367"/>
      <c r="F19" s="367"/>
      <c r="G19" s="368"/>
      <c r="H19" s="368"/>
      <c r="I19" s="377"/>
      <c r="J19" s="370"/>
      <c r="K19" s="368"/>
      <c r="L19" s="371"/>
      <c r="M19" s="371"/>
      <c r="N19" s="368"/>
      <c r="O19" s="236">
        <v>5</v>
      </c>
      <c r="P19" s="223" t="s">
        <v>475</v>
      </c>
      <c r="Q19" s="236" t="str">
        <f t="shared" si="0"/>
        <v>Probabilidad</v>
      </c>
      <c r="R19" s="236" t="s">
        <v>52</v>
      </c>
      <c r="S19" s="236" t="s">
        <v>57</v>
      </c>
      <c r="T19" s="237">
        <f>VLOOKUP(R19&amp;S19,Hoja1!$Q$4:$R$9,2,0)</f>
        <v>0.45</v>
      </c>
      <c r="U19" s="236" t="s">
        <v>59</v>
      </c>
      <c r="V19" s="236" t="s">
        <v>62</v>
      </c>
      <c r="W19" s="236" t="s">
        <v>65</v>
      </c>
      <c r="X19" s="237">
        <f>IF(Q19="Probabilidad",($J$15*T19),IF(Q19="Impacto"," "))</f>
        <v>0.45</v>
      </c>
      <c r="Y19" s="237" t="str">
        <f>IF(Z19&lt;=20%,'Tabla probabilidad'!$B$5,IF(Z19&lt;=40%,'Tabla probabilidad'!$B$6,IF(Z19&lt;=60%,'Tabla probabilidad'!$B$7,IF(Z19&lt;=80%,'Tabla probabilidad'!$B$8,IF(Z19&lt;=100%,'Tabla probabilidad'!$B$9)))))</f>
        <v>Media</v>
      </c>
      <c r="Z19" s="237">
        <f>IF(R19="Preventivo",($J$15-($J$15*T19)),IF(R19="Detectivo",($J$15-($J$15*T19)),IF(R19="Correctivo",($J$15))))</f>
        <v>0.55000000000000004</v>
      </c>
      <c r="AA19" s="374"/>
      <c r="AB19" s="374"/>
      <c r="AC19" s="237" t="str">
        <f t="shared" si="1"/>
        <v>Moderado</v>
      </c>
      <c r="AD19" s="237">
        <f>IF(Q19="Probabilidad",(($M$15-0)),IF(Q19="Impacto",($M$15-($M$15*T19))))</f>
        <v>0.6</v>
      </c>
      <c r="AE19" s="374"/>
      <c r="AF19" s="374"/>
      <c r="AG19" s="367"/>
      <c r="AH19" s="368"/>
      <c r="AI19" s="368"/>
      <c r="AJ19" s="368"/>
      <c r="AK19" s="368"/>
      <c r="AL19" s="368"/>
      <c r="AM19" s="368"/>
      <c r="AN19" s="368"/>
    </row>
    <row r="20" spans="1:40" ht="48" customHeight="1" x14ac:dyDescent="0.25">
      <c r="A20" s="365">
        <v>3</v>
      </c>
      <c r="B20" s="365" t="s">
        <v>563</v>
      </c>
      <c r="C20" s="365" t="s">
        <v>435</v>
      </c>
      <c r="D20" s="378" t="s">
        <v>449</v>
      </c>
      <c r="E20" s="365" t="s">
        <v>455</v>
      </c>
      <c r="F20" s="365" t="s">
        <v>448</v>
      </c>
      <c r="G20" s="365" t="s">
        <v>417</v>
      </c>
      <c r="H20" s="365">
        <v>10000</v>
      </c>
      <c r="I20" s="422" t="str">
        <f>IF(H20&lt;=2,'Tabla probabilidad'!$B$5,IF(H20&lt;=24,'Tabla probabilidad'!$B$6,IF(H20&lt;=500,'Tabla probabilidad'!$B$7,IF(H20&lt;=5000,'Tabla probabilidad'!$B$8,IF(H20&gt;5000,'Tabla probabilidad'!$B$9)))))</f>
        <v>Muy Alta</v>
      </c>
      <c r="J20" s="372">
        <f>IF(H20&lt;=2,'Tabla probabilidad'!$D$5,IF(H20&lt;=24,'Tabla probabilidad'!$D$6,IF(H20&lt;=500,'Tabla probabilidad'!$D$7,IF(H20&lt;=5000,'Tabla probabilidad'!$D$8,IF(H20&gt;5000,'Tabla probabilidad'!$D$9)))))</f>
        <v>1</v>
      </c>
      <c r="K20" s="365" t="s">
        <v>431</v>
      </c>
      <c r="L20" s="365"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65"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65" t="str">
        <f>VLOOKUP((I20&amp;L20),Hoja1!$B$4:$C$28,2,0)</f>
        <v xml:space="preserve">Alto </v>
      </c>
      <c r="O20" s="277">
        <v>1</v>
      </c>
      <c r="P20" s="230" t="s">
        <v>450</v>
      </c>
      <c r="Q20" s="277" t="str">
        <f t="shared" si="0"/>
        <v>Probabilidad</v>
      </c>
      <c r="R20" s="277" t="s">
        <v>52</v>
      </c>
      <c r="S20" s="277" t="s">
        <v>57</v>
      </c>
      <c r="T20" s="280">
        <f>VLOOKUP(R20&amp;S20,Hoja1!$Q$4:$R$9,2,0)</f>
        <v>0.45</v>
      </c>
      <c r="U20" s="277" t="s">
        <v>59</v>
      </c>
      <c r="V20" s="277" t="s">
        <v>62</v>
      </c>
      <c r="W20" s="277" t="s">
        <v>65</v>
      </c>
      <c r="X20" s="280">
        <f>IF(Q20="Probabilidad",($J$20*T20),IF(Q20="Impacto"," "))</f>
        <v>0.45</v>
      </c>
      <c r="Y20" s="280" t="str">
        <f>IF(Z20&lt;=20%,'Tabla probabilidad'!$B$5,IF(Z20&lt;=40%,'Tabla probabilidad'!$B$6,IF(Z20&lt;=60%,'Tabla probabilidad'!$B$7,IF(Z20&lt;=80%,'Tabla probabilidad'!$B$8,IF(Z20&lt;=100%,'Tabla probabilidad'!$B$9)))))</f>
        <v>Media</v>
      </c>
      <c r="Z20" s="280">
        <f>IF(R20="Preventivo",(J20-(J20*T20)),IF(R20="Detectivo",(J20-(J20*T20)),IF(R20="Correctivo",(J20))))</f>
        <v>0.55000000000000004</v>
      </c>
      <c r="AA20" s="372" t="str">
        <f>IF(AB20&lt;=20%,'Tabla probabilidad'!$B$5,IF(AB20&lt;=40%,'Tabla probabilidad'!$B$6,IF(AB20&lt;=60%,'Tabla probabilidad'!$B$7,IF(AB20&lt;=80%,'Tabla probabilidad'!$B$8,IF(AB20&lt;=100%,'Tabla probabilidad'!$B$9)))))</f>
        <v>Media</v>
      </c>
      <c r="AB20" s="372">
        <f>AVERAGE(Z20:Z24)</f>
        <v>0.55000000000000004</v>
      </c>
      <c r="AC20" s="280" t="str">
        <f t="shared" si="1"/>
        <v>Moderado</v>
      </c>
      <c r="AD20" s="280">
        <f>IF(Q20="Probabilidad",(($M$20-0)),IF(Q20="Impacto",($M$20-($M$20*T20))))</f>
        <v>0.6</v>
      </c>
      <c r="AE20" s="372" t="str">
        <f>IF(AF20&lt;=20%,"Leve",IF(AF20&lt;=40%,"Menor",IF(AF20&lt;=60%,"Moderado",IF(AF20&lt;=80%,"Mayor",IF(AF20&lt;=100%,"Catastrófico")))))</f>
        <v>Moderado</v>
      </c>
      <c r="AF20" s="372">
        <f>AVERAGE(AD20:AD24)</f>
        <v>0.6</v>
      </c>
      <c r="AG20" s="365" t="str">
        <f>VLOOKUP(AA20&amp;AE20,Hoja1!$B$4:$C$28,2,0)</f>
        <v>Moderado</v>
      </c>
      <c r="AH20" s="365" t="s">
        <v>382</v>
      </c>
      <c r="AI20" s="365"/>
      <c r="AJ20" s="365"/>
      <c r="AK20" s="365"/>
      <c r="AL20" s="365"/>
      <c r="AM20" s="365"/>
      <c r="AN20" s="365"/>
    </row>
    <row r="21" spans="1:40" ht="55.5" customHeight="1" x14ac:dyDescent="0.25">
      <c r="A21" s="366"/>
      <c r="B21" s="366"/>
      <c r="C21" s="366"/>
      <c r="D21" s="379"/>
      <c r="E21" s="366"/>
      <c r="F21" s="366"/>
      <c r="G21" s="366"/>
      <c r="H21" s="366"/>
      <c r="I21" s="423"/>
      <c r="J21" s="373"/>
      <c r="K21" s="366"/>
      <c r="L21" s="366"/>
      <c r="M21" s="366"/>
      <c r="N21" s="366"/>
      <c r="O21" s="277">
        <v>2</v>
      </c>
      <c r="P21" s="230" t="s">
        <v>451</v>
      </c>
      <c r="Q21" s="277" t="str">
        <f t="shared" si="0"/>
        <v>Probabilidad</v>
      </c>
      <c r="R21" s="277" t="s">
        <v>52</v>
      </c>
      <c r="S21" s="277" t="s">
        <v>57</v>
      </c>
      <c r="T21" s="280">
        <f>VLOOKUP(R21&amp;S21,Hoja1!$Q$4:$R$9,2,0)</f>
        <v>0.45</v>
      </c>
      <c r="U21" s="277" t="s">
        <v>59</v>
      </c>
      <c r="V21" s="277" t="s">
        <v>62</v>
      </c>
      <c r="W21" s="277" t="s">
        <v>65</v>
      </c>
      <c r="X21" s="280">
        <f>IF(Q21="Probabilidad",($J$20*T21),IF(Q21="Impacto"," "))</f>
        <v>0.45</v>
      </c>
      <c r="Y21" s="280" t="str">
        <f>IF(Z21&lt;=20%,'Tabla probabilidad'!$B$5,IF(Z21&lt;=40%,'Tabla probabilidad'!$B$6,IF(Z21&lt;=60%,'Tabla probabilidad'!$B$7,IF(Z21&lt;=80%,'Tabla probabilidad'!$B$8,IF(Z21&lt;=100%,'Tabla probabilidad'!$B$9)))))</f>
        <v>Media</v>
      </c>
      <c r="Z21" s="280">
        <f>IF(R21="Preventivo",(J20-(J20*T21)),IF(R21="Detectivo",(J20-(J20*T21)),IF(R21="Correctivo",(J20))))</f>
        <v>0.55000000000000004</v>
      </c>
      <c r="AA21" s="373"/>
      <c r="AB21" s="373"/>
      <c r="AC21" s="280" t="str">
        <f t="shared" si="1"/>
        <v>Moderado</v>
      </c>
      <c r="AD21" s="280">
        <f>IF(Q21="Probabilidad",(($M$20-0)),IF(Q21="Impacto",($M$20-($M$20*T21))))</f>
        <v>0.6</v>
      </c>
      <c r="AE21" s="373"/>
      <c r="AF21" s="373"/>
      <c r="AG21" s="366"/>
      <c r="AH21" s="366"/>
      <c r="AI21" s="366"/>
      <c r="AJ21" s="366"/>
      <c r="AK21" s="366"/>
      <c r="AL21" s="366"/>
      <c r="AM21" s="366"/>
      <c r="AN21" s="366"/>
    </row>
    <row r="22" spans="1:40" ht="42" customHeight="1" x14ac:dyDescent="0.25">
      <c r="A22" s="366"/>
      <c r="B22" s="366"/>
      <c r="C22" s="366"/>
      <c r="D22" s="379"/>
      <c r="E22" s="366"/>
      <c r="F22" s="366"/>
      <c r="G22" s="366"/>
      <c r="H22" s="366"/>
      <c r="I22" s="423"/>
      <c r="J22" s="373"/>
      <c r="K22" s="366"/>
      <c r="L22" s="366"/>
      <c r="M22" s="366"/>
      <c r="N22" s="366"/>
      <c r="O22" s="277">
        <v>3</v>
      </c>
      <c r="P22" s="230" t="s">
        <v>452</v>
      </c>
      <c r="Q22" s="277" t="str">
        <f t="shared" si="0"/>
        <v>Probabilidad</v>
      </c>
      <c r="R22" s="277" t="s">
        <v>52</v>
      </c>
      <c r="S22" s="277" t="s">
        <v>57</v>
      </c>
      <c r="T22" s="280">
        <f>VLOOKUP(R22&amp;S22,Hoja1!$Q$4:$R$9,2,0)</f>
        <v>0.45</v>
      </c>
      <c r="U22" s="277" t="s">
        <v>59</v>
      </c>
      <c r="V22" s="277" t="s">
        <v>62</v>
      </c>
      <c r="W22" s="277" t="s">
        <v>65</v>
      </c>
      <c r="X22" s="280">
        <f>IF(Q22="Probabilidad",($J$20*T22),IF(Q22="Impacto"," "))</f>
        <v>0.45</v>
      </c>
      <c r="Y22" s="280" t="str">
        <f>IF(Z22&lt;=20%,'Tabla probabilidad'!$B$5,IF(Z22&lt;=40%,'Tabla probabilidad'!$B$6,IF(Z22&lt;=60%,'Tabla probabilidad'!$B$7,IF(Z22&lt;=80%,'Tabla probabilidad'!$B$8,IF(Z22&lt;=100%,'Tabla probabilidad'!$B$9)))))</f>
        <v>Media</v>
      </c>
      <c r="Z22" s="280">
        <f>IF(R22="Preventivo",(J20-(J20*T22)),IF(R22="Detectivo",(J20-(J20*T22)),IF(R22="Correctivo",(J20))))</f>
        <v>0.55000000000000004</v>
      </c>
      <c r="AA22" s="373"/>
      <c r="AB22" s="373"/>
      <c r="AC22" s="280" t="str">
        <f t="shared" si="1"/>
        <v>Moderado</v>
      </c>
      <c r="AD22" s="280">
        <f>IF(Q22="Probabilidad",(($M$20-0)),IF(Q22="Impacto",($M$20-($M$20*T22))))</f>
        <v>0.6</v>
      </c>
      <c r="AE22" s="373"/>
      <c r="AF22" s="373"/>
      <c r="AG22" s="366"/>
      <c r="AH22" s="366"/>
      <c r="AI22" s="366"/>
      <c r="AJ22" s="366"/>
      <c r="AK22" s="366"/>
      <c r="AL22" s="366"/>
      <c r="AM22" s="366"/>
      <c r="AN22" s="366"/>
    </row>
    <row r="23" spans="1:40" ht="96.75" customHeight="1" thickBot="1" x14ac:dyDescent="0.3">
      <c r="A23" s="366"/>
      <c r="B23" s="366"/>
      <c r="C23" s="366"/>
      <c r="D23" s="379"/>
      <c r="E23" s="366"/>
      <c r="F23" s="366"/>
      <c r="G23" s="366"/>
      <c r="H23" s="366"/>
      <c r="I23" s="423"/>
      <c r="J23" s="373"/>
      <c r="K23" s="366"/>
      <c r="L23" s="366"/>
      <c r="M23" s="366"/>
      <c r="N23" s="366"/>
      <c r="O23" s="277">
        <v>4</v>
      </c>
      <c r="P23" s="231" t="s">
        <v>453</v>
      </c>
      <c r="Q23" s="277" t="str">
        <f t="shared" si="0"/>
        <v>Probabilidad</v>
      </c>
      <c r="R23" s="277" t="s">
        <v>52</v>
      </c>
      <c r="S23" s="277" t="s">
        <v>57</v>
      </c>
      <c r="T23" s="280">
        <f>VLOOKUP(R23&amp;S23,Hoja1!$Q$4:$R$9,2,0)</f>
        <v>0.45</v>
      </c>
      <c r="U23" s="277" t="s">
        <v>59</v>
      </c>
      <c r="V23" s="277" t="s">
        <v>62</v>
      </c>
      <c r="W23" s="277" t="s">
        <v>65</v>
      </c>
      <c r="X23" s="280">
        <f>IF(Q23="Probabilidad",($J$20*T23),IF(Q23="Impacto"," "))</f>
        <v>0.45</v>
      </c>
      <c r="Y23" s="280" t="str">
        <f>IF(Z23&lt;=20%,'Tabla probabilidad'!$B$5,IF(Z23&lt;=40%,'Tabla probabilidad'!$B$6,IF(Z23&lt;=60%,'Tabla probabilidad'!$B$7,IF(Z23&lt;=80%,'Tabla probabilidad'!$B$8,IF(Z23&lt;=100%,'Tabla probabilidad'!$B$9)))))</f>
        <v>Media</v>
      </c>
      <c r="Z23" s="280">
        <f>IF(R23="Preventivo",(J20-(J20*T23)),IF(R23="Detectivo",(J20-(J20*T23)),IF(R23="Correctivo",(J20))))</f>
        <v>0.55000000000000004</v>
      </c>
      <c r="AA23" s="373"/>
      <c r="AB23" s="373"/>
      <c r="AC23" s="280" t="str">
        <f t="shared" si="1"/>
        <v>Moderado</v>
      </c>
      <c r="AD23" s="280">
        <f>IF(Q23="Probabilidad",(($M$20-0)),IF(Q23="Impacto",($M$20-($M$20*T23))))</f>
        <v>0.6</v>
      </c>
      <c r="AE23" s="373"/>
      <c r="AF23" s="373"/>
      <c r="AG23" s="366"/>
      <c r="AH23" s="366"/>
      <c r="AI23" s="366"/>
      <c r="AJ23" s="366"/>
      <c r="AK23" s="366"/>
      <c r="AL23" s="366"/>
      <c r="AM23" s="366"/>
      <c r="AN23" s="366"/>
    </row>
    <row r="24" spans="1:40" ht="104.25" customHeight="1" thickBot="1" x14ac:dyDescent="0.3">
      <c r="A24" s="367"/>
      <c r="B24" s="367"/>
      <c r="C24" s="367"/>
      <c r="D24" s="380"/>
      <c r="E24" s="367"/>
      <c r="F24" s="367"/>
      <c r="G24" s="367"/>
      <c r="H24" s="367"/>
      <c r="I24" s="424"/>
      <c r="J24" s="374"/>
      <c r="K24" s="367"/>
      <c r="L24" s="367"/>
      <c r="M24" s="367"/>
      <c r="N24" s="367"/>
      <c r="O24" s="279">
        <v>5</v>
      </c>
      <c r="P24" s="230" t="s">
        <v>454</v>
      </c>
      <c r="Q24" s="279" t="str">
        <f t="shared" si="0"/>
        <v>Probabilidad</v>
      </c>
      <c r="R24" s="279" t="s">
        <v>52</v>
      </c>
      <c r="S24" s="279" t="s">
        <v>57</v>
      </c>
      <c r="T24" s="278">
        <f>VLOOKUP(R24&amp;S24,Hoja1!$Q$4:$R$9,2,0)</f>
        <v>0.45</v>
      </c>
      <c r="U24" s="279" t="s">
        <v>59</v>
      </c>
      <c r="V24" s="279" t="s">
        <v>62</v>
      </c>
      <c r="W24" s="279" t="s">
        <v>65</v>
      </c>
      <c r="X24" s="278">
        <f>IF(Q24="Probabilidad",($J$20*T24),IF(Q24="Impacto"," "))</f>
        <v>0.45</v>
      </c>
      <c r="Y24" s="278" t="str">
        <f>IF(Z24&lt;=20%,'Tabla probabilidad'!$B$5,IF(Z24&lt;=40%,'Tabla probabilidad'!$B$6,IF(Z24&lt;=60%,'Tabla probabilidad'!$B$7,IF(Z24&lt;=80%,'Tabla probabilidad'!$B$8,IF(Z24&lt;=100%,'Tabla probabilidad'!$B$9)))))</f>
        <v>Media</v>
      </c>
      <c r="Z24" s="278">
        <f>IF(R24="Preventivo",(J20-(J20*T24)),IF(R24="Detectivo",(J20-(J20*T24)),IF(R24="Correctivo",(J20))))</f>
        <v>0.55000000000000004</v>
      </c>
      <c r="AA24" s="374"/>
      <c r="AB24" s="374"/>
      <c r="AC24" s="278" t="str">
        <f t="shared" si="1"/>
        <v>Moderado</v>
      </c>
      <c r="AD24" s="278">
        <f>IF(Q24="Probabilidad",(($M$20-0)),IF(Q24="Impacto",($M$20-($M$20*T24))))</f>
        <v>0.6</v>
      </c>
      <c r="AE24" s="374"/>
      <c r="AF24" s="374"/>
      <c r="AG24" s="367"/>
      <c r="AH24" s="367"/>
      <c r="AI24" s="367"/>
      <c r="AJ24" s="367"/>
      <c r="AK24" s="367"/>
      <c r="AL24" s="367"/>
      <c r="AM24" s="367"/>
      <c r="AN24" s="367"/>
    </row>
    <row r="25" spans="1:40" ht="66.75" customHeight="1" thickBot="1" x14ac:dyDescent="0.3">
      <c r="A25" s="368">
        <v>4</v>
      </c>
      <c r="B25" s="365" t="s">
        <v>561</v>
      </c>
      <c r="C25" s="368" t="s">
        <v>435</v>
      </c>
      <c r="D25" s="378" t="s">
        <v>446</v>
      </c>
      <c r="E25" s="368" t="s">
        <v>434</v>
      </c>
      <c r="F25" s="368" t="s">
        <v>439</v>
      </c>
      <c r="G25" s="368" t="s">
        <v>417</v>
      </c>
      <c r="H25" s="368">
        <v>10000</v>
      </c>
      <c r="I25" s="377" t="str">
        <f>IF(H25&lt;=2,'Tabla probabilidad'!$B$5,IF(H25&lt;=24,'Tabla probabilidad'!$B$6,IF(H25&lt;=500,'Tabla probabilidad'!$B$7,IF(H25&lt;=5000,'Tabla probabilidad'!$B$8,IF(H25&gt;5000,'Tabla probabilidad'!$B$9)))))</f>
        <v>Muy Alta</v>
      </c>
      <c r="J25" s="370">
        <f>IF(H25&lt;=2,'Tabla probabilidad'!$D$5,IF(H25&lt;=24,'Tabla probabilidad'!$D$6,IF(H25&lt;=500,'Tabla probabilidad'!$D$7,IF(H25&lt;=5000,'Tabla probabilidad'!$D$8,IF(H25&gt;5000,'Tabla probabilidad'!$D$9)))))</f>
        <v>1</v>
      </c>
      <c r="K25" s="368" t="s">
        <v>432</v>
      </c>
      <c r="L25" s="36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36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368" t="str">
        <f>VLOOKUP((I25&amp;L25),Hoja1!$B$4:$C$28,2,0)</f>
        <v xml:space="preserve">Alto </v>
      </c>
      <c r="O25" s="215">
        <v>1</v>
      </c>
      <c r="P25" s="228" t="s">
        <v>436</v>
      </c>
      <c r="Q25" s="215" t="str">
        <f t="shared" si="0"/>
        <v>Probabilidad</v>
      </c>
      <c r="R25" s="215" t="s">
        <v>52</v>
      </c>
      <c r="S25" s="215" t="s">
        <v>57</v>
      </c>
      <c r="T25" s="216">
        <f>VLOOKUP(R25&amp;S25,Hoja1!$Q$4:$R$9,2,0)</f>
        <v>0.45</v>
      </c>
      <c r="U25" s="215" t="s">
        <v>59</v>
      </c>
      <c r="V25" s="215" t="s">
        <v>62</v>
      </c>
      <c r="W25" s="215" t="s">
        <v>65</v>
      </c>
      <c r="X25" s="216">
        <f>IF(Q25="Probabilidad",($J$25*T25),IF(Q25="Impacto"," "))</f>
        <v>0.45</v>
      </c>
      <c r="Y25" s="216" t="str">
        <f>IF(Z25&lt;=20%,'Tabla probabilidad'!$B$5,IF(Z25&lt;=40%,'Tabla probabilidad'!$B$6,IF(Z25&lt;=60%,'Tabla probabilidad'!$B$7,IF(Z25&lt;=80%,'Tabla probabilidad'!$B$8,IF(Z25&lt;=100%,'Tabla probabilidad'!$B$9)))))</f>
        <v>Media</v>
      </c>
      <c r="Z25" s="216">
        <f>IF(R25="Preventivo",(J25-(J25*T25)),IF(R25="Detectivo",(J25-(J25*T25)),IF(R25="Correctivo",(J25))))</f>
        <v>0.55000000000000004</v>
      </c>
      <c r="AA25" s="372" t="str">
        <f>IF(AB25&lt;=20%,'Tabla probabilidad'!$B$5,IF(AB25&lt;=40%,'Tabla probabilidad'!$B$6,IF(AB25&lt;=60%,'Tabla probabilidad'!$B$7,IF(AB25&lt;=80%,'Tabla probabilidad'!$B$8,IF(AB25&lt;=100%,'Tabla probabilidad'!$B$9)))))</f>
        <v>Media</v>
      </c>
      <c r="AB25" s="372">
        <f>AVERAGE(Z25:Z29)</f>
        <v>0.55000000000000004</v>
      </c>
      <c r="AC25" s="216" t="str">
        <f t="shared" si="1"/>
        <v>Mayor</v>
      </c>
      <c r="AD25" s="216">
        <f>IF(Q25="Probabilidad",(($M$25-0)),IF(Q25="Impacto",($M$25-($M$25*T25))))</f>
        <v>0.8</v>
      </c>
      <c r="AE25" s="372" t="str">
        <f>IF(AF25&lt;=20%,"Leve",IF(AF25&lt;=40%,"Menor",IF(AF25&lt;=60%,"Moderado",IF(AF25&lt;=80%,"Mayor",IF(AF25&lt;=100%,"Catastrófico")))))</f>
        <v>Mayor</v>
      </c>
      <c r="AF25" s="372">
        <f>AVERAGE(AD25:AD29)</f>
        <v>0.8</v>
      </c>
      <c r="AG25" s="365" t="str">
        <f>VLOOKUP(AA25&amp;AE25,Hoja1!$B$4:$C$28,2,0)</f>
        <v xml:space="preserve">Alto </v>
      </c>
      <c r="AH25" s="368" t="s">
        <v>385</v>
      </c>
      <c r="AI25" s="368" t="s">
        <v>644</v>
      </c>
      <c r="AJ25" s="368" t="s">
        <v>642</v>
      </c>
      <c r="AK25" s="369">
        <v>43983</v>
      </c>
      <c r="AL25" s="368"/>
      <c r="AM25" s="368"/>
      <c r="AN25" s="368" t="s">
        <v>177</v>
      </c>
    </row>
    <row r="26" spans="1:40" ht="48.75" customHeight="1" x14ac:dyDescent="0.25">
      <c r="A26" s="368"/>
      <c r="B26" s="366"/>
      <c r="C26" s="368"/>
      <c r="D26" s="379"/>
      <c r="E26" s="368"/>
      <c r="F26" s="368"/>
      <c r="G26" s="368"/>
      <c r="H26" s="368"/>
      <c r="I26" s="377"/>
      <c r="J26" s="370"/>
      <c r="K26" s="368"/>
      <c r="L26" s="371"/>
      <c r="M26" s="371"/>
      <c r="N26" s="368"/>
      <c r="O26" s="215">
        <v>2</v>
      </c>
      <c r="P26" s="228" t="s">
        <v>437</v>
      </c>
      <c r="Q26" s="215" t="str">
        <f t="shared" si="0"/>
        <v>Probabilidad</v>
      </c>
      <c r="R26" s="215" t="s">
        <v>52</v>
      </c>
      <c r="S26" s="215" t="s">
        <v>57</v>
      </c>
      <c r="T26" s="216">
        <f>VLOOKUP(R26&amp;S26,Hoja1!$Q$4:$R$9,2,0)</f>
        <v>0.45</v>
      </c>
      <c r="U26" s="215" t="s">
        <v>59</v>
      </c>
      <c r="V26" s="215" t="s">
        <v>62</v>
      </c>
      <c r="W26" s="215" t="s">
        <v>65</v>
      </c>
      <c r="X26" s="216">
        <f>IF(Q26="Probabilidad",($J$25*T26),IF(Q26="Impacto"," "))</f>
        <v>0.45</v>
      </c>
      <c r="Y26" s="216" t="str">
        <f>IF(Z26&lt;=20%,'Tabla probabilidad'!$B$5,IF(Z26&lt;=40%,'Tabla probabilidad'!$B$6,IF(Z26&lt;=60%,'Tabla probabilidad'!$B$7,IF(Z26&lt;=80%,'Tabla probabilidad'!$B$8,IF(Z26&lt;=100%,'Tabla probabilidad'!$B$9)))))</f>
        <v>Media</v>
      </c>
      <c r="Z26" s="216">
        <f>IF(R26="Preventivo",(J25-(J25*T26)),IF(R26="Detectivo",(J25-(J25*T26)),IF(R26="Correctivo",(J25))))</f>
        <v>0.55000000000000004</v>
      </c>
      <c r="AA26" s="373"/>
      <c r="AB26" s="373"/>
      <c r="AC26" s="216" t="str">
        <f t="shared" si="1"/>
        <v>Mayor</v>
      </c>
      <c r="AD26" s="216">
        <f>IF(Q26="Probabilidad",(($M$25-0)),IF(Q26="Impacto",($M$25-($M$25*T26))))</f>
        <v>0.8</v>
      </c>
      <c r="AE26" s="373"/>
      <c r="AF26" s="373"/>
      <c r="AG26" s="366"/>
      <c r="AH26" s="368"/>
      <c r="AI26" s="368"/>
      <c r="AJ26" s="368"/>
      <c r="AK26" s="368"/>
      <c r="AL26" s="368"/>
      <c r="AM26" s="368"/>
      <c r="AN26" s="368"/>
    </row>
    <row r="27" spans="1:40" ht="76.5" customHeight="1" x14ac:dyDescent="0.25">
      <c r="A27" s="368"/>
      <c r="B27" s="366"/>
      <c r="C27" s="368"/>
      <c r="D27" s="379"/>
      <c r="E27" s="368"/>
      <c r="F27" s="368"/>
      <c r="G27" s="368"/>
      <c r="H27" s="368"/>
      <c r="I27" s="377"/>
      <c r="J27" s="370"/>
      <c r="K27" s="368"/>
      <c r="L27" s="371"/>
      <c r="M27" s="371"/>
      <c r="N27" s="368"/>
      <c r="O27" s="215">
        <v>3</v>
      </c>
      <c r="P27" s="229" t="s">
        <v>438</v>
      </c>
      <c r="Q27" s="215" t="str">
        <f t="shared" si="0"/>
        <v>Probabilidad</v>
      </c>
      <c r="R27" s="215" t="s">
        <v>52</v>
      </c>
      <c r="S27" s="215" t="s">
        <v>57</v>
      </c>
      <c r="T27" s="216">
        <f>VLOOKUP(R27&amp;S27,Hoja1!$Q$4:$R$9,2,0)</f>
        <v>0.45</v>
      </c>
      <c r="U27" s="215" t="s">
        <v>59</v>
      </c>
      <c r="V27" s="215" t="s">
        <v>62</v>
      </c>
      <c r="W27" s="215" t="s">
        <v>65</v>
      </c>
      <c r="X27" s="216">
        <f>IF(Q27="Probabilidad",($J$25*T27),IF(Q27="Impacto"," "))</f>
        <v>0.45</v>
      </c>
      <c r="Y27" s="216" t="str">
        <f>IF(Z27&lt;=20%,'Tabla probabilidad'!$B$5,IF(Z27&lt;=40%,'Tabla probabilidad'!$B$6,IF(Z27&lt;=60%,'Tabla probabilidad'!$B$7,IF(Z27&lt;=80%,'Tabla probabilidad'!$B$8,IF(Z27&lt;=100%,'Tabla probabilidad'!$B$9)))))</f>
        <v>Media</v>
      </c>
      <c r="Z27" s="216">
        <f>IF(R27="Preventivo",(J25-(J25*T27)),IF(R27="Detectivo",(J25-(J25*T27)),IF(R27="Correctivo",(J25))))</f>
        <v>0.55000000000000004</v>
      </c>
      <c r="AA27" s="373"/>
      <c r="AB27" s="373"/>
      <c r="AC27" s="216" t="str">
        <f t="shared" si="1"/>
        <v>Mayor</v>
      </c>
      <c r="AD27" s="216">
        <f>IF(Q27="Probabilidad",(($M$25-0)),IF(Q27="Impacto",($M$25-($M$25*T27))))</f>
        <v>0.8</v>
      </c>
      <c r="AE27" s="373"/>
      <c r="AF27" s="373"/>
      <c r="AG27" s="366"/>
      <c r="AH27" s="368"/>
      <c r="AI27" s="368"/>
      <c r="AJ27" s="368"/>
      <c r="AK27" s="368"/>
      <c r="AL27" s="368"/>
      <c r="AM27" s="368"/>
      <c r="AN27" s="368"/>
    </row>
    <row r="28" spans="1:40" ht="54" customHeight="1" x14ac:dyDescent="0.25">
      <c r="A28" s="368"/>
      <c r="B28" s="366"/>
      <c r="C28" s="368"/>
      <c r="D28" s="379"/>
      <c r="E28" s="368"/>
      <c r="F28" s="368"/>
      <c r="G28" s="368"/>
      <c r="H28" s="368"/>
      <c r="I28" s="377"/>
      <c r="J28" s="370"/>
      <c r="K28" s="368"/>
      <c r="L28" s="371"/>
      <c r="M28" s="371"/>
      <c r="N28" s="368"/>
      <c r="O28" s="215">
        <v>4</v>
      </c>
      <c r="P28" s="229" t="s">
        <v>440</v>
      </c>
      <c r="Q28" s="215" t="str">
        <f t="shared" si="0"/>
        <v>Probabilidad</v>
      </c>
      <c r="R28" s="215" t="s">
        <v>52</v>
      </c>
      <c r="S28" s="215" t="s">
        <v>57</v>
      </c>
      <c r="T28" s="216">
        <f>VLOOKUP(R28&amp;S28,Hoja1!$Q$4:$R$9,2,0)</f>
        <v>0.45</v>
      </c>
      <c r="U28" s="215" t="s">
        <v>59</v>
      </c>
      <c r="V28" s="215" t="s">
        <v>62</v>
      </c>
      <c r="W28" s="215" t="s">
        <v>65</v>
      </c>
      <c r="X28" s="216">
        <f>IF(Q28="Probabilidad",($J$25*T28),IF(Q28="Impacto"," "))</f>
        <v>0.45</v>
      </c>
      <c r="Y28" s="216" t="str">
        <f>IF(Z28&lt;=20%,'Tabla probabilidad'!$B$5,IF(Z28&lt;=40%,'Tabla probabilidad'!$B$6,IF(Z28&lt;=60%,'Tabla probabilidad'!$B$7,IF(Z28&lt;=80%,'Tabla probabilidad'!$B$8,IF(Z28&lt;=100%,'Tabla probabilidad'!$B$9)))))</f>
        <v>Media</v>
      </c>
      <c r="Z28" s="216">
        <f>IF(R28="Preventivo",(J25-(J25*T28)),IF(R28="Detectivo",(J25-(J25*T28)),IF(R28="Correctivo",(J25))))</f>
        <v>0.55000000000000004</v>
      </c>
      <c r="AA28" s="373"/>
      <c r="AB28" s="373"/>
      <c r="AC28" s="216" t="str">
        <f t="shared" si="1"/>
        <v>Mayor</v>
      </c>
      <c r="AD28" s="216">
        <f>IF(Q28="Probabilidad",(($M$25-0)),IF(Q28="Impacto",($M$25-($M$25*T28))))</f>
        <v>0.8</v>
      </c>
      <c r="AE28" s="373"/>
      <c r="AF28" s="373"/>
      <c r="AG28" s="366"/>
      <c r="AH28" s="368"/>
      <c r="AI28" s="368"/>
      <c r="AJ28" s="368"/>
      <c r="AK28" s="368"/>
      <c r="AL28" s="368"/>
      <c r="AM28" s="368"/>
      <c r="AN28" s="368"/>
    </row>
    <row r="29" spans="1:40" ht="61.5" customHeight="1" x14ac:dyDescent="0.25">
      <c r="A29" s="368"/>
      <c r="B29" s="367"/>
      <c r="C29" s="368"/>
      <c r="D29" s="380"/>
      <c r="E29" s="368"/>
      <c r="F29" s="368"/>
      <c r="G29" s="368"/>
      <c r="H29" s="368"/>
      <c r="I29" s="377"/>
      <c r="J29" s="370"/>
      <c r="K29" s="368"/>
      <c r="L29" s="371"/>
      <c r="M29" s="371"/>
      <c r="N29" s="368"/>
      <c r="O29" s="215">
        <v>5</v>
      </c>
      <c r="P29" s="232" t="s">
        <v>447</v>
      </c>
      <c r="Q29" s="233" t="str">
        <f t="shared" si="0"/>
        <v>Probabilidad</v>
      </c>
      <c r="R29" s="233" t="s">
        <v>52</v>
      </c>
      <c r="S29" s="233" t="s">
        <v>57</v>
      </c>
      <c r="T29" s="234">
        <f>VLOOKUP(R29&amp;S29,Hoja1!$Q$4:$R$9,2,0)</f>
        <v>0.45</v>
      </c>
      <c r="U29" s="233" t="s">
        <v>59</v>
      </c>
      <c r="V29" s="233" t="s">
        <v>62</v>
      </c>
      <c r="W29" s="233" t="s">
        <v>65</v>
      </c>
      <c r="X29" s="216">
        <f>IF(Q29="Probabilidad",($J$25*T29),IF(Q29="Impacto"," "))</f>
        <v>0.45</v>
      </c>
      <c r="Y29" s="216" t="str">
        <f>IF(Z29&lt;=20%,'Tabla probabilidad'!$B$5,IF(Z29&lt;=40%,'Tabla probabilidad'!$B$6,IF(Z29&lt;=60%,'Tabla probabilidad'!$B$7,IF(Z29&lt;=80%,'Tabla probabilidad'!$B$8,IF(Z29&lt;=100%,'Tabla probabilidad'!$B$9)))))</f>
        <v>Media</v>
      </c>
      <c r="Z29" s="216">
        <f>IF(R29="Preventivo",(J25-(J25*T29)),IF(R29="Detectivo",(J25-(J25*T29)),IF(R29="Correctivo",(J25))))</f>
        <v>0.55000000000000004</v>
      </c>
      <c r="AA29" s="374"/>
      <c r="AB29" s="374"/>
      <c r="AC29" s="216" t="str">
        <f t="shared" si="1"/>
        <v>Mayor</v>
      </c>
      <c r="AD29" s="216">
        <f>IF(Q29="Probabilidad",(($M$25-0)),IF(Q29="Impacto",($M$25-($M$25*T29))))</f>
        <v>0.8</v>
      </c>
      <c r="AE29" s="374"/>
      <c r="AF29" s="374"/>
      <c r="AG29" s="367"/>
      <c r="AH29" s="368"/>
      <c r="AI29" s="368"/>
      <c r="AJ29" s="368"/>
      <c r="AK29" s="368"/>
      <c r="AL29" s="368"/>
      <c r="AM29" s="368"/>
      <c r="AN29" s="368"/>
    </row>
    <row r="30" spans="1:40" ht="117.75" customHeight="1" x14ac:dyDescent="0.25">
      <c r="A30" s="368">
        <v>5</v>
      </c>
      <c r="B30" s="365" t="s">
        <v>558</v>
      </c>
      <c r="C30" s="368" t="s">
        <v>386</v>
      </c>
      <c r="D30" s="375" t="s">
        <v>421</v>
      </c>
      <c r="E30" s="368" t="s">
        <v>387</v>
      </c>
      <c r="F30" s="375" t="s">
        <v>388</v>
      </c>
      <c r="G30" s="368" t="s">
        <v>417</v>
      </c>
      <c r="H30" s="368">
        <v>3000</v>
      </c>
      <c r="I30" s="377" t="str">
        <f>IF(H30&lt;=2,'Tabla probabilidad'!$B$5,IF(H30&lt;=24,'Tabla probabilidad'!$B$6,IF(H30&lt;=500,'Tabla probabilidad'!$B$7,IF(H30&lt;=5000,'Tabla probabilidad'!$B$8,IF(H30&gt;5000,'Tabla probabilidad'!$B$9)))))</f>
        <v>Alta</v>
      </c>
      <c r="J30" s="370">
        <f>IF(H30&lt;=2,'Tabla probabilidad'!$D$5,IF(H30&lt;=24,'Tabla probabilidad'!$D$6,IF(H30&lt;=500,'Tabla probabilidad'!$D$7,IF(H30&lt;=5000,'Tabla probabilidad'!$D$8,IF(H30&gt;5000,'Tabla probabilidad'!$D$9)))))</f>
        <v>0.8</v>
      </c>
      <c r="K30" s="368" t="s">
        <v>556</v>
      </c>
      <c r="L30" s="36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6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68" t="str">
        <f>VLOOKUP((I30&amp;L30),Hoja1!$B$4:$C$28,2,0)</f>
        <v xml:space="preserve">Alto </v>
      </c>
      <c r="O30" s="186">
        <v>1</v>
      </c>
      <c r="P30" s="198" t="s">
        <v>574</v>
      </c>
      <c r="Q30" s="186" t="str">
        <f t="shared" si="0"/>
        <v>Probabilidad</v>
      </c>
      <c r="R30" s="186" t="s">
        <v>52</v>
      </c>
      <c r="S30" s="186" t="s">
        <v>57</v>
      </c>
      <c r="T30" s="187">
        <f>VLOOKUP(R30&amp;S30,Hoja1!$Q$4:$R$9,2,0)</f>
        <v>0.45</v>
      </c>
      <c r="U30" s="188" t="s">
        <v>59</v>
      </c>
      <c r="V30" s="188" t="s">
        <v>62</v>
      </c>
      <c r="W30" s="188" t="s">
        <v>65</v>
      </c>
      <c r="X30" s="199">
        <f>IF(Q30="Probabilidad",($J$30*T30),IF(Q30="Impacto"," "))</f>
        <v>0.36000000000000004</v>
      </c>
      <c r="Y30" s="199" t="str">
        <f>IF(Z30&lt;=20%,'Tabla probabilidad'!$B$5,IF(Z30&lt;=40%,'Tabla probabilidad'!$B$6,IF(Z30&lt;=60%,'Tabla probabilidad'!$B$7,IF(Z30&lt;=80%,'Tabla probabilidad'!$B$8,IF(Z30&lt;=100%,'Tabla probabilidad'!$B$9)))))</f>
        <v>Media</v>
      </c>
      <c r="Z30" s="199">
        <f>IF(R30="Preventivo",($J$30-($J$30*T30)),IF(R30="Detectivo",($J$30-($J$30*T30)),IF(R30="Correctivo",($J$30))))</f>
        <v>0.44</v>
      </c>
      <c r="AA30" s="372" t="str">
        <f>IF(AB30&lt;=20%,'Tabla probabilidad'!$B$5,IF(AB30&lt;=40%,'Tabla probabilidad'!$B$6,IF(AB30&lt;=60%,'Tabla probabilidad'!$B$7,IF(AB30&lt;=80%,'Tabla probabilidad'!$B$8,IF(AB30&lt;=100%,'Tabla probabilidad'!$B$9)))))</f>
        <v>Media</v>
      </c>
      <c r="AB30" s="372">
        <f>AVERAGE(Z30:Z34)</f>
        <v>0.44000000000000006</v>
      </c>
      <c r="AC30" s="199" t="str">
        <f t="shared" si="1"/>
        <v>Mayor</v>
      </c>
      <c r="AD30" s="199">
        <f>IF(Q30="Probabilidad",(($M$30-0)),IF(Q30="Impacto",($M$30-($M$30*T30))))</f>
        <v>0.8</v>
      </c>
      <c r="AE30" s="372" t="str">
        <f>IF(AF30&lt;=20%,"Leve",IF(AF30&lt;=40%,"Menor",IF(AF30&lt;=60%,"Moderado",IF(AF30&lt;=80%,"Mayor",IF(AF30&lt;=100%,"Catastrófico")))))</f>
        <v>Mayor</v>
      </c>
      <c r="AF30" s="372">
        <f>AVERAGE(AD30:AD34)</f>
        <v>0.8</v>
      </c>
      <c r="AG30" s="365" t="str">
        <f>VLOOKUP(AA30&amp;AE30,Hoja1!$B$4:$C$28,2,0)</f>
        <v xml:space="preserve">Alto </v>
      </c>
      <c r="AH30" s="368" t="s">
        <v>385</v>
      </c>
      <c r="AI30" s="368" t="s">
        <v>644</v>
      </c>
      <c r="AJ30" s="368" t="s">
        <v>642</v>
      </c>
      <c r="AK30" s="369">
        <v>43983</v>
      </c>
      <c r="AL30" s="368"/>
      <c r="AM30" s="368"/>
      <c r="AN30" s="368" t="s">
        <v>177</v>
      </c>
    </row>
    <row r="31" spans="1:40" ht="92.25" customHeight="1" x14ac:dyDescent="0.25">
      <c r="A31" s="368"/>
      <c r="B31" s="366"/>
      <c r="C31" s="368"/>
      <c r="D31" s="375"/>
      <c r="E31" s="368"/>
      <c r="F31" s="375"/>
      <c r="G31" s="368"/>
      <c r="H31" s="368"/>
      <c r="I31" s="377"/>
      <c r="J31" s="370"/>
      <c r="K31" s="368"/>
      <c r="L31" s="371"/>
      <c r="M31" s="371"/>
      <c r="N31" s="368"/>
      <c r="O31" s="186">
        <v>2</v>
      </c>
      <c r="P31" s="198" t="s">
        <v>402</v>
      </c>
      <c r="Q31" s="186" t="str">
        <f t="shared" si="0"/>
        <v>Probabilidad</v>
      </c>
      <c r="R31" s="186" t="s">
        <v>52</v>
      </c>
      <c r="S31" s="186" t="s">
        <v>57</v>
      </c>
      <c r="T31" s="187">
        <f>VLOOKUP(R31&amp;S31,Hoja1!$Q$4:$R$9,2,0)</f>
        <v>0.45</v>
      </c>
      <c r="U31" s="188" t="s">
        <v>59</v>
      </c>
      <c r="V31" s="188" t="s">
        <v>62</v>
      </c>
      <c r="W31" s="188" t="s">
        <v>65</v>
      </c>
      <c r="X31" s="199">
        <f>IF(Q31="Probabilidad",($J$30*T31),IF(Q31="Impacto"," "))</f>
        <v>0.36000000000000004</v>
      </c>
      <c r="Y31" s="199" t="str">
        <f>IF(Z31&lt;=20%,'Tabla probabilidad'!$B$5,IF(Z31&lt;=40%,'Tabla probabilidad'!$B$6,IF(Z31&lt;=60%,'Tabla probabilidad'!$B$7,IF(Z31&lt;=80%,'Tabla probabilidad'!$B$8,IF(Z31&lt;=100%,'Tabla probabilidad'!$B$9)))))</f>
        <v>Media</v>
      </c>
      <c r="Z31" s="237">
        <f>IF(R31="Preventivo",($J$30-($J$30*T31)),IF(R31="Detectivo",($J$30-($J$30*T31)),IF(R31="Correctivo",($J$30))))</f>
        <v>0.44</v>
      </c>
      <c r="AA31" s="373"/>
      <c r="AB31" s="373"/>
      <c r="AC31" s="199" t="str">
        <f t="shared" si="1"/>
        <v>Mayor</v>
      </c>
      <c r="AD31" s="199">
        <f>IF(Q31="Probabilidad",(($M$30-0)),IF(Q31="Impacto",($M$30-($M$30*T31))))</f>
        <v>0.8</v>
      </c>
      <c r="AE31" s="373"/>
      <c r="AF31" s="373"/>
      <c r="AG31" s="366"/>
      <c r="AH31" s="368"/>
      <c r="AI31" s="368"/>
      <c r="AJ31" s="368"/>
      <c r="AK31" s="368"/>
      <c r="AL31" s="368"/>
      <c r="AM31" s="368"/>
      <c r="AN31" s="368"/>
    </row>
    <row r="32" spans="1:40" ht="86.25" customHeight="1" x14ac:dyDescent="0.25">
      <c r="A32" s="368"/>
      <c r="B32" s="366"/>
      <c r="C32" s="368"/>
      <c r="D32" s="375"/>
      <c r="E32" s="368"/>
      <c r="F32" s="375"/>
      <c r="G32" s="368"/>
      <c r="H32" s="368"/>
      <c r="I32" s="377"/>
      <c r="J32" s="370"/>
      <c r="K32" s="368"/>
      <c r="L32" s="371"/>
      <c r="M32" s="371"/>
      <c r="N32" s="368"/>
      <c r="O32" s="186">
        <v>3</v>
      </c>
      <c r="P32" s="198" t="s">
        <v>405</v>
      </c>
      <c r="Q32" s="191" t="str">
        <f t="shared" si="0"/>
        <v>Probabilidad</v>
      </c>
      <c r="R32" s="191" t="s">
        <v>52</v>
      </c>
      <c r="S32" s="191" t="s">
        <v>57</v>
      </c>
      <c r="T32" s="193">
        <f>VLOOKUP(R32&amp;S32,Hoja1!$Q$4:$R$9,2,0)</f>
        <v>0.45</v>
      </c>
      <c r="U32" s="191" t="s">
        <v>59</v>
      </c>
      <c r="V32" s="191" t="s">
        <v>62</v>
      </c>
      <c r="W32" s="191" t="s">
        <v>65</v>
      </c>
      <c r="X32" s="199">
        <f>IF(Q32="Probabilidad",($J$30*T32),IF(Q32="Impacto"," "))</f>
        <v>0.36000000000000004</v>
      </c>
      <c r="Y32" s="199" t="str">
        <f>IF(Z32&lt;=20%,'Tabla probabilidad'!$B$5,IF(Z32&lt;=40%,'Tabla probabilidad'!$B$6,IF(Z32&lt;=60%,'Tabla probabilidad'!$B$7,IF(Z32&lt;=80%,'Tabla probabilidad'!$B$8,IF(Z32&lt;=100%,'Tabla probabilidad'!$B$9)))))</f>
        <v>Media</v>
      </c>
      <c r="Z32" s="237">
        <f>IF(R32="Preventivo",($J$30-($J$30*T32)),IF(R32="Detectivo",($J$30-($J$30*T32)),IF(R32="Correctivo",($J$30))))</f>
        <v>0.44</v>
      </c>
      <c r="AA32" s="373"/>
      <c r="AB32" s="373"/>
      <c r="AC32" s="199" t="str">
        <f t="shared" si="1"/>
        <v>Mayor</v>
      </c>
      <c r="AD32" s="199">
        <f>IF(Q32="Probabilidad",(($M$30-0)),IF(Q32="Impacto",($M$30-($M$30*T32))))</f>
        <v>0.8</v>
      </c>
      <c r="AE32" s="373"/>
      <c r="AF32" s="373"/>
      <c r="AG32" s="366"/>
      <c r="AH32" s="368"/>
      <c r="AI32" s="368"/>
      <c r="AJ32" s="368"/>
      <c r="AK32" s="368"/>
      <c r="AL32" s="368"/>
      <c r="AM32" s="368"/>
      <c r="AN32" s="368"/>
    </row>
    <row r="33" spans="1:40" ht="112.5" customHeight="1" x14ac:dyDescent="0.25">
      <c r="A33" s="368"/>
      <c r="B33" s="366"/>
      <c r="C33" s="368"/>
      <c r="D33" s="375"/>
      <c r="E33" s="368"/>
      <c r="F33" s="375"/>
      <c r="G33" s="368"/>
      <c r="H33" s="368"/>
      <c r="I33" s="377"/>
      <c r="J33" s="370"/>
      <c r="K33" s="368"/>
      <c r="L33" s="371"/>
      <c r="M33" s="371"/>
      <c r="N33" s="368"/>
      <c r="O33" s="186">
        <v>4</v>
      </c>
      <c r="P33" s="102" t="s">
        <v>403</v>
      </c>
      <c r="Q33" s="191" t="str">
        <f t="shared" si="0"/>
        <v>Probabilidad</v>
      </c>
      <c r="R33" s="191" t="s">
        <v>52</v>
      </c>
      <c r="S33" s="191" t="s">
        <v>57</v>
      </c>
      <c r="T33" s="193">
        <f>VLOOKUP(R33&amp;S33,Hoja1!$Q$4:$R$9,2,0)</f>
        <v>0.45</v>
      </c>
      <c r="U33" s="191" t="s">
        <v>59</v>
      </c>
      <c r="V33" s="191" t="s">
        <v>62</v>
      </c>
      <c r="W33" s="191" t="s">
        <v>65</v>
      </c>
      <c r="X33" s="199">
        <f>IF(Q33="Probabilidad",($J$30*T33),IF(Q33="Impacto"," "))</f>
        <v>0.36000000000000004</v>
      </c>
      <c r="Y33" s="199" t="str">
        <f>IF(Z33&lt;=20%,'Tabla probabilidad'!$B$5,IF(Z33&lt;=40%,'Tabla probabilidad'!$B$6,IF(Z33&lt;=60%,'Tabla probabilidad'!$B$7,IF(Z33&lt;=80%,'Tabla probabilidad'!$B$8,IF(Z33&lt;=100%,'Tabla probabilidad'!$B$9)))))</f>
        <v>Media</v>
      </c>
      <c r="Z33" s="237">
        <f>IF(R33="Preventivo",($J$30-($J$30*T33)),IF(R33="Detectivo",($J$30-($J$30*T33)),IF(R33="Correctivo",($J$30))))</f>
        <v>0.44</v>
      </c>
      <c r="AA33" s="373"/>
      <c r="AB33" s="373"/>
      <c r="AC33" s="199" t="str">
        <f t="shared" si="1"/>
        <v>Mayor</v>
      </c>
      <c r="AD33" s="199">
        <f>IF(Q33="Probabilidad",(($M$30-0)),IF(Q33="Impacto",($M$30-($M$30*T33))))</f>
        <v>0.8</v>
      </c>
      <c r="AE33" s="373"/>
      <c r="AF33" s="373"/>
      <c r="AG33" s="366"/>
      <c r="AH33" s="368"/>
      <c r="AI33" s="368"/>
      <c r="AJ33" s="368"/>
      <c r="AK33" s="368"/>
      <c r="AL33" s="368"/>
      <c r="AM33" s="368"/>
      <c r="AN33" s="368"/>
    </row>
    <row r="34" spans="1:40" ht="75" x14ac:dyDescent="0.25">
      <c r="A34" s="368"/>
      <c r="B34" s="367"/>
      <c r="C34" s="368"/>
      <c r="D34" s="375"/>
      <c r="E34" s="368"/>
      <c r="F34" s="375"/>
      <c r="G34" s="368"/>
      <c r="H34" s="368"/>
      <c r="I34" s="377"/>
      <c r="J34" s="370"/>
      <c r="K34" s="368"/>
      <c r="L34" s="371"/>
      <c r="M34" s="371"/>
      <c r="N34" s="368"/>
      <c r="O34" s="186">
        <v>5</v>
      </c>
      <c r="P34" s="214" t="s">
        <v>404</v>
      </c>
      <c r="Q34" s="191" t="str">
        <f t="shared" si="0"/>
        <v>Probabilidad</v>
      </c>
      <c r="R34" s="191" t="s">
        <v>52</v>
      </c>
      <c r="S34" s="191" t="s">
        <v>57</v>
      </c>
      <c r="T34" s="193">
        <f>VLOOKUP(R34&amp;S34,Hoja1!$Q$4:$R$9,2,0)</f>
        <v>0.45</v>
      </c>
      <c r="U34" s="191" t="s">
        <v>59</v>
      </c>
      <c r="V34" s="191" t="s">
        <v>62</v>
      </c>
      <c r="W34" s="191" t="s">
        <v>65</v>
      </c>
      <c r="X34" s="199">
        <f>IF(Q34="Probabilidad",($J$30*T34),IF(Q34="Impacto"," "))</f>
        <v>0.36000000000000004</v>
      </c>
      <c r="Y34" s="199" t="str">
        <f>IF(Z34&lt;=20%,'Tabla probabilidad'!$B$5,IF(Z34&lt;=40%,'Tabla probabilidad'!$B$6,IF(Z34&lt;=60%,'Tabla probabilidad'!$B$7,IF(Z34&lt;=80%,'Tabla probabilidad'!$B$8,IF(Z34&lt;=100%,'Tabla probabilidad'!$B$9)))))</f>
        <v>Media</v>
      </c>
      <c r="Z34" s="237">
        <f>IF(R34="Preventivo",($J$30-($J$30*T34)),IF(R34="Detectivo",($J$30-($J$30*T34)),IF(R34="Correctivo",($J$30))))</f>
        <v>0.44</v>
      </c>
      <c r="AA34" s="374"/>
      <c r="AB34" s="374"/>
      <c r="AC34" s="199" t="str">
        <f t="shared" si="1"/>
        <v>Mayor</v>
      </c>
      <c r="AD34" s="199">
        <f>IF(Q34="Probabilidad",(($M$30-0)),IF(Q34="Impacto",($M$30-($M$30*T34))))</f>
        <v>0.8</v>
      </c>
      <c r="AE34" s="374"/>
      <c r="AF34" s="374"/>
      <c r="AG34" s="367"/>
      <c r="AH34" s="368"/>
      <c r="AI34" s="368"/>
      <c r="AJ34" s="368"/>
      <c r="AK34" s="368"/>
      <c r="AL34" s="368"/>
      <c r="AM34" s="368"/>
      <c r="AN34" s="368"/>
    </row>
    <row r="35" spans="1:40" ht="61.5" customHeight="1" x14ac:dyDescent="0.25">
      <c r="A35" s="368">
        <v>6</v>
      </c>
      <c r="B35" s="365" t="s">
        <v>562</v>
      </c>
      <c r="C35" s="368" t="s">
        <v>555</v>
      </c>
      <c r="D35" s="378" t="s">
        <v>444</v>
      </c>
      <c r="E35" s="368" t="s">
        <v>442</v>
      </c>
      <c r="F35" s="368" t="s">
        <v>443</v>
      </c>
      <c r="G35" s="368" t="s">
        <v>43</v>
      </c>
      <c r="H35" s="368">
        <v>10000</v>
      </c>
      <c r="I35" s="377" t="str">
        <f>IF(H35&lt;=2,'Tabla probabilidad'!$B$5,IF(H35&lt;=24,'Tabla probabilidad'!$B$6,IF(H35&lt;=500,'Tabla probabilidad'!$B$7,IF(H35&lt;=5000,'Tabla probabilidad'!$B$8,IF(H35&gt;5000,'Tabla probabilidad'!$B$9)))))</f>
        <v>Muy Alta</v>
      </c>
      <c r="J35" s="370">
        <f>IF(H35&lt;=2,'Tabla probabilidad'!$D$5,IF(H35&lt;=24,'Tabla probabilidad'!$D$6,IF(H35&lt;=500,'Tabla probabilidad'!$D$7,IF(H35&lt;=5000,'Tabla probabilidad'!$D$8,IF(H35&gt;5000,'Tabla probabilidad'!$D$9)))))</f>
        <v>1</v>
      </c>
      <c r="K35" s="368" t="s">
        <v>424</v>
      </c>
      <c r="L35" s="36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36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368" t="str">
        <f>VLOOKUP((I35&amp;L35),Hoja1!$B$4:$C$28,2,0)</f>
        <v xml:space="preserve">Alto </v>
      </c>
      <c r="O35" s="215">
        <v>1</v>
      </c>
      <c r="P35" s="230" t="s">
        <v>570</v>
      </c>
      <c r="Q35" s="215" t="str">
        <f t="shared" ref="Q35:Q39" si="2">IF(R35="Preventivo","Probabilidad",IF(R35="Detectivo","Probabilidad", IF(R35="Correctivo","Impacto")))</f>
        <v>Probabilidad</v>
      </c>
      <c r="R35" s="215" t="s">
        <v>52</v>
      </c>
      <c r="S35" s="215" t="s">
        <v>57</v>
      </c>
      <c r="T35" s="216">
        <f>VLOOKUP(R35&amp;S35,Hoja1!$Q$4:$R$9,2,0)</f>
        <v>0.45</v>
      </c>
      <c r="U35" s="215" t="s">
        <v>59</v>
      </c>
      <c r="V35" s="215" t="s">
        <v>62</v>
      </c>
      <c r="W35" s="215" t="s">
        <v>65</v>
      </c>
      <c r="X35" s="216">
        <f>IF(Q35="Probabilidad",($J$35*T35),IF(Q35="Impacto"," "))</f>
        <v>0.45</v>
      </c>
      <c r="Y35" s="216" t="str">
        <f>IF(Z35&lt;=20%,'Tabla probabilidad'!$B$5,IF(Z35&lt;=40%,'Tabla probabilidad'!$B$6,IF(Z35&lt;=60%,'Tabla probabilidad'!$B$7,IF(Z35&lt;=80%,'Tabla probabilidad'!$B$8,IF(Z35&lt;=100%,'Tabla probabilidad'!$B$9)))))</f>
        <v>Media</v>
      </c>
      <c r="Z35" s="216">
        <f>IF(R35="Preventivo",(J35-(J35*T35)),IF(R35="Detectivo",(J35-(J35*T35)),IF(R35="Correctivo",(J35))))</f>
        <v>0.55000000000000004</v>
      </c>
      <c r="AA35" s="372" t="str">
        <f>IF(AB35&lt;=20%,'Tabla probabilidad'!$B$5,IF(AB35&lt;=40%,'Tabla probabilidad'!$B$6,IF(AB35&lt;=60%,'Tabla probabilidad'!$B$7,IF(AB35&lt;=80%,'Tabla probabilidad'!$B$8,IF(AB35&lt;=100%,'Tabla probabilidad'!$B$9)))))</f>
        <v>Media</v>
      </c>
      <c r="AB35" s="372">
        <f>AVERAGE(Z35:Z39)</f>
        <v>0.59000000000000008</v>
      </c>
      <c r="AC35" s="216" t="str">
        <f t="shared" ref="AC35:AC39" si="3">IF(AD35&lt;=20%,"Leve",IF(AD35&lt;=40%,"Menor",IF(AD35&lt;=60%,"Moderado",IF(AD35&lt;=80%,"Mayor",IF(AD35&lt;=100%,"Catastrófico")))))</f>
        <v>Mayor</v>
      </c>
      <c r="AD35" s="216">
        <f>IF(Q35="Probabilidad",(($M$35-0)),IF(Q35="Impacto",($M$35-($M$35*T35))))</f>
        <v>0.8</v>
      </c>
      <c r="AE35" s="372" t="str">
        <f>IF(AF35&lt;=20%,"Leve",IF(AF35&lt;=40%,"Menor",IF(AF35&lt;=60%,"Moderado",IF(AF35&lt;=80%,"Mayor",IF(AF35&lt;=100%,"Catastrófico")))))</f>
        <v>Mayor</v>
      </c>
      <c r="AF35" s="372">
        <f>AVERAGE(AD35:AD39)</f>
        <v>0.8</v>
      </c>
      <c r="AG35" s="365" t="str">
        <f>VLOOKUP(AA35&amp;AE35,Hoja1!$B$4:$C$28,2,0)</f>
        <v xml:space="preserve">Alto </v>
      </c>
      <c r="AH35" s="368" t="s">
        <v>385</v>
      </c>
      <c r="AI35" s="368" t="s">
        <v>644</v>
      </c>
      <c r="AJ35" s="368" t="s">
        <v>642</v>
      </c>
      <c r="AK35" s="369">
        <v>43983</v>
      </c>
      <c r="AL35" s="368"/>
      <c r="AM35" s="368"/>
      <c r="AN35" s="368" t="s">
        <v>177</v>
      </c>
    </row>
    <row r="36" spans="1:40" ht="65.25" customHeight="1" x14ac:dyDescent="0.25">
      <c r="A36" s="368"/>
      <c r="B36" s="366"/>
      <c r="C36" s="368"/>
      <c r="D36" s="379"/>
      <c r="E36" s="368"/>
      <c r="F36" s="368"/>
      <c r="G36" s="368"/>
      <c r="H36" s="368"/>
      <c r="I36" s="377"/>
      <c r="J36" s="370"/>
      <c r="K36" s="368"/>
      <c r="L36" s="371"/>
      <c r="M36" s="371"/>
      <c r="N36" s="368"/>
      <c r="O36" s="215">
        <v>2</v>
      </c>
      <c r="P36" s="230" t="s">
        <v>571</v>
      </c>
      <c r="Q36" s="215" t="str">
        <f t="shared" si="2"/>
        <v>Probabilidad</v>
      </c>
      <c r="R36" s="215" t="s">
        <v>52</v>
      </c>
      <c r="S36" s="215" t="s">
        <v>57</v>
      </c>
      <c r="T36" s="216">
        <f>VLOOKUP(R36&amp;S36,Hoja1!$Q$4:$R$9,2,0)</f>
        <v>0.45</v>
      </c>
      <c r="U36" s="215" t="s">
        <v>59</v>
      </c>
      <c r="V36" s="215" t="s">
        <v>62</v>
      </c>
      <c r="W36" s="215" t="s">
        <v>65</v>
      </c>
      <c r="X36" s="216">
        <f>IF(Q36="Probabilidad",($J$35*T36),IF(Q36="Impacto"," "))</f>
        <v>0.45</v>
      </c>
      <c r="Y36" s="216" t="str">
        <f>IF(Z36&lt;=20%,'Tabla probabilidad'!$B$5,IF(Z36&lt;=40%,'Tabla probabilidad'!$B$6,IF(Z36&lt;=60%,'Tabla probabilidad'!$B$7,IF(Z36&lt;=80%,'Tabla probabilidad'!$B$8,IF(Z36&lt;=100%,'Tabla probabilidad'!$B$9)))))</f>
        <v>Media</v>
      </c>
      <c r="Z36" s="216">
        <f>IF(R36="Preventivo",(J35-(J35*T36)),IF(R36="Detectivo",(J35-(J35*T36)),IF(R36="Correctivo",(J35))))</f>
        <v>0.55000000000000004</v>
      </c>
      <c r="AA36" s="373"/>
      <c r="AB36" s="373"/>
      <c r="AC36" s="216" t="str">
        <f t="shared" si="3"/>
        <v>Mayor</v>
      </c>
      <c r="AD36" s="216">
        <f>IF(Q36="Probabilidad",(($M$35-0)),IF(Q36="Impacto",($M$35-($M$35*T36))))</f>
        <v>0.8</v>
      </c>
      <c r="AE36" s="373"/>
      <c r="AF36" s="373"/>
      <c r="AG36" s="366"/>
      <c r="AH36" s="368"/>
      <c r="AI36" s="368"/>
      <c r="AJ36" s="368"/>
      <c r="AK36" s="368"/>
      <c r="AL36" s="368"/>
      <c r="AM36" s="368"/>
      <c r="AN36" s="368"/>
    </row>
    <row r="37" spans="1:40" ht="96.75" customHeight="1" x14ac:dyDescent="0.25">
      <c r="A37" s="368"/>
      <c r="B37" s="366"/>
      <c r="C37" s="368"/>
      <c r="D37" s="379"/>
      <c r="E37" s="368"/>
      <c r="F37" s="368"/>
      <c r="G37" s="368"/>
      <c r="H37" s="368"/>
      <c r="I37" s="377"/>
      <c r="J37" s="370"/>
      <c r="K37" s="368"/>
      <c r="L37" s="371"/>
      <c r="M37" s="371"/>
      <c r="N37" s="368"/>
      <c r="O37" s="215">
        <v>3</v>
      </c>
      <c r="P37" s="230" t="s">
        <v>572</v>
      </c>
      <c r="Q37" s="215" t="str">
        <f t="shared" si="2"/>
        <v>Probabilidad</v>
      </c>
      <c r="R37" s="215" t="s">
        <v>52</v>
      </c>
      <c r="S37" s="215" t="s">
        <v>57</v>
      </c>
      <c r="T37" s="216">
        <f>VLOOKUP(R37&amp;S37,Hoja1!$Q$4:$R$9,2,0)</f>
        <v>0.45</v>
      </c>
      <c r="U37" s="215" t="s">
        <v>59</v>
      </c>
      <c r="V37" s="215" t="s">
        <v>62</v>
      </c>
      <c r="W37" s="215" t="s">
        <v>65</v>
      </c>
      <c r="X37" s="216">
        <f>IF(Q37="Probabilidad",($J$35*T37),IF(Q37="Impacto"," "))</f>
        <v>0.45</v>
      </c>
      <c r="Y37" s="216" t="str">
        <f>IF(Z37&lt;=20%,'Tabla probabilidad'!$B$5,IF(Z37&lt;=40%,'Tabla probabilidad'!$B$6,IF(Z37&lt;=60%,'Tabla probabilidad'!$B$7,IF(Z37&lt;=80%,'Tabla probabilidad'!$B$8,IF(Z37&lt;=100%,'Tabla probabilidad'!$B$9)))))</f>
        <v>Media</v>
      </c>
      <c r="Z37" s="216">
        <f>IF(R37="Preventivo",(J35-(J35*T37)),IF(R37="Detectivo",(J35-(J35*T37)),IF(R37="Correctivo",(J35))))</f>
        <v>0.55000000000000004</v>
      </c>
      <c r="AA37" s="373"/>
      <c r="AB37" s="373"/>
      <c r="AC37" s="216" t="str">
        <f t="shared" si="3"/>
        <v>Mayor</v>
      </c>
      <c r="AD37" s="216">
        <f>IF(Q37="Probabilidad",(($M$35-0)),IF(Q37="Impacto",($M$35-($M$35*T37))))</f>
        <v>0.8</v>
      </c>
      <c r="AE37" s="373"/>
      <c r="AF37" s="373"/>
      <c r="AG37" s="366"/>
      <c r="AH37" s="368"/>
      <c r="AI37" s="368"/>
      <c r="AJ37" s="368"/>
      <c r="AK37" s="368"/>
      <c r="AL37" s="368"/>
      <c r="AM37" s="368"/>
      <c r="AN37" s="368"/>
    </row>
    <row r="38" spans="1:40" ht="81.75" customHeight="1" thickBot="1" x14ac:dyDescent="0.3">
      <c r="A38" s="368"/>
      <c r="B38" s="366"/>
      <c r="C38" s="368"/>
      <c r="D38" s="379"/>
      <c r="E38" s="368"/>
      <c r="F38" s="368"/>
      <c r="G38" s="368"/>
      <c r="H38" s="368"/>
      <c r="I38" s="377"/>
      <c r="J38" s="370"/>
      <c r="K38" s="368"/>
      <c r="L38" s="371"/>
      <c r="M38" s="371"/>
      <c r="N38" s="368"/>
      <c r="O38" s="215">
        <v>4</v>
      </c>
      <c r="P38" s="231" t="s">
        <v>445</v>
      </c>
      <c r="Q38" s="215" t="str">
        <f t="shared" si="2"/>
        <v>Probabilidad</v>
      </c>
      <c r="R38" s="215" t="s">
        <v>53</v>
      </c>
      <c r="S38" s="215" t="s">
        <v>57</v>
      </c>
      <c r="T38" s="216">
        <f>VLOOKUP(R38&amp;S38,Hoja1!$Q$4:$R$9,2,0)</f>
        <v>0.35</v>
      </c>
      <c r="U38" s="215" t="s">
        <v>59</v>
      </c>
      <c r="V38" s="215" t="s">
        <v>62</v>
      </c>
      <c r="W38" s="215" t="s">
        <v>65</v>
      </c>
      <c r="X38" s="216">
        <f>IF(Q38="Probabilidad",($J$35*T38),IF(Q38="Impacto"," "))</f>
        <v>0.35</v>
      </c>
      <c r="Y38" s="216" t="str">
        <f>IF(Z38&lt;=20%,'Tabla probabilidad'!$B$5,IF(Z38&lt;=40%,'Tabla probabilidad'!$B$6,IF(Z38&lt;=60%,'Tabla probabilidad'!$B$7,IF(Z38&lt;=80%,'Tabla probabilidad'!$B$8,IF(Z38&lt;=100%,'Tabla probabilidad'!$B$9)))))</f>
        <v>Alta</v>
      </c>
      <c r="Z38" s="216">
        <f>IF(R38="Preventivo",(J35-(J35*T38)),IF(R38="Detectivo",(J35-(J35*T38)),IF(R38="Correctivo",(J35))))</f>
        <v>0.65</v>
      </c>
      <c r="AA38" s="373"/>
      <c r="AB38" s="373"/>
      <c r="AC38" s="216" t="str">
        <f t="shared" si="3"/>
        <v>Mayor</v>
      </c>
      <c r="AD38" s="216">
        <f>IF(Q38="Probabilidad",(($M$35-0)),IF(Q38="Impacto",($M$35-($M$35*T38))))</f>
        <v>0.8</v>
      </c>
      <c r="AE38" s="373"/>
      <c r="AF38" s="373"/>
      <c r="AG38" s="366"/>
      <c r="AH38" s="368"/>
      <c r="AI38" s="368"/>
      <c r="AJ38" s="368"/>
      <c r="AK38" s="368"/>
      <c r="AL38" s="368"/>
      <c r="AM38" s="368"/>
      <c r="AN38" s="368"/>
    </row>
    <row r="39" spans="1:40" ht="74.25" customHeight="1" thickBot="1" x14ac:dyDescent="0.3">
      <c r="A39" s="368"/>
      <c r="B39" s="367"/>
      <c r="C39" s="368"/>
      <c r="D39" s="380"/>
      <c r="E39" s="368"/>
      <c r="F39" s="368"/>
      <c r="G39" s="368"/>
      <c r="H39" s="368"/>
      <c r="I39" s="377"/>
      <c r="J39" s="370"/>
      <c r="K39" s="368"/>
      <c r="L39" s="371"/>
      <c r="M39" s="371"/>
      <c r="N39" s="368"/>
      <c r="O39" s="215">
        <v>5</v>
      </c>
      <c r="P39" s="224" t="s">
        <v>441</v>
      </c>
      <c r="Q39" s="215" t="str">
        <f t="shared" si="2"/>
        <v>Probabilidad</v>
      </c>
      <c r="R39" s="215" t="s">
        <v>53</v>
      </c>
      <c r="S39" s="215" t="s">
        <v>57</v>
      </c>
      <c r="T39" s="216">
        <f>VLOOKUP(R39&amp;S39,Hoja1!$Q$4:$R$9,2,0)</f>
        <v>0.35</v>
      </c>
      <c r="U39" s="215" t="s">
        <v>59</v>
      </c>
      <c r="V39" s="215" t="s">
        <v>62</v>
      </c>
      <c r="W39" s="215" t="s">
        <v>65</v>
      </c>
      <c r="X39" s="216">
        <f>IF(Q39="Probabilidad",($J$35*T39),IF(Q39="Impacto"," "))</f>
        <v>0.35</v>
      </c>
      <c r="Y39" s="216" t="str">
        <f>IF(Z39&lt;=20%,'Tabla probabilidad'!$B$5,IF(Z39&lt;=40%,'Tabla probabilidad'!$B$6,IF(Z39&lt;=60%,'Tabla probabilidad'!$B$7,IF(Z39&lt;=80%,'Tabla probabilidad'!$B$8,IF(Z39&lt;=100%,'Tabla probabilidad'!$B$9)))))</f>
        <v>Alta</v>
      </c>
      <c r="Z39" s="216">
        <f>IF(R39="Preventivo",(J35-(J35*T39)),IF(R39="Detectivo",(J35-(J35*T39)),IF(R39="Correctivo",(J35))))</f>
        <v>0.65</v>
      </c>
      <c r="AA39" s="374"/>
      <c r="AB39" s="374"/>
      <c r="AC39" s="216" t="str">
        <f t="shared" si="3"/>
        <v>Mayor</v>
      </c>
      <c r="AD39" s="216">
        <f>IF(Q39="Probabilidad",(($M$35-0)),IF(Q39="Impacto",($M$35-($M$35*T39))))</f>
        <v>0.8</v>
      </c>
      <c r="AE39" s="374"/>
      <c r="AF39" s="374"/>
      <c r="AG39" s="367"/>
      <c r="AH39" s="368"/>
      <c r="AI39" s="368"/>
      <c r="AJ39" s="368"/>
      <c r="AK39" s="368"/>
      <c r="AL39" s="368"/>
      <c r="AM39" s="368"/>
      <c r="AN39" s="368"/>
    </row>
    <row r="40" spans="1:40" ht="98.25" customHeight="1" x14ac:dyDescent="0.25">
      <c r="A40" s="365">
        <v>7</v>
      </c>
      <c r="B40" s="365" t="s">
        <v>559</v>
      </c>
      <c r="C40" s="368" t="s">
        <v>412</v>
      </c>
      <c r="D40" s="375" t="s">
        <v>482</v>
      </c>
      <c r="E40" s="365" t="s">
        <v>480</v>
      </c>
      <c r="F40" s="365" t="s">
        <v>481</v>
      </c>
      <c r="G40" s="368" t="s">
        <v>417</v>
      </c>
      <c r="H40" s="368">
        <v>400</v>
      </c>
      <c r="I40" s="377" t="str">
        <f>IF(H40&lt;=2,'Tabla probabilidad'!$B$5,IF(H40&lt;=24,'Tabla probabilidad'!$B$6,IF(H40&lt;=500,'Tabla probabilidad'!$B$7,IF(H40&lt;=5000,'Tabla probabilidad'!$B$8,IF(H40&gt;5000,'Tabla probabilidad'!$B$9)))))</f>
        <v>Media</v>
      </c>
      <c r="J40" s="370">
        <f>IF(H40&lt;=2,'Tabla probabilidad'!$D$5,IF(H40&lt;=24,'Tabla probabilidad'!$D$6,IF(H40&lt;=500,'Tabla probabilidad'!$D$7,IF(H40&lt;=5000,'Tabla probabilidad'!$D$8,IF(H40&gt;5000,'Tabla probabilidad'!$D$9)))))</f>
        <v>0.6</v>
      </c>
      <c r="K40" s="368" t="s">
        <v>392</v>
      </c>
      <c r="L40" s="368"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Moderado</v>
      </c>
      <c r="M40" s="368"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60%</v>
      </c>
      <c r="N40" s="368" t="str">
        <f>VLOOKUP((I40&amp;L40),Hoja1!$B$4:$C$28,2,0)</f>
        <v>Moderado</v>
      </c>
      <c r="O40" s="236">
        <v>1</v>
      </c>
      <c r="P40" s="223" t="s">
        <v>483</v>
      </c>
      <c r="Q40" s="236" t="str">
        <f t="shared" ref="Q40:Q44" si="4">IF(R40="Preventivo","Probabilidad",IF(R40="Detectivo","Probabilidad", IF(R40="Correctivo","Impacto")))</f>
        <v>Probabilidad</v>
      </c>
      <c r="R40" s="236" t="s">
        <v>52</v>
      </c>
      <c r="S40" s="236" t="s">
        <v>57</v>
      </c>
      <c r="T40" s="237">
        <f>VLOOKUP(R40&amp;S40,Hoja1!$Q$4:$R$9,2,0)</f>
        <v>0.45</v>
      </c>
      <c r="U40" s="236" t="s">
        <v>59</v>
      </c>
      <c r="V40" s="236" t="s">
        <v>62</v>
      </c>
      <c r="W40" s="236" t="s">
        <v>65</v>
      </c>
      <c r="X40" s="237">
        <f>IF(Q40="Probabilidad",($J$40*T40),IF(Q40="Impacto"," "))</f>
        <v>0.27</v>
      </c>
      <c r="Y40" s="237" t="str">
        <f>IF(Z40&lt;=20%,'Tabla probabilidad'!$B$5,IF(Z40&lt;=40%,'Tabla probabilidad'!$B$6,IF(Z40&lt;=60%,'Tabla probabilidad'!$B$7,IF(Z40&lt;=80%,'Tabla probabilidad'!$B$8,IF(Z40&lt;=100%,'Tabla probabilidad'!$B$9)))))</f>
        <v>Baja</v>
      </c>
      <c r="Z40" s="237">
        <f>IF(R40="Preventivo",($J$40-($J$40*T40)),IF(R40="Detectivo",($J$40-($J$40*T40)),IF(R40="Correctivo",($J$40))))</f>
        <v>0.32999999999999996</v>
      </c>
      <c r="AA40" s="372" t="str">
        <f>IF(AB40&lt;=20%,'Tabla probabilidad'!$B$5,IF(AB40&lt;=40%,'Tabla probabilidad'!$B$6,IF(AB40&lt;=60%,'Tabla probabilidad'!$B$7,IF(AB40&lt;=80%,'Tabla probabilidad'!$B$8,IF(AB40&lt;=100%,'Tabla probabilidad'!$B$9)))))</f>
        <v>Baja</v>
      </c>
      <c r="AB40" s="372">
        <f>AVERAGE(Z40:Z44)</f>
        <v>0.32999999999999996</v>
      </c>
      <c r="AC40" s="237" t="str">
        <f t="shared" ref="AC40:AC44" si="5">IF(AD40&lt;=20%,"Leve",IF(AD40&lt;=40%,"Menor",IF(AD40&lt;=60%,"Moderado",IF(AD40&lt;=80%,"Mayor",IF(AD40&lt;=100%,"Catastrófico")))))</f>
        <v>Moderado</v>
      </c>
      <c r="AD40" s="237">
        <f>IF(Q40="Probabilidad",(($M$40-0)),IF(Q40="Impacto",($M$40-($M$40*T40))))</f>
        <v>0.6</v>
      </c>
      <c r="AE40" s="372" t="str">
        <f>IF(AF40&lt;=20%,"Leve",IF(AF40&lt;=40%,"Menor",IF(AF40&lt;=60%,"Moderado",IF(AF40&lt;=80%,"Mayor",IF(AF40&lt;=100%,"Catastrófico")))))</f>
        <v>Moderado</v>
      </c>
      <c r="AF40" s="372">
        <f>AVERAGE(AD40:AD44)</f>
        <v>0.6</v>
      </c>
      <c r="AG40" s="365" t="str">
        <f>VLOOKUP(AA40&amp;AE40,Hoja1!$B$4:$C$28,2,0)</f>
        <v>Moderado</v>
      </c>
      <c r="AH40" s="368" t="s">
        <v>382</v>
      </c>
      <c r="AI40" s="368"/>
      <c r="AJ40" s="368"/>
      <c r="AK40" s="368"/>
      <c r="AL40" s="368"/>
      <c r="AM40" s="368"/>
      <c r="AN40" s="368"/>
    </row>
    <row r="41" spans="1:40" ht="91.5" customHeight="1" x14ac:dyDescent="0.25">
      <c r="A41" s="366"/>
      <c r="B41" s="366"/>
      <c r="C41" s="368"/>
      <c r="D41" s="375"/>
      <c r="E41" s="366"/>
      <c r="F41" s="366"/>
      <c r="G41" s="368"/>
      <c r="H41" s="368"/>
      <c r="I41" s="377"/>
      <c r="J41" s="370"/>
      <c r="K41" s="368"/>
      <c r="L41" s="371"/>
      <c r="M41" s="371"/>
      <c r="N41" s="368"/>
      <c r="O41" s="236">
        <v>2</v>
      </c>
      <c r="P41" s="239" t="s">
        <v>484</v>
      </c>
      <c r="Q41" s="236" t="str">
        <f t="shared" si="4"/>
        <v>Probabilidad</v>
      </c>
      <c r="R41" s="236" t="s">
        <v>52</v>
      </c>
      <c r="S41" s="236" t="s">
        <v>57</v>
      </c>
      <c r="T41" s="237">
        <f>VLOOKUP(R41&amp;S41,Hoja1!$Q$4:$R$9,2,0)</f>
        <v>0.45</v>
      </c>
      <c r="U41" s="236" t="s">
        <v>59</v>
      </c>
      <c r="V41" s="236" t="s">
        <v>62</v>
      </c>
      <c r="W41" s="236" t="s">
        <v>65</v>
      </c>
      <c r="X41" s="237">
        <f t="shared" ref="X41:X44" si="6">IF(Q41="Probabilidad",($J$40*T41),IF(Q41="Impacto"," "))</f>
        <v>0.27</v>
      </c>
      <c r="Y41" s="237" t="str">
        <f>IF(Z41&lt;=20%,'Tabla probabilidad'!$B$5,IF(Z41&lt;=40%,'Tabla probabilidad'!$B$6,IF(Z41&lt;=60%,'Tabla probabilidad'!$B$7,IF(Z41&lt;=80%,'Tabla probabilidad'!$B$8,IF(Z41&lt;=100%,'Tabla probabilidad'!$B$9)))))</f>
        <v>Baja</v>
      </c>
      <c r="Z41" s="237">
        <f t="shared" ref="Z41:Z44" si="7">IF(R41="Preventivo",($J$40-($J$40*T41)),IF(R41="Detectivo",($J$40-($J$40*T41)),IF(R41="Correctivo",($J$40))))</f>
        <v>0.32999999999999996</v>
      </c>
      <c r="AA41" s="373"/>
      <c r="AB41" s="373"/>
      <c r="AC41" s="237" t="str">
        <f t="shared" si="5"/>
        <v>Moderado</v>
      </c>
      <c r="AD41" s="237">
        <f t="shared" ref="AD41:AD44" si="8">IF(Q41="Probabilidad",(($M$40-0)),IF(Q41="Impacto",($M$40-($M$40*T41))))</f>
        <v>0.6</v>
      </c>
      <c r="AE41" s="373"/>
      <c r="AF41" s="373"/>
      <c r="AG41" s="366"/>
      <c r="AH41" s="368"/>
      <c r="AI41" s="368"/>
      <c r="AJ41" s="368"/>
      <c r="AK41" s="368"/>
      <c r="AL41" s="368"/>
      <c r="AM41" s="368"/>
      <c r="AN41" s="368"/>
    </row>
    <row r="42" spans="1:40" ht="78" customHeight="1" x14ac:dyDescent="0.25">
      <c r="A42" s="366"/>
      <c r="B42" s="366"/>
      <c r="C42" s="368"/>
      <c r="D42" s="375"/>
      <c r="E42" s="366"/>
      <c r="F42" s="366"/>
      <c r="G42" s="368"/>
      <c r="H42" s="368"/>
      <c r="I42" s="377"/>
      <c r="J42" s="370"/>
      <c r="K42" s="368"/>
      <c r="L42" s="371"/>
      <c r="M42" s="371"/>
      <c r="N42" s="368"/>
      <c r="O42" s="236">
        <v>3</v>
      </c>
      <c r="P42" s="223" t="s">
        <v>485</v>
      </c>
      <c r="Q42" s="236" t="str">
        <f t="shared" si="4"/>
        <v>Probabilidad</v>
      </c>
      <c r="R42" s="236" t="s">
        <v>52</v>
      </c>
      <c r="S42" s="236" t="s">
        <v>57</v>
      </c>
      <c r="T42" s="237">
        <f>VLOOKUP(R42&amp;S42,Hoja1!$Q$4:$R$9,2,0)</f>
        <v>0.45</v>
      </c>
      <c r="U42" s="236" t="s">
        <v>60</v>
      </c>
      <c r="V42" s="236" t="s">
        <v>62</v>
      </c>
      <c r="W42" s="236" t="s">
        <v>66</v>
      </c>
      <c r="X42" s="237">
        <f t="shared" si="6"/>
        <v>0.27</v>
      </c>
      <c r="Y42" s="237" t="str">
        <f>IF(Z42&lt;=20%,'Tabla probabilidad'!$B$5,IF(Z42&lt;=40%,'Tabla probabilidad'!$B$6,IF(Z42&lt;=60%,'Tabla probabilidad'!$B$7,IF(Z42&lt;=80%,'Tabla probabilidad'!$B$8,IF(Z42&lt;=100%,'Tabla probabilidad'!$B$9)))))</f>
        <v>Baja</v>
      </c>
      <c r="Z42" s="237">
        <f t="shared" si="7"/>
        <v>0.32999999999999996</v>
      </c>
      <c r="AA42" s="373"/>
      <c r="AB42" s="373"/>
      <c r="AC42" s="237" t="str">
        <f t="shared" si="5"/>
        <v>Moderado</v>
      </c>
      <c r="AD42" s="237">
        <f t="shared" si="8"/>
        <v>0.6</v>
      </c>
      <c r="AE42" s="373"/>
      <c r="AF42" s="373"/>
      <c r="AG42" s="366"/>
      <c r="AH42" s="368"/>
      <c r="AI42" s="368"/>
      <c r="AJ42" s="368"/>
      <c r="AK42" s="368"/>
      <c r="AL42" s="368"/>
      <c r="AM42" s="368"/>
      <c r="AN42" s="368"/>
    </row>
    <row r="43" spans="1:40" ht="113.25" customHeight="1" x14ac:dyDescent="0.25">
      <c r="A43" s="366"/>
      <c r="B43" s="366"/>
      <c r="C43" s="368"/>
      <c r="D43" s="375"/>
      <c r="E43" s="366"/>
      <c r="F43" s="366"/>
      <c r="G43" s="368"/>
      <c r="H43" s="368"/>
      <c r="I43" s="377"/>
      <c r="J43" s="370"/>
      <c r="K43" s="368"/>
      <c r="L43" s="371"/>
      <c r="M43" s="371"/>
      <c r="N43" s="368"/>
      <c r="O43" s="236">
        <v>4</v>
      </c>
      <c r="P43" s="223" t="s">
        <v>486</v>
      </c>
      <c r="Q43" s="236" t="str">
        <f t="shared" si="4"/>
        <v>Probabilidad</v>
      </c>
      <c r="R43" s="236" t="s">
        <v>52</v>
      </c>
      <c r="S43" s="236" t="s">
        <v>57</v>
      </c>
      <c r="T43" s="237">
        <f>VLOOKUP(R43&amp;S43,Hoja1!$Q$4:$R$9,2,0)</f>
        <v>0.45</v>
      </c>
      <c r="U43" s="236" t="s">
        <v>59</v>
      </c>
      <c r="V43" s="236" t="s">
        <v>62</v>
      </c>
      <c r="W43" s="236" t="s">
        <v>65</v>
      </c>
      <c r="X43" s="237">
        <f t="shared" si="6"/>
        <v>0.27</v>
      </c>
      <c r="Y43" s="237" t="str">
        <f>IF(Z43&lt;=20%,'Tabla probabilidad'!$B$5,IF(Z43&lt;=40%,'Tabla probabilidad'!$B$6,IF(Z43&lt;=60%,'Tabla probabilidad'!$B$7,IF(Z43&lt;=80%,'Tabla probabilidad'!$B$8,IF(Z43&lt;=100%,'Tabla probabilidad'!$B$9)))))</f>
        <v>Baja</v>
      </c>
      <c r="Z43" s="237">
        <f t="shared" si="7"/>
        <v>0.32999999999999996</v>
      </c>
      <c r="AA43" s="373"/>
      <c r="AB43" s="373"/>
      <c r="AC43" s="237" t="str">
        <f t="shared" si="5"/>
        <v>Moderado</v>
      </c>
      <c r="AD43" s="237">
        <f t="shared" si="8"/>
        <v>0.6</v>
      </c>
      <c r="AE43" s="373"/>
      <c r="AF43" s="373"/>
      <c r="AG43" s="366"/>
      <c r="AH43" s="368"/>
      <c r="AI43" s="368"/>
      <c r="AJ43" s="368"/>
      <c r="AK43" s="368"/>
      <c r="AL43" s="368"/>
      <c r="AM43" s="368"/>
      <c r="AN43" s="368"/>
    </row>
    <row r="44" spans="1:40" ht="121.5" customHeight="1" x14ac:dyDescent="0.25">
      <c r="A44" s="367"/>
      <c r="B44" s="367"/>
      <c r="C44" s="368"/>
      <c r="D44" s="375"/>
      <c r="E44" s="367"/>
      <c r="F44" s="367"/>
      <c r="G44" s="368"/>
      <c r="H44" s="368"/>
      <c r="I44" s="377"/>
      <c r="J44" s="370"/>
      <c r="K44" s="368"/>
      <c r="L44" s="371"/>
      <c r="M44" s="371"/>
      <c r="N44" s="368"/>
      <c r="O44" s="236">
        <v>5</v>
      </c>
      <c r="P44" s="223" t="s">
        <v>492</v>
      </c>
      <c r="Q44" s="236" t="str">
        <f t="shared" si="4"/>
        <v>Probabilidad</v>
      </c>
      <c r="R44" s="236" t="s">
        <v>52</v>
      </c>
      <c r="S44" s="236" t="s">
        <v>57</v>
      </c>
      <c r="T44" s="237">
        <f>VLOOKUP(R44&amp;S44,Hoja1!$Q$4:$R$9,2,0)</f>
        <v>0.45</v>
      </c>
      <c r="U44" s="236" t="s">
        <v>59</v>
      </c>
      <c r="V44" s="236" t="s">
        <v>62</v>
      </c>
      <c r="W44" s="236" t="s">
        <v>65</v>
      </c>
      <c r="X44" s="237">
        <f t="shared" si="6"/>
        <v>0.27</v>
      </c>
      <c r="Y44" s="237" t="str">
        <f>IF(Z44&lt;=20%,'Tabla probabilidad'!$B$5,IF(Z44&lt;=40%,'Tabla probabilidad'!$B$6,IF(Z44&lt;=60%,'Tabla probabilidad'!$B$7,IF(Z44&lt;=80%,'Tabla probabilidad'!$B$8,IF(Z44&lt;=100%,'Tabla probabilidad'!$B$9)))))</f>
        <v>Baja</v>
      </c>
      <c r="Z44" s="237">
        <f t="shared" si="7"/>
        <v>0.32999999999999996</v>
      </c>
      <c r="AA44" s="374"/>
      <c r="AB44" s="374"/>
      <c r="AC44" s="237" t="str">
        <f t="shared" si="5"/>
        <v>Moderado</v>
      </c>
      <c r="AD44" s="237">
        <f t="shared" si="8"/>
        <v>0.6</v>
      </c>
      <c r="AE44" s="374"/>
      <c r="AF44" s="374"/>
      <c r="AG44" s="367"/>
      <c r="AH44" s="368"/>
      <c r="AI44" s="368"/>
      <c r="AJ44" s="368"/>
      <c r="AK44" s="368"/>
      <c r="AL44" s="368"/>
      <c r="AM44" s="368"/>
      <c r="AN44" s="368"/>
    </row>
    <row r="45" spans="1:40" ht="50.1" customHeight="1" x14ac:dyDescent="0.25">
      <c r="A45" s="365">
        <v>8</v>
      </c>
      <c r="B45" s="365" t="s">
        <v>560</v>
      </c>
      <c r="C45" s="368" t="s">
        <v>386</v>
      </c>
      <c r="D45" s="375" t="s">
        <v>487</v>
      </c>
      <c r="E45" s="365" t="s">
        <v>488</v>
      </c>
      <c r="F45" s="365" t="s">
        <v>489</v>
      </c>
      <c r="G45" s="368" t="s">
        <v>417</v>
      </c>
      <c r="H45" s="368">
        <v>8000</v>
      </c>
      <c r="I45" s="377" t="str">
        <f>IF(H45&lt;=2,'Tabla probabilidad'!$B$5,IF(H45&lt;=24,'Tabla probabilidad'!$B$6,IF(H45&lt;=500,'Tabla probabilidad'!$B$7,IF(H45&lt;=5000,'Tabla probabilidad'!$B$8,IF(H45&gt;5000,'Tabla probabilidad'!$B$9)))))</f>
        <v>Muy Alta</v>
      </c>
      <c r="J45" s="370">
        <f>IF(H45&lt;=2,'Tabla probabilidad'!$D$5,IF(H45&lt;=24,'Tabla probabilidad'!$D$6,IF(H45&lt;=500,'Tabla probabilidad'!$D$7,IF(H45&lt;=5000,'Tabla probabilidad'!$D$8,IF(H45&gt;5000,'Tabla probabilidad'!$D$9)))))</f>
        <v>1</v>
      </c>
      <c r="K45" s="368" t="s">
        <v>556</v>
      </c>
      <c r="L45" s="368"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68"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68" t="str">
        <f>VLOOKUP((I45&amp;L45),Hoja1!$B$4:$C$28,2,0)</f>
        <v xml:space="preserve">Alto </v>
      </c>
      <c r="O45" s="236">
        <v>1</v>
      </c>
      <c r="P45" s="240" t="s">
        <v>491</v>
      </c>
      <c r="Q45" s="236" t="str">
        <f t="shared" ref="Q45:Q49" si="9">IF(R45="Preventivo","Probabilidad",IF(R45="Detectivo","Probabilidad", IF(R45="Correctivo","Impacto")))</f>
        <v>Probabilidad</v>
      </c>
      <c r="R45" s="236" t="s">
        <v>52</v>
      </c>
      <c r="S45" s="236" t="s">
        <v>57</v>
      </c>
      <c r="T45" s="237">
        <f>VLOOKUP(R45&amp;S45,Hoja1!$Q$4:$R$9,2,0)</f>
        <v>0.45</v>
      </c>
      <c r="U45" s="236" t="s">
        <v>59</v>
      </c>
      <c r="V45" s="236" t="s">
        <v>62</v>
      </c>
      <c r="W45" s="236" t="s">
        <v>65</v>
      </c>
      <c r="X45" s="237">
        <f>IF(Q45="Probabilidad",($J$40*T45),IF(Q45="Impacto"," "))</f>
        <v>0.27</v>
      </c>
      <c r="Y45" s="237" t="str">
        <f>IF(Z45&lt;=20%,'Tabla probabilidad'!$B$5,IF(Z45&lt;=40%,'Tabla probabilidad'!$B$6,IF(Z45&lt;=60%,'Tabla probabilidad'!$B$7,IF(Z45&lt;=80%,'Tabla probabilidad'!$B$8,IF(Z45&lt;=100%,'Tabla probabilidad'!$B$9)))))</f>
        <v>Baja</v>
      </c>
      <c r="Z45" s="237">
        <f>IF(R45="Preventivo",($J$40-($J$40*T45)),IF(R45="Detectivo",($J$40-($J$40*T45)),IF(R45="Correctivo",($J$40))))</f>
        <v>0.32999999999999996</v>
      </c>
      <c r="AA45" s="372" t="str">
        <f>IF(AB45&lt;=20%,'Tabla probabilidad'!$B$5,IF(AB45&lt;=40%,'Tabla probabilidad'!$B$6,IF(AB45&lt;=60%,'Tabla probabilidad'!$B$7,IF(AB45&lt;=80%,'Tabla probabilidad'!$B$8,IF(AB45&lt;=100%,'Tabla probabilidad'!$B$9)))))</f>
        <v>Baja</v>
      </c>
      <c r="AB45" s="372">
        <f>AVERAGE(Z45:Z49)</f>
        <v>0.32999999999999996</v>
      </c>
      <c r="AC45" s="237" t="str">
        <f t="shared" ref="AC45:AC49" si="10">IF(AD45&lt;=20%,"Leve",IF(AD45&lt;=40%,"Menor",IF(AD45&lt;=60%,"Moderado",IF(AD45&lt;=80%,"Mayor",IF(AD45&lt;=100%,"Catastrófico")))))</f>
        <v>Moderado</v>
      </c>
      <c r="AD45" s="237">
        <f>IF(Q45="Probabilidad",(($M$40-0)),IF(Q45="Impacto",($M$40-($M$40*T45))))</f>
        <v>0.6</v>
      </c>
      <c r="AE45" s="372" t="str">
        <f>IF(AF45&lt;=20%,"Leve",IF(AF45&lt;=40%,"Menor",IF(AF45&lt;=60%,"Moderado",IF(AF45&lt;=80%,"Mayor",IF(AF45&lt;=100%,"Catastrófico")))))</f>
        <v>Moderado</v>
      </c>
      <c r="AF45" s="372">
        <f>AVERAGE(AD45:AD49)</f>
        <v>0.6</v>
      </c>
      <c r="AG45" s="365" t="str">
        <f>VLOOKUP(AA45&amp;AE45,Hoja1!$B$4:$C$28,2,0)</f>
        <v>Moderado</v>
      </c>
      <c r="AH45" s="368" t="s">
        <v>382</v>
      </c>
      <c r="AI45" s="368"/>
      <c r="AJ45" s="368"/>
      <c r="AK45" s="368"/>
      <c r="AL45" s="368"/>
      <c r="AM45" s="368"/>
      <c r="AN45" s="368"/>
    </row>
    <row r="46" spans="1:40" ht="98.25" customHeight="1" x14ac:dyDescent="0.25">
      <c r="A46" s="366"/>
      <c r="B46" s="366"/>
      <c r="C46" s="368"/>
      <c r="D46" s="375"/>
      <c r="E46" s="366"/>
      <c r="F46" s="366"/>
      <c r="G46" s="368"/>
      <c r="H46" s="368"/>
      <c r="I46" s="377"/>
      <c r="J46" s="370"/>
      <c r="K46" s="368"/>
      <c r="L46" s="371"/>
      <c r="M46" s="371"/>
      <c r="N46" s="368"/>
      <c r="O46" s="236">
        <v>2</v>
      </c>
      <c r="P46" s="240" t="s">
        <v>493</v>
      </c>
      <c r="Q46" s="236" t="str">
        <f t="shared" si="9"/>
        <v>Probabilidad</v>
      </c>
      <c r="R46" s="236" t="s">
        <v>52</v>
      </c>
      <c r="S46" s="236" t="s">
        <v>57</v>
      </c>
      <c r="T46" s="237">
        <f>VLOOKUP(R46&amp;S46,Hoja1!$Q$4:$R$9,2,0)</f>
        <v>0.45</v>
      </c>
      <c r="U46" s="236" t="s">
        <v>59</v>
      </c>
      <c r="V46" s="236" t="s">
        <v>62</v>
      </c>
      <c r="W46" s="236" t="s">
        <v>65</v>
      </c>
      <c r="X46" s="237">
        <f t="shared" ref="X46:X49" si="11">IF(Q46="Probabilidad",($J$40*T46),IF(Q46="Impacto"," "))</f>
        <v>0.27</v>
      </c>
      <c r="Y46" s="237" t="str">
        <f>IF(Z46&lt;=20%,'Tabla probabilidad'!$B$5,IF(Z46&lt;=40%,'Tabla probabilidad'!$B$6,IF(Z46&lt;=60%,'Tabla probabilidad'!$B$7,IF(Z46&lt;=80%,'Tabla probabilidad'!$B$8,IF(Z46&lt;=100%,'Tabla probabilidad'!$B$9)))))</f>
        <v>Baja</v>
      </c>
      <c r="Z46" s="237">
        <f t="shared" ref="Z46:Z49" si="12">IF(R46="Preventivo",($J$40-($J$40*T46)),IF(R46="Detectivo",($J$40-($J$40*T46)),IF(R46="Correctivo",($J$40))))</f>
        <v>0.32999999999999996</v>
      </c>
      <c r="AA46" s="373"/>
      <c r="AB46" s="373"/>
      <c r="AC46" s="237" t="str">
        <f t="shared" si="10"/>
        <v>Moderado</v>
      </c>
      <c r="AD46" s="237">
        <f t="shared" ref="AD46:AD49" si="13">IF(Q46="Probabilidad",(($M$40-0)),IF(Q46="Impacto",($M$40-($M$40*T46))))</f>
        <v>0.6</v>
      </c>
      <c r="AE46" s="373"/>
      <c r="AF46" s="373"/>
      <c r="AG46" s="366"/>
      <c r="AH46" s="368"/>
      <c r="AI46" s="368"/>
      <c r="AJ46" s="368"/>
      <c r="AK46" s="368"/>
      <c r="AL46" s="368"/>
      <c r="AM46" s="368"/>
      <c r="AN46" s="368"/>
    </row>
    <row r="47" spans="1:40" ht="78" customHeight="1" x14ac:dyDescent="0.25">
      <c r="A47" s="366"/>
      <c r="B47" s="366"/>
      <c r="C47" s="368"/>
      <c r="D47" s="375"/>
      <c r="E47" s="366"/>
      <c r="F47" s="366"/>
      <c r="G47" s="368"/>
      <c r="H47" s="368"/>
      <c r="I47" s="377"/>
      <c r="J47" s="370"/>
      <c r="K47" s="368"/>
      <c r="L47" s="371"/>
      <c r="M47" s="371"/>
      <c r="N47" s="368"/>
      <c r="O47" s="236">
        <v>3</v>
      </c>
      <c r="P47" s="239" t="s">
        <v>494</v>
      </c>
      <c r="Q47" s="236" t="str">
        <f t="shared" si="9"/>
        <v>Probabilidad</v>
      </c>
      <c r="R47" s="236" t="s">
        <v>52</v>
      </c>
      <c r="S47" s="236" t="s">
        <v>57</v>
      </c>
      <c r="T47" s="237">
        <f>VLOOKUP(R47&amp;S47,Hoja1!$Q$4:$R$9,2,0)</f>
        <v>0.45</v>
      </c>
      <c r="U47" s="236" t="s">
        <v>60</v>
      </c>
      <c r="V47" s="236" t="s">
        <v>62</v>
      </c>
      <c r="W47" s="236" t="s">
        <v>66</v>
      </c>
      <c r="X47" s="237">
        <f t="shared" si="11"/>
        <v>0.27</v>
      </c>
      <c r="Y47" s="237" t="str">
        <f>IF(Z47&lt;=20%,'Tabla probabilidad'!$B$5,IF(Z47&lt;=40%,'Tabla probabilidad'!$B$6,IF(Z47&lt;=60%,'Tabla probabilidad'!$B$7,IF(Z47&lt;=80%,'Tabla probabilidad'!$B$8,IF(Z47&lt;=100%,'Tabla probabilidad'!$B$9)))))</f>
        <v>Baja</v>
      </c>
      <c r="Z47" s="237">
        <f t="shared" si="12"/>
        <v>0.32999999999999996</v>
      </c>
      <c r="AA47" s="373"/>
      <c r="AB47" s="373"/>
      <c r="AC47" s="237" t="str">
        <f t="shared" si="10"/>
        <v>Moderado</v>
      </c>
      <c r="AD47" s="237">
        <f t="shared" si="13"/>
        <v>0.6</v>
      </c>
      <c r="AE47" s="373"/>
      <c r="AF47" s="373"/>
      <c r="AG47" s="366"/>
      <c r="AH47" s="368"/>
      <c r="AI47" s="368"/>
      <c r="AJ47" s="368"/>
      <c r="AK47" s="368"/>
      <c r="AL47" s="368"/>
      <c r="AM47" s="368"/>
      <c r="AN47" s="368"/>
    </row>
    <row r="48" spans="1:40" ht="50.1" customHeight="1" x14ac:dyDescent="0.25">
      <c r="A48" s="366"/>
      <c r="B48" s="366"/>
      <c r="C48" s="368"/>
      <c r="D48" s="375"/>
      <c r="E48" s="366"/>
      <c r="F48" s="366"/>
      <c r="G48" s="368"/>
      <c r="H48" s="368"/>
      <c r="I48" s="377"/>
      <c r="J48" s="370"/>
      <c r="K48" s="368"/>
      <c r="L48" s="371"/>
      <c r="M48" s="371"/>
      <c r="N48" s="368"/>
      <c r="O48" s="236">
        <v>4</v>
      </c>
      <c r="P48" s="223" t="s">
        <v>490</v>
      </c>
      <c r="Q48" s="236" t="str">
        <f t="shared" si="9"/>
        <v>Probabilidad</v>
      </c>
      <c r="R48" s="236" t="s">
        <v>52</v>
      </c>
      <c r="S48" s="236" t="s">
        <v>57</v>
      </c>
      <c r="T48" s="237">
        <f>VLOOKUP(R48&amp;S48,Hoja1!$Q$4:$R$9,2,0)</f>
        <v>0.45</v>
      </c>
      <c r="U48" s="236" t="s">
        <v>59</v>
      </c>
      <c r="V48" s="236" t="s">
        <v>62</v>
      </c>
      <c r="W48" s="236" t="s">
        <v>65</v>
      </c>
      <c r="X48" s="237">
        <f t="shared" si="11"/>
        <v>0.27</v>
      </c>
      <c r="Y48" s="237" t="str">
        <f>IF(Z48&lt;=20%,'Tabla probabilidad'!$B$5,IF(Z48&lt;=40%,'Tabla probabilidad'!$B$6,IF(Z48&lt;=60%,'Tabla probabilidad'!$B$7,IF(Z48&lt;=80%,'Tabla probabilidad'!$B$8,IF(Z48&lt;=100%,'Tabla probabilidad'!$B$9)))))</f>
        <v>Baja</v>
      </c>
      <c r="Z48" s="237">
        <f t="shared" si="12"/>
        <v>0.32999999999999996</v>
      </c>
      <c r="AA48" s="373"/>
      <c r="AB48" s="373"/>
      <c r="AC48" s="237" t="str">
        <f t="shared" si="10"/>
        <v>Moderado</v>
      </c>
      <c r="AD48" s="237">
        <f t="shared" si="13"/>
        <v>0.6</v>
      </c>
      <c r="AE48" s="373"/>
      <c r="AF48" s="373"/>
      <c r="AG48" s="366"/>
      <c r="AH48" s="368"/>
      <c r="AI48" s="368"/>
      <c r="AJ48" s="368"/>
      <c r="AK48" s="368"/>
      <c r="AL48" s="368"/>
      <c r="AM48" s="368"/>
      <c r="AN48" s="368"/>
    </row>
    <row r="49" spans="1:298" ht="51" customHeight="1" x14ac:dyDescent="0.25">
      <c r="A49" s="367"/>
      <c r="B49" s="367"/>
      <c r="C49" s="368"/>
      <c r="D49" s="375"/>
      <c r="E49" s="367"/>
      <c r="F49" s="367"/>
      <c r="G49" s="368"/>
      <c r="H49" s="368"/>
      <c r="I49" s="377"/>
      <c r="J49" s="370"/>
      <c r="K49" s="368"/>
      <c r="L49" s="371"/>
      <c r="M49" s="371"/>
      <c r="N49" s="368"/>
      <c r="O49" s="236">
        <v>5</v>
      </c>
      <c r="P49" s="223" t="s">
        <v>491</v>
      </c>
      <c r="Q49" s="236" t="str">
        <f t="shared" si="9"/>
        <v>Probabilidad</v>
      </c>
      <c r="R49" s="236" t="s">
        <v>52</v>
      </c>
      <c r="S49" s="236" t="s">
        <v>57</v>
      </c>
      <c r="T49" s="237">
        <f>VLOOKUP(R49&amp;S49,Hoja1!$Q$4:$R$9,2,0)</f>
        <v>0.45</v>
      </c>
      <c r="U49" s="236" t="s">
        <v>59</v>
      </c>
      <c r="V49" s="236" t="s">
        <v>62</v>
      </c>
      <c r="W49" s="236" t="s">
        <v>65</v>
      </c>
      <c r="X49" s="237">
        <f t="shared" si="11"/>
        <v>0.27</v>
      </c>
      <c r="Y49" s="237" t="str">
        <f>IF(Z49&lt;=20%,'Tabla probabilidad'!$B$5,IF(Z49&lt;=40%,'Tabla probabilidad'!$B$6,IF(Z49&lt;=60%,'Tabla probabilidad'!$B$7,IF(Z49&lt;=80%,'Tabla probabilidad'!$B$8,IF(Z49&lt;=100%,'Tabla probabilidad'!$B$9)))))</f>
        <v>Baja</v>
      </c>
      <c r="Z49" s="237">
        <f t="shared" si="12"/>
        <v>0.32999999999999996</v>
      </c>
      <c r="AA49" s="374"/>
      <c r="AB49" s="374"/>
      <c r="AC49" s="237" t="str">
        <f t="shared" si="10"/>
        <v>Moderado</v>
      </c>
      <c r="AD49" s="237">
        <f t="shared" si="13"/>
        <v>0.6</v>
      </c>
      <c r="AE49" s="374"/>
      <c r="AF49" s="374"/>
      <c r="AG49" s="367"/>
      <c r="AH49" s="368"/>
      <c r="AI49" s="368"/>
      <c r="AJ49" s="368"/>
      <c r="AK49" s="368"/>
      <c r="AL49" s="368"/>
      <c r="AM49" s="368"/>
      <c r="AN49" s="368"/>
    </row>
    <row r="50" spans="1:298" ht="75.75" customHeight="1" x14ac:dyDescent="0.25">
      <c r="A50" s="368">
        <v>9</v>
      </c>
      <c r="B50" s="365" t="s">
        <v>609</v>
      </c>
      <c r="C50" s="368" t="s">
        <v>386</v>
      </c>
      <c r="D50" s="378" t="s">
        <v>420</v>
      </c>
      <c r="E50" s="365" t="s">
        <v>406</v>
      </c>
      <c r="F50" s="365" t="s">
        <v>407</v>
      </c>
      <c r="G50" s="368" t="s">
        <v>417</v>
      </c>
      <c r="H50" s="365">
        <v>900</v>
      </c>
      <c r="I50" s="377" t="str">
        <f>IF(H50&lt;=2,'Tabla probabilidad'!$B$5,IF(H50&lt;=24,'Tabla probabilidad'!$B$6,IF(H50&lt;=500,'Tabla probabilidad'!$B$7,IF(H50&lt;=5000,'Tabla probabilidad'!$B$8,IF(H50&gt;5000,'Tabla probabilidad'!$B$9)))))</f>
        <v>Alta</v>
      </c>
      <c r="J50" s="370">
        <f>IF(H50&lt;=2,'Tabla probabilidad'!$D$5,IF(H50&lt;=24,'Tabla probabilidad'!$D$6,IF(H50&lt;=500,'Tabla probabilidad'!$D$7,IF(H50&lt;=5000,'Tabla probabilidad'!$D$8,IF(H50&gt;5000,'Tabla probabilidad'!$D$9)))))</f>
        <v>0.8</v>
      </c>
      <c r="K50" s="368" t="s">
        <v>556</v>
      </c>
      <c r="L50" s="368"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Mayor</v>
      </c>
      <c r="M50" s="368"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80%</v>
      </c>
      <c r="N50" s="368" t="str">
        <f>VLOOKUP((I50&amp;L50),Hoja1!$B$4:$C$28,2,0)</f>
        <v xml:space="preserve">Alto </v>
      </c>
      <c r="O50" s="201">
        <v>1</v>
      </c>
      <c r="P50" s="202" t="s">
        <v>408</v>
      </c>
      <c r="Q50" s="201" t="str">
        <f>IF(R50="Preventivo","Probabilidad",IF(R50="Detectivo","Probabilidad", IF(R50="Correctivo","Impacto")))</f>
        <v>Probabilidad</v>
      </c>
      <c r="R50" s="201" t="s">
        <v>52</v>
      </c>
      <c r="S50" s="201" t="s">
        <v>57</v>
      </c>
      <c r="T50" s="203">
        <f>VLOOKUP(R50&amp;S50,Hoja1!$Q$4:$R$9,2,0)</f>
        <v>0.45</v>
      </c>
      <c r="U50" s="201" t="s">
        <v>59</v>
      </c>
      <c r="V50" s="201" t="s">
        <v>62</v>
      </c>
      <c r="W50" s="201" t="s">
        <v>65</v>
      </c>
      <c r="X50" s="203">
        <f>IF(Q50="Probabilidad",($J$50*T50),IF(Q50="Impacto"," "))</f>
        <v>0.36000000000000004</v>
      </c>
      <c r="Y50" s="203" t="str">
        <f>IF(Z50&lt;=20%,'Tabla probabilidad'!$B$5,IF(Z50&lt;=40%,'Tabla probabilidad'!$B$6,IF(Z50&lt;=60%,'Tabla probabilidad'!$B$7,IF(Z50&lt;=80%,'Tabla probabilidad'!$B$8,IF(Z50&lt;=100%,'Tabla probabilidad'!$B$9)))))</f>
        <v>Media</v>
      </c>
      <c r="Z50" s="203">
        <f>IF(R50="Preventivo",($J$50-($J$50*T50)),IF(R50="Detectivo",($J$50-($J$50*T50)),IF(R50="Correctivo",($J$50))))</f>
        <v>0.44</v>
      </c>
      <c r="AA50" s="372" t="str">
        <f>IF(AB50&lt;=20%,'Tabla probabilidad'!$B$5,IF(AB50&lt;=40%,'Tabla probabilidad'!$B$6,IF(AB50&lt;=60%,'Tabla probabilidad'!$B$7,IF(AB50&lt;=80%,'Tabla probabilidad'!$B$8,IF(AB50&lt;=100%,'Tabla probabilidad'!$B$9)))))</f>
        <v>Media</v>
      </c>
      <c r="AB50" s="372">
        <f>AVERAGE(Z50:Z54)</f>
        <v>0.44000000000000006</v>
      </c>
      <c r="AC50" s="203" t="str">
        <f>IF(AD50&lt;=20%,"Leve",IF(AD50&lt;=40%,"Menor",IF(AD50&lt;=60%,"Moderado",IF(AD50&lt;=80%,"Mayor",IF(AD50&lt;=100%,"Catastrófico")))))</f>
        <v>Mayor</v>
      </c>
      <c r="AD50" s="203">
        <f>IF(Q50="Probabilidad",(($M$50-0)),IF(Q50="Impacto",($M$50-($M$50*T50))))</f>
        <v>0.8</v>
      </c>
      <c r="AE50" s="372" t="str">
        <f>IF(AF50&lt;=20%,"Leve",IF(AF50&lt;=40%,"Menor",IF(AF50&lt;=60%,"Moderado",IF(AF50&lt;=80%,"Mayor",IF(AF50&lt;=100%,"Catastrófico")))))</f>
        <v>Mayor</v>
      </c>
      <c r="AF50" s="372">
        <f>AVERAGE(AD50:AD54)</f>
        <v>0.8</v>
      </c>
      <c r="AG50" s="365" t="str">
        <f>VLOOKUP(AA50&amp;AE50,Hoja1!$B$4:$C$28,2,0)</f>
        <v xml:space="preserve">Alto </v>
      </c>
      <c r="AH50" s="368" t="s">
        <v>385</v>
      </c>
      <c r="AI50" s="368" t="s">
        <v>644</v>
      </c>
      <c r="AJ50" s="368" t="s">
        <v>642</v>
      </c>
      <c r="AK50" s="369">
        <v>43983</v>
      </c>
      <c r="AL50" s="368"/>
      <c r="AM50" s="368"/>
      <c r="AN50" s="368" t="s">
        <v>177</v>
      </c>
    </row>
    <row r="51" spans="1:298" ht="47.25" customHeight="1" x14ac:dyDescent="0.25">
      <c r="A51" s="368"/>
      <c r="B51" s="366"/>
      <c r="C51" s="368"/>
      <c r="D51" s="379"/>
      <c r="E51" s="366"/>
      <c r="F51" s="366"/>
      <c r="G51" s="368"/>
      <c r="H51" s="366"/>
      <c r="I51" s="377"/>
      <c r="J51" s="370"/>
      <c r="K51" s="368"/>
      <c r="L51" s="371"/>
      <c r="M51" s="371"/>
      <c r="N51" s="368"/>
      <c r="O51" s="201">
        <v>2</v>
      </c>
      <c r="P51" s="202" t="s">
        <v>409</v>
      </c>
      <c r="Q51" s="201" t="str">
        <f>IF(R51="Preventivo","Probabilidad",IF(R51="Detectivo","Probabilidad", IF(R51="Correctivo","Impacto")))</f>
        <v>Probabilidad</v>
      </c>
      <c r="R51" s="201" t="s">
        <v>52</v>
      </c>
      <c r="S51" s="201" t="s">
        <v>57</v>
      </c>
      <c r="T51" s="203">
        <f>VLOOKUP(R51&amp;S51,Hoja1!$Q$4:$R$9,2,0)</f>
        <v>0.45</v>
      </c>
      <c r="U51" s="201" t="s">
        <v>59</v>
      </c>
      <c r="V51" s="201" t="s">
        <v>62</v>
      </c>
      <c r="W51" s="201" t="s">
        <v>65</v>
      </c>
      <c r="X51" s="203">
        <f>IF(Q51="Probabilidad",($J$50*T51),IF(Q51="Impacto"," "))</f>
        <v>0.36000000000000004</v>
      </c>
      <c r="Y51" s="203" t="str">
        <f>IF(Z51&lt;=20%,'Tabla probabilidad'!$B$5,IF(Z51&lt;=40%,'Tabla probabilidad'!$B$6,IF(Z51&lt;=60%,'Tabla probabilidad'!$B$7,IF(Z51&lt;=80%,'Tabla probabilidad'!$B$8,IF(Z51&lt;=100%,'Tabla probabilidad'!$B$9)))))</f>
        <v>Media</v>
      </c>
      <c r="Z51" s="237">
        <f>IF(R51="Preventivo",($J$50-($J$50*T51)),IF(R51="Detectivo",($J$50-($J$50*T51)),IF(R51="Correctivo",($J$50))))</f>
        <v>0.44</v>
      </c>
      <c r="AA51" s="373"/>
      <c r="AB51" s="373"/>
      <c r="AC51" s="203" t="str">
        <f>IF(AD51&lt;=20%,"Leve",IF(AD51&lt;=40%,"Menor",IF(AD51&lt;=60%,"Moderado",IF(AD51&lt;=80%,"Mayor",IF(AD51&lt;=100%,"Catastrófico")))))</f>
        <v>Mayor</v>
      </c>
      <c r="AD51" s="203">
        <f>IF(Q51="Probabilidad",(($M$50-0)),IF(Q51="Impacto",($M$50-($M$50*T51))))</f>
        <v>0.8</v>
      </c>
      <c r="AE51" s="373"/>
      <c r="AF51" s="373"/>
      <c r="AG51" s="366"/>
      <c r="AH51" s="368"/>
      <c r="AI51" s="368"/>
      <c r="AJ51" s="368"/>
      <c r="AK51" s="368"/>
      <c r="AL51" s="368"/>
      <c r="AM51" s="368"/>
      <c r="AN51" s="368"/>
    </row>
    <row r="52" spans="1:298" ht="62.25" customHeight="1" x14ac:dyDescent="0.25">
      <c r="A52" s="368"/>
      <c r="B52" s="366"/>
      <c r="C52" s="368"/>
      <c r="D52" s="379"/>
      <c r="E52" s="366"/>
      <c r="F52" s="366"/>
      <c r="G52" s="368"/>
      <c r="H52" s="366"/>
      <c r="I52" s="377"/>
      <c r="J52" s="370"/>
      <c r="K52" s="368"/>
      <c r="L52" s="371"/>
      <c r="M52" s="371"/>
      <c r="N52" s="368"/>
      <c r="O52" s="201">
        <v>3</v>
      </c>
      <c r="P52" s="202" t="s">
        <v>410</v>
      </c>
      <c r="Q52" s="201" t="str">
        <f>IF(R52="Preventivo","Probabilidad",IF(R52="Detectivo","Probabilidad", IF(R52="Correctivo","Impacto")))</f>
        <v>Probabilidad</v>
      </c>
      <c r="R52" s="201" t="s">
        <v>52</v>
      </c>
      <c r="S52" s="201" t="s">
        <v>57</v>
      </c>
      <c r="T52" s="203">
        <f>VLOOKUP(R52&amp;S52,Hoja1!$Q$4:$R$9,2,0)</f>
        <v>0.45</v>
      </c>
      <c r="U52" s="201" t="s">
        <v>59</v>
      </c>
      <c r="V52" s="201" t="s">
        <v>62</v>
      </c>
      <c r="W52" s="201" t="s">
        <v>65</v>
      </c>
      <c r="X52" s="216">
        <f>IF(Q52="Probabilidad",($J$50*T52),IF(Q52="Impacto"," "))</f>
        <v>0.36000000000000004</v>
      </c>
      <c r="Y52" s="203" t="str">
        <f>IF(Z52&lt;=20%,'Tabla probabilidad'!$B$5,IF(Z52&lt;=40%,'Tabla probabilidad'!$B$6,IF(Z52&lt;=60%,'Tabla probabilidad'!$B$7,IF(Z52&lt;=80%,'Tabla probabilidad'!$B$8,IF(Z52&lt;=100%,'Tabla probabilidad'!$B$9)))))</f>
        <v>Media</v>
      </c>
      <c r="Z52" s="237">
        <f>IF(R52="Preventivo",($J$50-($J$50*T52)),IF(R52="Detectivo",($J$50-($J$50*T52)),IF(R52="Correctivo",($J$50))))</f>
        <v>0.44</v>
      </c>
      <c r="AA52" s="373"/>
      <c r="AB52" s="373"/>
      <c r="AC52" s="203" t="str">
        <f>IF(AD52&lt;=20%,"Leve",IF(AD52&lt;=40%,"Menor",IF(AD52&lt;=60%,"Moderado",IF(AD52&lt;=80%,"Mayor",IF(AD52&lt;=100%,"Catastrófico")))))</f>
        <v>Mayor</v>
      </c>
      <c r="AD52" s="203">
        <f>IF(Q52="Probabilidad",(($M$50-0)),IF(Q52="Impacto",($M$50-($M$50*T52))))</f>
        <v>0.8</v>
      </c>
      <c r="AE52" s="373"/>
      <c r="AF52" s="373"/>
      <c r="AG52" s="366"/>
      <c r="AH52" s="368"/>
      <c r="AI52" s="368"/>
      <c r="AJ52" s="368"/>
      <c r="AK52" s="368"/>
      <c r="AL52" s="368"/>
      <c r="AM52" s="368"/>
      <c r="AN52" s="368"/>
    </row>
    <row r="53" spans="1:298" ht="51" customHeight="1" x14ac:dyDescent="0.25">
      <c r="A53" s="368"/>
      <c r="B53" s="366"/>
      <c r="C53" s="368"/>
      <c r="D53" s="379"/>
      <c r="E53" s="366"/>
      <c r="F53" s="366"/>
      <c r="G53" s="368"/>
      <c r="H53" s="366"/>
      <c r="I53" s="377"/>
      <c r="J53" s="370"/>
      <c r="K53" s="368"/>
      <c r="L53" s="371"/>
      <c r="M53" s="371"/>
      <c r="N53" s="368"/>
      <c r="O53" s="201">
        <v>4</v>
      </c>
      <c r="P53" s="202" t="s">
        <v>411</v>
      </c>
      <c r="Q53" s="201" t="str">
        <f>IF(R53="Preventivo","Probabilidad",IF(R53="Detectivo","Probabilidad", IF(R53="Correctivo","Impacto")))</f>
        <v>Probabilidad</v>
      </c>
      <c r="R53" s="201" t="s">
        <v>52</v>
      </c>
      <c r="S53" s="201" t="s">
        <v>57</v>
      </c>
      <c r="T53" s="203">
        <f>VLOOKUP(R53&amp;S53,Hoja1!$Q$4:$R$9,2,0)</f>
        <v>0.45</v>
      </c>
      <c r="U53" s="201" t="s">
        <v>59</v>
      </c>
      <c r="V53" s="201" t="s">
        <v>62</v>
      </c>
      <c r="W53" s="201" t="s">
        <v>65</v>
      </c>
      <c r="X53" s="216">
        <f>IF(Q53="Probabilidad",($J$50*T53),IF(Q53="Impacto"," "))</f>
        <v>0.36000000000000004</v>
      </c>
      <c r="Y53" s="203" t="str">
        <f>IF(Z53&lt;=20%,'Tabla probabilidad'!$B$5,IF(Z53&lt;=40%,'Tabla probabilidad'!$B$6,IF(Z53&lt;=60%,'Tabla probabilidad'!$B$7,IF(Z53&lt;=80%,'Tabla probabilidad'!$B$8,IF(Z53&lt;=100%,'Tabla probabilidad'!$B$9)))))</f>
        <v>Media</v>
      </c>
      <c r="Z53" s="237">
        <f>IF(R53="Preventivo",($J$50-($J$50*T53)),IF(R53="Detectivo",($J$50-($J$50*T53)),IF(R53="Correctivo",($J$50))))</f>
        <v>0.44</v>
      </c>
      <c r="AA53" s="373"/>
      <c r="AB53" s="373"/>
      <c r="AC53" s="203" t="str">
        <f>IF(AD53&lt;=20%,"Leve",IF(AD53&lt;=40%,"Menor",IF(AD53&lt;=60%,"Moderado",IF(AD53&lt;=80%,"Mayor",IF(AD53&lt;=100%,"Catastrófico")))))</f>
        <v>Mayor</v>
      </c>
      <c r="AD53" s="203">
        <f>IF(Q53="Probabilidad",(($M$50-0)),IF(Q53="Impacto",($M$50-($M$50*T53))))</f>
        <v>0.8</v>
      </c>
      <c r="AE53" s="373"/>
      <c r="AF53" s="373"/>
      <c r="AG53" s="366"/>
      <c r="AH53" s="368"/>
      <c r="AI53" s="368"/>
      <c r="AJ53" s="368"/>
      <c r="AK53" s="368"/>
      <c r="AL53" s="368"/>
      <c r="AM53" s="368"/>
      <c r="AN53" s="368"/>
    </row>
    <row r="54" spans="1:298" ht="147" customHeight="1" x14ac:dyDescent="0.25">
      <c r="A54" s="368"/>
      <c r="B54" s="367"/>
      <c r="C54" s="368"/>
      <c r="D54" s="380"/>
      <c r="E54" s="367"/>
      <c r="F54" s="367"/>
      <c r="G54" s="368"/>
      <c r="H54" s="367"/>
      <c r="I54" s="377"/>
      <c r="J54" s="370"/>
      <c r="K54" s="368"/>
      <c r="L54" s="371"/>
      <c r="M54" s="371"/>
      <c r="N54" s="368"/>
      <c r="O54" s="201">
        <v>5</v>
      </c>
      <c r="P54" s="217" t="s">
        <v>573</v>
      </c>
      <c r="Q54" s="201" t="str">
        <f>IF(R54="Preventivo","Probabilidad",IF(R54="Detectivo","Probabilidad", IF(R54="Correctivo","Impacto")))</f>
        <v>Probabilidad</v>
      </c>
      <c r="R54" s="201" t="s">
        <v>52</v>
      </c>
      <c r="S54" s="201" t="s">
        <v>57</v>
      </c>
      <c r="T54" s="203">
        <f>VLOOKUP(R54&amp;S54,Hoja1!$Q$4:$R$9,2,0)</f>
        <v>0.45</v>
      </c>
      <c r="U54" s="201" t="s">
        <v>59</v>
      </c>
      <c r="V54" s="201" t="s">
        <v>62</v>
      </c>
      <c r="W54" s="201" t="s">
        <v>65</v>
      </c>
      <c r="X54" s="216">
        <f>IF(Q54="Probabilidad",($J$50*T54),IF(Q54="Impacto"," "))</f>
        <v>0.36000000000000004</v>
      </c>
      <c r="Y54" s="203" t="str">
        <f>IF(Z54&lt;=20%,'Tabla probabilidad'!$B$5,IF(Z54&lt;=40%,'Tabla probabilidad'!$B$6,IF(Z54&lt;=60%,'Tabla probabilidad'!$B$7,IF(Z54&lt;=80%,'Tabla probabilidad'!$B$8,IF(Z54&lt;=100%,'Tabla probabilidad'!$B$9)))))</f>
        <v>Media</v>
      </c>
      <c r="Z54" s="237">
        <f>IF(R54="Preventivo",($J$50-($J$50*T54)),IF(R54="Detectivo",($J$50-($J$50*T54)),IF(R54="Correctivo",($J$50))))</f>
        <v>0.44</v>
      </c>
      <c r="AA54" s="374"/>
      <c r="AB54" s="374"/>
      <c r="AC54" s="203" t="str">
        <f>IF(AD54&lt;=20%,"Leve",IF(AD54&lt;=40%,"Menor",IF(AD54&lt;=60%,"Moderado",IF(AD54&lt;=80%,"Mayor",IF(AD54&lt;=100%,"Catastrófico")))))</f>
        <v>Mayor</v>
      </c>
      <c r="AD54" s="203">
        <f>IF(Q54="Probabilidad",(($M$50-0)),IF(Q54="Impacto",($M$50-($M$50*T54))))</f>
        <v>0.8</v>
      </c>
      <c r="AE54" s="374"/>
      <c r="AF54" s="374"/>
      <c r="AG54" s="367"/>
      <c r="AH54" s="368"/>
      <c r="AI54" s="368"/>
      <c r="AJ54" s="368"/>
      <c r="AK54" s="368"/>
      <c r="AL54" s="368"/>
      <c r="AM54" s="368"/>
      <c r="AN54" s="368"/>
    </row>
    <row r="55" spans="1:298" s="29" customFormat="1" ht="51" customHeight="1" x14ac:dyDescent="0.25">
      <c r="A55" s="365">
        <v>10</v>
      </c>
      <c r="B55" s="365" t="s">
        <v>602</v>
      </c>
      <c r="C55" s="368" t="s">
        <v>412</v>
      </c>
      <c r="D55" s="375" t="s">
        <v>487</v>
      </c>
      <c r="E55" s="365" t="s">
        <v>603</v>
      </c>
      <c r="F55" s="365" t="s">
        <v>604</v>
      </c>
      <c r="G55" s="368" t="s">
        <v>41</v>
      </c>
      <c r="H55" s="368">
        <v>400</v>
      </c>
      <c r="I55" s="377" t="str">
        <f>IF(H55&lt;=2,'[3]Tabla probabilidad'!$B$5,IF(H55&lt;=24,'[3]Tabla probabilidad'!$B$6,IF(H55&lt;=500,'[3]Tabla probabilidad'!$B$7,IF(H55&lt;=5000,'[3]Tabla probabilidad'!$B$8,IF(H55&gt;5000,'[3]Tabla probabilidad'!$B$9)))))</f>
        <v>Media</v>
      </c>
      <c r="J55" s="370">
        <f>IF(H55&lt;=2,'[3]Tabla probabilidad'!$D$5,IF(H55&lt;=24,'[3]Tabla probabilidad'!$D$6,IF(H55&lt;=500,'[3]Tabla probabilidad'!$D$7,IF(H55&lt;=5000,'[3]Tabla probabilidad'!$D$8,IF(H55&gt;5000,'[3]Tabla probabilidad'!$D$9)))))</f>
        <v>0.6</v>
      </c>
      <c r="K55" s="368" t="s">
        <v>391</v>
      </c>
      <c r="L55" s="368"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Menor</v>
      </c>
      <c r="M55" s="368"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40%</v>
      </c>
      <c r="N55" s="368" t="str">
        <f>VLOOKUP((I55&amp;L55),[3]Hoja1!$B$4:$C$28,2,0)</f>
        <v>Moderado</v>
      </c>
      <c r="O55" s="277">
        <v>1</v>
      </c>
      <c r="P55" s="223" t="s">
        <v>605</v>
      </c>
      <c r="Q55" s="277" t="str">
        <f t="shared" ref="Q55:Q59" si="14">IF(R55="Preventivo","Probabilidad",IF(R55="Detectivo","Probabilidad", IF(R55="Correctivo","Impacto")))</f>
        <v>Probabilidad</v>
      </c>
      <c r="R55" s="277" t="s">
        <v>52</v>
      </c>
      <c r="S55" s="277" t="s">
        <v>57</v>
      </c>
      <c r="T55" s="280">
        <f>VLOOKUP(R55&amp;S55,[3]Hoja1!$Q$4:$R$9,2,0)</f>
        <v>0.45</v>
      </c>
      <c r="U55" s="277" t="s">
        <v>59</v>
      </c>
      <c r="V55" s="277" t="s">
        <v>62</v>
      </c>
      <c r="W55" s="277" t="s">
        <v>65</v>
      </c>
      <c r="X55" s="280">
        <f>IF(Q55="Probabilidad",($J$10*T55),IF(Q55="Impacto"," "))</f>
        <v>0.45</v>
      </c>
      <c r="Y55" s="280" t="str">
        <f>IF(Z55&lt;=20%,'[3]Tabla probabilidad'!$B$5,IF(Z55&lt;=40%,'[3]Tabla probabilidad'!$B$6,IF(Z55&lt;=60%,'[3]Tabla probabilidad'!$B$7,IF(Z55&lt;=80%,'[3]Tabla probabilidad'!$B$8,IF(Z55&lt;=100%,'[3]Tabla probabilidad'!$B$9)))))</f>
        <v>Media</v>
      </c>
      <c r="Z55" s="280">
        <f>IF(R55="Preventivo",($J$10-($J$10*T55)),IF(R55="Detectivo",($J$10-($J$10*T55)),IF(R55="Correctivo",($J$10))))</f>
        <v>0.55000000000000004</v>
      </c>
      <c r="AA55" s="372" t="str">
        <f>IF(AB55&lt;=20%,'[3]Tabla probabilidad'!$B$5,IF(AB55&lt;=40%,'[3]Tabla probabilidad'!$B$6,IF(AB55&lt;=60%,'[3]Tabla probabilidad'!$B$7,IF(AB55&lt;=80%,'[3]Tabla probabilidad'!$B$8,IF(AB55&lt;=100%,'[3]Tabla probabilidad'!$B$9)))))</f>
        <v>Media</v>
      </c>
      <c r="AB55" s="372">
        <f>AVERAGE(Z55:Z59)</f>
        <v>0.55000000000000004</v>
      </c>
      <c r="AC55" s="280" t="str">
        <f t="shared" ref="AC55:AC59" si="15">IF(AD55&lt;=20%,"Leve",IF(AD55&lt;=40%,"Menor",IF(AD55&lt;=60%,"Moderado",IF(AD55&lt;=80%,"Mayor",IF(AD55&lt;=100%,"Catastrófico")))))</f>
        <v>Mayor</v>
      </c>
      <c r="AD55" s="280">
        <f>IF(Q55="Probabilidad",(($M$10-0)),IF(Q55="Impacto",($M$10-($M$10*T55))))</f>
        <v>0.8</v>
      </c>
      <c r="AE55" s="372" t="str">
        <f>IF(AF55&lt;=20%,"Leve",IF(AF55&lt;=40%,"Menor",IF(AF55&lt;=60%,"Moderado",IF(AF55&lt;=80%,"Mayor",IF(AF55&lt;=100%,"Catastrófico")))))</f>
        <v>Mayor</v>
      </c>
      <c r="AF55" s="372">
        <f>AVERAGE(AD55:AD59)</f>
        <v>0.8</v>
      </c>
      <c r="AG55" s="365" t="str">
        <f>VLOOKUP(AA55&amp;AE55,[3]Hoja1!$B$4:$C$28,2,0)</f>
        <v xml:space="preserve">Alto </v>
      </c>
      <c r="AH55" s="368" t="s">
        <v>385</v>
      </c>
      <c r="AI55" s="368" t="s">
        <v>644</v>
      </c>
      <c r="AJ55" s="368" t="s">
        <v>642</v>
      </c>
      <c r="AK55" s="369">
        <v>43983</v>
      </c>
      <c r="AL55" s="368"/>
      <c r="AM55" s="368"/>
      <c r="AN55" s="368" t="s">
        <v>177</v>
      </c>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c r="ID55" s="26"/>
      <c r="IE55" s="26"/>
      <c r="IF55" s="26"/>
      <c r="IG55" s="26"/>
      <c r="IH55" s="26"/>
      <c r="II55" s="26"/>
      <c r="IJ55" s="26"/>
      <c r="IK55" s="26"/>
      <c r="IL55" s="26"/>
      <c r="IM55" s="26"/>
      <c r="IN55" s="26"/>
      <c r="IO55" s="26"/>
      <c r="IP55" s="26"/>
      <c r="IQ55" s="26"/>
      <c r="IR55" s="26"/>
      <c r="IS55" s="26"/>
      <c r="IT55" s="26"/>
      <c r="IU55" s="26"/>
      <c r="IV55" s="26"/>
      <c r="IW55" s="26"/>
      <c r="IX55" s="26"/>
      <c r="IY55" s="26"/>
      <c r="IZ55" s="26"/>
      <c r="JA55" s="26"/>
      <c r="JB55" s="26"/>
      <c r="JC55" s="26"/>
      <c r="JD55" s="26"/>
      <c r="JE55" s="26"/>
      <c r="JF55" s="26"/>
      <c r="JG55" s="26"/>
      <c r="JH55" s="26"/>
      <c r="JI55" s="26"/>
      <c r="JJ55" s="26"/>
      <c r="JK55" s="26"/>
      <c r="JL55" s="26"/>
      <c r="JM55" s="26"/>
      <c r="JN55" s="26"/>
      <c r="JO55" s="26"/>
      <c r="JP55" s="26"/>
      <c r="JQ55" s="26"/>
      <c r="JR55" s="26"/>
      <c r="JS55" s="26"/>
      <c r="JT55" s="26"/>
      <c r="JU55" s="26"/>
      <c r="JV55" s="26"/>
      <c r="JW55" s="26"/>
      <c r="JX55" s="26"/>
      <c r="JY55" s="26"/>
      <c r="JZ55" s="26"/>
      <c r="KA55" s="26"/>
      <c r="KB55" s="26"/>
      <c r="KC55" s="26"/>
      <c r="KD55" s="26"/>
      <c r="KE55" s="26"/>
      <c r="KF55" s="26"/>
      <c r="KG55" s="26"/>
      <c r="KH55" s="26"/>
      <c r="KI55" s="26"/>
      <c r="KJ55" s="26"/>
      <c r="KK55" s="26"/>
      <c r="KL55" s="26"/>
    </row>
    <row r="56" spans="1:298" s="29" customFormat="1" ht="60" x14ac:dyDescent="0.25">
      <c r="A56" s="366"/>
      <c r="B56" s="366"/>
      <c r="C56" s="368"/>
      <c r="D56" s="375"/>
      <c r="E56" s="366"/>
      <c r="F56" s="366"/>
      <c r="G56" s="368"/>
      <c r="H56" s="368"/>
      <c r="I56" s="377"/>
      <c r="J56" s="370"/>
      <c r="K56" s="368"/>
      <c r="L56" s="371"/>
      <c r="M56" s="371"/>
      <c r="N56" s="368"/>
      <c r="O56" s="277">
        <v>2</v>
      </c>
      <c r="P56" s="223" t="s">
        <v>606</v>
      </c>
      <c r="Q56" s="277" t="str">
        <f t="shared" si="14"/>
        <v>Probabilidad</v>
      </c>
      <c r="R56" s="277" t="s">
        <v>52</v>
      </c>
      <c r="S56" s="277" t="s">
        <v>57</v>
      </c>
      <c r="T56" s="280">
        <f>VLOOKUP(R56&amp;S56,[3]Hoja1!$Q$4:$R$9,2,0)</f>
        <v>0.45</v>
      </c>
      <c r="U56" s="277" t="s">
        <v>59</v>
      </c>
      <c r="V56" s="277" t="s">
        <v>62</v>
      </c>
      <c r="W56" s="277" t="s">
        <v>65</v>
      </c>
      <c r="X56" s="280">
        <f>IF(Q56="Probabilidad",($J$10*T56),IF(Q56="Impacto"," "))</f>
        <v>0.45</v>
      </c>
      <c r="Y56" s="280" t="str">
        <f>IF(Z56&lt;=20%,'[3]Tabla probabilidad'!$B$5,IF(Z56&lt;=40%,'[3]Tabla probabilidad'!$B$6,IF(Z56&lt;=60%,'[3]Tabla probabilidad'!$B$7,IF(Z56&lt;=80%,'[3]Tabla probabilidad'!$B$8,IF(Z56&lt;=100%,'[3]Tabla probabilidad'!$B$9)))))</f>
        <v>Media</v>
      </c>
      <c r="Z56" s="280">
        <f>IF(R56="Preventivo",($J$10-($J$10*T56)),IF(R56="Detectivo",($J$10-($J$10*T56)),IF(R56="Correctivo",($J$10))))</f>
        <v>0.55000000000000004</v>
      </c>
      <c r="AA56" s="373"/>
      <c r="AB56" s="373"/>
      <c r="AC56" s="280" t="str">
        <f t="shared" si="15"/>
        <v>Mayor</v>
      </c>
      <c r="AD56" s="280">
        <f>IF(Q56="Probabilidad",(($M$10-0)),IF(Q56="Impacto",($M$10-($M$10*T56))))</f>
        <v>0.8</v>
      </c>
      <c r="AE56" s="373"/>
      <c r="AF56" s="373"/>
      <c r="AG56" s="366"/>
      <c r="AH56" s="368"/>
      <c r="AI56" s="368"/>
      <c r="AJ56" s="368"/>
      <c r="AK56" s="368"/>
      <c r="AL56" s="368"/>
      <c r="AM56" s="368"/>
      <c r="AN56" s="368"/>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26"/>
      <c r="JP56" s="26"/>
      <c r="JQ56" s="26"/>
      <c r="JR56" s="26"/>
      <c r="JS56" s="26"/>
      <c r="JT56" s="26"/>
      <c r="JU56" s="26"/>
      <c r="JV56" s="26"/>
      <c r="JW56" s="26"/>
      <c r="JX56" s="26"/>
      <c r="JY56" s="26"/>
      <c r="JZ56" s="26"/>
      <c r="KA56" s="26"/>
      <c r="KB56" s="26"/>
      <c r="KC56" s="26"/>
      <c r="KD56" s="26"/>
      <c r="KE56" s="26"/>
      <c r="KF56" s="26"/>
      <c r="KG56" s="26"/>
      <c r="KH56" s="26"/>
      <c r="KI56" s="26"/>
      <c r="KJ56" s="26"/>
      <c r="KK56" s="26"/>
      <c r="KL56" s="26"/>
    </row>
    <row r="57" spans="1:298" s="29" customFormat="1" ht="60" x14ac:dyDescent="0.25">
      <c r="A57" s="366"/>
      <c r="B57" s="366"/>
      <c r="C57" s="368"/>
      <c r="D57" s="375"/>
      <c r="E57" s="366"/>
      <c r="F57" s="366"/>
      <c r="G57" s="368"/>
      <c r="H57" s="368"/>
      <c r="I57" s="377"/>
      <c r="J57" s="370"/>
      <c r="K57" s="368"/>
      <c r="L57" s="371"/>
      <c r="M57" s="371"/>
      <c r="N57" s="368"/>
      <c r="O57" s="277">
        <v>3</v>
      </c>
      <c r="P57" s="294" t="s">
        <v>494</v>
      </c>
      <c r="Q57" s="277" t="str">
        <f t="shared" si="14"/>
        <v>Probabilidad</v>
      </c>
      <c r="R57" s="277" t="s">
        <v>52</v>
      </c>
      <c r="S57" s="277" t="s">
        <v>57</v>
      </c>
      <c r="T57" s="280">
        <f>VLOOKUP(R57&amp;S57,[3]Hoja1!$Q$4:$R$9,2,0)</f>
        <v>0.45</v>
      </c>
      <c r="U57" s="277" t="s">
        <v>60</v>
      </c>
      <c r="V57" s="277" t="s">
        <v>62</v>
      </c>
      <c r="W57" s="277" t="s">
        <v>65</v>
      </c>
      <c r="X57" s="280">
        <f>IF(Q57="Probabilidad",($J$10*T57),IF(Q57="Impacto"," "))</f>
        <v>0.45</v>
      </c>
      <c r="Y57" s="280" t="str">
        <f>IF(Z57&lt;=20%,'[3]Tabla probabilidad'!$B$5,IF(Z57&lt;=40%,'[3]Tabla probabilidad'!$B$6,IF(Z57&lt;=60%,'[3]Tabla probabilidad'!$B$7,IF(Z57&lt;=80%,'[3]Tabla probabilidad'!$B$8,IF(Z57&lt;=100%,'[3]Tabla probabilidad'!$B$9)))))</f>
        <v>Media</v>
      </c>
      <c r="Z57" s="280">
        <f>IF(R57="Preventivo",($J$10-($J$10*T57)),IF(R57="Detectivo",($J$10-($J$10*T57)),IF(R57="Correctivo",($J$10))))</f>
        <v>0.55000000000000004</v>
      </c>
      <c r="AA57" s="373"/>
      <c r="AB57" s="373"/>
      <c r="AC57" s="280" t="str">
        <f t="shared" si="15"/>
        <v>Mayor</v>
      </c>
      <c r="AD57" s="280">
        <f>IF(Q57="Probabilidad",(($M$10-0)),IF(Q57="Impacto",($M$10-($M$10*T57))))</f>
        <v>0.8</v>
      </c>
      <c r="AE57" s="373"/>
      <c r="AF57" s="373"/>
      <c r="AG57" s="366"/>
      <c r="AH57" s="368"/>
      <c r="AI57" s="368"/>
      <c r="AJ57" s="368"/>
      <c r="AK57" s="368"/>
      <c r="AL57" s="368"/>
      <c r="AM57" s="368"/>
      <c r="AN57" s="368"/>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26"/>
      <c r="JP57" s="26"/>
      <c r="JQ57" s="26"/>
      <c r="JR57" s="26"/>
      <c r="JS57" s="26"/>
      <c r="JT57" s="26"/>
      <c r="JU57" s="26"/>
      <c r="JV57" s="26"/>
      <c r="JW57" s="26"/>
      <c r="JX57" s="26"/>
      <c r="JY57" s="26"/>
      <c r="JZ57" s="26"/>
      <c r="KA57" s="26"/>
      <c r="KB57" s="26"/>
      <c r="KC57" s="26"/>
      <c r="KD57" s="26"/>
      <c r="KE57" s="26"/>
      <c r="KF57" s="26"/>
      <c r="KG57" s="26"/>
      <c r="KH57" s="26"/>
      <c r="KI57" s="26"/>
      <c r="KJ57" s="26"/>
      <c r="KK57" s="26"/>
      <c r="KL57" s="26"/>
    </row>
    <row r="58" spans="1:298" s="29" customFormat="1" ht="60" x14ac:dyDescent="0.25">
      <c r="A58" s="366"/>
      <c r="B58" s="366"/>
      <c r="C58" s="368"/>
      <c r="D58" s="375"/>
      <c r="E58" s="366"/>
      <c r="F58" s="366"/>
      <c r="G58" s="368"/>
      <c r="H58" s="368"/>
      <c r="I58" s="377"/>
      <c r="J58" s="370"/>
      <c r="K58" s="368"/>
      <c r="L58" s="371"/>
      <c r="M58" s="371"/>
      <c r="N58" s="368"/>
      <c r="O58" s="277">
        <v>4</v>
      </c>
      <c r="P58" s="223" t="s">
        <v>607</v>
      </c>
      <c r="Q58" s="277" t="str">
        <f t="shared" si="14"/>
        <v>Probabilidad</v>
      </c>
      <c r="R58" s="277" t="s">
        <v>52</v>
      </c>
      <c r="S58" s="277" t="s">
        <v>57</v>
      </c>
      <c r="T58" s="280">
        <f>VLOOKUP(R58&amp;S58,[3]Hoja1!$Q$4:$R$9,2,0)</f>
        <v>0.45</v>
      </c>
      <c r="U58" s="277" t="s">
        <v>59</v>
      </c>
      <c r="V58" s="277" t="s">
        <v>62</v>
      </c>
      <c r="W58" s="277" t="s">
        <v>65</v>
      </c>
      <c r="X58" s="280">
        <f>IF(Q58="Probabilidad",($J$10*T58),IF(Q58="Impacto"," "))</f>
        <v>0.45</v>
      </c>
      <c r="Y58" s="280" t="str">
        <f>IF(Z58&lt;=20%,'[3]Tabla probabilidad'!$B$5,IF(Z58&lt;=40%,'[3]Tabla probabilidad'!$B$6,IF(Z58&lt;=60%,'[3]Tabla probabilidad'!$B$7,IF(Z58&lt;=80%,'[3]Tabla probabilidad'!$B$8,IF(Z58&lt;=100%,'[3]Tabla probabilidad'!$B$9)))))</f>
        <v>Media</v>
      </c>
      <c r="Z58" s="280">
        <f>IF(R58="Preventivo",($J$10-($J$10*T58)),IF(R58="Detectivo",($J$10-($J$10*T58)),IF(R58="Correctivo",($J$10))))</f>
        <v>0.55000000000000004</v>
      </c>
      <c r="AA58" s="373"/>
      <c r="AB58" s="373"/>
      <c r="AC58" s="280" t="str">
        <f t="shared" si="15"/>
        <v>Mayor</v>
      </c>
      <c r="AD58" s="280">
        <f>IF(Q58="Probabilidad",(($M$10-0)),IF(Q58="Impacto",($M$10-($M$10*T58))))</f>
        <v>0.8</v>
      </c>
      <c r="AE58" s="373"/>
      <c r="AF58" s="373"/>
      <c r="AG58" s="366"/>
      <c r="AH58" s="368"/>
      <c r="AI58" s="368"/>
      <c r="AJ58" s="368"/>
      <c r="AK58" s="368"/>
      <c r="AL58" s="368"/>
      <c r="AM58" s="368"/>
      <c r="AN58" s="368"/>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26"/>
      <c r="JS58" s="26"/>
      <c r="JT58" s="26"/>
      <c r="JU58" s="26"/>
      <c r="JV58" s="26"/>
      <c r="JW58" s="26"/>
      <c r="JX58" s="26"/>
      <c r="JY58" s="26"/>
      <c r="JZ58" s="26"/>
      <c r="KA58" s="26"/>
      <c r="KB58" s="26"/>
      <c r="KC58" s="26"/>
      <c r="KD58" s="26"/>
      <c r="KE58" s="26"/>
      <c r="KF58" s="26"/>
      <c r="KG58" s="26"/>
      <c r="KH58" s="26"/>
      <c r="KI58" s="26"/>
      <c r="KJ58" s="26"/>
      <c r="KK58" s="26"/>
      <c r="KL58" s="26"/>
    </row>
    <row r="59" spans="1:298" s="29" customFormat="1" ht="51" customHeight="1" x14ac:dyDescent="0.25">
      <c r="A59" s="367"/>
      <c r="B59" s="367"/>
      <c r="C59" s="368"/>
      <c r="D59" s="375"/>
      <c r="E59" s="367"/>
      <c r="F59" s="367"/>
      <c r="G59" s="368"/>
      <c r="H59" s="368"/>
      <c r="I59" s="377"/>
      <c r="J59" s="370"/>
      <c r="K59" s="368"/>
      <c r="L59" s="371"/>
      <c r="M59" s="371"/>
      <c r="N59" s="368"/>
      <c r="O59" s="277">
        <v>5</v>
      </c>
      <c r="P59" s="223" t="s">
        <v>608</v>
      </c>
      <c r="Q59" s="277" t="str">
        <f t="shared" si="14"/>
        <v>Probabilidad</v>
      </c>
      <c r="R59" s="277" t="s">
        <v>52</v>
      </c>
      <c r="S59" s="277" t="s">
        <v>57</v>
      </c>
      <c r="T59" s="280">
        <f>VLOOKUP(R59&amp;S59,[3]Hoja1!$Q$4:$R$9,2,0)</f>
        <v>0.45</v>
      </c>
      <c r="U59" s="277" t="s">
        <v>59</v>
      </c>
      <c r="V59" s="277" t="s">
        <v>62</v>
      </c>
      <c r="W59" s="277" t="s">
        <v>65</v>
      </c>
      <c r="X59" s="280">
        <f>IF(Q59="Probabilidad",($J$10*T59),IF(Q59="Impacto"," "))</f>
        <v>0.45</v>
      </c>
      <c r="Y59" s="280" t="str">
        <f>IF(Z59&lt;=20%,'[3]Tabla probabilidad'!$B$5,IF(Z59&lt;=40%,'[3]Tabla probabilidad'!$B$6,IF(Z59&lt;=60%,'[3]Tabla probabilidad'!$B$7,IF(Z59&lt;=80%,'[3]Tabla probabilidad'!$B$8,IF(Z59&lt;=100%,'[3]Tabla probabilidad'!$B$9)))))</f>
        <v>Media</v>
      </c>
      <c r="Z59" s="280">
        <f>IF(R59="Preventivo",($J$10-($J$10*T59)),IF(R59="Detectivo",($J$10-($J$10*T59)),IF(R59="Correctivo",($J$10))))</f>
        <v>0.55000000000000004</v>
      </c>
      <c r="AA59" s="374"/>
      <c r="AB59" s="374"/>
      <c r="AC59" s="280" t="str">
        <f t="shared" si="15"/>
        <v>Mayor</v>
      </c>
      <c r="AD59" s="280">
        <f>IF(Q59="Probabilidad",(($M$10-0)),IF(Q59="Impacto",($M$10-($M$10*T59))))</f>
        <v>0.8</v>
      </c>
      <c r="AE59" s="374"/>
      <c r="AF59" s="374"/>
      <c r="AG59" s="367"/>
      <c r="AH59" s="368"/>
      <c r="AI59" s="368"/>
      <c r="AJ59" s="368"/>
      <c r="AK59" s="368"/>
      <c r="AL59" s="368"/>
      <c r="AM59" s="368"/>
      <c r="AN59" s="368"/>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row>
    <row r="60" spans="1:298" ht="123.75" customHeight="1" x14ac:dyDescent="0.25">
      <c r="A60" s="368">
        <v>11</v>
      </c>
      <c r="B60" s="365" t="s">
        <v>564</v>
      </c>
      <c r="C60" s="368" t="s">
        <v>462</v>
      </c>
      <c r="D60" s="375" t="s">
        <v>471</v>
      </c>
      <c r="E60" s="368" t="s">
        <v>457</v>
      </c>
      <c r="F60" s="368" t="s">
        <v>456</v>
      </c>
      <c r="G60" s="368" t="s">
        <v>507</v>
      </c>
      <c r="H60" s="368">
        <v>120</v>
      </c>
      <c r="I60" s="377" t="str">
        <f>IF(H60&lt;=2,'Tabla probabilidad'!$B$5,IF(H60&lt;=24,'Tabla probabilidad'!$B$6,IF(H60&lt;=500,'Tabla probabilidad'!$B$7,IF(H60&lt;=5000,'Tabla probabilidad'!$B$8,IF(H60&gt;5000,'Tabla probabilidad'!$B$9)))))</f>
        <v>Media</v>
      </c>
      <c r="J60" s="370">
        <f>IF(H60&lt;=2,'Tabla probabilidad'!$D$5,IF(H60&lt;=24,'Tabla probabilidad'!$D$6,IF(H60&lt;=500,'Tabla probabilidad'!$D$7,IF(H60&lt;=5000,'Tabla probabilidad'!$D$8,IF(H60&gt;5000,'Tabla probabilidad'!$D$9)))))</f>
        <v>0.6</v>
      </c>
      <c r="K60" s="368" t="s">
        <v>467</v>
      </c>
      <c r="L60" s="368" t="str">
        <f>IF(K60="El riesgo afecta la imagen de alguna área de la organización","Leve",IF(K60="El riesgo afecta la imagen de la entidad internamente, de conocimiento general, nivel interno, alta dirección, contratista y/o de provedores","Menor",IF(K60="El riesgo afecta la imagen de la entidad con algunos usuarios de relevancia frente al logro de los objetivos","Moderado",IF(K60="El riesgo afecta la imagen de de la entidad con efecto publicitario sostenido a nivel del sector justicia","Mayor",IF(K60="El riesgo afecta la imagen de la entidad a nivel nacional, con efecto publicitarios sostenible a nivel país","Catastrófico",IF(K60="Impacto que afecte la ejecución presupuestal en un valor ≥0,5%.","Leve",IF(K60="Impacto que afecte la ejecución presupuestal en un valor ≥1%.","Menor",IF(K60="Impacto que afecte la ejecución presupuestal en un valor ≥5%.","Moderado",IF(K60="Impacto que afecte la ejecución presupuestal en un valor ≥20%.","Mayor",IF(K60="Impacto que afecte la ejecución presupuestal en un valor ≥50%.","Catastrófico",IF(K60="Incumplimiento máximo del 5% de la meta planeada","Leve",IF(K60="Incumplimiento máximo del 15% de la meta planeada","Menor",IF(K60="Incumplimiento máximo del 20% de la meta planeada","Moderado",IF(K60="Incumplimiento máximo del 50% de la meta planeada","Mayor",IF(K60="Incumplimiento máximo del 80% de la meta planeada","Catastrófico",IF(K60="Cualquier afectación a la violacion de los derechos de los ciudadanos se considera con consecuencias altas","Mayor",IF(K60="Cualquier afectación a la violacion de los derechos de los ciudadanos se considera con consecuencias desastrosas","Catastrófico",IF(K60="Afecta la Prestación del Servicio de Administración de Justicia en 5%","Leve",IF(K60="Afecta la Prestación del Servicio de Administración de Justicia en 10%","Menor",IF(K60="Afecta la Prestación del Servicio de Administración de Justicia en 15%","Moderado",IF(K60="Afecta la Prestación del Servicio de Administración de Justicia en 20%","Mayor",IF(K60="Afecta la Prestación del Servicio de Administración de Justicia en más del 50%","Catastrófico",IF(K60="Cualquier acto indebido de los servidores judiciales genera altas consecuencias para la entidad","Mayor",IF(K60="Cualquier acto indebido de los servidores judiciales genera consecuencias desastrosas para la entidad","Catastrófico",IF(K60="Si el hecho llegara a presentarse, tendría consecuencias o efectos mínimos sobre la entidad","Leve",IF(K60="Si el hecho llegara a presentarse, tendría bajo impacto o efecto sobre la entidad","Menor",IF(K60="Si el hecho llegara a presentarse, tendría medianas consecuencias o efectos sobre la entidad","Moderado",IF(K60="Si el hecho llegara a presentarse, tendría altas consecuencias o efectos sobre la entidad","Mayor",IF(K60="Si el hecho llegara a presentarse, tendría desastrosas consecuencias o efectos sobre la entidad","Catastrófico")))))))))))))))))))))))))))))</f>
        <v>Moderado</v>
      </c>
      <c r="M60" s="368" t="str">
        <f>IF(K60="El riesgo afecta la imagen de alguna área de la organización","20%",IF(K60="El riesgo afecta la imagen de la entidad internamente, de conocimiento general, nivel interno, alta dirección, contratista y/o de provedores","40%",IF(K60="El riesgo afecta la imagen de la entidad con algunos usuarios de relevancia frente al logro de los objetivos","60%",IF(K60="El riesgo afecta la imagen de de la entidad con efecto publicitario sostenido a nivel del sector justicia","80%",IF(K60="El riesgo afecta la imagen de la entidad a nivel nacional, con efecto publicitarios sostenible a nivel país","100%",IF(K60="Impacto que afecte la ejecución presupuestal en un valor ≥0,5%.","20%",IF(K60="Impacto que afecte la ejecución presupuestal en un valor ≥1%.","40%",IF(K60="Impacto que afecte la ejecución presupuestal en un valor ≥5%.","60%",IF(K60="Impacto que afecte la ejecución presupuestal en un valor ≥20%.","80%",IF(K60="Impacto que afecte la ejecución presupuestal en un valor ≥50%.","100%",IF(K60="Incumplimiento máximo del 5% de la meta planeada","20%",IF(K60="Incumplimiento máximo del 15% de la meta planeada","40%",IF(K60="Incumplimiento máximo del 20% de la meta planeada","60%",IF(K60="Incumplimiento máximo del 50% de la meta planeada","80%",IF(K60="Incumplimiento máximo del 80% de la meta planeada","100%",IF(K60="Cualquier afectación a la violacion de los derechos de los ciudadanos se considera con consecuencias altas","80%",IF(K60="Cualquier afectación a la violacion de los derechos de los ciudadanos se considera con consecuencias desastrosas","100%",IF(K60="Afecta la Prestación del Servicio de Administración de Justicia en 5%","20%",IF(K60="Afecta la Prestación del Servicio de Administración de Justicia en 10%","40%",IF(K60="Afecta la Prestación del Servicio de Administración de Justicia en 15%","60%",IF(K60="Afecta la Prestación del Servicio de Administración de Justicia en 20%","80%",IF(K60="Afecta la Prestación del Servicio de Administración de Justicia en más del 50%","100%",IF(K60="Cualquier acto indebido de los servidores judiciales genera altas consecuencias para la entidad","80%",IF(K60="Cualquier acto indebido de los servidores judiciales genera consecuencias desastrosas para la entidad","100%",IF(K60="Si el hecho llegara a presentarse, tendría consecuencias o efectos mínimos sobre la entidad","20%",IF(K60="Si el hecho llegara a presentarse, tendría bajo impacto o efecto sobre la entidad","40%",IF(K60="Si el hecho llegara a presentarse, tendría medianas consecuencias o efectos sobre la entidad","60%",IF(K60="Si el hecho llegara a presentarse, tendría altas consecuencias o efectos sobre la entidad","80%",IF(K60="Si el hecho llegara a presentarse, tendría desastrosas consecuencias o efectos sobre la entidad","100%")))))))))))))))))))))))))))))</f>
        <v>60%</v>
      </c>
      <c r="N60" s="368" t="str">
        <f>VLOOKUP((I60&amp;L60),Hoja1!$B$4:$C$28,2,0)</f>
        <v>Moderado</v>
      </c>
      <c r="O60" s="226">
        <v>1</v>
      </c>
      <c r="P60" s="214" t="s">
        <v>469</v>
      </c>
      <c r="Q60" s="226" t="str">
        <f t="shared" ref="Q60:Q69" si="16">IF(R60="Preventivo","Probabilidad",IF(R60="Detectivo","Probabilidad", IF(R60="Correctivo","Impacto")))</f>
        <v>Probabilidad</v>
      </c>
      <c r="R60" s="226" t="s">
        <v>52</v>
      </c>
      <c r="S60" s="226" t="s">
        <v>57</v>
      </c>
      <c r="T60" s="227">
        <f>VLOOKUP(R60&amp;S60,Hoja1!$Q$4:$R$9,2,0)</f>
        <v>0.45</v>
      </c>
      <c r="U60" s="226" t="s">
        <v>59</v>
      </c>
      <c r="V60" s="226" t="s">
        <v>62</v>
      </c>
      <c r="W60" s="226" t="s">
        <v>65</v>
      </c>
      <c r="X60" s="227">
        <f>IF(Q60="Probabilidad",($J$60*T60),IF(Q60="Impacto"," "))</f>
        <v>0.27</v>
      </c>
      <c r="Y60" s="227" t="str">
        <f>IF(Z60&lt;=20%,'Tabla probabilidad'!$B$5,IF(Z60&lt;=40%,'Tabla probabilidad'!$B$6,IF(Z60&lt;=60%,'Tabla probabilidad'!$B$7,IF(Z60&lt;=80%,'Tabla probabilidad'!$B$8,IF(Z60&lt;=100%,'Tabla probabilidad'!$B$9)))))</f>
        <v>Baja</v>
      </c>
      <c r="Z60" s="227">
        <f>IF(R60="Preventivo",(J60-(J60*T60)),IF(R60="Detectivo",(J60-(J60*T60)),IF(R60="Correctivo",(J60))))</f>
        <v>0.32999999999999996</v>
      </c>
      <c r="AA60" s="372" t="str">
        <f>IF(AB60&lt;=20%,'Tabla probabilidad'!$B$5,IF(AB60&lt;=40%,'Tabla probabilidad'!$B$6,IF(AB60&lt;=60%,'Tabla probabilidad'!$B$7,IF(AB60&lt;=80%,'Tabla probabilidad'!$B$8,IF(AB60&lt;=100%,'Tabla probabilidad'!$B$9)))))</f>
        <v>Baja</v>
      </c>
      <c r="AB60" s="372">
        <f>AVERAGE(Z60:Z64)</f>
        <v>0.34199999999999997</v>
      </c>
      <c r="AC60" s="227" t="str">
        <f t="shared" ref="AC60:AC69" si="17">IF(AD60&lt;=20%,"Leve",IF(AD60&lt;=40%,"Menor",IF(AD60&lt;=60%,"Moderado",IF(AD60&lt;=80%,"Mayor",IF(AD60&lt;=100%,"Catastrófico")))))</f>
        <v>Moderado</v>
      </c>
      <c r="AD60" s="227">
        <f>IF(Q60="Probabilidad",(($M$60-0)),IF(Q60="Impacto",($M$60-($M$60*T60))))</f>
        <v>0.6</v>
      </c>
      <c r="AE60" s="372" t="str">
        <f>IF(AF60&lt;=20%,"Leve",IF(AF60&lt;=40%,"Menor",IF(AF60&lt;=60%,"Moderado",IF(AF60&lt;=80%,"Mayor",IF(AF60&lt;=100%,"Catastrófico")))))</f>
        <v>Moderado</v>
      </c>
      <c r="AF60" s="372">
        <f>AVERAGE(AD60:AD64)</f>
        <v>0.6</v>
      </c>
      <c r="AG60" s="365" t="str">
        <f>VLOOKUP(AA60&amp;AE60,Hoja1!$B$4:$C$28,2,0)</f>
        <v>Moderado</v>
      </c>
      <c r="AH60" s="368" t="s">
        <v>382</v>
      </c>
      <c r="AI60" s="368"/>
      <c r="AJ60" s="368"/>
      <c r="AK60" s="368"/>
      <c r="AL60" s="368"/>
      <c r="AM60" s="368"/>
      <c r="AN60" s="368"/>
    </row>
    <row r="61" spans="1:298" ht="82.5" customHeight="1" x14ac:dyDescent="0.25">
      <c r="A61" s="368"/>
      <c r="B61" s="366"/>
      <c r="C61" s="368"/>
      <c r="D61" s="375"/>
      <c r="E61" s="368"/>
      <c r="F61" s="368"/>
      <c r="G61" s="368"/>
      <c r="H61" s="368"/>
      <c r="I61" s="377"/>
      <c r="J61" s="370"/>
      <c r="K61" s="368"/>
      <c r="L61" s="371"/>
      <c r="M61" s="371"/>
      <c r="N61" s="368"/>
      <c r="O61" s="226">
        <v>2</v>
      </c>
      <c r="P61" s="214" t="s">
        <v>567</v>
      </c>
      <c r="Q61" s="226" t="str">
        <f t="shared" si="16"/>
        <v>Probabilidad</v>
      </c>
      <c r="R61" s="226" t="s">
        <v>52</v>
      </c>
      <c r="S61" s="226" t="s">
        <v>57</v>
      </c>
      <c r="T61" s="227">
        <f>VLOOKUP(R61&amp;S61,Hoja1!$Q$4:$R$9,2,0)</f>
        <v>0.45</v>
      </c>
      <c r="U61" s="226" t="s">
        <v>59</v>
      </c>
      <c r="V61" s="226" t="s">
        <v>62</v>
      </c>
      <c r="W61" s="226" t="s">
        <v>65</v>
      </c>
      <c r="X61" s="227">
        <f t="shared" ref="X61:X64" si="18">IF(Q61="Probabilidad",($J$60*T61),IF(Q61="Impacto"," "))</f>
        <v>0.27</v>
      </c>
      <c r="Y61" s="227" t="str">
        <f>IF(Z61&lt;=20%,'Tabla probabilidad'!$B$5,IF(Z61&lt;=40%,'Tabla probabilidad'!$B$6,IF(Z61&lt;=60%,'Tabla probabilidad'!$B$7,IF(Z61&lt;=80%,'Tabla probabilidad'!$B$8,IF(Z61&lt;=100%,'Tabla probabilidad'!$B$9)))))</f>
        <v>Baja</v>
      </c>
      <c r="Z61" s="227">
        <f>IF(R61="Preventivo",(J60-(J60*T61)),IF(R61="Detectivo",(J60-(J60*T61)),IF(R61="Correctivo",(J60))))</f>
        <v>0.32999999999999996</v>
      </c>
      <c r="AA61" s="373"/>
      <c r="AB61" s="373"/>
      <c r="AC61" s="227" t="str">
        <f t="shared" si="17"/>
        <v>Moderado</v>
      </c>
      <c r="AD61" s="227">
        <f t="shared" ref="AD61:AD64" si="19">IF(Q61="Probabilidad",(($M$60-0)),IF(Q61="Impacto",($M$60-($M$60*T61))))</f>
        <v>0.6</v>
      </c>
      <c r="AE61" s="373"/>
      <c r="AF61" s="373"/>
      <c r="AG61" s="366"/>
      <c r="AH61" s="368"/>
      <c r="AI61" s="368"/>
      <c r="AJ61" s="368"/>
      <c r="AK61" s="368"/>
      <c r="AL61" s="368"/>
      <c r="AM61" s="368"/>
      <c r="AN61" s="368"/>
    </row>
    <row r="62" spans="1:298" ht="51" customHeight="1" x14ac:dyDescent="0.25">
      <c r="A62" s="368"/>
      <c r="B62" s="366"/>
      <c r="C62" s="368"/>
      <c r="D62" s="375"/>
      <c r="E62" s="368"/>
      <c r="F62" s="368"/>
      <c r="G62" s="368"/>
      <c r="H62" s="368"/>
      <c r="I62" s="377"/>
      <c r="J62" s="370"/>
      <c r="K62" s="368"/>
      <c r="L62" s="371"/>
      <c r="M62" s="371"/>
      <c r="N62" s="368"/>
      <c r="O62" s="226">
        <v>3</v>
      </c>
      <c r="P62" s="214" t="s">
        <v>470</v>
      </c>
      <c r="Q62" s="226" t="str">
        <f t="shared" si="16"/>
        <v>Probabilidad</v>
      </c>
      <c r="R62" s="226" t="s">
        <v>53</v>
      </c>
      <c r="S62" s="226" t="s">
        <v>57</v>
      </c>
      <c r="T62" s="227">
        <f>VLOOKUP(R62&amp;S62,Hoja1!$Q$4:$R$9,2,0)</f>
        <v>0.35</v>
      </c>
      <c r="U62" s="226" t="s">
        <v>59</v>
      </c>
      <c r="V62" s="226" t="s">
        <v>62</v>
      </c>
      <c r="W62" s="226" t="s">
        <v>65</v>
      </c>
      <c r="X62" s="227">
        <f t="shared" si="18"/>
        <v>0.21</v>
      </c>
      <c r="Y62" s="227" t="str">
        <f>IF(Z62&lt;=20%,'Tabla probabilidad'!$B$5,IF(Z62&lt;=40%,'Tabla probabilidad'!$B$6,IF(Z62&lt;=60%,'Tabla probabilidad'!$B$7,IF(Z62&lt;=80%,'Tabla probabilidad'!$B$8,IF(Z62&lt;=100%,'Tabla probabilidad'!$B$9)))))</f>
        <v>Baja</v>
      </c>
      <c r="Z62" s="227">
        <f>IF(R62="Preventivo",(J60-(J60*T62)),IF(R62="Detectivo",(J60-(J60*T62)),IF(R62="Correctivo",(J60))))</f>
        <v>0.39</v>
      </c>
      <c r="AA62" s="373"/>
      <c r="AB62" s="373"/>
      <c r="AC62" s="227" t="str">
        <f t="shared" si="17"/>
        <v>Moderado</v>
      </c>
      <c r="AD62" s="227">
        <f t="shared" si="19"/>
        <v>0.6</v>
      </c>
      <c r="AE62" s="373"/>
      <c r="AF62" s="373"/>
      <c r="AG62" s="366"/>
      <c r="AH62" s="368"/>
      <c r="AI62" s="368"/>
      <c r="AJ62" s="368"/>
      <c r="AK62" s="368"/>
      <c r="AL62" s="368"/>
      <c r="AM62" s="368"/>
      <c r="AN62" s="368"/>
    </row>
    <row r="63" spans="1:298" ht="123" customHeight="1" x14ac:dyDescent="0.25">
      <c r="A63" s="368"/>
      <c r="B63" s="366"/>
      <c r="C63" s="368"/>
      <c r="D63" s="375"/>
      <c r="E63" s="368"/>
      <c r="F63" s="368"/>
      <c r="G63" s="368"/>
      <c r="H63" s="368"/>
      <c r="I63" s="377"/>
      <c r="J63" s="370"/>
      <c r="K63" s="368"/>
      <c r="L63" s="371"/>
      <c r="M63" s="371"/>
      <c r="N63" s="368"/>
      <c r="O63" s="226">
        <v>4</v>
      </c>
      <c r="P63" s="214" t="s">
        <v>568</v>
      </c>
      <c r="Q63" s="226" t="str">
        <f t="shared" si="16"/>
        <v>Probabilidad</v>
      </c>
      <c r="R63" s="226" t="s">
        <v>52</v>
      </c>
      <c r="S63" s="226" t="s">
        <v>57</v>
      </c>
      <c r="T63" s="227">
        <f>VLOOKUP(R63&amp;S63,Hoja1!$Q$4:$R$9,2,0)</f>
        <v>0.45</v>
      </c>
      <c r="U63" s="226" t="s">
        <v>59</v>
      </c>
      <c r="V63" s="226" t="s">
        <v>62</v>
      </c>
      <c r="W63" s="226" t="s">
        <v>65</v>
      </c>
      <c r="X63" s="227">
        <f t="shared" si="18"/>
        <v>0.27</v>
      </c>
      <c r="Y63" s="227" t="str">
        <f>IF(Z63&lt;=20%,'Tabla probabilidad'!$B$5,IF(Z63&lt;=40%,'Tabla probabilidad'!$B$6,IF(Z63&lt;=60%,'Tabla probabilidad'!$B$7,IF(Z63&lt;=80%,'Tabla probabilidad'!$B$8,IF(Z63&lt;=100%,'Tabla probabilidad'!$B$9)))))</f>
        <v>Baja</v>
      </c>
      <c r="Z63" s="227">
        <f>IF(R63="Preventivo",(J60-(J60*T63)),IF(R63="Detectivo",(J60-(J60*T63)),IF(R63="Correctivo",(J60))))</f>
        <v>0.32999999999999996</v>
      </c>
      <c r="AA63" s="373"/>
      <c r="AB63" s="373"/>
      <c r="AC63" s="227" t="str">
        <f t="shared" si="17"/>
        <v>Moderado</v>
      </c>
      <c r="AD63" s="227">
        <f t="shared" si="19"/>
        <v>0.6</v>
      </c>
      <c r="AE63" s="373"/>
      <c r="AF63" s="373"/>
      <c r="AG63" s="366"/>
      <c r="AH63" s="368"/>
      <c r="AI63" s="368"/>
      <c r="AJ63" s="368"/>
      <c r="AK63" s="368"/>
      <c r="AL63" s="368"/>
      <c r="AM63" s="368"/>
      <c r="AN63" s="368"/>
    </row>
    <row r="64" spans="1:298" ht="174" customHeight="1" x14ac:dyDescent="0.25">
      <c r="A64" s="368"/>
      <c r="B64" s="367"/>
      <c r="C64" s="368"/>
      <c r="D64" s="375"/>
      <c r="E64" s="368"/>
      <c r="F64" s="368"/>
      <c r="G64" s="368"/>
      <c r="H64" s="368"/>
      <c r="I64" s="377"/>
      <c r="J64" s="370"/>
      <c r="K64" s="368"/>
      <c r="L64" s="371"/>
      <c r="M64" s="371"/>
      <c r="N64" s="368"/>
      <c r="O64" s="226">
        <v>5</v>
      </c>
      <c r="P64" s="217" t="s">
        <v>569</v>
      </c>
      <c r="Q64" s="226" t="str">
        <f t="shared" si="16"/>
        <v>Probabilidad</v>
      </c>
      <c r="R64" s="226" t="s">
        <v>52</v>
      </c>
      <c r="S64" s="226" t="s">
        <v>57</v>
      </c>
      <c r="T64" s="227">
        <f>VLOOKUP(R64&amp;S64,Hoja1!$Q$4:$R$9,2,0)</f>
        <v>0.45</v>
      </c>
      <c r="U64" s="226" t="s">
        <v>59</v>
      </c>
      <c r="V64" s="226" t="s">
        <v>62</v>
      </c>
      <c r="W64" s="226" t="s">
        <v>65</v>
      </c>
      <c r="X64" s="227">
        <f t="shared" si="18"/>
        <v>0.27</v>
      </c>
      <c r="Y64" s="227" t="str">
        <f>IF(Z64&lt;=20%,'Tabla probabilidad'!$B$5,IF(Z64&lt;=40%,'Tabla probabilidad'!$B$6,IF(Z64&lt;=60%,'Tabla probabilidad'!$B$7,IF(Z64&lt;=80%,'Tabla probabilidad'!$B$8,IF(Z64&lt;=100%,'Tabla probabilidad'!$B$9)))))</f>
        <v>Baja</v>
      </c>
      <c r="Z64" s="227">
        <f>IF(R64="Preventivo",(J60-(J60*T64)),IF(R64="Detectivo",(J60-(J60*T64)),IF(R64="Correctivo",(J60))))</f>
        <v>0.32999999999999996</v>
      </c>
      <c r="AA64" s="374"/>
      <c r="AB64" s="374"/>
      <c r="AC64" s="227" t="str">
        <f t="shared" si="17"/>
        <v>Moderado</v>
      </c>
      <c r="AD64" s="227">
        <f t="shared" si="19"/>
        <v>0.6</v>
      </c>
      <c r="AE64" s="374"/>
      <c r="AF64" s="374"/>
      <c r="AG64" s="367"/>
      <c r="AH64" s="368"/>
      <c r="AI64" s="368"/>
      <c r="AJ64" s="368"/>
      <c r="AK64" s="368"/>
      <c r="AL64" s="368"/>
      <c r="AM64" s="368"/>
      <c r="AN64" s="368"/>
    </row>
    <row r="65" spans="1:298" s="29" customFormat="1" ht="207" customHeight="1" x14ac:dyDescent="0.25">
      <c r="A65" s="368">
        <v>12</v>
      </c>
      <c r="B65" s="365" t="s">
        <v>645</v>
      </c>
      <c r="C65" s="368" t="s">
        <v>412</v>
      </c>
      <c r="D65" s="375" t="s">
        <v>610</v>
      </c>
      <c r="E65" s="368" t="s">
        <v>611</v>
      </c>
      <c r="F65" s="376" t="s">
        <v>638</v>
      </c>
      <c r="G65" s="368" t="s">
        <v>41</v>
      </c>
      <c r="H65" s="368">
        <v>1</v>
      </c>
      <c r="I65" s="377" t="str">
        <f>IF(H65&lt;=2,'[3]Tabla probabilidad'!$B$5,IF(H65&lt;=24,'[3]Tabla probabilidad'!$B$6,IF(H65&lt;=500,'[3]Tabla probabilidad'!$B$7,IF(H65&lt;=5000,'[3]Tabla probabilidad'!$B$8,IF(H65&gt;5000,'[3]Tabla probabilidad'!$B$9)))))</f>
        <v>Muy Baja</v>
      </c>
      <c r="J65" s="370">
        <f>IF(H65&lt;=2,'[3]Tabla probabilidad'!$D$5,IF(H65&lt;=24,'[3]Tabla probabilidad'!$D$6,IF(H65&lt;=500,'[3]Tabla probabilidad'!$D$7,IF(H65&lt;=5000,'[3]Tabla probabilidad'!$D$8,IF(H65&gt;5000,'[3]Tabla probabilidad'!$D$9)))))</f>
        <v>0.2</v>
      </c>
      <c r="K65" s="368" t="s">
        <v>464</v>
      </c>
      <c r="L65" s="368" t="str">
        <f>IF(K65="El riesgo afecta la imagen de alguna área de la organización","Leve",IF(K65="El riesgo afecta la imagen de la entidad internamente, de conocimiento general, nivel interno, alta dirección, contratista y/o de provedores","Menor",IF(K65="El riesgo afecta la imagen de la entidad con algunos usuarios de relevancia frente al logro de los objetivos","Moderado",IF(K65="El riesgo afecta la imagen de de la entidad con efecto publicitario sostenido a nivel del sector justicia","Mayor",IF(K65="El riesgo afecta la imagen de la entidad a nivel nacional, con efecto publicitarios sostenible a nivel país","Catastrófico",IF(K65="Impacto que afecte la ejecución presupuestal en un valor ≥0,5%.","Leve",IF(K65="Impacto que afecte la ejecución presupuestal en un valor ≥1%.","Menor",IF(K65="Impacto que afecte la ejecución presupuestal en un valor ≥5%.","Moderado",IF(K65="Impacto que afecte la ejecución presupuestal en un valor ≥20%.","Mayor",IF(K65="Impacto que afecte la ejecución presupuestal en un valor ≥50%.","Catastrófico",IF(K65="Incumplimiento máximo del 5% de la meta planeada","Leve",IF(K65="Incumplimiento máximo del 15% de la meta planeada","Menor",IF(K65="Incumplimiento máximo del 20% de la meta planeada","Moderado",IF(K65="Incumplimiento máximo del 50% de la meta planeada","Mayor",IF(K65="Incumplimiento máximo del 80% de la meta planeada","Catastrófico",IF(K65="Cualquier afectación a la violacion de los derechos de los ciudadanos se considera con consecuencias altas","Mayor",IF(K65="Cualquier afectación a la violacion de los derechos de los ciudadanos se considera con consecuencias desastrosas","Catastrófico",IF(K65="Afecta la Prestación del Servicio de Administración de Justicia en 5%","Leve",IF(K65="Afecta la Prestación del Servicio de Administración de Justicia en 10%","Menor",IF(K65="Afecta la Prestación del Servicio de Administración de Justicia en 15%","Moderado",IF(K65="Afecta la Prestación del Servicio de Administración de Justicia en 20%","Mayor",IF(K65="Afecta la Prestación del Servicio de Administración de Justicia en más del 50%","Catastrófico",IF(K65="Cualquier acto indebido de los servidores judiciales genera altas consecuencias para la entidad","Mayor",IF(K65="Cualquier acto indebido de los servidores judiciales genera consecuencias desastrosas para la entidad","Catastrófico",IF(K65="Si el hecho llegara a presentarse, tendría consecuencias o efectos mínimos sobre la entidad","Leve",IF(K65="Si el hecho llegara a presentarse, tendría bajo impacto o efecto sobre la entidad","Menor",IF(K65="Si el hecho llegara a presentarse, tendría medianas consecuencias o efectos sobre la entidad","Moderado",IF(K65="Si el hecho llegara a presentarse, tendría altas consecuencias o efectos sobre la entidad","Mayor",IF(K65="Si el hecho llegara a presentarse, tendría desastrosas consecuencias o efectos sobre la entidad","Catastrófico")))))))))))))))))))))))))))))</f>
        <v>Mayor</v>
      </c>
      <c r="M65" s="368" t="str">
        <f>IF(K65="El riesgo afecta la imagen de alguna área de la organización","20%",IF(K65="El riesgo afecta la imagen de la entidad internamente, de conocimiento general, nivel interno, alta dirección, contratista y/o de provedores","40%",IF(K65="El riesgo afecta la imagen de la entidad con algunos usuarios de relevancia frente al logro de los objetivos","60%",IF(K65="El riesgo afecta la imagen de de la entidad con efecto publicitario sostenido a nivel del sector justicia","80%",IF(K65="El riesgo afecta la imagen de la entidad a nivel nacional, con efecto publicitarios sostenible a nivel país","100%",IF(K65="Impacto que afecte la ejecución presupuestal en un valor ≥0,5%.","20%",IF(K65="Impacto que afecte la ejecución presupuestal en un valor ≥1%.","40%",IF(K65="Impacto que afecte la ejecución presupuestal en un valor ≥5%.","60%",IF(K65="Impacto que afecte la ejecución presupuestal en un valor ≥20%.","80%",IF(K65="Impacto que afecte la ejecución presupuestal en un valor ≥50%.","100%",IF(K65="Incumplimiento máximo del 5% de la meta planeada","20%",IF(K65="Incumplimiento máximo del 15% de la meta planeada","40%",IF(K65="Incumplimiento máximo del 20% de la meta planeada","60%",IF(K65="Incumplimiento máximo del 50% de la meta planeada","80%",IF(K65="Incumplimiento máximo del 80% de la meta planeada","100%",IF(K65="Cualquier afectación a la violacion de los derechos de los ciudadanos se considera con consecuencias altas","80%",IF(K65="Cualquier afectación a la violacion de los derechos de los ciudadanos se considera con consecuencias desastrosas","100%",IF(K65="Afecta la Prestación del Servicio de Administración de Justicia en 5%","20%",IF(K65="Afecta la Prestación del Servicio de Administración de Justicia en 10%","40%",IF(K65="Afecta la Prestación del Servicio de Administración de Justicia en 15%","60%",IF(K65="Afecta la Prestación del Servicio de Administración de Justicia en 20%","80%",IF(K65="Afecta la Prestación del Servicio de Administración de Justicia en más del 50%","100%",IF(K65="Cualquier acto indebido de los servidores judiciales genera altas consecuencias para la entidad","80%",IF(K65="Cualquier acto indebido de los servidores judiciales genera consecuencias desastrosas para la entidad","100%",IF(K65="Si el hecho llegara a presentarse, tendría consecuencias o efectos mínimos sobre la entidad","20%",IF(K65="Si el hecho llegara a presentarse, tendría bajo impacto o efecto sobre la entidad","40%",IF(K65="Si el hecho llegara a presentarse, tendría medianas consecuencias o efectos sobre la entidad","60%",IF(K65="Si el hecho llegara a presentarse, tendría altas consecuencias o efectos sobre la entidad","80%",IF(K65="Si el hecho llegara a presentarse, tendría desastrosas consecuencias o efectos sobre la entidad","100%")))))))))))))))))))))))))))))</f>
        <v>80%</v>
      </c>
      <c r="N65" s="368" t="str">
        <f>VLOOKUP((I65&amp;L65),[3]Hoja1!$B$4:$C$28,2,0)</f>
        <v xml:space="preserve">Alto </v>
      </c>
      <c r="O65" s="277">
        <v>1</v>
      </c>
      <c r="P65" s="214" t="s">
        <v>612</v>
      </c>
      <c r="Q65" s="277" t="str">
        <f t="shared" si="16"/>
        <v>Probabilidad</v>
      </c>
      <c r="R65" s="277" t="s">
        <v>52</v>
      </c>
      <c r="S65" s="277" t="s">
        <v>57</v>
      </c>
      <c r="T65" s="280">
        <f>VLOOKUP(R65&amp;S65,[3]Hoja1!$Q$4:$R$9,2,0)</f>
        <v>0.45</v>
      </c>
      <c r="U65" s="277" t="s">
        <v>59</v>
      </c>
      <c r="V65" s="277" t="s">
        <v>62</v>
      </c>
      <c r="W65" s="277" t="s">
        <v>65</v>
      </c>
      <c r="X65" s="280">
        <f>IF(Q65="Probabilidad",($J$50*T65),IF(Q65="Impacto"," "))</f>
        <v>0.36000000000000004</v>
      </c>
      <c r="Y65" s="280" t="str">
        <f>IF(Z65&lt;=20%,'[3]Tabla probabilidad'!$B$5,IF(Z65&lt;=40%,'[3]Tabla probabilidad'!$B$6,IF(Z65&lt;=60%,'[3]Tabla probabilidad'!$B$7,IF(Z65&lt;=80%,'[3]Tabla probabilidad'!$B$8,IF(Z65&lt;=100%,'[3]Tabla probabilidad'!$B$9)))))</f>
        <v>Muy Baja</v>
      </c>
      <c r="Z65" s="280">
        <f>IF(R65="Preventivo",(J65-(J65*T65)),IF(R65="Detectivo",(J65-(J65*T65)),IF(R65="Correctivo",(J65))))</f>
        <v>0.11</v>
      </c>
      <c r="AA65" s="372" t="str">
        <f>IF(AB65&lt;=20%,'[3]Tabla probabilidad'!$B$5,IF(AB65&lt;=40%,'[3]Tabla probabilidad'!$B$6,IF(AB65&lt;=60%,'[3]Tabla probabilidad'!$B$7,IF(AB65&lt;=80%,'[3]Tabla probabilidad'!$B$8,IF(AB65&lt;=100%,'[3]Tabla probabilidad'!$B$9)))))</f>
        <v>Muy Baja</v>
      </c>
      <c r="AB65" s="372">
        <f>AVERAGE(Z65:Z69)</f>
        <v>0.11399999999999999</v>
      </c>
      <c r="AC65" s="280" t="str">
        <f t="shared" si="17"/>
        <v>Mayor</v>
      </c>
      <c r="AD65" s="280">
        <f>IF(Q65="Probabilidad",(($M$50-0)),IF(Q65="Impacto",($M$50-($M$50*T65))))</f>
        <v>0.8</v>
      </c>
      <c r="AE65" s="372" t="str">
        <f>IF(AF65&lt;=20%,"Leve",IF(AF65&lt;=40%,"Menor",IF(AF65&lt;=60%,"Moderado",IF(AF65&lt;=80%,"Mayor",IF(AF65&lt;=100%,"Catastrófico")))))</f>
        <v>Mayor</v>
      </c>
      <c r="AF65" s="372">
        <f>AVERAGE(AD65:AD69)</f>
        <v>0.8</v>
      </c>
      <c r="AG65" s="365" t="str">
        <f>VLOOKUP(AA65&amp;AE65,[3]Hoja1!$B$4:$C$28,2,0)</f>
        <v xml:space="preserve">Alto </v>
      </c>
      <c r="AH65" s="368" t="s">
        <v>385</v>
      </c>
      <c r="AI65" s="368" t="s">
        <v>644</v>
      </c>
      <c r="AJ65" s="368" t="s">
        <v>642</v>
      </c>
      <c r="AK65" s="369">
        <v>43983</v>
      </c>
      <c r="AL65" s="368"/>
      <c r="AM65" s="368"/>
      <c r="AN65" s="368" t="s">
        <v>177</v>
      </c>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c r="ID65" s="26"/>
      <c r="IE65" s="26"/>
      <c r="IF65" s="26"/>
      <c r="IG65" s="26"/>
      <c r="IH65" s="26"/>
      <c r="II65" s="26"/>
      <c r="IJ65" s="26"/>
      <c r="IK65" s="26"/>
      <c r="IL65" s="26"/>
      <c r="IM65" s="26"/>
      <c r="IN65" s="26"/>
      <c r="IO65" s="26"/>
      <c r="IP65" s="26"/>
      <c r="IQ65" s="26"/>
      <c r="IR65" s="26"/>
      <c r="IS65" s="26"/>
      <c r="IT65" s="26"/>
      <c r="IU65" s="26"/>
      <c r="IV65" s="26"/>
      <c r="IW65" s="26"/>
      <c r="IX65" s="26"/>
      <c r="IY65" s="26"/>
      <c r="IZ65" s="26"/>
      <c r="JA65" s="26"/>
      <c r="JB65" s="26"/>
      <c r="JC65" s="26"/>
      <c r="JD65" s="26"/>
      <c r="JE65" s="26"/>
      <c r="JF65" s="26"/>
      <c r="JG65" s="26"/>
      <c r="JH65" s="26"/>
      <c r="JI65" s="26"/>
      <c r="JJ65" s="26"/>
      <c r="JK65" s="26"/>
      <c r="JL65" s="26"/>
      <c r="JM65" s="26"/>
      <c r="JN65" s="26"/>
      <c r="JO65" s="26"/>
      <c r="JP65" s="26"/>
      <c r="JQ65" s="26"/>
      <c r="JR65" s="26"/>
      <c r="JS65" s="26"/>
      <c r="JT65" s="26"/>
      <c r="JU65" s="26"/>
      <c r="JV65" s="26"/>
      <c r="JW65" s="26"/>
      <c r="JX65" s="26"/>
      <c r="JY65" s="26"/>
      <c r="JZ65" s="26"/>
      <c r="KA65" s="26"/>
      <c r="KB65" s="26"/>
      <c r="KC65" s="26"/>
      <c r="KD65" s="26"/>
      <c r="KE65" s="26"/>
      <c r="KF65" s="26"/>
      <c r="KG65" s="26"/>
      <c r="KH65" s="26"/>
      <c r="KI65" s="26"/>
      <c r="KJ65" s="26"/>
      <c r="KK65" s="26"/>
      <c r="KL65" s="26"/>
    </row>
    <row r="66" spans="1:298" s="29" customFormat="1" ht="82.5" customHeight="1" x14ac:dyDescent="0.25">
      <c r="A66" s="368"/>
      <c r="B66" s="366"/>
      <c r="C66" s="368"/>
      <c r="D66" s="375"/>
      <c r="E66" s="368"/>
      <c r="F66" s="376"/>
      <c r="G66" s="368"/>
      <c r="H66" s="368"/>
      <c r="I66" s="377"/>
      <c r="J66" s="370"/>
      <c r="K66" s="368"/>
      <c r="L66" s="371"/>
      <c r="M66" s="371"/>
      <c r="N66" s="368"/>
      <c r="O66" s="277">
        <v>2</v>
      </c>
      <c r="P66" s="295" t="s">
        <v>617</v>
      </c>
      <c r="Q66" s="277" t="str">
        <f t="shared" si="16"/>
        <v>Probabilidad</v>
      </c>
      <c r="R66" s="277" t="s">
        <v>52</v>
      </c>
      <c r="S66" s="277" t="s">
        <v>57</v>
      </c>
      <c r="T66" s="280">
        <f>VLOOKUP(R66&amp;S66,[3]Hoja1!$Q$4:$R$9,2,0)</f>
        <v>0.45</v>
      </c>
      <c r="U66" s="277" t="s">
        <v>59</v>
      </c>
      <c r="V66" s="277" t="s">
        <v>62</v>
      </c>
      <c r="W66" s="277" t="s">
        <v>65</v>
      </c>
      <c r="X66" s="280">
        <f t="shared" ref="X66:X69" si="20">IF(Q66="Probabilidad",($J$50*T66),IF(Q66="Impacto"," "))</f>
        <v>0.36000000000000004</v>
      </c>
      <c r="Y66" s="280" t="str">
        <f>IF(Z66&lt;=20%,'[3]Tabla probabilidad'!$B$5,IF(Z66&lt;=40%,'[3]Tabla probabilidad'!$B$6,IF(Z66&lt;=60%,'[3]Tabla probabilidad'!$B$7,IF(Z66&lt;=80%,'[3]Tabla probabilidad'!$B$8,IF(Z66&lt;=100%,'[3]Tabla probabilidad'!$B$9)))))</f>
        <v>Muy Baja</v>
      </c>
      <c r="Z66" s="280">
        <f>IF(R66="Preventivo",(J65-(J65*T66)),IF(R66="Detectivo",(J65-(J65*T66)),IF(R66="Correctivo",(J65))))</f>
        <v>0.11</v>
      </c>
      <c r="AA66" s="373"/>
      <c r="AB66" s="373"/>
      <c r="AC66" s="280" t="str">
        <f t="shared" si="17"/>
        <v>Mayor</v>
      </c>
      <c r="AD66" s="280">
        <f t="shared" ref="AD66:AD69" si="21">IF(Q66="Probabilidad",(($M$50-0)),IF(Q66="Impacto",($M$50-($M$50*T66))))</f>
        <v>0.8</v>
      </c>
      <c r="AE66" s="373"/>
      <c r="AF66" s="373"/>
      <c r="AG66" s="366"/>
      <c r="AH66" s="368"/>
      <c r="AI66" s="368"/>
      <c r="AJ66" s="368"/>
      <c r="AK66" s="368"/>
      <c r="AL66" s="368"/>
      <c r="AM66" s="368"/>
      <c r="AN66" s="368"/>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c r="HX66" s="26"/>
      <c r="HY66" s="26"/>
      <c r="HZ66" s="26"/>
      <c r="IA66" s="26"/>
      <c r="IB66" s="26"/>
      <c r="IC66" s="26"/>
      <c r="ID66" s="26"/>
      <c r="IE66" s="26"/>
      <c r="IF66" s="26"/>
      <c r="IG66" s="26"/>
      <c r="IH66" s="26"/>
      <c r="II66" s="26"/>
      <c r="IJ66" s="26"/>
      <c r="IK66" s="26"/>
      <c r="IL66" s="26"/>
      <c r="IM66" s="26"/>
      <c r="IN66" s="26"/>
      <c r="IO66" s="26"/>
      <c r="IP66" s="26"/>
      <c r="IQ66" s="26"/>
      <c r="IR66" s="26"/>
      <c r="IS66" s="26"/>
      <c r="IT66" s="26"/>
      <c r="IU66" s="26"/>
      <c r="IV66" s="26"/>
      <c r="IW66" s="26"/>
      <c r="IX66" s="26"/>
      <c r="IY66" s="26"/>
      <c r="IZ66" s="26"/>
      <c r="JA66" s="26"/>
      <c r="JB66" s="26"/>
      <c r="JC66" s="26"/>
      <c r="JD66" s="26"/>
      <c r="JE66" s="26"/>
      <c r="JF66" s="26"/>
      <c r="JG66" s="26"/>
      <c r="JH66" s="26"/>
      <c r="JI66" s="26"/>
      <c r="JJ66" s="26"/>
      <c r="JK66" s="26"/>
      <c r="JL66" s="26"/>
      <c r="JM66" s="26"/>
      <c r="JN66" s="26"/>
      <c r="JO66" s="26"/>
      <c r="JP66" s="26"/>
      <c r="JQ66" s="26"/>
      <c r="JR66" s="26"/>
      <c r="JS66" s="26"/>
      <c r="JT66" s="26"/>
      <c r="JU66" s="26"/>
      <c r="JV66" s="26"/>
      <c r="JW66" s="26"/>
      <c r="JX66" s="26"/>
      <c r="JY66" s="26"/>
      <c r="JZ66" s="26"/>
      <c r="KA66" s="26"/>
      <c r="KB66" s="26"/>
      <c r="KC66" s="26"/>
      <c r="KD66" s="26"/>
      <c r="KE66" s="26"/>
      <c r="KF66" s="26"/>
      <c r="KG66" s="26"/>
      <c r="KH66" s="26"/>
      <c r="KI66" s="26"/>
      <c r="KJ66" s="26"/>
      <c r="KK66" s="26"/>
      <c r="KL66" s="26"/>
    </row>
    <row r="67" spans="1:298" s="29" customFormat="1" ht="114.75" customHeight="1" x14ac:dyDescent="0.25">
      <c r="A67" s="368"/>
      <c r="B67" s="366"/>
      <c r="C67" s="368"/>
      <c r="D67" s="375"/>
      <c r="E67" s="368"/>
      <c r="F67" s="376"/>
      <c r="G67" s="368"/>
      <c r="H67" s="368"/>
      <c r="I67" s="377"/>
      <c r="J67" s="370"/>
      <c r="K67" s="368"/>
      <c r="L67" s="371"/>
      <c r="M67" s="371"/>
      <c r="N67" s="368"/>
      <c r="O67" s="277">
        <v>3</v>
      </c>
      <c r="P67" s="214" t="s">
        <v>618</v>
      </c>
      <c r="Q67" s="277" t="str">
        <f t="shared" si="16"/>
        <v>Probabilidad</v>
      </c>
      <c r="R67" s="277" t="s">
        <v>53</v>
      </c>
      <c r="S67" s="277" t="s">
        <v>57</v>
      </c>
      <c r="T67" s="280">
        <f>VLOOKUP(R67&amp;S67,[3]Hoja1!$Q$4:$R$9,2,0)</f>
        <v>0.35</v>
      </c>
      <c r="U67" s="277" t="s">
        <v>59</v>
      </c>
      <c r="V67" s="277" t="s">
        <v>62</v>
      </c>
      <c r="W67" s="277" t="s">
        <v>65</v>
      </c>
      <c r="X67" s="280">
        <f t="shared" si="20"/>
        <v>0.27999999999999997</v>
      </c>
      <c r="Y67" s="280" t="str">
        <f>IF(Z67&lt;=20%,'[3]Tabla probabilidad'!$B$5,IF(Z67&lt;=40%,'[3]Tabla probabilidad'!$B$6,IF(Z67&lt;=60%,'[3]Tabla probabilidad'!$B$7,IF(Z67&lt;=80%,'[3]Tabla probabilidad'!$B$8,IF(Z67&lt;=100%,'[3]Tabla probabilidad'!$B$9)))))</f>
        <v>Muy Baja</v>
      </c>
      <c r="Z67" s="280">
        <f>IF(R67="Preventivo",(J65-(J65*T67)),IF(R67="Detectivo",(J65-(J65*T67)),IF(R67="Correctivo",(J65))))</f>
        <v>0.13</v>
      </c>
      <c r="AA67" s="373"/>
      <c r="AB67" s="373"/>
      <c r="AC67" s="280" t="str">
        <f t="shared" si="17"/>
        <v>Mayor</v>
      </c>
      <c r="AD67" s="280">
        <f t="shared" si="21"/>
        <v>0.8</v>
      </c>
      <c r="AE67" s="373"/>
      <c r="AF67" s="373"/>
      <c r="AG67" s="366"/>
      <c r="AH67" s="368"/>
      <c r="AI67" s="368"/>
      <c r="AJ67" s="368"/>
      <c r="AK67" s="368"/>
      <c r="AL67" s="368"/>
      <c r="AM67" s="368"/>
      <c r="AN67" s="368"/>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c r="GN67" s="26"/>
      <c r="GO67" s="26"/>
      <c r="GP67" s="26"/>
      <c r="GQ67" s="26"/>
      <c r="GR67" s="26"/>
      <c r="GS67" s="26"/>
      <c r="GT67" s="26"/>
      <c r="GU67" s="26"/>
      <c r="GV67" s="26"/>
      <c r="GW67" s="26"/>
      <c r="GX67" s="26"/>
      <c r="GY67" s="26"/>
      <c r="GZ67" s="26"/>
      <c r="HA67" s="26"/>
      <c r="HB67" s="26"/>
      <c r="HC67" s="26"/>
      <c r="HD67" s="26"/>
      <c r="HE67" s="26"/>
      <c r="HF67" s="26"/>
      <c r="HG67" s="26"/>
      <c r="HH67" s="26"/>
      <c r="HI67" s="26"/>
      <c r="HJ67" s="26"/>
      <c r="HK67" s="26"/>
      <c r="HL67" s="26"/>
      <c r="HM67" s="26"/>
      <c r="HN67" s="26"/>
      <c r="HO67" s="26"/>
      <c r="HP67" s="26"/>
      <c r="HQ67" s="26"/>
      <c r="HR67" s="26"/>
      <c r="HS67" s="26"/>
      <c r="HT67" s="26"/>
      <c r="HU67" s="26"/>
      <c r="HV67" s="26"/>
      <c r="HW67" s="26"/>
      <c r="HX67" s="26"/>
      <c r="HY67" s="26"/>
      <c r="HZ67" s="26"/>
      <c r="IA67" s="26"/>
      <c r="IB67" s="26"/>
      <c r="IC67" s="26"/>
      <c r="ID67" s="26"/>
      <c r="IE67" s="26"/>
      <c r="IF67" s="26"/>
      <c r="IG67" s="26"/>
      <c r="IH67" s="26"/>
      <c r="II67" s="26"/>
      <c r="IJ67" s="26"/>
      <c r="IK67" s="26"/>
      <c r="IL67" s="26"/>
      <c r="IM67" s="26"/>
      <c r="IN67" s="26"/>
      <c r="IO67" s="26"/>
      <c r="IP67" s="26"/>
      <c r="IQ67" s="26"/>
      <c r="IR67" s="26"/>
      <c r="IS67" s="26"/>
      <c r="IT67" s="26"/>
      <c r="IU67" s="26"/>
      <c r="IV67" s="26"/>
      <c r="IW67" s="26"/>
      <c r="IX67" s="26"/>
      <c r="IY67" s="26"/>
      <c r="IZ67" s="26"/>
      <c r="JA67" s="26"/>
      <c r="JB67" s="26"/>
      <c r="JC67" s="26"/>
      <c r="JD67" s="26"/>
      <c r="JE67" s="26"/>
      <c r="JF67" s="26"/>
      <c r="JG67" s="26"/>
      <c r="JH67" s="26"/>
      <c r="JI67" s="26"/>
      <c r="JJ67" s="26"/>
      <c r="JK67" s="26"/>
      <c r="JL67" s="26"/>
      <c r="JM67" s="26"/>
      <c r="JN67" s="26"/>
      <c r="JO67" s="26"/>
      <c r="JP67" s="26"/>
      <c r="JQ67" s="26"/>
      <c r="JR67" s="26"/>
      <c r="JS67" s="26"/>
      <c r="JT67" s="26"/>
      <c r="JU67" s="26"/>
      <c r="JV67" s="26"/>
      <c r="JW67" s="26"/>
      <c r="JX67" s="26"/>
      <c r="JY67" s="26"/>
      <c r="JZ67" s="26"/>
      <c r="KA67" s="26"/>
      <c r="KB67" s="26"/>
      <c r="KC67" s="26"/>
      <c r="KD67" s="26"/>
      <c r="KE67" s="26"/>
      <c r="KF67" s="26"/>
      <c r="KG67" s="26"/>
      <c r="KH67" s="26"/>
      <c r="KI67" s="26"/>
      <c r="KJ67" s="26"/>
      <c r="KK67" s="26"/>
      <c r="KL67" s="26"/>
    </row>
    <row r="68" spans="1:298" s="29" customFormat="1" ht="60" x14ac:dyDescent="0.25">
      <c r="A68" s="368"/>
      <c r="B68" s="366"/>
      <c r="C68" s="368"/>
      <c r="D68" s="375"/>
      <c r="E68" s="368"/>
      <c r="F68" s="376"/>
      <c r="G68" s="368"/>
      <c r="H68" s="368"/>
      <c r="I68" s="377"/>
      <c r="J68" s="370"/>
      <c r="K68" s="368"/>
      <c r="L68" s="371"/>
      <c r="M68" s="371"/>
      <c r="N68" s="368"/>
      <c r="O68" s="277">
        <v>4</v>
      </c>
      <c r="P68" s="214" t="s">
        <v>613</v>
      </c>
      <c r="Q68" s="277" t="str">
        <f t="shared" si="16"/>
        <v>Probabilidad</v>
      </c>
      <c r="R68" s="277" t="s">
        <v>52</v>
      </c>
      <c r="S68" s="277" t="s">
        <v>57</v>
      </c>
      <c r="T68" s="280">
        <f>VLOOKUP(R68&amp;S68,[3]Hoja1!$Q$4:$R$9,2,0)</f>
        <v>0.45</v>
      </c>
      <c r="U68" s="277" t="s">
        <v>59</v>
      </c>
      <c r="V68" s="277" t="s">
        <v>62</v>
      </c>
      <c r="W68" s="277" t="s">
        <v>65</v>
      </c>
      <c r="X68" s="280">
        <f t="shared" si="20"/>
        <v>0.36000000000000004</v>
      </c>
      <c r="Y68" s="280" t="str">
        <f>IF(Z68&lt;=20%,'[3]Tabla probabilidad'!$B$5,IF(Z68&lt;=40%,'[3]Tabla probabilidad'!$B$6,IF(Z68&lt;=60%,'[3]Tabla probabilidad'!$B$7,IF(Z68&lt;=80%,'[3]Tabla probabilidad'!$B$8,IF(Z68&lt;=100%,'[3]Tabla probabilidad'!$B$9)))))</f>
        <v>Muy Baja</v>
      </c>
      <c r="Z68" s="280">
        <f>IF(R68="Preventivo",(J65-(J65*T68)),IF(R68="Detectivo",(J65-(J65*T68)),IF(R68="Correctivo",(J65))))</f>
        <v>0.11</v>
      </c>
      <c r="AA68" s="373"/>
      <c r="AB68" s="373"/>
      <c r="AC68" s="280" t="str">
        <f t="shared" si="17"/>
        <v>Mayor</v>
      </c>
      <c r="AD68" s="280">
        <f t="shared" si="21"/>
        <v>0.8</v>
      </c>
      <c r="AE68" s="373"/>
      <c r="AF68" s="373"/>
      <c r="AG68" s="366"/>
      <c r="AH68" s="368"/>
      <c r="AI68" s="368"/>
      <c r="AJ68" s="368"/>
      <c r="AK68" s="368"/>
      <c r="AL68" s="368"/>
      <c r="AM68" s="368"/>
      <c r="AN68" s="368"/>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c r="IV68" s="26"/>
      <c r="IW68" s="26"/>
      <c r="IX68" s="26"/>
      <c r="IY68" s="26"/>
      <c r="IZ68" s="26"/>
      <c r="JA68" s="26"/>
      <c r="JB68" s="26"/>
      <c r="JC68" s="26"/>
      <c r="JD68" s="26"/>
      <c r="JE68" s="26"/>
      <c r="JF68" s="26"/>
      <c r="JG68" s="26"/>
      <c r="JH68" s="26"/>
      <c r="JI68" s="26"/>
      <c r="JJ68" s="26"/>
      <c r="JK68" s="26"/>
      <c r="JL68" s="26"/>
      <c r="JM68" s="26"/>
      <c r="JN68" s="26"/>
      <c r="JO68" s="26"/>
      <c r="JP68" s="26"/>
      <c r="JQ68" s="26"/>
      <c r="JR68" s="26"/>
      <c r="JS68" s="26"/>
      <c r="JT68" s="26"/>
      <c r="JU68" s="26"/>
      <c r="JV68" s="26"/>
      <c r="JW68" s="26"/>
      <c r="JX68" s="26"/>
      <c r="JY68" s="26"/>
      <c r="JZ68" s="26"/>
      <c r="KA68" s="26"/>
      <c r="KB68" s="26"/>
      <c r="KC68" s="26"/>
      <c r="KD68" s="26"/>
      <c r="KE68" s="26"/>
      <c r="KF68" s="26"/>
      <c r="KG68" s="26"/>
      <c r="KH68" s="26"/>
      <c r="KI68" s="26"/>
      <c r="KJ68" s="26"/>
      <c r="KK68" s="26"/>
      <c r="KL68" s="26"/>
    </row>
    <row r="69" spans="1:298" s="29" customFormat="1" ht="174" customHeight="1" x14ac:dyDescent="0.25">
      <c r="A69" s="368"/>
      <c r="B69" s="367"/>
      <c r="C69" s="368"/>
      <c r="D69" s="375"/>
      <c r="E69" s="368"/>
      <c r="F69" s="376"/>
      <c r="G69" s="368"/>
      <c r="H69" s="368"/>
      <c r="I69" s="377"/>
      <c r="J69" s="370"/>
      <c r="K69" s="368"/>
      <c r="L69" s="371"/>
      <c r="M69" s="371"/>
      <c r="N69" s="368"/>
      <c r="O69" s="277">
        <v>5</v>
      </c>
      <c r="P69" s="217" t="s">
        <v>614</v>
      </c>
      <c r="Q69" s="277" t="str">
        <f t="shared" si="16"/>
        <v>Probabilidad</v>
      </c>
      <c r="R69" s="277" t="s">
        <v>52</v>
      </c>
      <c r="S69" s="277" t="s">
        <v>57</v>
      </c>
      <c r="T69" s="280">
        <f>VLOOKUP(R69&amp;S69,[3]Hoja1!$Q$4:$R$9,2,0)</f>
        <v>0.45</v>
      </c>
      <c r="U69" s="277" t="s">
        <v>59</v>
      </c>
      <c r="V69" s="277" t="s">
        <v>62</v>
      </c>
      <c r="W69" s="277" t="s">
        <v>65</v>
      </c>
      <c r="X69" s="280">
        <f t="shared" si="20"/>
        <v>0.36000000000000004</v>
      </c>
      <c r="Y69" s="280" t="str">
        <f>IF(Z69&lt;=20%,'[3]Tabla probabilidad'!$B$5,IF(Z69&lt;=40%,'[3]Tabla probabilidad'!$B$6,IF(Z69&lt;=60%,'[3]Tabla probabilidad'!$B$7,IF(Z69&lt;=80%,'[3]Tabla probabilidad'!$B$8,IF(Z69&lt;=100%,'[3]Tabla probabilidad'!$B$9)))))</f>
        <v>Muy Baja</v>
      </c>
      <c r="Z69" s="280">
        <f>IF(R69="Preventivo",(J65-(J65*T69)),IF(R69="Detectivo",(J65-(J65*T69)),IF(R69="Correctivo",(J65))))</f>
        <v>0.11</v>
      </c>
      <c r="AA69" s="374"/>
      <c r="AB69" s="374"/>
      <c r="AC69" s="280" t="str">
        <f t="shared" si="17"/>
        <v>Mayor</v>
      </c>
      <c r="AD69" s="280">
        <f t="shared" si="21"/>
        <v>0.8</v>
      </c>
      <c r="AE69" s="374"/>
      <c r="AF69" s="374"/>
      <c r="AG69" s="367"/>
      <c r="AH69" s="368"/>
      <c r="AI69" s="368"/>
      <c r="AJ69" s="368"/>
      <c r="AK69" s="368"/>
      <c r="AL69" s="368"/>
      <c r="AM69" s="368"/>
      <c r="AN69" s="368"/>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26"/>
      <c r="JS69" s="26"/>
      <c r="JT69" s="26"/>
      <c r="JU69" s="26"/>
      <c r="JV69" s="26"/>
      <c r="JW69" s="26"/>
      <c r="JX69" s="26"/>
      <c r="JY69" s="26"/>
      <c r="JZ69" s="26"/>
      <c r="KA69" s="26"/>
      <c r="KB69" s="26"/>
      <c r="KC69" s="26"/>
      <c r="KD69" s="26"/>
      <c r="KE69" s="26"/>
      <c r="KF69" s="26"/>
      <c r="KG69" s="26"/>
      <c r="KH69" s="26"/>
      <c r="KI69" s="26"/>
      <c r="KJ69" s="26"/>
      <c r="KK69" s="26"/>
      <c r="KL69" s="26"/>
    </row>
  </sheetData>
  <mergeCells count="358">
    <mergeCell ref="B60:B64"/>
    <mergeCell ref="B10:B14"/>
    <mergeCell ref="K45:K49"/>
    <mergeCell ref="L45:L49"/>
    <mergeCell ref="M45:M49"/>
    <mergeCell ref="N45:N49"/>
    <mergeCell ref="AA45:AA49"/>
    <mergeCell ref="K40:K44"/>
    <mergeCell ref="L40:L44"/>
    <mergeCell ref="M40:M44"/>
    <mergeCell ref="N40:N44"/>
    <mergeCell ref="AA40:AA44"/>
    <mergeCell ref="K15:K19"/>
    <mergeCell ref="L15:L19"/>
    <mergeCell ref="M15:M19"/>
    <mergeCell ref="N15:N19"/>
    <mergeCell ref="AA15:AA19"/>
    <mergeCell ref="N20:N24"/>
    <mergeCell ref="AA20:AA24"/>
    <mergeCell ref="F10:F14"/>
    <mergeCell ref="K10:K14"/>
    <mergeCell ref="N25:N29"/>
    <mergeCell ref="C60:C64"/>
    <mergeCell ref="D20:D24"/>
    <mergeCell ref="AE15:AE19"/>
    <mergeCell ref="AG15:AG19"/>
    <mergeCell ref="AB15:AB19"/>
    <mergeCell ref="AF15:AF19"/>
    <mergeCell ref="A15:A19"/>
    <mergeCell ref="C15:C19"/>
    <mergeCell ref="D15:D19"/>
    <mergeCell ref="E15:E19"/>
    <mergeCell ref="F15:F19"/>
    <mergeCell ref="G15:G19"/>
    <mergeCell ref="H15:H19"/>
    <mergeCell ref="I15:I19"/>
    <mergeCell ref="J15:J19"/>
    <mergeCell ref="B15:B19"/>
    <mergeCell ref="A60:A64"/>
    <mergeCell ref="D60:D64"/>
    <mergeCell ref="E60:E64"/>
    <mergeCell ref="F60:F64"/>
    <mergeCell ref="C20:C24"/>
    <mergeCell ref="G60:G64"/>
    <mergeCell ref="H60:H64"/>
    <mergeCell ref="I60:I64"/>
    <mergeCell ref="AH20:AH24"/>
    <mergeCell ref="AG35:AG39"/>
    <mergeCell ref="AB40:AB44"/>
    <mergeCell ref="AE40:AE44"/>
    <mergeCell ref="AF40:AF44"/>
    <mergeCell ref="AG40:AG44"/>
    <mergeCell ref="A40:A44"/>
    <mergeCell ref="C40:C44"/>
    <mergeCell ref="D40:D44"/>
    <mergeCell ref="E40:E44"/>
    <mergeCell ref="F40:F44"/>
    <mergeCell ref="G40:G44"/>
    <mergeCell ref="H40:H44"/>
    <mergeCell ref="I40:I44"/>
    <mergeCell ref="J40:J44"/>
    <mergeCell ref="B40:B44"/>
    <mergeCell ref="J60:J64"/>
    <mergeCell ref="C45:C49"/>
    <mergeCell ref="D45:D49"/>
    <mergeCell ref="E45:E49"/>
    <mergeCell ref="F45:F49"/>
    <mergeCell ref="G45:G49"/>
    <mergeCell ref="H45:H49"/>
    <mergeCell ref="I45:I49"/>
    <mergeCell ref="J45:J49"/>
    <mergeCell ref="D50:D54"/>
    <mergeCell ref="E50:E54"/>
    <mergeCell ref="F50:F54"/>
    <mergeCell ref="G50:G54"/>
    <mergeCell ref="H50:H54"/>
    <mergeCell ref="I50:I54"/>
    <mergeCell ref="J50:J54"/>
    <mergeCell ref="G10:G14"/>
    <mergeCell ref="H10:H14"/>
    <mergeCell ref="I10:I14"/>
    <mergeCell ref="J10:J14"/>
    <mergeCell ref="A10:A14"/>
    <mergeCell ref="C10:C14"/>
    <mergeCell ref="D10:D14"/>
    <mergeCell ref="E10:E14"/>
    <mergeCell ref="A20:A24"/>
    <mergeCell ref="B20:B24"/>
    <mergeCell ref="E20:E24"/>
    <mergeCell ref="F20:F24"/>
    <mergeCell ref="G20:G24"/>
    <mergeCell ref="H20:H24"/>
    <mergeCell ref="I20:I24"/>
    <mergeCell ref="J20:J24"/>
    <mergeCell ref="AN50:AN54"/>
    <mergeCell ref="AE50:AE54"/>
    <mergeCell ref="AF50:AF54"/>
    <mergeCell ref="AG50:AG54"/>
    <mergeCell ref="AH50:AH54"/>
    <mergeCell ref="AI50:AI54"/>
    <mergeCell ref="A35:A39"/>
    <mergeCell ref="C35:C39"/>
    <mergeCell ref="D35:D39"/>
    <mergeCell ref="E35:E39"/>
    <mergeCell ref="F35:F39"/>
    <mergeCell ref="G35:G39"/>
    <mergeCell ref="H35:H39"/>
    <mergeCell ref="I35:I39"/>
    <mergeCell ref="J35:J39"/>
    <mergeCell ref="AB45:AB49"/>
    <mergeCell ref="AE45:AE49"/>
    <mergeCell ref="AF45:AF49"/>
    <mergeCell ref="AG45:AG49"/>
    <mergeCell ref="A45:A49"/>
    <mergeCell ref="B45:B49"/>
    <mergeCell ref="B35:B39"/>
    <mergeCell ref="A50:A54"/>
    <mergeCell ref="C50:C54"/>
    <mergeCell ref="AF25:AF29"/>
    <mergeCell ref="AG25:AG29"/>
    <mergeCell ref="AH25:AH29"/>
    <mergeCell ref="AI25:AI29"/>
    <mergeCell ref="AJ25:AJ29"/>
    <mergeCell ref="AK25:AK29"/>
    <mergeCell ref="AL25:AL29"/>
    <mergeCell ref="AM25:AM29"/>
    <mergeCell ref="AM50:AM54"/>
    <mergeCell ref="AJ50:AJ54"/>
    <mergeCell ref="AK50:AK54"/>
    <mergeCell ref="AL50:AL54"/>
    <mergeCell ref="AJ45:AJ49"/>
    <mergeCell ref="AK45:AK49"/>
    <mergeCell ref="AL45:AL49"/>
    <mergeCell ref="AM45:AM49"/>
    <mergeCell ref="AH35:AH39"/>
    <mergeCell ref="AI35:AI39"/>
    <mergeCell ref="AJ35:AJ39"/>
    <mergeCell ref="AK35:AK39"/>
    <mergeCell ref="AL35:AL39"/>
    <mergeCell ref="AM35:AM39"/>
    <mergeCell ref="A30:A34"/>
    <mergeCell ref="C30:C34"/>
    <mergeCell ref="D30:D34"/>
    <mergeCell ref="E30:E34"/>
    <mergeCell ref="F30:F34"/>
    <mergeCell ref="L30:L34"/>
    <mergeCell ref="M30:M34"/>
    <mergeCell ref="G30:G34"/>
    <mergeCell ref="H30:H34"/>
    <mergeCell ref="I30:I34"/>
    <mergeCell ref="J30:J34"/>
    <mergeCell ref="K30:K34"/>
    <mergeCell ref="B30:B34"/>
    <mergeCell ref="AL8:AL9"/>
    <mergeCell ref="AM8:AM9"/>
    <mergeCell ref="AN8:AN9"/>
    <mergeCell ref="AI8:AI9"/>
    <mergeCell ref="AJ8:AJ9"/>
    <mergeCell ref="AG8:AG9"/>
    <mergeCell ref="AH8:AH9"/>
    <mergeCell ref="Z8:Z9"/>
    <mergeCell ref="N30:N34"/>
    <mergeCell ref="N8:N9"/>
    <mergeCell ref="X8:X9"/>
    <mergeCell ref="Q8:Q9"/>
    <mergeCell ref="R8:W8"/>
    <mergeCell ref="AH30:AH34"/>
    <mergeCell ref="Y8:Y9"/>
    <mergeCell ref="AC8:AC9"/>
    <mergeCell ref="AD8:AD9"/>
    <mergeCell ref="P8:P9"/>
    <mergeCell ref="AB30:AB34"/>
    <mergeCell ref="AA30:AA34"/>
    <mergeCell ref="AF30:AF34"/>
    <mergeCell ref="AE30:AE34"/>
    <mergeCell ref="AG30:AG34"/>
    <mergeCell ref="AN30:AN3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50:K54"/>
    <mergeCell ref="L50:L54"/>
    <mergeCell ref="M50:M54"/>
    <mergeCell ref="N50:N54"/>
    <mergeCell ref="AA50:AA54"/>
    <mergeCell ref="AB50:AB54"/>
    <mergeCell ref="B50:B54"/>
    <mergeCell ref="AN10:AN14"/>
    <mergeCell ref="AE10:AE14"/>
    <mergeCell ref="AF10:AF14"/>
    <mergeCell ref="AG10:AG14"/>
    <mergeCell ref="AH10:AH14"/>
    <mergeCell ref="AI10:AI14"/>
    <mergeCell ref="L10:L14"/>
    <mergeCell ref="M10:M14"/>
    <mergeCell ref="N10:N14"/>
    <mergeCell ref="AA10:AA14"/>
    <mergeCell ref="AB10:AB14"/>
    <mergeCell ref="AM10:AM14"/>
    <mergeCell ref="AJ10:AJ14"/>
    <mergeCell ref="AK10:AK14"/>
    <mergeCell ref="AL10:AL14"/>
    <mergeCell ref="K25:K29"/>
    <mergeCell ref="L25:L29"/>
    <mergeCell ref="A25:A29"/>
    <mergeCell ref="C25:C29"/>
    <mergeCell ref="D25:D29"/>
    <mergeCell ref="E25:E29"/>
    <mergeCell ref="F25:F29"/>
    <mergeCell ref="G25:G29"/>
    <mergeCell ref="H25:H29"/>
    <mergeCell ref="I25:I29"/>
    <mergeCell ref="J25:J29"/>
    <mergeCell ref="M25:M29"/>
    <mergeCell ref="B25:B29"/>
    <mergeCell ref="AH60:AH64"/>
    <mergeCell ref="AI60:AI64"/>
    <mergeCell ref="AJ60:AJ64"/>
    <mergeCell ref="AK60:AK64"/>
    <mergeCell ref="AL60:AL64"/>
    <mergeCell ref="K35:K39"/>
    <mergeCell ref="L35:L39"/>
    <mergeCell ref="M35:M39"/>
    <mergeCell ref="N35:N39"/>
    <mergeCell ref="AA35:AA39"/>
    <mergeCell ref="AB35:AB39"/>
    <mergeCell ref="AE35:AE39"/>
    <mergeCell ref="AF35:AF39"/>
    <mergeCell ref="AI30:AI34"/>
    <mergeCell ref="AJ30:AJ34"/>
    <mergeCell ref="AK30:AK34"/>
    <mergeCell ref="AL30:AL34"/>
    <mergeCell ref="AA25:AA29"/>
    <mergeCell ref="AB25:AB29"/>
    <mergeCell ref="AE25:AE29"/>
    <mergeCell ref="AH45:AH49"/>
    <mergeCell ref="AI45:AI49"/>
    <mergeCell ref="AM60:AM64"/>
    <mergeCell ref="AN60:AN64"/>
    <mergeCell ref="K60:K64"/>
    <mergeCell ref="L60:L64"/>
    <mergeCell ref="M60:M64"/>
    <mergeCell ref="N60:N64"/>
    <mergeCell ref="AA60:AA64"/>
    <mergeCell ref="AB60:AB64"/>
    <mergeCell ref="AE60:AE64"/>
    <mergeCell ref="AF60:AF64"/>
    <mergeCell ref="AG60:AG64"/>
    <mergeCell ref="AN45:AN49"/>
    <mergeCell ref="AK15:AK19"/>
    <mergeCell ref="AL15:AL19"/>
    <mergeCell ref="AM15:AM19"/>
    <mergeCell ref="AN15:AN19"/>
    <mergeCell ref="AH40:AH44"/>
    <mergeCell ref="AI40:AI44"/>
    <mergeCell ref="AJ40:AJ44"/>
    <mergeCell ref="AK40:AK44"/>
    <mergeCell ref="AL40:AL44"/>
    <mergeCell ref="AM40:AM44"/>
    <mergeCell ref="AN40:AN44"/>
    <mergeCell ref="AM30:AM34"/>
    <mergeCell ref="AH15:AH19"/>
    <mergeCell ref="AI15:AI19"/>
    <mergeCell ref="AJ15:AJ19"/>
    <mergeCell ref="AN25:AN29"/>
    <mergeCell ref="AI20:AI24"/>
    <mergeCell ref="AJ20:AJ24"/>
    <mergeCell ref="AK20:AK24"/>
    <mergeCell ref="AL20:AL24"/>
    <mergeCell ref="AM20:AM24"/>
    <mergeCell ref="AN20:AN24"/>
    <mergeCell ref="AN35:AN39"/>
    <mergeCell ref="AG20:AG24"/>
    <mergeCell ref="M20:M24"/>
    <mergeCell ref="L20:L24"/>
    <mergeCell ref="K20:K24"/>
    <mergeCell ref="AF20:AF24"/>
    <mergeCell ref="AE20:AE24"/>
    <mergeCell ref="AB20:AB24"/>
    <mergeCell ref="A55:A59"/>
    <mergeCell ref="B55:B59"/>
    <mergeCell ref="C55:C59"/>
    <mergeCell ref="D55:D59"/>
    <mergeCell ref="E55:E59"/>
    <mergeCell ref="F55:F59"/>
    <mergeCell ref="G55:G59"/>
    <mergeCell ref="H55:H59"/>
    <mergeCell ref="I55:I59"/>
    <mergeCell ref="J55:J59"/>
    <mergeCell ref="K55:K59"/>
    <mergeCell ref="L55:L59"/>
    <mergeCell ref="M55:M59"/>
    <mergeCell ref="N55:N59"/>
    <mergeCell ref="AA55:AA59"/>
    <mergeCell ref="AB55:AB59"/>
    <mergeCell ref="AE55:AE59"/>
    <mergeCell ref="AF55:AF59"/>
    <mergeCell ref="AG55:AG59"/>
    <mergeCell ref="AH55:AH59"/>
    <mergeCell ref="AI55:AI59"/>
    <mergeCell ref="AJ55:AJ59"/>
    <mergeCell ref="AK55:AK59"/>
    <mergeCell ref="AL55:AL59"/>
    <mergeCell ref="AM55:AM59"/>
    <mergeCell ref="AN55:AN59"/>
    <mergeCell ref="A65:A69"/>
    <mergeCell ref="B65:B69"/>
    <mergeCell ref="C65:C69"/>
    <mergeCell ref="D65:D69"/>
    <mergeCell ref="E65:E69"/>
    <mergeCell ref="F65:F69"/>
    <mergeCell ref="G65:G69"/>
    <mergeCell ref="H65:H69"/>
    <mergeCell ref="I65:I69"/>
    <mergeCell ref="AG65:AG69"/>
    <mergeCell ref="AH65:AH69"/>
    <mergeCell ref="AI65:AI69"/>
    <mergeCell ref="AJ65:AJ69"/>
    <mergeCell ref="AK65:AK69"/>
    <mergeCell ref="AL65:AL69"/>
    <mergeCell ref="AM65:AM69"/>
    <mergeCell ref="AN65:AN69"/>
    <mergeCell ref="J65:J69"/>
    <mergeCell ref="K65:K69"/>
    <mergeCell ref="L65:L69"/>
    <mergeCell ref="M65:M69"/>
    <mergeCell ref="N65:N69"/>
    <mergeCell ref="AA65:AA69"/>
    <mergeCell ref="AB65:AB69"/>
    <mergeCell ref="AE65:AE69"/>
    <mergeCell ref="AF65:AF69"/>
  </mergeCells>
  <conditionalFormatting sqref="I30">
    <cfRule type="containsText" dxfId="3978" priority="822" operator="containsText" text="Muy Baja">
      <formula>NOT(ISERROR(SEARCH("Muy Baja",I30)))</formula>
    </cfRule>
    <cfRule type="containsText" dxfId="3977" priority="823" operator="containsText" text="Baja">
      <formula>NOT(ISERROR(SEARCH("Baja",I30)))</formula>
    </cfRule>
    <cfRule type="containsText" dxfId="3976" priority="947" operator="containsText" text="Muy Alta">
      <formula>NOT(ISERROR(SEARCH("Muy Alta",I30)))</formula>
    </cfRule>
    <cfRule type="containsText" dxfId="3975" priority="948" operator="containsText" text="Alta">
      <formula>NOT(ISERROR(SEARCH("Alta",I30)))</formula>
    </cfRule>
    <cfRule type="containsText" dxfId="3974" priority="949" operator="containsText" text="Media">
      <formula>NOT(ISERROR(SEARCH("Media",I30)))</formula>
    </cfRule>
    <cfRule type="containsText" dxfId="3973" priority="950" operator="containsText" text="Media">
      <formula>NOT(ISERROR(SEARCH("Media",I30)))</formula>
    </cfRule>
    <cfRule type="containsText" dxfId="3972" priority="951" operator="containsText" text="Media">
      <formula>NOT(ISERROR(SEARCH("Media",I30)))</formula>
    </cfRule>
    <cfRule type="containsText" dxfId="3971" priority="954" operator="containsText" text="Muy Baja">
      <formula>NOT(ISERROR(SEARCH("Muy Baja",I30)))</formula>
    </cfRule>
    <cfRule type="containsText" dxfId="3970" priority="955" operator="containsText" text="Baja">
      <formula>NOT(ISERROR(SEARCH("Baja",I30)))</formula>
    </cfRule>
    <cfRule type="containsText" dxfId="3969" priority="956" operator="containsText" text="Muy Baja">
      <formula>NOT(ISERROR(SEARCH("Muy Baja",I30)))</formula>
    </cfRule>
    <cfRule type="containsText" dxfId="3968" priority="957" operator="containsText" text="Muy Baja">
      <formula>NOT(ISERROR(SEARCH("Muy Baja",I30)))</formula>
    </cfRule>
    <cfRule type="containsText" dxfId="3967" priority="958" operator="containsText" text="Muy Baja">
      <formula>NOT(ISERROR(SEARCH("Muy Baja",I30)))</formula>
    </cfRule>
    <cfRule type="containsText" dxfId="3966" priority="959" operator="containsText" text="Muy Baja'Tabla probabilidad'!">
      <formula>NOT(ISERROR(SEARCH("Muy Baja'Tabla probabilidad'!",I30)))</formula>
    </cfRule>
    <cfRule type="containsText" dxfId="3965" priority="960" operator="containsText" text="Muy bajo">
      <formula>NOT(ISERROR(SEARCH("Muy bajo",I30)))</formula>
    </cfRule>
    <cfRule type="containsText" dxfId="3964" priority="969" operator="containsText" text="Alta">
      <formula>NOT(ISERROR(SEARCH("Alta",I30)))</formula>
    </cfRule>
    <cfRule type="containsText" dxfId="3963" priority="970" operator="containsText" text="Media">
      <formula>NOT(ISERROR(SEARCH("Media",I30)))</formula>
    </cfRule>
    <cfRule type="containsText" dxfId="3962" priority="971" operator="containsText" text="Baja">
      <formula>NOT(ISERROR(SEARCH("Baja",I30)))</formula>
    </cfRule>
    <cfRule type="containsText" dxfId="3961" priority="972" operator="containsText" text="Muy baja">
      <formula>NOT(ISERROR(SEARCH("Muy baja",I30)))</formula>
    </cfRule>
    <cfRule type="cellIs" dxfId="3960" priority="975" operator="between">
      <formula>1</formula>
      <formula>2</formula>
    </cfRule>
    <cfRule type="cellIs" dxfId="3959" priority="976" operator="between">
      <formula>0</formula>
      <formula>2</formula>
    </cfRule>
  </conditionalFormatting>
  <conditionalFormatting sqref="I30">
    <cfRule type="containsText" dxfId="3958" priority="825" operator="containsText" text="Muy Alta">
      <formula>NOT(ISERROR(SEARCH("Muy Alta",I30)))</formula>
    </cfRule>
  </conditionalFormatting>
  <conditionalFormatting sqref="L30">
    <cfRule type="containsText" dxfId="3957" priority="816" operator="containsText" text="Catastrófico">
      <formula>NOT(ISERROR(SEARCH("Catastrófico",L30)))</formula>
    </cfRule>
    <cfRule type="containsText" dxfId="3956" priority="817" operator="containsText" text="Mayor">
      <formula>NOT(ISERROR(SEARCH("Mayor",L30)))</formula>
    </cfRule>
    <cfRule type="containsText" dxfId="3955" priority="818" operator="containsText" text="Alta">
      <formula>NOT(ISERROR(SEARCH("Alta",L30)))</formula>
    </cfRule>
    <cfRule type="containsText" dxfId="3954" priority="819" operator="containsText" text="Moderado">
      <formula>NOT(ISERROR(SEARCH("Moderado",L30)))</formula>
    </cfRule>
    <cfRule type="containsText" dxfId="3953" priority="820" operator="containsText" text="Menor">
      <formula>NOT(ISERROR(SEARCH("Menor",L30)))</formula>
    </cfRule>
    <cfRule type="containsText" dxfId="3952" priority="821" operator="containsText" text="Leve">
      <formula>NOT(ISERROR(SEARCH("Leve",L30)))</formula>
    </cfRule>
  </conditionalFormatting>
  <conditionalFormatting sqref="N30 N50 N10 N25 N35 N15">
    <cfRule type="containsText" dxfId="3951" priority="811" operator="containsText" text="Extremo">
      <formula>NOT(ISERROR(SEARCH("Extremo",N10)))</formula>
    </cfRule>
    <cfRule type="containsText" dxfId="3950" priority="812" operator="containsText" text="Alto">
      <formula>NOT(ISERROR(SEARCH("Alto",N10)))</formula>
    </cfRule>
    <cfRule type="containsText" dxfId="3949" priority="813" operator="containsText" text="Bajo">
      <formula>NOT(ISERROR(SEARCH("Bajo",N10)))</formula>
    </cfRule>
    <cfRule type="containsText" dxfId="3948" priority="814" operator="containsText" text="Moderado">
      <formula>NOT(ISERROR(SEARCH("Moderado",N10)))</formula>
    </cfRule>
    <cfRule type="containsText" dxfId="3947" priority="815" operator="containsText" text="Extremo">
      <formula>NOT(ISERROR(SEARCH("Extremo",N10)))</formula>
    </cfRule>
  </conditionalFormatting>
  <conditionalFormatting sqref="M30">
    <cfRule type="containsText" dxfId="3946" priority="805" operator="containsText" text="Catastrófico">
      <formula>NOT(ISERROR(SEARCH("Catastrófico",M30)))</formula>
    </cfRule>
    <cfRule type="containsText" dxfId="3945" priority="806" operator="containsText" text="Mayor">
      <formula>NOT(ISERROR(SEARCH("Mayor",M30)))</formula>
    </cfRule>
    <cfRule type="containsText" dxfId="3944" priority="807" operator="containsText" text="Alta">
      <formula>NOT(ISERROR(SEARCH("Alta",M30)))</formula>
    </cfRule>
    <cfRule type="containsText" dxfId="3943" priority="808" operator="containsText" text="Moderado">
      <formula>NOT(ISERROR(SEARCH("Moderado",M30)))</formula>
    </cfRule>
    <cfRule type="containsText" dxfId="3942" priority="809" operator="containsText" text="Menor">
      <formula>NOT(ISERROR(SEARCH("Menor",M30)))</formula>
    </cfRule>
    <cfRule type="containsText" dxfId="3941" priority="810" operator="containsText" text="Leve">
      <formula>NOT(ISERROR(SEARCH("Leve",M30)))</formula>
    </cfRule>
  </conditionalFormatting>
  <conditionalFormatting sqref="Y30:Y34">
    <cfRule type="containsText" dxfId="3940" priority="739" operator="containsText" text="Muy Alta">
      <formula>NOT(ISERROR(SEARCH("Muy Alta",Y30)))</formula>
    </cfRule>
    <cfRule type="containsText" dxfId="3939" priority="740" operator="containsText" text="Alta">
      <formula>NOT(ISERROR(SEARCH("Alta",Y30)))</formula>
    </cfRule>
    <cfRule type="containsText" dxfId="3938" priority="741" operator="containsText" text="Media">
      <formula>NOT(ISERROR(SEARCH("Media",Y30)))</formula>
    </cfRule>
    <cfRule type="containsText" dxfId="3937" priority="742" operator="containsText" text="Muy Baja">
      <formula>NOT(ISERROR(SEARCH("Muy Baja",Y30)))</formula>
    </cfRule>
    <cfRule type="containsText" dxfId="3936" priority="743" operator="containsText" text="Baja">
      <formula>NOT(ISERROR(SEARCH("Baja",Y30)))</formula>
    </cfRule>
    <cfRule type="containsText" dxfId="3935" priority="744" operator="containsText" text="Muy Baja">
      <formula>NOT(ISERROR(SEARCH("Muy Baja",Y30)))</formula>
    </cfRule>
  </conditionalFormatting>
  <conditionalFormatting sqref="AC30:AC34">
    <cfRule type="containsText" dxfId="3934" priority="734" operator="containsText" text="Catastrófico">
      <formula>NOT(ISERROR(SEARCH("Catastrófico",AC30)))</formula>
    </cfRule>
    <cfRule type="containsText" dxfId="3933" priority="735" operator="containsText" text="Mayor">
      <formula>NOT(ISERROR(SEARCH("Mayor",AC30)))</formula>
    </cfRule>
    <cfRule type="containsText" dxfId="3932" priority="736" operator="containsText" text="Moderado">
      <formula>NOT(ISERROR(SEARCH("Moderado",AC30)))</formula>
    </cfRule>
    <cfRule type="containsText" dxfId="3931" priority="737" operator="containsText" text="Menor">
      <formula>NOT(ISERROR(SEARCH("Menor",AC30)))</formula>
    </cfRule>
    <cfRule type="containsText" dxfId="3930" priority="738" operator="containsText" text="Leve">
      <formula>NOT(ISERROR(SEARCH("Leve",AC30)))</formula>
    </cfRule>
  </conditionalFormatting>
  <conditionalFormatting sqref="AG30">
    <cfRule type="containsText" dxfId="3929" priority="725" operator="containsText" text="Extremo">
      <formula>NOT(ISERROR(SEARCH("Extremo",AG30)))</formula>
    </cfRule>
    <cfRule type="containsText" dxfId="3928" priority="726" operator="containsText" text="Alto">
      <formula>NOT(ISERROR(SEARCH("Alto",AG30)))</formula>
    </cfRule>
    <cfRule type="containsText" dxfId="3927" priority="727" operator="containsText" text="Moderado">
      <formula>NOT(ISERROR(SEARCH("Moderado",AG30)))</formula>
    </cfRule>
    <cfRule type="containsText" dxfId="3926" priority="728" operator="containsText" text="Menor">
      <formula>NOT(ISERROR(SEARCH("Menor",AG30)))</formula>
    </cfRule>
    <cfRule type="containsText" dxfId="3925" priority="729" operator="containsText" text="Bajo">
      <formula>NOT(ISERROR(SEARCH("Bajo",AG30)))</formula>
    </cfRule>
    <cfRule type="containsText" dxfId="3924" priority="730" operator="containsText" text="Moderado">
      <formula>NOT(ISERROR(SEARCH("Moderado",AG30)))</formula>
    </cfRule>
    <cfRule type="containsText" dxfId="3923" priority="731" operator="containsText" text="Extremo">
      <formula>NOT(ISERROR(SEARCH("Extremo",AG30)))</formula>
    </cfRule>
    <cfRule type="containsText" dxfId="3922" priority="732" operator="containsText" text="Baja">
      <formula>NOT(ISERROR(SEARCH("Baja",AG30)))</formula>
    </cfRule>
    <cfRule type="containsText" dxfId="3921" priority="733" operator="containsText" text="Alto">
      <formula>NOT(ISERROR(SEARCH("Alto",AG30)))</formula>
    </cfRule>
  </conditionalFormatting>
  <conditionalFormatting sqref="AA30:AA34">
    <cfRule type="containsText" dxfId="3920" priority="714" operator="containsText" text="Muy Alta">
      <formula>NOT(ISERROR(SEARCH("Muy Alta",AA30)))</formula>
    </cfRule>
    <cfRule type="containsText" dxfId="3919" priority="715" operator="containsText" text="Alta">
      <formula>NOT(ISERROR(SEARCH("Alta",AA30)))</formula>
    </cfRule>
    <cfRule type="containsText" dxfId="3918" priority="716" operator="containsText" text="Media">
      <formula>NOT(ISERROR(SEARCH("Media",AA30)))</formula>
    </cfRule>
    <cfRule type="containsText" dxfId="3917" priority="717" operator="containsText" text="Baja">
      <formula>NOT(ISERROR(SEARCH("Baja",AA30)))</formula>
    </cfRule>
    <cfRule type="containsText" dxfId="3916" priority="718" operator="containsText" text="Muy Baja">
      <formula>NOT(ISERROR(SEARCH("Muy Baja",AA30)))</formula>
    </cfRule>
  </conditionalFormatting>
  <conditionalFormatting sqref="AE30:AE34">
    <cfRule type="containsText" dxfId="3915" priority="709" operator="containsText" text="Catastrófico">
      <formula>NOT(ISERROR(SEARCH("Catastrófico",AE30)))</formula>
    </cfRule>
    <cfRule type="containsText" dxfId="3914" priority="710" operator="containsText" text="Moderado">
      <formula>NOT(ISERROR(SEARCH("Moderado",AE30)))</formula>
    </cfRule>
    <cfRule type="containsText" dxfId="3913" priority="711" operator="containsText" text="Menor">
      <formula>NOT(ISERROR(SEARCH("Menor",AE30)))</formula>
    </cfRule>
    <cfRule type="containsText" dxfId="3912" priority="712" operator="containsText" text="Leve">
      <formula>NOT(ISERROR(SEARCH("Leve",AE30)))</formula>
    </cfRule>
    <cfRule type="containsText" dxfId="3911" priority="713" operator="containsText" text="Mayor">
      <formula>NOT(ISERROR(SEARCH("Mayor",AE30)))</formula>
    </cfRule>
  </conditionalFormatting>
  <conditionalFormatting sqref="I50 I10 I25 I35 I15">
    <cfRule type="containsText" dxfId="3910" priority="686" operator="containsText" text="Muy Baja">
      <formula>NOT(ISERROR(SEARCH("Muy Baja",I10)))</formula>
    </cfRule>
    <cfRule type="containsText" dxfId="3909" priority="687" operator="containsText" text="Baja">
      <formula>NOT(ISERROR(SEARCH("Baja",I10)))</formula>
    </cfRule>
    <cfRule type="containsText" dxfId="3908" priority="689" operator="containsText" text="Muy Alta">
      <formula>NOT(ISERROR(SEARCH("Muy Alta",I10)))</formula>
    </cfRule>
    <cfRule type="containsText" dxfId="3907" priority="690" operator="containsText" text="Alta">
      <formula>NOT(ISERROR(SEARCH("Alta",I10)))</formula>
    </cfRule>
    <cfRule type="containsText" dxfId="3906" priority="691" operator="containsText" text="Media">
      <formula>NOT(ISERROR(SEARCH("Media",I10)))</formula>
    </cfRule>
    <cfRule type="containsText" dxfId="3905" priority="692" operator="containsText" text="Media">
      <formula>NOT(ISERROR(SEARCH("Media",I10)))</formula>
    </cfRule>
    <cfRule type="containsText" dxfId="3904" priority="693" operator="containsText" text="Media">
      <formula>NOT(ISERROR(SEARCH("Media",I10)))</formula>
    </cfRule>
    <cfRule type="containsText" dxfId="3903" priority="694" operator="containsText" text="Muy Baja">
      <formula>NOT(ISERROR(SEARCH("Muy Baja",I10)))</formula>
    </cfRule>
    <cfRule type="containsText" dxfId="3902" priority="695" operator="containsText" text="Baja">
      <formula>NOT(ISERROR(SEARCH("Baja",I10)))</formula>
    </cfRule>
    <cfRule type="containsText" dxfId="3901" priority="696" operator="containsText" text="Muy Baja">
      <formula>NOT(ISERROR(SEARCH("Muy Baja",I10)))</formula>
    </cfRule>
    <cfRule type="containsText" dxfId="3900" priority="697" operator="containsText" text="Muy Baja">
      <formula>NOT(ISERROR(SEARCH("Muy Baja",I10)))</formula>
    </cfRule>
    <cfRule type="containsText" dxfId="3899" priority="698" operator="containsText" text="Muy Baja">
      <formula>NOT(ISERROR(SEARCH("Muy Baja",I10)))</formula>
    </cfRule>
    <cfRule type="containsText" dxfId="3898" priority="699" operator="containsText" text="Muy Baja'Tabla probabilidad'!">
      <formula>NOT(ISERROR(SEARCH("Muy Baja'Tabla probabilidad'!",I10)))</formula>
    </cfRule>
    <cfRule type="containsText" dxfId="3897" priority="700" operator="containsText" text="Muy bajo">
      <formula>NOT(ISERROR(SEARCH("Muy bajo",I10)))</formula>
    </cfRule>
    <cfRule type="containsText" dxfId="3896" priority="701" operator="containsText" text="Alta">
      <formula>NOT(ISERROR(SEARCH("Alta",I10)))</formula>
    </cfRule>
    <cfRule type="containsText" dxfId="3895" priority="702" operator="containsText" text="Media">
      <formula>NOT(ISERROR(SEARCH("Media",I10)))</formula>
    </cfRule>
    <cfRule type="containsText" dxfId="3894" priority="703" operator="containsText" text="Baja">
      <formula>NOT(ISERROR(SEARCH("Baja",I10)))</formula>
    </cfRule>
    <cfRule type="containsText" dxfId="3893" priority="704" operator="containsText" text="Muy baja">
      <formula>NOT(ISERROR(SEARCH("Muy baja",I10)))</formula>
    </cfRule>
    <cfRule type="cellIs" dxfId="3892" priority="707" operator="between">
      <formula>1</formula>
      <formula>2</formula>
    </cfRule>
    <cfRule type="cellIs" dxfId="3891" priority="708" operator="between">
      <formula>0</formula>
      <formula>2</formula>
    </cfRule>
  </conditionalFormatting>
  <conditionalFormatting sqref="I50 I10 I25 I35 I15">
    <cfRule type="containsText" dxfId="3890" priority="688" operator="containsText" text="Muy Alta">
      <formula>NOT(ISERROR(SEARCH("Muy Alta",I10)))</formula>
    </cfRule>
  </conditionalFormatting>
  <conditionalFormatting sqref="Y50:Y54">
    <cfRule type="containsText" dxfId="3889" priority="680" operator="containsText" text="Muy Alta">
      <formula>NOT(ISERROR(SEARCH("Muy Alta",Y50)))</formula>
    </cfRule>
    <cfRule type="containsText" dxfId="3888" priority="681" operator="containsText" text="Alta">
      <formula>NOT(ISERROR(SEARCH("Alta",Y50)))</formula>
    </cfRule>
    <cfRule type="containsText" dxfId="3887" priority="682" operator="containsText" text="Media">
      <formula>NOT(ISERROR(SEARCH("Media",Y50)))</formula>
    </cfRule>
    <cfRule type="containsText" dxfId="3886" priority="683" operator="containsText" text="Muy Baja">
      <formula>NOT(ISERROR(SEARCH("Muy Baja",Y50)))</formula>
    </cfRule>
    <cfRule type="containsText" dxfId="3885" priority="684" operator="containsText" text="Baja">
      <formula>NOT(ISERROR(SEARCH("Baja",Y50)))</formula>
    </cfRule>
    <cfRule type="containsText" dxfId="3884" priority="685" operator="containsText" text="Muy Baja">
      <formula>NOT(ISERROR(SEARCH("Muy Baja",Y50)))</formula>
    </cfRule>
  </conditionalFormatting>
  <conditionalFormatting sqref="AC50:AC54">
    <cfRule type="containsText" dxfId="3883" priority="675" operator="containsText" text="Catastrófico">
      <formula>NOT(ISERROR(SEARCH("Catastrófico",AC50)))</formula>
    </cfRule>
    <cfRule type="containsText" dxfId="3882" priority="676" operator="containsText" text="Mayor">
      <formula>NOT(ISERROR(SEARCH("Mayor",AC50)))</formula>
    </cfRule>
    <cfRule type="containsText" dxfId="3881" priority="677" operator="containsText" text="Moderado">
      <formula>NOT(ISERROR(SEARCH("Moderado",AC50)))</formula>
    </cfRule>
    <cfRule type="containsText" dxfId="3880" priority="678" operator="containsText" text="Menor">
      <formula>NOT(ISERROR(SEARCH("Menor",AC50)))</formula>
    </cfRule>
    <cfRule type="containsText" dxfId="3879" priority="679" operator="containsText" text="Leve">
      <formula>NOT(ISERROR(SEARCH("Leve",AC50)))</formula>
    </cfRule>
  </conditionalFormatting>
  <conditionalFormatting sqref="AG50">
    <cfRule type="containsText" dxfId="3878" priority="666" operator="containsText" text="Extremo">
      <formula>NOT(ISERROR(SEARCH("Extremo",AG50)))</formula>
    </cfRule>
    <cfRule type="containsText" dxfId="3877" priority="667" operator="containsText" text="Alto">
      <formula>NOT(ISERROR(SEARCH("Alto",AG50)))</formula>
    </cfRule>
    <cfRule type="containsText" dxfId="3876" priority="668" operator="containsText" text="Moderado">
      <formula>NOT(ISERROR(SEARCH("Moderado",AG50)))</formula>
    </cfRule>
    <cfRule type="containsText" dxfId="3875" priority="669" operator="containsText" text="Menor">
      <formula>NOT(ISERROR(SEARCH("Menor",AG50)))</formula>
    </cfRule>
    <cfRule type="containsText" dxfId="3874" priority="670" operator="containsText" text="Bajo">
      <formula>NOT(ISERROR(SEARCH("Bajo",AG50)))</formula>
    </cfRule>
    <cfRule type="containsText" dxfId="3873" priority="671" operator="containsText" text="Moderado">
      <formula>NOT(ISERROR(SEARCH("Moderado",AG50)))</formula>
    </cfRule>
    <cfRule type="containsText" dxfId="3872" priority="672" operator="containsText" text="Extremo">
      <formula>NOT(ISERROR(SEARCH("Extremo",AG50)))</formula>
    </cfRule>
    <cfRule type="containsText" dxfId="3871" priority="673" operator="containsText" text="Baja">
      <formula>NOT(ISERROR(SEARCH("Baja",AG50)))</formula>
    </cfRule>
    <cfRule type="containsText" dxfId="3870" priority="674" operator="containsText" text="Alto">
      <formula>NOT(ISERROR(SEARCH("Alto",AG50)))</formula>
    </cfRule>
  </conditionalFormatting>
  <conditionalFormatting sqref="AA50:AA54">
    <cfRule type="containsText" dxfId="3869" priority="661" operator="containsText" text="Muy Alta">
      <formula>NOT(ISERROR(SEARCH("Muy Alta",AA50)))</formula>
    </cfRule>
    <cfRule type="containsText" dxfId="3868" priority="662" operator="containsText" text="Alta">
      <formula>NOT(ISERROR(SEARCH("Alta",AA50)))</formula>
    </cfRule>
    <cfRule type="containsText" dxfId="3867" priority="663" operator="containsText" text="Media">
      <formula>NOT(ISERROR(SEARCH("Media",AA50)))</formula>
    </cfRule>
    <cfRule type="containsText" dxfId="3866" priority="664" operator="containsText" text="Baja">
      <formula>NOT(ISERROR(SEARCH("Baja",AA50)))</formula>
    </cfRule>
    <cfRule type="containsText" dxfId="3865" priority="665" operator="containsText" text="Muy Baja">
      <formula>NOT(ISERROR(SEARCH("Muy Baja",AA50)))</formula>
    </cfRule>
  </conditionalFormatting>
  <conditionalFormatting sqref="AE50:AE54">
    <cfRule type="containsText" dxfId="3864" priority="656" operator="containsText" text="Catastrófico">
      <formula>NOT(ISERROR(SEARCH("Catastrófico",AE50)))</formula>
    </cfRule>
    <cfRule type="containsText" dxfId="3863" priority="657" operator="containsText" text="Moderado">
      <formula>NOT(ISERROR(SEARCH("Moderado",AE50)))</formula>
    </cfRule>
    <cfRule type="containsText" dxfId="3862" priority="658" operator="containsText" text="Menor">
      <formula>NOT(ISERROR(SEARCH("Menor",AE50)))</formula>
    </cfRule>
    <cfRule type="containsText" dxfId="3861" priority="659" operator="containsText" text="Leve">
      <formula>NOT(ISERROR(SEARCH("Leve",AE50)))</formula>
    </cfRule>
    <cfRule type="containsText" dxfId="3860" priority="660" operator="containsText" text="Mayor">
      <formula>NOT(ISERROR(SEARCH("Mayor",AE50)))</formula>
    </cfRule>
  </conditionalFormatting>
  <conditionalFormatting sqref="Y10:Y19">
    <cfRule type="containsText" dxfId="3859" priority="650" operator="containsText" text="Muy Alta">
      <formula>NOT(ISERROR(SEARCH("Muy Alta",Y10)))</formula>
    </cfRule>
    <cfRule type="containsText" dxfId="3858" priority="651" operator="containsText" text="Alta">
      <formula>NOT(ISERROR(SEARCH("Alta",Y10)))</formula>
    </cfRule>
    <cfRule type="containsText" dxfId="3857" priority="652" operator="containsText" text="Media">
      <formula>NOT(ISERROR(SEARCH("Media",Y10)))</formula>
    </cfRule>
    <cfRule type="containsText" dxfId="3856" priority="653" operator="containsText" text="Muy Baja">
      <formula>NOT(ISERROR(SEARCH("Muy Baja",Y10)))</formula>
    </cfRule>
    <cfRule type="containsText" dxfId="3855" priority="654" operator="containsText" text="Baja">
      <formula>NOT(ISERROR(SEARCH("Baja",Y10)))</formula>
    </cfRule>
    <cfRule type="containsText" dxfId="3854" priority="655" operator="containsText" text="Muy Baja">
      <formula>NOT(ISERROR(SEARCH("Muy Baja",Y10)))</formula>
    </cfRule>
  </conditionalFormatting>
  <conditionalFormatting sqref="AC10:AC19">
    <cfRule type="containsText" dxfId="3853" priority="645" operator="containsText" text="Catastrófico">
      <formula>NOT(ISERROR(SEARCH("Catastrófico",AC10)))</formula>
    </cfRule>
    <cfRule type="containsText" dxfId="3852" priority="646" operator="containsText" text="Mayor">
      <formula>NOT(ISERROR(SEARCH("Mayor",AC10)))</formula>
    </cfRule>
    <cfRule type="containsText" dxfId="3851" priority="647" operator="containsText" text="Moderado">
      <formula>NOT(ISERROR(SEARCH("Moderado",AC10)))</formula>
    </cfRule>
    <cfRule type="containsText" dxfId="3850" priority="648" operator="containsText" text="Menor">
      <formula>NOT(ISERROR(SEARCH("Menor",AC10)))</formula>
    </cfRule>
    <cfRule type="containsText" dxfId="3849" priority="649" operator="containsText" text="Leve">
      <formula>NOT(ISERROR(SEARCH("Leve",AC10)))</formula>
    </cfRule>
  </conditionalFormatting>
  <conditionalFormatting sqref="AG10 AG15">
    <cfRule type="containsText" dxfId="3848" priority="636" operator="containsText" text="Extremo">
      <formula>NOT(ISERROR(SEARCH("Extremo",AG10)))</formula>
    </cfRule>
    <cfRule type="containsText" dxfId="3847" priority="637" operator="containsText" text="Alto">
      <formula>NOT(ISERROR(SEARCH("Alto",AG10)))</formula>
    </cfRule>
    <cfRule type="containsText" dxfId="3846" priority="638" operator="containsText" text="Moderado">
      <formula>NOT(ISERROR(SEARCH("Moderado",AG10)))</formula>
    </cfRule>
    <cfRule type="containsText" dxfId="3845" priority="639" operator="containsText" text="Menor">
      <formula>NOT(ISERROR(SEARCH("Menor",AG10)))</formula>
    </cfRule>
    <cfRule type="containsText" dxfId="3844" priority="640" operator="containsText" text="Bajo">
      <formula>NOT(ISERROR(SEARCH("Bajo",AG10)))</formula>
    </cfRule>
    <cfRule type="containsText" dxfId="3843" priority="641" operator="containsText" text="Moderado">
      <formula>NOT(ISERROR(SEARCH("Moderado",AG10)))</formula>
    </cfRule>
    <cfRule type="containsText" dxfId="3842" priority="642" operator="containsText" text="Extremo">
      <formula>NOT(ISERROR(SEARCH("Extremo",AG10)))</formula>
    </cfRule>
    <cfRule type="containsText" dxfId="3841" priority="643" operator="containsText" text="Baja">
      <formula>NOT(ISERROR(SEARCH("Baja",AG10)))</formula>
    </cfRule>
    <cfRule type="containsText" dxfId="3840" priority="644" operator="containsText" text="Alto">
      <formula>NOT(ISERROR(SEARCH("Alto",AG10)))</formula>
    </cfRule>
  </conditionalFormatting>
  <conditionalFormatting sqref="AA10:AA19">
    <cfRule type="containsText" dxfId="3839" priority="631" operator="containsText" text="Muy Alta">
      <formula>NOT(ISERROR(SEARCH("Muy Alta",AA10)))</formula>
    </cfRule>
    <cfRule type="containsText" dxfId="3838" priority="632" operator="containsText" text="Alta">
      <formula>NOT(ISERROR(SEARCH("Alta",AA10)))</formula>
    </cfRule>
    <cfRule type="containsText" dxfId="3837" priority="633" operator="containsText" text="Media">
      <formula>NOT(ISERROR(SEARCH("Media",AA10)))</formula>
    </cfRule>
    <cfRule type="containsText" dxfId="3836" priority="634" operator="containsText" text="Baja">
      <formula>NOT(ISERROR(SEARCH("Baja",AA10)))</formula>
    </cfRule>
    <cfRule type="containsText" dxfId="3835" priority="635" operator="containsText" text="Muy Baja">
      <formula>NOT(ISERROR(SEARCH("Muy Baja",AA10)))</formula>
    </cfRule>
  </conditionalFormatting>
  <conditionalFormatting sqref="AE10:AE19">
    <cfRule type="containsText" dxfId="3834" priority="626" operator="containsText" text="Catastrófico">
      <formula>NOT(ISERROR(SEARCH("Catastrófico",AE10)))</formula>
    </cfRule>
    <cfRule type="containsText" dxfId="3833" priority="627" operator="containsText" text="Moderado">
      <formula>NOT(ISERROR(SEARCH("Moderado",AE10)))</formula>
    </cfRule>
    <cfRule type="containsText" dxfId="3832" priority="628" operator="containsText" text="Menor">
      <formula>NOT(ISERROR(SEARCH("Menor",AE10)))</formula>
    </cfRule>
    <cfRule type="containsText" dxfId="3831" priority="629" operator="containsText" text="Leve">
      <formula>NOT(ISERROR(SEARCH("Leve",AE10)))</formula>
    </cfRule>
    <cfRule type="containsText" dxfId="3830" priority="630" operator="containsText" text="Mayor">
      <formula>NOT(ISERROR(SEARCH("Mayor",AE10)))</formula>
    </cfRule>
  </conditionalFormatting>
  <conditionalFormatting sqref="Y25:Y29">
    <cfRule type="containsText" dxfId="3829" priority="620" operator="containsText" text="Muy Alta">
      <formula>NOT(ISERROR(SEARCH("Muy Alta",Y25)))</formula>
    </cfRule>
    <cfRule type="containsText" dxfId="3828" priority="621" operator="containsText" text="Alta">
      <formula>NOT(ISERROR(SEARCH("Alta",Y25)))</formula>
    </cfRule>
    <cfRule type="containsText" dxfId="3827" priority="622" operator="containsText" text="Media">
      <formula>NOT(ISERROR(SEARCH("Media",Y25)))</formula>
    </cfRule>
    <cfRule type="containsText" dxfId="3826" priority="623" operator="containsText" text="Muy Baja">
      <formula>NOT(ISERROR(SEARCH("Muy Baja",Y25)))</formula>
    </cfRule>
    <cfRule type="containsText" dxfId="3825" priority="624" operator="containsText" text="Baja">
      <formula>NOT(ISERROR(SEARCH("Baja",Y25)))</formula>
    </cfRule>
    <cfRule type="containsText" dxfId="3824" priority="625" operator="containsText" text="Muy Baja">
      <formula>NOT(ISERROR(SEARCH("Muy Baja",Y25)))</formula>
    </cfRule>
  </conditionalFormatting>
  <conditionalFormatting sqref="AC25:AC29">
    <cfRule type="containsText" dxfId="3823" priority="615" operator="containsText" text="Catastrófico">
      <formula>NOT(ISERROR(SEARCH("Catastrófico",AC25)))</formula>
    </cfRule>
    <cfRule type="containsText" dxfId="3822" priority="616" operator="containsText" text="Mayor">
      <formula>NOT(ISERROR(SEARCH("Mayor",AC25)))</formula>
    </cfRule>
    <cfRule type="containsText" dxfId="3821" priority="617" operator="containsText" text="Moderado">
      <formula>NOT(ISERROR(SEARCH("Moderado",AC25)))</formula>
    </cfRule>
    <cfRule type="containsText" dxfId="3820" priority="618" operator="containsText" text="Menor">
      <formula>NOT(ISERROR(SEARCH("Menor",AC25)))</formula>
    </cfRule>
    <cfRule type="containsText" dxfId="3819" priority="619" operator="containsText" text="Leve">
      <formula>NOT(ISERROR(SEARCH("Leve",AC25)))</formula>
    </cfRule>
  </conditionalFormatting>
  <conditionalFormatting sqref="AG25">
    <cfRule type="containsText" dxfId="3818" priority="606" operator="containsText" text="Extremo">
      <formula>NOT(ISERROR(SEARCH("Extremo",AG25)))</formula>
    </cfRule>
    <cfRule type="containsText" dxfId="3817" priority="607" operator="containsText" text="Alto">
      <formula>NOT(ISERROR(SEARCH("Alto",AG25)))</formula>
    </cfRule>
    <cfRule type="containsText" dxfId="3816" priority="608" operator="containsText" text="Moderado">
      <formula>NOT(ISERROR(SEARCH("Moderado",AG25)))</formula>
    </cfRule>
    <cfRule type="containsText" dxfId="3815" priority="609" operator="containsText" text="Menor">
      <formula>NOT(ISERROR(SEARCH("Menor",AG25)))</formula>
    </cfRule>
    <cfRule type="containsText" dxfId="3814" priority="610" operator="containsText" text="Bajo">
      <formula>NOT(ISERROR(SEARCH("Bajo",AG25)))</formula>
    </cfRule>
    <cfRule type="containsText" dxfId="3813" priority="611" operator="containsText" text="Moderado">
      <formula>NOT(ISERROR(SEARCH("Moderado",AG25)))</formula>
    </cfRule>
    <cfRule type="containsText" dxfId="3812" priority="612" operator="containsText" text="Extremo">
      <formula>NOT(ISERROR(SEARCH("Extremo",AG25)))</formula>
    </cfRule>
    <cfRule type="containsText" dxfId="3811" priority="613" operator="containsText" text="Baja">
      <formula>NOT(ISERROR(SEARCH("Baja",AG25)))</formula>
    </cfRule>
    <cfRule type="containsText" dxfId="3810" priority="614" operator="containsText" text="Alto">
      <formula>NOT(ISERROR(SEARCH("Alto",AG25)))</formula>
    </cfRule>
  </conditionalFormatting>
  <conditionalFormatting sqref="AA25:AA29">
    <cfRule type="containsText" dxfId="3809" priority="601" operator="containsText" text="Muy Alta">
      <formula>NOT(ISERROR(SEARCH("Muy Alta",AA25)))</formula>
    </cfRule>
    <cfRule type="containsText" dxfId="3808" priority="602" operator="containsText" text="Alta">
      <formula>NOT(ISERROR(SEARCH("Alta",AA25)))</formula>
    </cfRule>
    <cfRule type="containsText" dxfId="3807" priority="603" operator="containsText" text="Media">
      <formula>NOT(ISERROR(SEARCH("Media",AA25)))</formula>
    </cfRule>
    <cfRule type="containsText" dxfId="3806" priority="604" operator="containsText" text="Baja">
      <formula>NOT(ISERROR(SEARCH("Baja",AA25)))</formula>
    </cfRule>
    <cfRule type="containsText" dxfId="3805" priority="605" operator="containsText" text="Muy Baja">
      <formula>NOT(ISERROR(SEARCH("Muy Baja",AA25)))</formula>
    </cfRule>
  </conditionalFormatting>
  <conditionalFormatting sqref="AE25:AE29">
    <cfRule type="containsText" dxfId="3804" priority="596" operator="containsText" text="Catastrófico">
      <formula>NOT(ISERROR(SEARCH("Catastrófico",AE25)))</formula>
    </cfRule>
    <cfRule type="containsText" dxfId="3803" priority="597" operator="containsText" text="Moderado">
      <formula>NOT(ISERROR(SEARCH("Moderado",AE25)))</formula>
    </cfRule>
    <cfRule type="containsText" dxfId="3802" priority="598" operator="containsText" text="Menor">
      <formula>NOT(ISERROR(SEARCH("Menor",AE25)))</formula>
    </cfRule>
    <cfRule type="containsText" dxfId="3801" priority="599" operator="containsText" text="Leve">
      <formula>NOT(ISERROR(SEARCH("Leve",AE25)))</formula>
    </cfRule>
    <cfRule type="containsText" dxfId="3800" priority="600" operator="containsText" text="Mayor">
      <formula>NOT(ISERROR(SEARCH("Mayor",AE25)))</formula>
    </cfRule>
  </conditionalFormatting>
  <conditionalFormatting sqref="Y35:Y39">
    <cfRule type="containsText" dxfId="3799" priority="590" operator="containsText" text="Muy Alta">
      <formula>NOT(ISERROR(SEARCH("Muy Alta",Y35)))</formula>
    </cfRule>
    <cfRule type="containsText" dxfId="3798" priority="591" operator="containsText" text="Alta">
      <formula>NOT(ISERROR(SEARCH("Alta",Y35)))</formula>
    </cfRule>
    <cfRule type="containsText" dxfId="3797" priority="592" operator="containsText" text="Media">
      <formula>NOT(ISERROR(SEARCH("Media",Y35)))</formula>
    </cfRule>
    <cfRule type="containsText" dxfId="3796" priority="593" operator="containsText" text="Muy Baja">
      <formula>NOT(ISERROR(SEARCH("Muy Baja",Y35)))</formula>
    </cfRule>
    <cfRule type="containsText" dxfId="3795" priority="594" operator="containsText" text="Baja">
      <formula>NOT(ISERROR(SEARCH("Baja",Y35)))</formula>
    </cfRule>
    <cfRule type="containsText" dxfId="3794" priority="595" operator="containsText" text="Muy Baja">
      <formula>NOT(ISERROR(SEARCH("Muy Baja",Y35)))</formula>
    </cfRule>
  </conditionalFormatting>
  <conditionalFormatting sqref="AC35:AC39">
    <cfRule type="containsText" dxfId="3793" priority="585" operator="containsText" text="Catastrófico">
      <formula>NOT(ISERROR(SEARCH("Catastrófico",AC35)))</formula>
    </cfRule>
    <cfRule type="containsText" dxfId="3792" priority="586" operator="containsText" text="Mayor">
      <formula>NOT(ISERROR(SEARCH("Mayor",AC35)))</formula>
    </cfRule>
    <cfRule type="containsText" dxfId="3791" priority="587" operator="containsText" text="Moderado">
      <formula>NOT(ISERROR(SEARCH("Moderado",AC35)))</formula>
    </cfRule>
    <cfRule type="containsText" dxfId="3790" priority="588" operator="containsText" text="Menor">
      <formula>NOT(ISERROR(SEARCH("Menor",AC35)))</formula>
    </cfRule>
    <cfRule type="containsText" dxfId="3789" priority="589" operator="containsText" text="Leve">
      <formula>NOT(ISERROR(SEARCH("Leve",AC35)))</formula>
    </cfRule>
  </conditionalFormatting>
  <conditionalFormatting sqref="AG35">
    <cfRule type="containsText" dxfId="3788" priority="576" operator="containsText" text="Extremo">
      <formula>NOT(ISERROR(SEARCH("Extremo",AG35)))</formula>
    </cfRule>
    <cfRule type="containsText" dxfId="3787" priority="577" operator="containsText" text="Alto">
      <formula>NOT(ISERROR(SEARCH("Alto",AG35)))</formula>
    </cfRule>
    <cfRule type="containsText" dxfId="3786" priority="578" operator="containsText" text="Moderado">
      <formula>NOT(ISERROR(SEARCH("Moderado",AG35)))</formula>
    </cfRule>
    <cfRule type="containsText" dxfId="3785" priority="579" operator="containsText" text="Menor">
      <formula>NOT(ISERROR(SEARCH("Menor",AG35)))</formula>
    </cfRule>
    <cfRule type="containsText" dxfId="3784" priority="580" operator="containsText" text="Bajo">
      <formula>NOT(ISERROR(SEARCH("Bajo",AG35)))</formula>
    </cfRule>
    <cfRule type="containsText" dxfId="3783" priority="581" operator="containsText" text="Moderado">
      <formula>NOT(ISERROR(SEARCH("Moderado",AG35)))</formula>
    </cfRule>
    <cfRule type="containsText" dxfId="3782" priority="582" operator="containsText" text="Extremo">
      <formula>NOT(ISERROR(SEARCH("Extremo",AG35)))</formula>
    </cfRule>
    <cfRule type="containsText" dxfId="3781" priority="583" operator="containsText" text="Baja">
      <formula>NOT(ISERROR(SEARCH("Baja",AG35)))</formula>
    </cfRule>
    <cfRule type="containsText" dxfId="3780" priority="584" operator="containsText" text="Alto">
      <formula>NOT(ISERROR(SEARCH("Alto",AG35)))</formula>
    </cfRule>
  </conditionalFormatting>
  <conditionalFormatting sqref="AA35:AA39">
    <cfRule type="containsText" dxfId="3779" priority="571" operator="containsText" text="Muy Alta">
      <formula>NOT(ISERROR(SEARCH("Muy Alta",AA35)))</formula>
    </cfRule>
    <cfRule type="containsText" dxfId="3778" priority="572" operator="containsText" text="Alta">
      <formula>NOT(ISERROR(SEARCH("Alta",AA35)))</formula>
    </cfRule>
    <cfRule type="containsText" dxfId="3777" priority="573" operator="containsText" text="Media">
      <formula>NOT(ISERROR(SEARCH("Media",AA35)))</formula>
    </cfRule>
    <cfRule type="containsText" dxfId="3776" priority="574" operator="containsText" text="Baja">
      <formula>NOT(ISERROR(SEARCH("Baja",AA35)))</formula>
    </cfRule>
    <cfRule type="containsText" dxfId="3775" priority="575" operator="containsText" text="Muy Baja">
      <formula>NOT(ISERROR(SEARCH("Muy Baja",AA35)))</formula>
    </cfRule>
  </conditionalFormatting>
  <conditionalFormatting sqref="AE35:AE39">
    <cfRule type="containsText" dxfId="3774" priority="566" operator="containsText" text="Catastrófico">
      <formula>NOT(ISERROR(SEARCH("Catastrófico",AE35)))</formula>
    </cfRule>
    <cfRule type="containsText" dxfId="3773" priority="567" operator="containsText" text="Moderado">
      <formula>NOT(ISERROR(SEARCH("Moderado",AE35)))</formula>
    </cfRule>
    <cfRule type="containsText" dxfId="3772" priority="568" operator="containsText" text="Menor">
      <formula>NOT(ISERROR(SEARCH("Menor",AE35)))</formula>
    </cfRule>
    <cfRule type="containsText" dxfId="3771" priority="569" operator="containsText" text="Leve">
      <formula>NOT(ISERROR(SEARCH("Leve",AE35)))</formula>
    </cfRule>
    <cfRule type="containsText" dxfId="3770" priority="570" operator="containsText" text="Mayor">
      <formula>NOT(ISERROR(SEARCH("Mayor",AE35)))</formula>
    </cfRule>
  </conditionalFormatting>
  <conditionalFormatting sqref="N20 N60">
    <cfRule type="containsText" dxfId="3769" priority="555" operator="containsText" text="Extremo">
      <formula>NOT(ISERROR(SEARCH("Extremo",N20)))</formula>
    </cfRule>
    <cfRule type="containsText" dxfId="3768" priority="556" operator="containsText" text="Alto">
      <formula>NOT(ISERROR(SEARCH("Alto",N20)))</formula>
    </cfRule>
    <cfRule type="containsText" dxfId="3767" priority="557" operator="containsText" text="Bajo">
      <formula>NOT(ISERROR(SEARCH("Bajo",N20)))</formula>
    </cfRule>
    <cfRule type="containsText" dxfId="3766" priority="558" operator="containsText" text="Moderado">
      <formula>NOT(ISERROR(SEARCH("Moderado",N20)))</formula>
    </cfRule>
    <cfRule type="containsText" dxfId="3765" priority="559" operator="containsText" text="Extremo">
      <formula>NOT(ISERROR(SEARCH("Extremo",N20)))</formula>
    </cfRule>
  </conditionalFormatting>
  <conditionalFormatting sqref="I20 I60">
    <cfRule type="containsText" dxfId="3764" priority="526" operator="containsText" text="Muy Baja">
      <formula>NOT(ISERROR(SEARCH("Muy Baja",I20)))</formula>
    </cfRule>
    <cfRule type="containsText" dxfId="3763" priority="527" operator="containsText" text="Baja">
      <formula>NOT(ISERROR(SEARCH("Baja",I20)))</formula>
    </cfRule>
    <cfRule type="containsText" dxfId="3762" priority="529" operator="containsText" text="Muy Alta">
      <formula>NOT(ISERROR(SEARCH("Muy Alta",I20)))</formula>
    </cfRule>
    <cfRule type="containsText" dxfId="3761" priority="530" operator="containsText" text="Alta">
      <formula>NOT(ISERROR(SEARCH("Alta",I20)))</formula>
    </cfRule>
    <cfRule type="containsText" dxfId="3760" priority="531" operator="containsText" text="Media">
      <formula>NOT(ISERROR(SEARCH("Media",I20)))</formula>
    </cfRule>
    <cfRule type="containsText" dxfId="3759" priority="532" operator="containsText" text="Media">
      <formula>NOT(ISERROR(SEARCH("Media",I20)))</formula>
    </cfRule>
    <cfRule type="containsText" dxfId="3758" priority="533" operator="containsText" text="Media">
      <formula>NOT(ISERROR(SEARCH("Media",I20)))</formula>
    </cfRule>
    <cfRule type="containsText" dxfId="3757" priority="534" operator="containsText" text="Muy Baja">
      <formula>NOT(ISERROR(SEARCH("Muy Baja",I20)))</formula>
    </cfRule>
    <cfRule type="containsText" dxfId="3756" priority="535" operator="containsText" text="Baja">
      <formula>NOT(ISERROR(SEARCH("Baja",I20)))</formula>
    </cfRule>
    <cfRule type="containsText" dxfId="3755" priority="536" operator="containsText" text="Muy Baja">
      <formula>NOT(ISERROR(SEARCH("Muy Baja",I20)))</formula>
    </cfRule>
    <cfRule type="containsText" dxfId="3754" priority="537" operator="containsText" text="Muy Baja">
      <formula>NOT(ISERROR(SEARCH("Muy Baja",I20)))</formula>
    </cfRule>
    <cfRule type="containsText" dxfId="3753" priority="538" operator="containsText" text="Muy Baja">
      <formula>NOT(ISERROR(SEARCH("Muy Baja",I20)))</formula>
    </cfRule>
    <cfRule type="containsText" dxfId="3752" priority="539" operator="containsText" text="Muy Baja'Tabla probabilidad'!">
      <formula>NOT(ISERROR(SEARCH("Muy Baja'Tabla probabilidad'!",I20)))</formula>
    </cfRule>
    <cfRule type="containsText" dxfId="3751" priority="540" operator="containsText" text="Muy bajo">
      <formula>NOT(ISERROR(SEARCH("Muy bajo",I20)))</formula>
    </cfRule>
    <cfRule type="containsText" dxfId="3750" priority="541" operator="containsText" text="Alta">
      <formula>NOT(ISERROR(SEARCH("Alta",I20)))</formula>
    </cfRule>
    <cfRule type="containsText" dxfId="3749" priority="542" operator="containsText" text="Media">
      <formula>NOT(ISERROR(SEARCH("Media",I20)))</formula>
    </cfRule>
    <cfRule type="containsText" dxfId="3748" priority="543" operator="containsText" text="Baja">
      <formula>NOT(ISERROR(SEARCH("Baja",I20)))</formula>
    </cfRule>
    <cfRule type="containsText" dxfId="3747" priority="544" operator="containsText" text="Muy baja">
      <formula>NOT(ISERROR(SEARCH("Muy baja",I20)))</formula>
    </cfRule>
    <cfRule type="cellIs" dxfId="3746" priority="547" operator="between">
      <formula>1</formula>
      <formula>2</formula>
    </cfRule>
    <cfRule type="cellIs" dxfId="3745" priority="548" operator="between">
      <formula>0</formula>
      <formula>2</formula>
    </cfRule>
  </conditionalFormatting>
  <conditionalFormatting sqref="I20 I60">
    <cfRule type="containsText" dxfId="3744" priority="528" operator="containsText" text="Muy Alta">
      <formula>NOT(ISERROR(SEARCH("Muy Alta",I20)))</formula>
    </cfRule>
  </conditionalFormatting>
  <conditionalFormatting sqref="Y20:Y24">
    <cfRule type="containsText" dxfId="3743" priority="520" operator="containsText" text="Muy Alta">
      <formula>NOT(ISERROR(SEARCH("Muy Alta",Y20)))</formula>
    </cfRule>
    <cfRule type="containsText" dxfId="3742" priority="521" operator="containsText" text="Alta">
      <formula>NOT(ISERROR(SEARCH("Alta",Y20)))</formula>
    </cfRule>
    <cfRule type="containsText" dxfId="3741" priority="522" operator="containsText" text="Media">
      <formula>NOT(ISERROR(SEARCH("Media",Y20)))</formula>
    </cfRule>
    <cfRule type="containsText" dxfId="3740" priority="523" operator="containsText" text="Muy Baja">
      <formula>NOT(ISERROR(SEARCH("Muy Baja",Y20)))</formula>
    </cfRule>
    <cfRule type="containsText" dxfId="3739" priority="524" operator="containsText" text="Baja">
      <formula>NOT(ISERROR(SEARCH("Baja",Y20)))</formula>
    </cfRule>
    <cfRule type="containsText" dxfId="3738" priority="525" operator="containsText" text="Muy Baja">
      <formula>NOT(ISERROR(SEARCH("Muy Baja",Y20)))</formula>
    </cfRule>
  </conditionalFormatting>
  <conditionalFormatting sqref="AC20:AC24">
    <cfRule type="containsText" dxfId="3737" priority="515" operator="containsText" text="Catastrófico">
      <formula>NOT(ISERROR(SEARCH("Catastrófico",AC20)))</formula>
    </cfRule>
    <cfRule type="containsText" dxfId="3736" priority="516" operator="containsText" text="Mayor">
      <formula>NOT(ISERROR(SEARCH("Mayor",AC20)))</formula>
    </cfRule>
    <cfRule type="containsText" dxfId="3735" priority="517" operator="containsText" text="Moderado">
      <formula>NOT(ISERROR(SEARCH("Moderado",AC20)))</formula>
    </cfRule>
    <cfRule type="containsText" dxfId="3734" priority="518" operator="containsText" text="Menor">
      <formula>NOT(ISERROR(SEARCH("Menor",AC20)))</formula>
    </cfRule>
    <cfRule type="containsText" dxfId="3733" priority="519" operator="containsText" text="Leve">
      <formula>NOT(ISERROR(SEARCH("Leve",AC20)))</formula>
    </cfRule>
  </conditionalFormatting>
  <conditionalFormatting sqref="AG20">
    <cfRule type="containsText" dxfId="3732" priority="506" operator="containsText" text="Extremo">
      <formula>NOT(ISERROR(SEARCH("Extremo",AG20)))</formula>
    </cfRule>
    <cfRule type="containsText" dxfId="3731" priority="507" operator="containsText" text="Alto">
      <formula>NOT(ISERROR(SEARCH("Alto",AG20)))</formula>
    </cfRule>
    <cfRule type="containsText" dxfId="3730" priority="508" operator="containsText" text="Moderado">
      <formula>NOT(ISERROR(SEARCH("Moderado",AG20)))</formula>
    </cfRule>
    <cfRule type="containsText" dxfId="3729" priority="509" operator="containsText" text="Menor">
      <formula>NOT(ISERROR(SEARCH("Menor",AG20)))</formula>
    </cfRule>
    <cfRule type="containsText" dxfId="3728" priority="510" operator="containsText" text="Bajo">
      <formula>NOT(ISERROR(SEARCH("Bajo",AG20)))</formula>
    </cfRule>
    <cfRule type="containsText" dxfId="3727" priority="511" operator="containsText" text="Moderado">
      <formula>NOT(ISERROR(SEARCH("Moderado",AG20)))</formula>
    </cfRule>
    <cfRule type="containsText" dxfId="3726" priority="512" operator="containsText" text="Extremo">
      <formula>NOT(ISERROR(SEARCH("Extremo",AG20)))</formula>
    </cfRule>
    <cfRule type="containsText" dxfId="3725" priority="513" operator="containsText" text="Baja">
      <formula>NOT(ISERROR(SEARCH("Baja",AG20)))</formula>
    </cfRule>
    <cfRule type="containsText" dxfId="3724" priority="514" operator="containsText" text="Alto">
      <formula>NOT(ISERROR(SEARCH("Alto",AG20)))</formula>
    </cfRule>
  </conditionalFormatting>
  <conditionalFormatting sqref="AA20:AA24">
    <cfRule type="containsText" dxfId="3723" priority="501" operator="containsText" text="Muy Alta">
      <formula>NOT(ISERROR(SEARCH("Muy Alta",AA20)))</formula>
    </cfRule>
    <cfRule type="containsText" dxfId="3722" priority="502" operator="containsText" text="Alta">
      <formula>NOT(ISERROR(SEARCH("Alta",AA20)))</formula>
    </cfRule>
    <cfRule type="containsText" dxfId="3721" priority="503" operator="containsText" text="Media">
      <formula>NOT(ISERROR(SEARCH("Media",AA20)))</formula>
    </cfRule>
    <cfRule type="containsText" dxfId="3720" priority="504" operator="containsText" text="Baja">
      <formula>NOT(ISERROR(SEARCH("Baja",AA20)))</formula>
    </cfRule>
    <cfRule type="containsText" dxfId="3719" priority="505" operator="containsText" text="Muy Baja">
      <formula>NOT(ISERROR(SEARCH("Muy Baja",AA20)))</formula>
    </cfRule>
  </conditionalFormatting>
  <conditionalFormatting sqref="AE20:AE24">
    <cfRule type="containsText" dxfId="3718" priority="496" operator="containsText" text="Catastrófico">
      <formula>NOT(ISERROR(SEARCH("Catastrófico",AE20)))</formula>
    </cfRule>
    <cfRule type="containsText" dxfId="3717" priority="497" operator="containsText" text="Moderado">
      <formula>NOT(ISERROR(SEARCH("Moderado",AE20)))</formula>
    </cfRule>
    <cfRule type="containsText" dxfId="3716" priority="498" operator="containsText" text="Menor">
      <formula>NOT(ISERROR(SEARCH("Menor",AE20)))</formula>
    </cfRule>
    <cfRule type="containsText" dxfId="3715" priority="499" operator="containsText" text="Leve">
      <formula>NOT(ISERROR(SEARCH("Leve",AE20)))</formula>
    </cfRule>
    <cfRule type="containsText" dxfId="3714" priority="500" operator="containsText" text="Mayor">
      <formula>NOT(ISERROR(SEARCH("Mayor",AE20)))</formula>
    </cfRule>
  </conditionalFormatting>
  <conditionalFormatting sqref="Y60:Y64">
    <cfRule type="containsText" dxfId="3713" priority="430" operator="containsText" text="Muy Alta">
      <formula>NOT(ISERROR(SEARCH("Muy Alta",Y60)))</formula>
    </cfRule>
    <cfRule type="containsText" dxfId="3712" priority="431" operator="containsText" text="Alta">
      <formula>NOT(ISERROR(SEARCH("Alta",Y60)))</formula>
    </cfRule>
    <cfRule type="containsText" dxfId="3711" priority="432" operator="containsText" text="Media">
      <formula>NOT(ISERROR(SEARCH("Media",Y60)))</formula>
    </cfRule>
    <cfRule type="containsText" dxfId="3710" priority="433" operator="containsText" text="Muy Baja">
      <formula>NOT(ISERROR(SEARCH("Muy Baja",Y60)))</formula>
    </cfRule>
    <cfRule type="containsText" dxfId="3709" priority="434" operator="containsText" text="Baja">
      <formula>NOT(ISERROR(SEARCH("Baja",Y60)))</formula>
    </cfRule>
    <cfRule type="containsText" dxfId="3708" priority="435" operator="containsText" text="Muy Baja">
      <formula>NOT(ISERROR(SEARCH("Muy Baja",Y60)))</formula>
    </cfRule>
  </conditionalFormatting>
  <conditionalFormatting sqref="AC60:AC64">
    <cfRule type="containsText" dxfId="3707" priority="425" operator="containsText" text="Catastrófico">
      <formula>NOT(ISERROR(SEARCH("Catastrófico",AC60)))</formula>
    </cfRule>
    <cfRule type="containsText" dxfId="3706" priority="426" operator="containsText" text="Mayor">
      <formula>NOT(ISERROR(SEARCH("Mayor",AC60)))</formula>
    </cfRule>
    <cfRule type="containsText" dxfId="3705" priority="427" operator="containsText" text="Moderado">
      <formula>NOT(ISERROR(SEARCH("Moderado",AC60)))</formula>
    </cfRule>
    <cfRule type="containsText" dxfId="3704" priority="428" operator="containsText" text="Menor">
      <formula>NOT(ISERROR(SEARCH("Menor",AC60)))</formula>
    </cfRule>
    <cfRule type="containsText" dxfId="3703" priority="429" operator="containsText" text="Leve">
      <formula>NOT(ISERROR(SEARCH("Leve",AC60)))</formula>
    </cfRule>
  </conditionalFormatting>
  <conditionalFormatting sqref="AG60">
    <cfRule type="containsText" dxfId="3702" priority="416" operator="containsText" text="Extremo">
      <formula>NOT(ISERROR(SEARCH("Extremo",AG60)))</formula>
    </cfRule>
    <cfRule type="containsText" dxfId="3701" priority="417" operator="containsText" text="Alto">
      <formula>NOT(ISERROR(SEARCH("Alto",AG60)))</formula>
    </cfRule>
    <cfRule type="containsText" dxfId="3700" priority="418" operator="containsText" text="Moderado">
      <formula>NOT(ISERROR(SEARCH("Moderado",AG60)))</formula>
    </cfRule>
    <cfRule type="containsText" dxfId="3699" priority="419" operator="containsText" text="Menor">
      <formula>NOT(ISERROR(SEARCH("Menor",AG60)))</formula>
    </cfRule>
    <cfRule type="containsText" dxfId="3698" priority="420" operator="containsText" text="Bajo">
      <formula>NOT(ISERROR(SEARCH("Bajo",AG60)))</formula>
    </cfRule>
    <cfRule type="containsText" dxfId="3697" priority="421" operator="containsText" text="Moderado">
      <formula>NOT(ISERROR(SEARCH("Moderado",AG60)))</formula>
    </cfRule>
    <cfRule type="containsText" dxfId="3696" priority="422" operator="containsText" text="Extremo">
      <formula>NOT(ISERROR(SEARCH("Extremo",AG60)))</formula>
    </cfRule>
    <cfRule type="containsText" dxfId="3695" priority="423" operator="containsText" text="Baja">
      <formula>NOT(ISERROR(SEARCH("Baja",AG60)))</formula>
    </cfRule>
    <cfRule type="containsText" dxfId="3694" priority="424" operator="containsText" text="Alto">
      <formula>NOT(ISERROR(SEARCH("Alto",AG60)))</formula>
    </cfRule>
  </conditionalFormatting>
  <conditionalFormatting sqref="AA60:AA64">
    <cfRule type="containsText" dxfId="3693" priority="411" operator="containsText" text="Muy Alta">
      <formula>NOT(ISERROR(SEARCH("Muy Alta",AA60)))</formula>
    </cfRule>
    <cfRule type="containsText" dxfId="3692" priority="412" operator="containsText" text="Alta">
      <formula>NOT(ISERROR(SEARCH("Alta",AA60)))</formula>
    </cfRule>
    <cfRule type="containsText" dxfId="3691" priority="413" operator="containsText" text="Media">
      <formula>NOT(ISERROR(SEARCH("Media",AA60)))</formula>
    </cfRule>
    <cfRule type="containsText" dxfId="3690" priority="414" operator="containsText" text="Baja">
      <formula>NOT(ISERROR(SEARCH("Baja",AA60)))</formula>
    </cfRule>
    <cfRule type="containsText" dxfId="3689" priority="415" operator="containsText" text="Muy Baja">
      <formula>NOT(ISERROR(SEARCH("Muy Baja",AA60)))</formula>
    </cfRule>
  </conditionalFormatting>
  <conditionalFormatting sqref="AE60:AE64">
    <cfRule type="containsText" dxfId="3688" priority="406" operator="containsText" text="Catastrófico">
      <formula>NOT(ISERROR(SEARCH("Catastrófico",AE60)))</formula>
    </cfRule>
    <cfRule type="containsText" dxfId="3687" priority="407" operator="containsText" text="Moderado">
      <formula>NOT(ISERROR(SEARCH("Moderado",AE60)))</formula>
    </cfRule>
    <cfRule type="containsText" dxfId="3686" priority="408" operator="containsText" text="Menor">
      <formula>NOT(ISERROR(SEARCH("Menor",AE60)))</formula>
    </cfRule>
    <cfRule type="containsText" dxfId="3685" priority="409" operator="containsText" text="Leve">
      <formula>NOT(ISERROR(SEARCH("Leve",AE60)))</formula>
    </cfRule>
    <cfRule type="containsText" dxfId="3684" priority="410" operator="containsText" text="Mayor">
      <formula>NOT(ISERROR(SEARCH("Mayor",AE60)))</formula>
    </cfRule>
  </conditionalFormatting>
  <conditionalFormatting sqref="N40">
    <cfRule type="containsText" dxfId="3683" priority="401" operator="containsText" text="Extremo">
      <formula>NOT(ISERROR(SEARCH("Extremo",N40)))</formula>
    </cfRule>
    <cfRule type="containsText" dxfId="3682" priority="402" operator="containsText" text="Alto">
      <formula>NOT(ISERROR(SEARCH("Alto",N40)))</formula>
    </cfRule>
    <cfRule type="containsText" dxfId="3681" priority="403" operator="containsText" text="Bajo">
      <formula>NOT(ISERROR(SEARCH("Bajo",N40)))</formula>
    </cfRule>
    <cfRule type="containsText" dxfId="3680" priority="404" operator="containsText" text="Moderado">
      <formula>NOT(ISERROR(SEARCH("Moderado",N40)))</formula>
    </cfRule>
    <cfRule type="containsText" dxfId="3679" priority="405" operator="containsText" text="Extremo">
      <formula>NOT(ISERROR(SEARCH("Extremo",N40)))</formula>
    </cfRule>
  </conditionalFormatting>
  <conditionalFormatting sqref="I40">
    <cfRule type="containsText" dxfId="3678" priority="378" operator="containsText" text="Muy Baja">
      <formula>NOT(ISERROR(SEARCH("Muy Baja",I40)))</formula>
    </cfRule>
    <cfRule type="containsText" dxfId="3677" priority="379" operator="containsText" text="Baja">
      <formula>NOT(ISERROR(SEARCH("Baja",I40)))</formula>
    </cfRule>
    <cfRule type="containsText" dxfId="3676" priority="381" operator="containsText" text="Muy Alta">
      <formula>NOT(ISERROR(SEARCH("Muy Alta",I40)))</formula>
    </cfRule>
    <cfRule type="containsText" dxfId="3675" priority="382" operator="containsText" text="Alta">
      <formula>NOT(ISERROR(SEARCH("Alta",I40)))</formula>
    </cfRule>
    <cfRule type="containsText" dxfId="3674" priority="383" operator="containsText" text="Media">
      <formula>NOT(ISERROR(SEARCH("Media",I40)))</formula>
    </cfRule>
    <cfRule type="containsText" dxfId="3673" priority="384" operator="containsText" text="Media">
      <formula>NOT(ISERROR(SEARCH("Media",I40)))</formula>
    </cfRule>
    <cfRule type="containsText" dxfId="3672" priority="385" operator="containsText" text="Media">
      <formula>NOT(ISERROR(SEARCH("Media",I40)))</formula>
    </cfRule>
    <cfRule type="containsText" dxfId="3671" priority="386" operator="containsText" text="Muy Baja">
      <formula>NOT(ISERROR(SEARCH("Muy Baja",I40)))</formula>
    </cfRule>
    <cfRule type="containsText" dxfId="3670" priority="387" operator="containsText" text="Baja">
      <formula>NOT(ISERROR(SEARCH("Baja",I40)))</formula>
    </cfRule>
    <cfRule type="containsText" dxfId="3669" priority="388" operator="containsText" text="Muy Baja">
      <formula>NOT(ISERROR(SEARCH("Muy Baja",I40)))</formula>
    </cfRule>
    <cfRule type="containsText" dxfId="3668" priority="389" operator="containsText" text="Muy Baja">
      <formula>NOT(ISERROR(SEARCH("Muy Baja",I40)))</formula>
    </cfRule>
    <cfRule type="containsText" dxfId="3667" priority="390" operator="containsText" text="Muy Baja">
      <formula>NOT(ISERROR(SEARCH("Muy Baja",I40)))</formula>
    </cfRule>
    <cfRule type="containsText" dxfId="3666" priority="391" operator="containsText" text="Muy Baja'Tabla probabilidad'!">
      <formula>NOT(ISERROR(SEARCH("Muy Baja'Tabla probabilidad'!",I40)))</formula>
    </cfRule>
    <cfRule type="containsText" dxfId="3665" priority="392" operator="containsText" text="Muy bajo">
      <formula>NOT(ISERROR(SEARCH("Muy bajo",I40)))</formula>
    </cfRule>
    <cfRule type="containsText" dxfId="3664" priority="393" operator="containsText" text="Alta">
      <formula>NOT(ISERROR(SEARCH("Alta",I40)))</formula>
    </cfRule>
    <cfRule type="containsText" dxfId="3663" priority="394" operator="containsText" text="Media">
      <formula>NOT(ISERROR(SEARCH("Media",I40)))</formula>
    </cfRule>
    <cfRule type="containsText" dxfId="3662" priority="395" operator="containsText" text="Baja">
      <formula>NOT(ISERROR(SEARCH("Baja",I40)))</formula>
    </cfRule>
    <cfRule type="containsText" dxfId="3661" priority="396" operator="containsText" text="Muy baja">
      <formula>NOT(ISERROR(SEARCH("Muy baja",I40)))</formula>
    </cfRule>
    <cfRule type="cellIs" dxfId="3660" priority="399" operator="between">
      <formula>1</formula>
      <formula>2</formula>
    </cfRule>
    <cfRule type="cellIs" dxfId="3659" priority="400" operator="between">
      <formula>0</formula>
      <formula>2</formula>
    </cfRule>
  </conditionalFormatting>
  <conditionalFormatting sqref="I40">
    <cfRule type="containsText" dxfId="3658" priority="380" operator="containsText" text="Muy Alta">
      <formula>NOT(ISERROR(SEARCH("Muy Alta",I40)))</formula>
    </cfRule>
  </conditionalFormatting>
  <conditionalFormatting sqref="Y40:Y44">
    <cfRule type="containsText" dxfId="3657" priority="372" operator="containsText" text="Muy Alta">
      <formula>NOT(ISERROR(SEARCH("Muy Alta",Y40)))</formula>
    </cfRule>
    <cfRule type="containsText" dxfId="3656" priority="373" operator="containsText" text="Alta">
      <formula>NOT(ISERROR(SEARCH("Alta",Y40)))</formula>
    </cfRule>
    <cfRule type="containsText" dxfId="3655" priority="374" operator="containsText" text="Media">
      <formula>NOT(ISERROR(SEARCH("Media",Y40)))</formula>
    </cfRule>
    <cfRule type="containsText" dxfId="3654" priority="375" operator="containsText" text="Muy Baja">
      <formula>NOT(ISERROR(SEARCH("Muy Baja",Y40)))</formula>
    </cfRule>
    <cfRule type="containsText" dxfId="3653" priority="376" operator="containsText" text="Baja">
      <formula>NOT(ISERROR(SEARCH("Baja",Y40)))</formula>
    </cfRule>
    <cfRule type="containsText" dxfId="3652" priority="377" operator="containsText" text="Muy Baja">
      <formula>NOT(ISERROR(SEARCH("Muy Baja",Y40)))</formula>
    </cfRule>
  </conditionalFormatting>
  <conditionalFormatting sqref="AC40:AC44">
    <cfRule type="containsText" dxfId="3651" priority="367" operator="containsText" text="Catastrófico">
      <formula>NOT(ISERROR(SEARCH("Catastrófico",AC40)))</formula>
    </cfRule>
    <cfRule type="containsText" dxfId="3650" priority="368" operator="containsText" text="Mayor">
      <formula>NOT(ISERROR(SEARCH("Mayor",AC40)))</formula>
    </cfRule>
    <cfRule type="containsText" dxfId="3649" priority="369" operator="containsText" text="Moderado">
      <formula>NOT(ISERROR(SEARCH("Moderado",AC40)))</formula>
    </cfRule>
    <cfRule type="containsText" dxfId="3648" priority="370" operator="containsText" text="Menor">
      <formula>NOT(ISERROR(SEARCH("Menor",AC40)))</formula>
    </cfRule>
    <cfRule type="containsText" dxfId="3647" priority="371" operator="containsText" text="Leve">
      <formula>NOT(ISERROR(SEARCH("Leve",AC40)))</formula>
    </cfRule>
  </conditionalFormatting>
  <conditionalFormatting sqref="AG40">
    <cfRule type="containsText" dxfId="3646" priority="358" operator="containsText" text="Extremo">
      <formula>NOT(ISERROR(SEARCH("Extremo",AG40)))</formula>
    </cfRule>
    <cfRule type="containsText" dxfId="3645" priority="359" operator="containsText" text="Alto">
      <formula>NOT(ISERROR(SEARCH("Alto",AG40)))</formula>
    </cfRule>
    <cfRule type="containsText" dxfId="3644" priority="360" operator="containsText" text="Moderado">
      <formula>NOT(ISERROR(SEARCH("Moderado",AG40)))</formula>
    </cfRule>
    <cfRule type="containsText" dxfId="3643" priority="361" operator="containsText" text="Menor">
      <formula>NOT(ISERROR(SEARCH("Menor",AG40)))</formula>
    </cfRule>
    <cfRule type="containsText" dxfId="3642" priority="362" operator="containsText" text="Bajo">
      <formula>NOT(ISERROR(SEARCH("Bajo",AG40)))</formula>
    </cfRule>
    <cfRule type="containsText" dxfId="3641" priority="363" operator="containsText" text="Moderado">
      <formula>NOT(ISERROR(SEARCH("Moderado",AG40)))</formula>
    </cfRule>
    <cfRule type="containsText" dxfId="3640" priority="364" operator="containsText" text="Extremo">
      <formula>NOT(ISERROR(SEARCH("Extremo",AG40)))</formula>
    </cfRule>
    <cfRule type="containsText" dxfId="3639" priority="365" operator="containsText" text="Baja">
      <formula>NOT(ISERROR(SEARCH("Baja",AG40)))</formula>
    </cfRule>
    <cfRule type="containsText" dxfId="3638" priority="366" operator="containsText" text="Alto">
      <formula>NOT(ISERROR(SEARCH("Alto",AG40)))</formula>
    </cfRule>
  </conditionalFormatting>
  <conditionalFormatting sqref="AA40:AA44">
    <cfRule type="containsText" dxfId="3637" priority="353" operator="containsText" text="Muy Alta">
      <formula>NOT(ISERROR(SEARCH("Muy Alta",AA40)))</formula>
    </cfRule>
    <cfRule type="containsText" dxfId="3636" priority="354" operator="containsText" text="Alta">
      <formula>NOT(ISERROR(SEARCH("Alta",AA40)))</formula>
    </cfRule>
    <cfRule type="containsText" dxfId="3635" priority="355" operator="containsText" text="Media">
      <formula>NOT(ISERROR(SEARCH("Media",AA40)))</formula>
    </cfRule>
    <cfRule type="containsText" dxfId="3634" priority="356" operator="containsText" text="Baja">
      <formula>NOT(ISERROR(SEARCH("Baja",AA40)))</formula>
    </cfRule>
    <cfRule type="containsText" dxfId="3633" priority="357" operator="containsText" text="Muy Baja">
      <formula>NOT(ISERROR(SEARCH("Muy Baja",AA40)))</formula>
    </cfRule>
  </conditionalFormatting>
  <conditionalFormatting sqref="AE40:AE44">
    <cfRule type="containsText" dxfId="3632" priority="348" operator="containsText" text="Catastrófico">
      <formula>NOT(ISERROR(SEARCH("Catastrófico",AE40)))</formula>
    </cfRule>
    <cfRule type="containsText" dxfId="3631" priority="349" operator="containsText" text="Moderado">
      <formula>NOT(ISERROR(SEARCH("Moderado",AE40)))</formula>
    </cfRule>
    <cfRule type="containsText" dxfId="3630" priority="350" operator="containsText" text="Menor">
      <formula>NOT(ISERROR(SEARCH("Menor",AE40)))</formula>
    </cfRule>
    <cfRule type="containsText" dxfId="3629" priority="351" operator="containsText" text="Leve">
      <formula>NOT(ISERROR(SEARCH("Leve",AE40)))</formula>
    </cfRule>
    <cfRule type="containsText" dxfId="3628" priority="352" operator="containsText" text="Mayor">
      <formula>NOT(ISERROR(SEARCH("Mayor",AE40)))</formula>
    </cfRule>
  </conditionalFormatting>
  <conditionalFormatting sqref="N45">
    <cfRule type="containsText" dxfId="3627" priority="331" operator="containsText" text="Extremo">
      <formula>NOT(ISERROR(SEARCH("Extremo",N45)))</formula>
    </cfRule>
    <cfRule type="containsText" dxfId="3626" priority="332" operator="containsText" text="Alto">
      <formula>NOT(ISERROR(SEARCH("Alto",N45)))</formula>
    </cfRule>
    <cfRule type="containsText" dxfId="3625" priority="333" operator="containsText" text="Bajo">
      <formula>NOT(ISERROR(SEARCH("Bajo",N45)))</formula>
    </cfRule>
    <cfRule type="containsText" dxfId="3624" priority="334" operator="containsText" text="Moderado">
      <formula>NOT(ISERROR(SEARCH("Moderado",N45)))</formula>
    </cfRule>
    <cfRule type="containsText" dxfId="3623" priority="335" operator="containsText" text="Extremo">
      <formula>NOT(ISERROR(SEARCH("Extremo",N45)))</formula>
    </cfRule>
  </conditionalFormatting>
  <conditionalFormatting sqref="I45">
    <cfRule type="containsText" dxfId="3622" priority="308" operator="containsText" text="Muy Baja">
      <formula>NOT(ISERROR(SEARCH("Muy Baja",I45)))</formula>
    </cfRule>
    <cfRule type="containsText" dxfId="3621" priority="309" operator="containsText" text="Baja">
      <formula>NOT(ISERROR(SEARCH("Baja",I45)))</formula>
    </cfRule>
    <cfRule type="containsText" dxfId="3620" priority="311" operator="containsText" text="Muy Alta">
      <formula>NOT(ISERROR(SEARCH("Muy Alta",I45)))</formula>
    </cfRule>
    <cfRule type="containsText" dxfId="3619" priority="312" operator="containsText" text="Alta">
      <formula>NOT(ISERROR(SEARCH("Alta",I45)))</formula>
    </cfRule>
    <cfRule type="containsText" dxfId="3618" priority="313" operator="containsText" text="Media">
      <formula>NOT(ISERROR(SEARCH("Media",I45)))</formula>
    </cfRule>
    <cfRule type="containsText" dxfId="3617" priority="314" operator="containsText" text="Media">
      <formula>NOT(ISERROR(SEARCH("Media",I45)))</formula>
    </cfRule>
    <cfRule type="containsText" dxfId="3616" priority="315" operator="containsText" text="Media">
      <formula>NOT(ISERROR(SEARCH("Media",I45)))</formula>
    </cfRule>
    <cfRule type="containsText" dxfId="3615" priority="316" operator="containsText" text="Muy Baja">
      <formula>NOT(ISERROR(SEARCH("Muy Baja",I45)))</formula>
    </cfRule>
    <cfRule type="containsText" dxfId="3614" priority="317" operator="containsText" text="Baja">
      <formula>NOT(ISERROR(SEARCH("Baja",I45)))</formula>
    </cfRule>
    <cfRule type="containsText" dxfId="3613" priority="318" operator="containsText" text="Muy Baja">
      <formula>NOT(ISERROR(SEARCH("Muy Baja",I45)))</formula>
    </cfRule>
    <cfRule type="containsText" dxfId="3612" priority="319" operator="containsText" text="Muy Baja">
      <formula>NOT(ISERROR(SEARCH("Muy Baja",I45)))</formula>
    </cfRule>
    <cfRule type="containsText" dxfId="3611" priority="320" operator="containsText" text="Muy Baja">
      <formula>NOT(ISERROR(SEARCH("Muy Baja",I45)))</formula>
    </cfRule>
    <cfRule type="containsText" dxfId="3610" priority="321" operator="containsText" text="Muy Baja'Tabla probabilidad'!">
      <formula>NOT(ISERROR(SEARCH("Muy Baja'Tabla probabilidad'!",I45)))</formula>
    </cfRule>
    <cfRule type="containsText" dxfId="3609" priority="322" operator="containsText" text="Muy bajo">
      <formula>NOT(ISERROR(SEARCH("Muy bajo",I45)))</formula>
    </cfRule>
    <cfRule type="containsText" dxfId="3608" priority="323" operator="containsText" text="Alta">
      <formula>NOT(ISERROR(SEARCH("Alta",I45)))</formula>
    </cfRule>
    <cfRule type="containsText" dxfId="3607" priority="324" operator="containsText" text="Media">
      <formula>NOT(ISERROR(SEARCH("Media",I45)))</formula>
    </cfRule>
    <cfRule type="containsText" dxfId="3606" priority="325" operator="containsText" text="Baja">
      <formula>NOT(ISERROR(SEARCH("Baja",I45)))</formula>
    </cfRule>
    <cfRule type="containsText" dxfId="3605" priority="326" operator="containsText" text="Muy baja">
      <formula>NOT(ISERROR(SEARCH("Muy baja",I45)))</formula>
    </cfRule>
    <cfRule type="cellIs" dxfId="3604" priority="329" operator="between">
      <formula>1</formula>
      <formula>2</formula>
    </cfRule>
    <cfRule type="cellIs" dxfId="3603" priority="330" operator="between">
      <formula>0</formula>
      <formula>2</formula>
    </cfRule>
  </conditionalFormatting>
  <conditionalFormatting sqref="I45">
    <cfRule type="containsText" dxfId="3602" priority="310" operator="containsText" text="Muy Alta">
      <formula>NOT(ISERROR(SEARCH("Muy Alta",I45)))</formula>
    </cfRule>
  </conditionalFormatting>
  <conditionalFormatting sqref="Y45:Y49">
    <cfRule type="containsText" dxfId="3601" priority="302" operator="containsText" text="Muy Alta">
      <formula>NOT(ISERROR(SEARCH("Muy Alta",Y45)))</formula>
    </cfRule>
    <cfRule type="containsText" dxfId="3600" priority="303" operator="containsText" text="Alta">
      <formula>NOT(ISERROR(SEARCH("Alta",Y45)))</formula>
    </cfRule>
    <cfRule type="containsText" dxfId="3599" priority="304" operator="containsText" text="Media">
      <formula>NOT(ISERROR(SEARCH("Media",Y45)))</formula>
    </cfRule>
    <cfRule type="containsText" dxfId="3598" priority="305" operator="containsText" text="Muy Baja">
      <formula>NOT(ISERROR(SEARCH("Muy Baja",Y45)))</formula>
    </cfRule>
    <cfRule type="containsText" dxfId="3597" priority="306" operator="containsText" text="Baja">
      <formula>NOT(ISERROR(SEARCH("Baja",Y45)))</formula>
    </cfRule>
    <cfRule type="containsText" dxfId="3596" priority="307" operator="containsText" text="Muy Baja">
      <formula>NOT(ISERROR(SEARCH("Muy Baja",Y45)))</formula>
    </cfRule>
  </conditionalFormatting>
  <conditionalFormatting sqref="AC45:AC49">
    <cfRule type="containsText" dxfId="3595" priority="297" operator="containsText" text="Catastrófico">
      <formula>NOT(ISERROR(SEARCH("Catastrófico",AC45)))</formula>
    </cfRule>
    <cfRule type="containsText" dxfId="3594" priority="298" operator="containsText" text="Mayor">
      <formula>NOT(ISERROR(SEARCH("Mayor",AC45)))</formula>
    </cfRule>
    <cfRule type="containsText" dxfId="3593" priority="299" operator="containsText" text="Moderado">
      <formula>NOT(ISERROR(SEARCH("Moderado",AC45)))</formula>
    </cfRule>
    <cfRule type="containsText" dxfId="3592" priority="300" operator="containsText" text="Menor">
      <formula>NOT(ISERROR(SEARCH("Menor",AC45)))</formula>
    </cfRule>
    <cfRule type="containsText" dxfId="3591" priority="301" operator="containsText" text="Leve">
      <formula>NOT(ISERROR(SEARCH("Leve",AC45)))</formula>
    </cfRule>
  </conditionalFormatting>
  <conditionalFormatting sqref="AG45">
    <cfRule type="containsText" dxfId="3590" priority="288" operator="containsText" text="Extremo">
      <formula>NOT(ISERROR(SEARCH("Extremo",AG45)))</formula>
    </cfRule>
    <cfRule type="containsText" dxfId="3589" priority="289" operator="containsText" text="Alto">
      <formula>NOT(ISERROR(SEARCH("Alto",AG45)))</formula>
    </cfRule>
    <cfRule type="containsText" dxfId="3588" priority="290" operator="containsText" text="Moderado">
      <formula>NOT(ISERROR(SEARCH("Moderado",AG45)))</formula>
    </cfRule>
    <cfRule type="containsText" dxfId="3587" priority="291" operator="containsText" text="Menor">
      <formula>NOT(ISERROR(SEARCH("Menor",AG45)))</formula>
    </cfRule>
    <cfRule type="containsText" dxfId="3586" priority="292" operator="containsText" text="Bajo">
      <formula>NOT(ISERROR(SEARCH("Bajo",AG45)))</formula>
    </cfRule>
    <cfRule type="containsText" dxfId="3585" priority="293" operator="containsText" text="Moderado">
      <formula>NOT(ISERROR(SEARCH("Moderado",AG45)))</formula>
    </cfRule>
    <cfRule type="containsText" dxfId="3584" priority="294" operator="containsText" text="Extremo">
      <formula>NOT(ISERROR(SEARCH("Extremo",AG45)))</formula>
    </cfRule>
    <cfRule type="containsText" dxfId="3583" priority="295" operator="containsText" text="Baja">
      <formula>NOT(ISERROR(SEARCH("Baja",AG45)))</formula>
    </cfRule>
    <cfRule type="containsText" dxfId="3582" priority="296" operator="containsText" text="Alto">
      <formula>NOT(ISERROR(SEARCH("Alto",AG45)))</formula>
    </cfRule>
  </conditionalFormatting>
  <conditionalFormatting sqref="AA45:AA49">
    <cfRule type="containsText" dxfId="3581" priority="283" operator="containsText" text="Muy Alta">
      <formula>NOT(ISERROR(SEARCH("Muy Alta",AA45)))</formula>
    </cfRule>
    <cfRule type="containsText" dxfId="3580" priority="284" operator="containsText" text="Alta">
      <formula>NOT(ISERROR(SEARCH("Alta",AA45)))</formula>
    </cfRule>
    <cfRule type="containsText" dxfId="3579" priority="285" operator="containsText" text="Media">
      <formula>NOT(ISERROR(SEARCH("Media",AA45)))</formula>
    </cfRule>
    <cfRule type="containsText" dxfId="3578" priority="286" operator="containsText" text="Baja">
      <formula>NOT(ISERROR(SEARCH("Baja",AA45)))</formula>
    </cfRule>
    <cfRule type="containsText" dxfId="3577" priority="287" operator="containsText" text="Muy Baja">
      <formula>NOT(ISERROR(SEARCH("Muy Baja",AA45)))</formula>
    </cfRule>
  </conditionalFormatting>
  <conditionalFormatting sqref="AE45:AE49">
    <cfRule type="containsText" dxfId="3576" priority="278" operator="containsText" text="Catastrófico">
      <formula>NOT(ISERROR(SEARCH("Catastrófico",AE45)))</formula>
    </cfRule>
    <cfRule type="containsText" dxfId="3575" priority="279" operator="containsText" text="Moderado">
      <formula>NOT(ISERROR(SEARCH("Moderado",AE45)))</formula>
    </cfRule>
    <cfRule type="containsText" dxfId="3574" priority="280" operator="containsText" text="Menor">
      <formula>NOT(ISERROR(SEARCH("Menor",AE45)))</formula>
    </cfRule>
    <cfRule type="containsText" dxfId="3573" priority="281" operator="containsText" text="Leve">
      <formula>NOT(ISERROR(SEARCH("Leve",AE45)))</formula>
    </cfRule>
    <cfRule type="containsText" dxfId="3572" priority="282" operator="containsText" text="Mayor">
      <formula>NOT(ISERROR(SEARCH("Mayor",AE45)))</formula>
    </cfRule>
  </conditionalFormatting>
  <conditionalFormatting sqref="L50">
    <cfRule type="containsText" dxfId="3571" priority="260" operator="containsText" text="Catastrófico">
      <formula>NOT(ISERROR(SEARCH("Catastrófico",L50)))</formula>
    </cfRule>
    <cfRule type="containsText" dxfId="3570" priority="261" operator="containsText" text="Mayor">
      <formula>NOT(ISERROR(SEARCH("Mayor",L50)))</formula>
    </cfRule>
    <cfRule type="containsText" dxfId="3569" priority="262" operator="containsText" text="Alta">
      <formula>NOT(ISERROR(SEARCH("Alta",L50)))</formula>
    </cfRule>
    <cfRule type="containsText" dxfId="3568" priority="263" operator="containsText" text="Moderado">
      <formula>NOT(ISERROR(SEARCH("Moderado",L50)))</formula>
    </cfRule>
    <cfRule type="containsText" dxfId="3567" priority="264" operator="containsText" text="Menor">
      <formula>NOT(ISERROR(SEARCH("Menor",L50)))</formula>
    </cfRule>
    <cfRule type="containsText" dxfId="3566" priority="265" operator="containsText" text="Leve">
      <formula>NOT(ISERROR(SEARCH("Leve",L50)))</formula>
    </cfRule>
  </conditionalFormatting>
  <conditionalFormatting sqref="M50">
    <cfRule type="containsText" dxfId="3565" priority="254" operator="containsText" text="Catastrófico">
      <formula>NOT(ISERROR(SEARCH("Catastrófico",M50)))</formula>
    </cfRule>
    <cfRule type="containsText" dxfId="3564" priority="255" operator="containsText" text="Mayor">
      <formula>NOT(ISERROR(SEARCH("Mayor",M50)))</formula>
    </cfRule>
    <cfRule type="containsText" dxfId="3563" priority="256" operator="containsText" text="Alta">
      <formula>NOT(ISERROR(SEARCH("Alta",M50)))</formula>
    </cfRule>
    <cfRule type="containsText" dxfId="3562" priority="257" operator="containsText" text="Moderado">
      <formula>NOT(ISERROR(SEARCH("Moderado",M50)))</formula>
    </cfRule>
    <cfRule type="containsText" dxfId="3561" priority="258" operator="containsText" text="Menor">
      <formula>NOT(ISERROR(SEARCH("Menor",M50)))</formula>
    </cfRule>
    <cfRule type="containsText" dxfId="3560" priority="259" operator="containsText" text="Leve">
      <formula>NOT(ISERROR(SEARCH("Leve",M50)))</formula>
    </cfRule>
  </conditionalFormatting>
  <conditionalFormatting sqref="L10">
    <cfRule type="containsText" dxfId="3559" priority="248" operator="containsText" text="Catastrófico">
      <formula>NOT(ISERROR(SEARCH("Catastrófico",L10)))</formula>
    </cfRule>
    <cfRule type="containsText" dxfId="3558" priority="249" operator="containsText" text="Mayor">
      <formula>NOT(ISERROR(SEARCH("Mayor",L10)))</formula>
    </cfRule>
    <cfRule type="containsText" dxfId="3557" priority="250" operator="containsText" text="Alta">
      <formula>NOT(ISERROR(SEARCH("Alta",L10)))</formula>
    </cfRule>
    <cfRule type="containsText" dxfId="3556" priority="251" operator="containsText" text="Moderado">
      <formula>NOT(ISERROR(SEARCH("Moderado",L10)))</formula>
    </cfRule>
    <cfRule type="containsText" dxfId="3555" priority="252" operator="containsText" text="Menor">
      <formula>NOT(ISERROR(SEARCH("Menor",L10)))</formula>
    </cfRule>
    <cfRule type="containsText" dxfId="3554" priority="253" operator="containsText" text="Leve">
      <formula>NOT(ISERROR(SEARCH("Leve",L10)))</formula>
    </cfRule>
  </conditionalFormatting>
  <conditionalFormatting sqref="M10">
    <cfRule type="containsText" dxfId="3553" priority="242" operator="containsText" text="Catastrófico">
      <formula>NOT(ISERROR(SEARCH("Catastrófico",M10)))</formula>
    </cfRule>
    <cfRule type="containsText" dxfId="3552" priority="243" operator="containsText" text="Mayor">
      <formula>NOT(ISERROR(SEARCH("Mayor",M10)))</formula>
    </cfRule>
    <cfRule type="containsText" dxfId="3551" priority="244" operator="containsText" text="Alta">
      <formula>NOT(ISERROR(SEARCH("Alta",M10)))</formula>
    </cfRule>
    <cfRule type="containsText" dxfId="3550" priority="245" operator="containsText" text="Moderado">
      <formula>NOT(ISERROR(SEARCH("Moderado",M10)))</formula>
    </cfRule>
    <cfRule type="containsText" dxfId="3549" priority="246" operator="containsText" text="Menor">
      <formula>NOT(ISERROR(SEARCH("Menor",M10)))</formula>
    </cfRule>
    <cfRule type="containsText" dxfId="3548" priority="247" operator="containsText" text="Leve">
      <formula>NOT(ISERROR(SEARCH("Leve",M10)))</formula>
    </cfRule>
  </conditionalFormatting>
  <conditionalFormatting sqref="L15">
    <cfRule type="containsText" dxfId="3547" priority="236" operator="containsText" text="Catastrófico">
      <formula>NOT(ISERROR(SEARCH("Catastrófico",L15)))</formula>
    </cfRule>
    <cfRule type="containsText" dxfId="3546" priority="237" operator="containsText" text="Mayor">
      <formula>NOT(ISERROR(SEARCH("Mayor",L15)))</formula>
    </cfRule>
    <cfRule type="containsText" dxfId="3545" priority="238" operator="containsText" text="Alta">
      <formula>NOT(ISERROR(SEARCH("Alta",L15)))</formula>
    </cfRule>
    <cfRule type="containsText" dxfId="3544" priority="239" operator="containsText" text="Moderado">
      <formula>NOT(ISERROR(SEARCH("Moderado",L15)))</formula>
    </cfRule>
    <cfRule type="containsText" dxfId="3543" priority="240" operator="containsText" text="Menor">
      <formula>NOT(ISERROR(SEARCH("Menor",L15)))</formula>
    </cfRule>
    <cfRule type="containsText" dxfId="3542" priority="241" operator="containsText" text="Leve">
      <formula>NOT(ISERROR(SEARCH("Leve",L15)))</formula>
    </cfRule>
  </conditionalFormatting>
  <conditionalFormatting sqref="M15">
    <cfRule type="containsText" dxfId="3541" priority="230" operator="containsText" text="Catastrófico">
      <formula>NOT(ISERROR(SEARCH("Catastrófico",M15)))</formula>
    </cfRule>
    <cfRule type="containsText" dxfId="3540" priority="231" operator="containsText" text="Mayor">
      <formula>NOT(ISERROR(SEARCH("Mayor",M15)))</formula>
    </cfRule>
    <cfRule type="containsText" dxfId="3539" priority="232" operator="containsText" text="Alta">
      <formula>NOT(ISERROR(SEARCH("Alta",M15)))</formula>
    </cfRule>
    <cfRule type="containsText" dxfId="3538" priority="233" operator="containsText" text="Moderado">
      <formula>NOT(ISERROR(SEARCH("Moderado",M15)))</formula>
    </cfRule>
    <cfRule type="containsText" dxfId="3537" priority="234" operator="containsText" text="Menor">
      <formula>NOT(ISERROR(SEARCH("Menor",M15)))</formula>
    </cfRule>
    <cfRule type="containsText" dxfId="3536" priority="235" operator="containsText" text="Leve">
      <formula>NOT(ISERROR(SEARCH("Leve",M15)))</formula>
    </cfRule>
  </conditionalFormatting>
  <conditionalFormatting sqref="L40">
    <cfRule type="containsText" dxfId="3535" priority="224" operator="containsText" text="Catastrófico">
      <formula>NOT(ISERROR(SEARCH("Catastrófico",L40)))</formula>
    </cfRule>
    <cfRule type="containsText" dxfId="3534" priority="225" operator="containsText" text="Mayor">
      <formula>NOT(ISERROR(SEARCH("Mayor",L40)))</formula>
    </cfRule>
    <cfRule type="containsText" dxfId="3533" priority="226" operator="containsText" text="Alta">
      <formula>NOT(ISERROR(SEARCH("Alta",L40)))</formula>
    </cfRule>
    <cfRule type="containsText" dxfId="3532" priority="227" operator="containsText" text="Moderado">
      <formula>NOT(ISERROR(SEARCH("Moderado",L40)))</formula>
    </cfRule>
    <cfRule type="containsText" dxfId="3531" priority="228" operator="containsText" text="Menor">
      <formula>NOT(ISERROR(SEARCH("Menor",L40)))</formula>
    </cfRule>
    <cfRule type="containsText" dxfId="3530" priority="229" operator="containsText" text="Leve">
      <formula>NOT(ISERROR(SEARCH("Leve",L40)))</formula>
    </cfRule>
  </conditionalFormatting>
  <conditionalFormatting sqref="M40">
    <cfRule type="containsText" dxfId="3529" priority="218" operator="containsText" text="Catastrófico">
      <formula>NOT(ISERROR(SEARCH("Catastrófico",M40)))</formula>
    </cfRule>
    <cfRule type="containsText" dxfId="3528" priority="219" operator="containsText" text="Mayor">
      <formula>NOT(ISERROR(SEARCH("Mayor",M40)))</formula>
    </cfRule>
    <cfRule type="containsText" dxfId="3527" priority="220" operator="containsText" text="Alta">
      <formula>NOT(ISERROR(SEARCH("Alta",M40)))</formula>
    </cfRule>
    <cfRule type="containsText" dxfId="3526" priority="221" operator="containsText" text="Moderado">
      <formula>NOT(ISERROR(SEARCH("Moderado",M40)))</formula>
    </cfRule>
    <cfRule type="containsText" dxfId="3525" priority="222" operator="containsText" text="Menor">
      <formula>NOT(ISERROR(SEARCH("Menor",M40)))</formula>
    </cfRule>
    <cfRule type="containsText" dxfId="3524" priority="223" operator="containsText" text="Leve">
      <formula>NOT(ISERROR(SEARCH("Leve",M40)))</formula>
    </cfRule>
  </conditionalFormatting>
  <conditionalFormatting sqref="L45">
    <cfRule type="containsText" dxfId="3523" priority="212" operator="containsText" text="Catastrófico">
      <formula>NOT(ISERROR(SEARCH("Catastrófico",L45)))</formula>
    </cfRule>
    <cfRule type="containsText" dxfId="3522" priority="213" operator="containsText" text="Mayor">
      <formula>NOT(ISERROR(SEARCH("Mayor",L45)))</formula>
    </cfRule>
    <cfRule type="containsText" dxfId="3521" priority="214" operator="containsText" text="Alta">
      <formula>NOT(ISERROR(SEARCH("Alta",L45)))</formula>
    </cfRule>
    <cfRule type="containsText" dxfId="3520" priority="215" operator="containsText" text="Moderado">
      <formula>NOT(ISERROR(SEARCH("Moderado",L45)))</formula>
    </cfRule>
    <cfRule type="containsText" dxfId="3519" priority="216" operator="containsText" text="Menor">
      <formula>NOT(ISERROR(SEARCH("Menor",L45)))</formula>
    </cfRule>
    <cfRule type="containsText" dxfId="3518" priority="217" operator="containsText" text="Leve">
      <formula>NOT(ISERROR(SEARCH("Leve",L45)))</formula>
    </cfRule>
  </conditionalFormatting>
  <conditionalFormatting sqref="M45">
    <cfRule type="containsText" dxfId="3517" priority="206" operator="containsText" text="Catastrófico">
      <formula>NOT(ISERROR(SEARCH("Catastrófico",M45)))</formula>
    </cfRule>
    <cfRule type="containsText" dxfId="3516" priority="207" operator="containsText" text="Mayor">
      <formula>NOT(ISERROR(SEARCH("Mayor",M45)))</formula>
    </cfRule>
    <cfRule type="containsText" dxfId="3515" priority="208" operator="containsText" text="Alta">
      <formula>NOT(ISERROR(SEARCH("Alta",M45)))</formula>
    </cfRule>
    <cfRule type="containsText" dxfId="3514" priority="209" operator="containsText" text="Moderado">
      <formula>NOT(ISERROR(SEARCH("Moderado",M45)))</formula>
    </cfRule>
    <cfRule type="containsText" dxfId="3513" priority="210" operator="containsText" text="Menor">
      <formula>NOT(ISERROR(SEARCH("Menor",M45)))</formula>
    </cfRule>
    <cfRule type="containsText" dxfId="3512" priority="211" operator="containsText" text="Leve">
      <formula>NOT(ISERROR(SEARCH("Leve",M45)))</formula>
    </cfRule>
  </conditionalFormatting>
  <conditionalFormatting sqref="L25">
    <cfRule type="containsText" dxfId="3511" priority="200" operator="containsText" text="Catastrófico">
      <formula>NOT(ISERROR(SEARCH("Catastrófico",L25)))</formula>
    </cfRule>
    <cfRule type="containsText" dxfId="3510" priority="201" operator="containsText" text="Mayor">
      <formula>NOT(ISERROR(SEARCH("Mayor",L25)))</formula>
    </cfRule>
    <cfRule type="containsText" dxfId="3509" priority="202" operator="containsText" text="Alta">
      <formula>NOT(ISERROR(SEARCH("Alta",L25)))</formula>
    </cfRule>
    <cfRule type="containsText" dxfId="3508" priority="203" operator="containsText" text="Moderado">
      <formula>NOT(ISERROR(SEARCH("Moderado",L25)))</formula>
    </cfRule>
    <cfRule type="containsText" dxfId="3507" priority="204" operator="containsText" text="Menor">
      <formula>NOT(ISERROR(SEARCH("Menor",L25)))</formula>
    </cfRule>
    <cfRule type="containsText" dxfId="3506" priority="205" operator="containsText" text="Leve">
      <formula>NOT(ISERROR(SEARCH("Leve",L25)))</formula>
    </cfRule>
  </conditionalFormatting>
  <conditionalFormatting sqref="M25">
    <cfRule type="containsText" dxfId="3505" priority="194" operator="containsText" text="Catastrófico">
      <formula>NOT(ISERROR(SEARCH("Catastrófico",M25)))</formula>
    </cfRule>
    <cfRule type="containsText" dxfId="3504" priority="195" operator="containsText" text="Mayor">
      <formula>NOT(ISERROR(SEARCH("Mayor",M25)))</formula>
    </cfRule>
    <cfRule type="containsText" dxfId="3503" priority="196" operator="containsText" text="Alta">
      <formula>NOT(ISERROR(SEARCH("Alta",M25)))</formula>
    </cfRule>
    <cfRule type="containsText" dxfId="3502" priority="197" operator="containsText" text="Moderado">
      <formula>NOT(ISERROR(SEARCH("Moderado",M25)))</formula>
    </cfRule>
    <cfRule type="containsText" dxfId="3501" priority="198" operator="containsText" text="Menor">
      <formula>NOT(ISERROR(SEARCH("Menor",M25)))</formula>
    </cfRule>
    <cfRule type="containsText" dxfId="3500" priority="199" operator="containsText" text="Leve">
      <formula>NOT(ISERROR(SEARCH("Leve",M25)))</formula>
    </cfRule>
  </conditionalFormatting>
  <conditionalFormatting sqref="L35">
    <cfRule type="containsText" dxfId="3499" priority="188" operator="containsText" text="Catastrófico">
      <formula>NOT(ISERROR(SEARCH("Catastrófico",L35)))</formula>
    </cfRule>
    <cfRule type="containsText" dxfId="3498" priority="189" operator="containsText" text="Mayor">
      <formula>NOT(ISERROR(SEARCH("Mayor",L35)))</formula>
    </cfRule>
    <cfRule type="containsText" dxfId="3497" priority="190" operator="containsText" text="Alta">
      <formula>NOT(ISERROR(SEARCH("Alta",L35)))</formula>
    </cfRule>
    <cfRule type="containsText" dxfId="3496" priority="191" operator="containsText" text="Moderado">
      <formula>NOT(ISERROR(SEARCH("Moderado",L35)))</formula>
    </cfRule>
    <cfRule type="containsText" dxfId="3495" priority="192" operator="containsText" text="Menor">
      <formula>NOT(ISERROR(SEARCH("Menor",L35)))</formula>
    </cfRule>
    <cfRule type="containsText" dxfId="3494" priority="193" operator="containsText" text="Leve">
      <formula>NOT(ISERROR(SEARCH("Leve",L35)))</formula>
    </cfRule>
  </conditionalFormatting>
  <conditionalFormatting sqref="M35">
    <cfRule type="containsText" dxfId="3493" priority="182" operator="containsText" text="Catastrófico">
      <formula>NOT(ISERROR(SEARCH("Catastrófico",M35)))</formula>
    </cfRule>
    <cfRule type="containsText" dxfId="3492" priority="183" operator="containsText" text="Mayor">
      <formula>NOT(ISERROR(SEARCH("Mayor",M35)))</formula>
    </cfRule>
    <cfRule type="containsText" dxfId="3491" priority="184" operator="containsText" text="Alta">
      <formula>NOT(ISERROR(SEARCH("Alta",M35)))</formula>
    </cfRule>
    <cfRule type="containsText" dxfId="3490" priority="185" operator="containsText" text="Moderado">
      <formula>NOT(ISERROR(SEARCH("Moderado",M35)))</formula>
    </cfRule>
    <cfRule type="containsText" dxfId="3489" priority="186" operator="containsText" text="Menor">
      <formula>NOT(ISERROR(SEARCH("Menor",M35)))</formula>
    </cfRule>
    <cfRule type="containsText" dxfId="3488" priority="187" operator="containsText" text="Leve">
      <formula>NOT(ISERROR(SEARCH("Leve",M35)))</formula>
    </cfRule>
  </conditionalFormatting>
  <conditionalFormatting sqref="L20">
    <cfRule type="containsText" dxfId="3487" priority="176" operator="containsText" text="Catastrófico">
      <formula>NOT(ISERROR(SEARCH("Catastrófico",L20)))</formula>
    </cfRule>
    <cfRule type="containsText" dxfId="3486" priority="177" operator="containsText" text="Mayor">
      <formula>NOT(ISERROR(SEARCH("Mayor",L20)))</formula>
    </cfRule>
    <cfRule type="containsText" dxfId="3485" priority="178" operator="containsText" text="Alta">
      <formula>NOT(ISERROR(SEARCH("Alta",L20)))</formula>
    </cfRule>
    <cfRule type="containsText" dxfId="3484" priority="179" operator="containsText" text="Moderado">
      <formula>NOT(ISERROR(SEARCH("Moderado",L20)))</formula>
    </cfRule>
    <cfRule type="containsText" dxfId="3483" priority="180" operator="containsText" text="Menor">
      <formula>NOT(ISERROR(SEARCH("Menor",L20)))</formula>
    </cfRule>
    <cfRule type="containsText" dxfId="3482" priority="181" operator="containsText" text="Leve">
      <formula>NOT(ISERROR(SEARCH("Leve",L20)))</formula>
    </cfRule>
  </conditionalFormatting>
  <conditionalFormatting sqref="M20">
    <cfRule type="containsText" dxfId="3481" priority="170" operator="containsText" text="Catastrófico">
      <formula>NOT(ISERROR(SEARCH("Catastrófico",M20)))</formula>
    </cfRule>
    <cfRule type="containsText" dxfId="3480" priority="171" operator="containsText" text="Mayor">
      <formula>NOT(ISERROR(SEARCH("Mayor",M20)))</formula>
    </cfRule>
    <cfRule type="containsText" dxfId="3479" priority="172" operator="containsText" text="Alta">
      <formula>NOT(ISERROR(SEARCH("Alta",M20)))</formula>
    </cfRule>
    <cfRule type="containsText" dxfId="3478" priority="173" operator="containsText" text="Moderado">
      <formula>NOT(ISERROR(SEARCH("Moderado",M20)))</formula>
    </cfRule>
    <cfRule type="containsText" dxfId="3477" priority="174" operator="containsText" text="Menor">
      <formula>NOT(ISERROR(SEARCH("Menor",M20)))</formula>
    </cfRule>
    <cfRule type="containsText" dxfId="3476" priority="175" operator="containsText" text="Leve">
      <formula>NOT(ISERROR(SEARCH("Leve",M20)))</formula>
    </cfRule>
  </conditionalFormatting>
  <conditionalFormatting sqref="L60">
    <cfRule type="containsText" dxfId="3475" priority="164" operator="containsText" text="Catastrófico">
      <formula>NOT(ISERROR(SEARCH("Catastrófico",L60)))</formula>
    </cfRule>
    <cfRule type="containsText" dxfId="3474" priority="165" operator="containsText" text="Mayor">
      <formula>NOT(ISERROR(SEARCH("Mayor",L60)))</formula>
    </cfRule>
    <cfRule type="containsText" dxfId="3473" priority="166" operator="containsText" text="Alta">
      <formula>NOT(ISERROR(SEARCH("Alta",L60)))</formula>
    </cfRule>
    <cfRule type="containsText" dxfId="3472" priority="167" operator="containsText" text="Moderado">
      <formula>NOT(ISERROR(SEARCH("Moderado",L60)))</formula>
    </cfRule>
    <cfRule type="containsText" dxfId="3471" priority="168" operator="containsText" text="Menor">
      <formula>NOT(ISERROR(SEARCH("Menor",L60)))</formula>
    </cfRule>
    <cfRule type="containsText" dxfId="3470" priority="169" operator="containsText" text="Leve">
      <formula>NOT(ISERROR(SEARCH("Leve",L60)))</formula>
    </cfRule>
  </conditionalFormatting>
  <conditionalFormatting sqref="M60">
    <cfRule type="containsText" dxfId="3469" priority="158" operator="containsText" text="Catastrófico">
      <formula>NOT(ISERROR(SEARCH("Catastrófico",M60)))</formula>
    </cfRule>
    <cfRule type="containsText" dxfId="3468" priority="159" operator="containsText" text="Mayor">
      <formula>NOT(ISERROR(SEARCH("Mayor",M60)))</formula>
    </cfRule>
    <cfRule type="containsText" dxfId="3467" priority="160" operator="containsText" text="Alta">
      <formula>NOT(ISERROR(SEARCH("Alta",M60)))</formula>
    </cfRule>
    <cfRule type="containsText" dxfId="3466" priority="161" operator="containsText" text="Moderado">
      <formula>NOT(ISERROR(SEARCH("Moderado",M60)))</formula>
    </cfRule>
    <cfRule type="containsText" dxfId="3465" priority="162" operator="containsText" text="Menor">
      <formula>NOT(ISERROR(SEARCH("Menor",M60)))</formula>
    </cfRule>
    <cfRule type="containsText" dxfId="3464" priority="163" operator="containsText" text="Leve">
      <formula>NOT(ISERROR(SEARCH("Leve",M60)))</formula>
    </cfRule>
  </conditionalFormatting>
  <conditionalFormatting sqref="Y55:Y59">
    <cfRule type="containsText" dxfId="3463" priority="152" operator="containsText" text="Muy Alta">
      <formula>NOT(ISERROR(SEARCH("Muy Alta",Y55)))</formula>
    </cfRule>
    <cfRule type="containsText" dxfId="3462" priority="153" operator="containsText" text="Alta">
      <formula>NOT(ISERROR(SEARCH("Alta",Y55)))</formula>
    </cfRule>
    <cfRule type="containsText" dxfId="3461" priority="154" operator="containsText" text="Media">
      <formula>NOT(ISERROR(SEARCH("Media",Y55)))</formula>
    </cfRule>
    <cfRule type="containsText" dxfId="3460" priority="155" operator="containsText" text="Muy Baja">
      <formula>NOT(ISERROR(SEARCH("Muy Baja",Y55)))</formula>
    </cfRule>
    <cfRule type="containsText" dxfId="3459" priority="156" operator="containsText" text="Baja">
      <formula>NOT(ISERROR(SEARCH("Baja",Y55)))</formula>
    </cfRule>
    <cfRule type="containsText" dxfId="3458" priority="157" operator="containsText" text="Muy Baja">
      <formula>NOT(ISERROR(SEARCH("Muy Baja",Y55)))</formula>
    </cfRule>
  </conditionalFormatting>
  <conditionalFormatting sqref="AC55:AC59">
    <cfRule type="containsText" dxfId="3457" priority="147" operator="containsText" text="Catastrófico">
      <formula>NOT(ISERROR(SEARCH("Catastrófico",AC55)))</formula>
    </cfRule>
    <cfRule type="containsText" dxfId="3456" priority="148" operator="containsText" text="Mayor">
      <formula>NOT(ISERROR(SEARCH("Mayor",AC55)))</formula>
    </cfRule>
    <cfRule type="containsText" dxfId="3455" priority="149" operator="containsText" text="Moderado">
      <formula>NOT(ISERROR(SEARCH("Moderado",AC55)))</formula>
    </cfRule>
    <cfRule type="containsText" dxfId="3454" priority="150" operator="containsText" text="Menor">
      <formula>NOT(ISERROR(SEARCH("Menor",AC55)))</formula>
    </cfRule>
    <cfRule type="containsText" dxfId="3453" priority="151" operator="containsText" text="Leve">
      <formula>NOT(ISERROR(SEARCH("Leve",AC55)))</formula>
    </cfRule>
  </conditionalFormatting>
  <conditionalFormatting sqref="AA55:AA59">
    <cfRule type="containsText" dxfId="3452" priority="142" operator="containsText" text="Muy Alta">
      <formula>NOT(ISERROR(SEARCH("Muy Alta",AA55)))</formula>
    </cfRule>
    <cfRule type="containsText" dxfId="3451" priority="143" operator="containsText" text="Alta">
      <formula>NOT(ISERROR(SEARCH("Alta",AA55)))</formula>
    </cfRule>
    <cfRule type="containsText" dxfId="3450" priority="144" operator="containsText" text="Media">
      <formula>NOT(ISERROR(SEARCH("Media",AA55)))</formula>
    </cfRule>
    <cfRule type="containsText" dxfId="3449" priority="145" operator="containsText" text="Baja">
      <formula>NOT(ISERROR(SEARCH("Baja",AA55)))</formula>
    </cfRule>
    <cfRule type="containsText" dxfId="3448" priority="146" operator="containsText" text="Muy Baja">
      <formula>NOT(ISERROR(SEARCH("Muy Baja",AA55)))</formula>
    </cfRule>
  </conditionalFormatting>
  <conditionalFormatting sqref="AE55:AE59">
    <cfRule type="containsText" dxfId="3447" priority="137" operator="containsText" text="Catastrófico">
      <formula>NOT(ISERROR(SEARCH("Catastrófico",AE55)))</formula>
    </cfRule>
    <cfRule type="containsText" dxfId="3446" priority="138" operator="containsText" text="Moderado">
      <formula>NOT(ISERROR(SEARCH("Moderado",AE55)))</formula>
    </cfRule>
    <cfRule type="containsText" dxfId="3445" priority="139" operator="containsText" text="Menor">
      <formula>NOT(ISERROR(SEARCH("Menor",AE55)))</formula>
    </cfRule>
    <cfRule type="containsText" dxfId="3444" priority="140" operator="containsText" text="Leve">
      <formula>NOT(ISERROR(SEARCH("Leve",AE55)))</formula>
    </cfRule>
    <cfRule type="containsText" dxfId="3443" priority="141" operator="containsText" text="Mayor">
      <formula>NOT(ISERROR(SEARCH("Mayor",AE55)))</formula>
    </cfRule>
  </conditionalFormatting>
  <conditionalFormatting sqref="N55">
    <cfRule type="containsText" dxfId="3442" priority="132" operator="containsText" text="Extremo">
      <formula>NOT(ISERROR(SEARCH("Extremo",N55)))</formula>
    </cfRule>
    <cfRule type="containsText" dxfId="3441" priority="133" operator="containsText" text="Alto">
      <formula>NOT(ISERROR(SEARCH("Alto",N55)))</formula>
    </cfRule>
    <cfRule type="containsText" dxfId="3440" priority="134" operator="containsText" text="Bajo">
      <formula>NOT(ISERROR(SEARCH("Bajo",N55)))</formula>
    </cfRule>
    <cfRule type="containsText" dxfId="3439" priority="135" operator="containsText" text="Moderado">
      <formula>NOT(ISERROR(SEARCH("Moderado",N55)))</formula>
    </cfRule>
    <cfRule type="containsText" dxfId="3438" priority="136" operator="containsText" text="Extremo">
      <formula>NOT(ISERROR(SEARCH("Extremo",N55)))</formula>
    </cfRule>
  </conditionalFormatting>
  <conditionalFormatting sqref="I55">
    <cfRule type="containsText" dxfId="3437" priority="111" operator="containsText" text="Muy Baja">
      <formula>NOT(ISERROR(SEARCH("Muy Baja",I55)))</formula>
    </cfRule>
    <cfRule type="containsText" dxfId="3436" priority="112" operator="containsText" text="Baja">
      <formula>NOT(ISERROR(SEARCH("Baja",I55)))</formula>
    </cfRule>
    <cfRule type="containsText" dxfId="3435" priority="114" operator="containsText" text="Muy Alta">
      <formula>NOT(ISERROR(SEARCH("Muy Alta",I55)))</formula>
    </cfRule>
    <cfRule type="containsText" dxfId="3434" priority="115" operator="containsText" text="Alta">
      <formula>NOT(ISERROR(SEARCH("Alta",I55)))</formula>
    </cfRule>
    <cfRule type="containsText" dxfId="3433" priority="116" operator="containsText" text="Media">
      <formula>NOT(ISERROR(SEARCH("Media",I55)))</formula>
    </cfRule>
    <cfRule type="containsText" dxfId="3432" priority="117" operator="containsText" text="Media">
      <formula>NOT(ISERROR(SEARCH("Media",I55)))</formula>
    </cfRule>
    <cfRule type="containsText" dxfId="3431" priority="118" operator="containsText" text="Media">
      <formula>NOT(ISERROR(SEARCH("Media",I55)))</formula>
    </cfRule>
    <cfRule type="containsText" dxfId="3430" priority="119" operator="containsText" text="Muy Baja">
      <formula>NOT(ISERROR(SEARCH("Muy Baja",I55)))</formula>
    </cfRule>
    <cfRule type="containsText" dxfId="3429" priority="120" operator="containsText" text="Baja">
      <formula>NOT(ISERROR(SEARCH("Baja",I55)))</formula>
    </cfRule>
    <cfRule type="containsText" dxfId="3428" priority="121" operator="containsText" text="Muy Baja">
      <formula>NOT(ISERROR(SEARCH("Muy Baja",I55)))</formula>
    </cfRule>
    <cfRule type="containsText" dxfId="3427" priority="122" operator="containsText" text="Muy Baja">
      <formula>NOT(ISERROR(SEARCH("Muy Baja",I55)))</formula>
    </cfRule>
    <cfRule type="containsText" dxfId="3426" priority="123" operator="containsText" text="Muy Baja">
      <formula>NOT(ISERROR(SEARCH("Muy Baja",I55)))</formula>
    </cfRule>
    <cfRule type="containsText" dxfId="3425" priority="124" operator="containsText" text="Muy Baja'Tabla probabilidad'!">
      <formula>NOT(ISERROR(SEARCH("Muy Baja'Tabla probabilidad'!",I55)))</formula>
    </cfRule>
    <cfRule type="containsText" dxfId="3424" priority="125" operator="containsText" text="Muy bajo">
      <formula>NOT(ISERROR(SEARCH("Muy bajo",I55)))</formula>
    </cfRule>
    <cfRule type="containsText" dxfId="3423" priority="126" operator="containsText" text="Alta">
      <formula>NOT(ISERROR(SEARCH("Alta",I55)))</formula>
    </cfRule>
    <cfRule type="containsText" dxfId="3422" priority="127" operator="containsText" text="Media">
      <formula>NOT(ISERROR(SEARCH("Media",I55)))</formula>
    </cfRule>
    <cfRule type="containsText" dxfId="3421" priority="128" operator="containsText" text="Baja">
      <formula>NOT(ISERROR(SEARCH("Baja",I55)))</formula>
    </cfRule>
    <cfRule type="containsText" dxfId="3420" priority="129" operator="containsText" text="Muy baja">
      <formula>NOT(ISERROR(SEARCH("Muy baja",I55)))</formula>
    </cfRule>
    <cfRule type="cellIs" dxfId="3419" priority="130" operator="between">
      <formula>1</formula>
      <formula>2</formula>
    </cfRule>
    <cfRule type="cellIs" dxfId="3418" priority="131" operator="between">
      <formula>0</formula>
      <formula>2</formula>
    </cfRule>
  </conditionalFormatting>
  <conditionalFormatting sqref="I55">
    <cfRule type="containsText" dxfId="3417" priority="113" operator="containsText" text="Muy Alta">
      <formula>NOT(ISERROR(SEARCH("Muy Alta",I55)))</formula>
    </cfRule>
  </conditionalFormatting>
  <conditionalFormatting sqref="Y55:Y59">
    <cfRule type="containsText" dxfId="3416" priority="105" operator="containsText" text="Muy Alta">
      <formula>NOT(ISERROR(SEARCH("Muy Alta",Y55)))</formula>
    </cfRule>
    <cfRule type="containsText" dxfId="3415" priority="106" operator="containsText" text="Alta">
      <formula>NOT(ISERROR(SEARCH("Alta",Y55)))</formula>
    </cfRule>
    <cfRule type="containsText" dxfId="3414" priority="107" operator="containsText" text="Media">
      <formula>NOT(ISERROR(SEARCH("Media",Y55)))</formula>
    </cfRule>
    <cfRule type="containsText" dxfId="3413" priority="108" operator="containsText" text="Muy Baja">
      <formula>NOT(ISERROR(SEARCH("Muy Baja",Y55)))</formula>
    </cfRule>
    <cfRule type="containsText" dxfId="3412" priority="109" operator="containsText" text="Baja">
      <formula>NOT(ISERROR(SEARCH("Baja",Y55)))</formula>
    </cfRule>
    <cfRule type="containsText" dxfId="3411" priority="110" operator="containsText" text="Muy Baja">
      <formula>NOT(ISERROR(SEARCH("Muy Baja",Y55)))</formula>
    </cfRule>
  </conditionalFormatting>
  <conditionalFormatting sqref="AC55:AC59">
    <cfRule type="containsText" dxfId="3410" priority="100" operator="containsText" text="Catastrófico">
      <formula>NOT(ISERROR(SEARCH("Catastrófico",AC55)))</formula>
    </cfRule>
    <cfRule type="containsText" dxfId="3409" priority="101" operator="containsText" text="Mayor">
      <formula>NOT(ISERROR(SEARCH("Mayor",AC55)))</formula>
    </cfRule>
    <cfRule type="containsText" dxfId="3408" priority="102" operator="containsText" text="Moderado">
      <formula>NOT(ISERROR(SEARCH("Moderado",AC55)))</formula>
    </cfRule>
    <cfRule type="containsText" dxfId="3407" priority="103" operator="containsText" text="Menor">
      <formula>NOT(ISERROR(SEARCH("Menor",AC55)))</formula>
    </cfRule>
    <cfRule type="containsText" dxfId="3406" priority="104" operator="containsText" text="Leve">
      <formula>NOT(ISERROR(SEARCH("Leve",AC55)))</formula>
    </cfRule>
  </conditionalFormatting>
  <conditionalFormatting sqref="AG55">
    <cfRule type="containsText" dxfId="3405" priority="91" operator="containsText" text="Extremo">
      <formula>NOT(ISERROR(SEARCH("Extremo",AG55)))</formula>
    </cfRule>
    <cfRule type="containsText" dxfId="3404" priority="92" operator="containsText" text="Alto">
      <formula>NOT(ISERROR(SEARCH("Alto",AG55)))</formula>
    </cfRule>
    <cfRule type="containsText" dxfId="3403" priority="93" operator="containsText" text="Moderado">
      <formula>NOT(ISERROR(SEARCH("Moderado",AG55)))</formula>
    </cfRule>
    <cfRule type="containsText" dxfId="3402" priority="94" operator="containsText" text="Menor">
      <formula>NOT(ISERROR(SEARCH("Menor",AG55)))</formula>
    </cfRule>
    <cfRule type="containsText" dxfId="3401" priority="95" operator="containsText" text="Bajo">
      <formula>NOT(ISERROR(SEARCH("Bajo",AG55)))</formula>
    </cfRule>
    <cfRule type="containsText" dxfId="3400" priority="96" operator="containsText" text="Moderado">
      <formula>NOT(ISERROR(SEARCH("Moderado",AG55)))</formula>
    </cfRule>
    <cfRule type="containsText" dxfId="3399" priority="97" operator="containsText" text="Extremo">
      <formula>NOT(ISERROR(SEARCH("Extremo",AG55)))</formula>
    </cfRule>
    <cfRule type="containsText" dxfId="3398" priority="98" operator="containsText" text="Baja">
      <formula>NOT(ISERROR(SEARCH("Baja",AG55)))</formula>
    </cfRule>
    <cfRule type="containsText" dxfId="3397" priority="99" operator="containsText" text="Alto">
      <formula>NOT(ISERROR(SEARCH("Alto",AG55)))</formula>
    </cfRule>
  </conditionalFormatting>
  <conditionalFormatting sqref="AA55:AA59">
    <cfRule type="containsText" dxfId="3396" priority="86" operator="containsText" text="Muy Alta">
      <formula>NOT(ISERROR(SEARCH("Muy Alta",AA55)))</formula>
    </cfRule>
    <cfRule type="containsText" dxfId="3395" priority="87" operator="containsText" text="Alta">
      <formula>NOT(ISERROR(SEARCH("Alta",AA55)))</formula>
    </cfRule>
    <cfRule type="containsText" dxfId="3394" priority="88" operator="containsText" text="Media">
      <formula>NOT(ISERROR(SEARCH("Media",AA55)))</formula>
    </cfRule>
    <cfRule type="containsText" dxfId="3393" priority="89" operator="containsText" text="Baja">
      <formula>NOT(ISERROR(SEARCH("Baja",AA55)))</formula>
    </cfRule>
    <cfRule type="containsText" dxfId="3392" priority="90" operator="containsText" text="Muy Baja">
      <formula>NOT(ISERROR(SEARCH("Muy Baja",AA55)))</formula>
    </cfRule>
  </conditionalFormatting>
  <conditionalFormatting sqref="AE55:AE59">
    <cfRule type="containsText" dxfId="3391" priority="81" operator="containsText" text="Catastrófico">
      <formula>NOT(ISERROR(SEARCH("Catastrófico",AE55)))</formula>
    </cfRule>
    <cfRule type="containsText" dxfId="3390" priority="82" operator="containsText" text="Moderado">
      <formula>NOT(ISERROR(SEARCH("Moderado",AE55)))</formula>
    </cfRule>
    <cfRule type="containsText" dxfId="3389" priority="83" operator="containsText" text="Menor">
      <formula>NOT(ISERROR(SEARCH("Menor",AE55)))</formula>
    </cfRule>
    <cfRule type="containsText" dxfId="3388" priority="84" operator="containsText" text="Leve">
      <formula>NOT(ISERROR(SEARCH("Leve",AE55)))</formula>
    </cfRule>
    <cfRule type="containsText" dxfId="3387" priority="85" operator="containsText" text="Mayor">
      <formula>NOT(ISERROR(SEARCH("Mayor",AE55)))</formula>
    </cfRule>
  </conditionalFormatting>
  <conditionalFormatting sqref="L55">
    <cfRule type="containsText" dxfId="3386" priority="75" operator="containsText" text="Catastrófico">
      <formula>NOT(ISERROR(SEARCH("Catastrófico",L55)))</formula>
    </cfRule>
    <cfRule type="containsText" dxfId="3385" priority="76" operator="containsText" text="Mayor">
      <formula>NOT(ISERROR(SEARCH("Mayor",L55)))</formula>
    </cfRule>
    <cfRule type="containsText" dxfId="3384" priority="77" operator="containsText" text="Alta">
      <formula>NOT(ISERROR(SEARCH("Alta",L55)))</formula>
    </cfRule>
    <cfRule type="containsText" dxfId="3383" priority="78" operator="containsText" text="Moderado">
      <formula>NOT(ISERROR(SEARCH("Moderado",L55)))</formula>
    </cfRule>
    <cfRule type="containsText" dxfId="3382" priority="79" operator="containsText" text="Menor">
      <formula>NOT(ISERROR(SEARCH("Menor",L55)))</formula>
    </cfRule>
    <cfRule type="containsText" dxfId="3381" priority="80" operator="containsText" text="Leve">
      <formula>NOT(ISERROR(SEARCH("Leve",L55)))</formula>
    </cfRule>
  </conditionalFormatting>
  <conditionalFormatting sqref="M55">
    <cfRule type="containsText" dxfId="3380" priority="69" operator="containsText" text="Catastrófico">
      <formula>NOT(ISERROR(SEARCH("Catastrófico",M55)))</formula>
    </cfRule>
    <cfRule type="containsText" dxfId="3379" priority="70" operator="containsText" text="Mayor">
      <formula>NOT(ISERROR(SEARCH("Mayor",M55)))</formula>
    </cfRule>
    <cfRule type="containsText" dxfId="3378" priority="71" operator="containsText" text="Alta">
      <formula>NOT(ISERROR(SEARCH("Alta",M55)))</formula>
    </cfRule>
    <cfRule type="containsText" dxfId="3377" priority="72" operator="containsText" text="Moderado">
      <formula>NOT(ISERROR(SEARCH("Moderado",M55)))</formula>
    </cfRule>
    <cfRule type="containsText" dxfId="3376" priority="73" operator="containsText" text="Menor">
      <formula>NOT(ISERROR(SEARCH("Menor",M55)))</formula>
    </cfRule>
    <cfRule type="containsText" dxfId="3375" priority="74" operator="containsText" text="Leve">
      <formula>NOT(ISERROR(SEARCH("Leve",M55)))</formula>
    </cfRule>
  </conditionalFormatting>
  <conditionalFormatting sqref="N65">
    <cfRule type="containsText" dxfId="3374" priority="64" operator="containsText" text="Extremo">
      <formula>NOT(ISERROR(SEARCH("Extremo",N65)))</formula>
    </cfRule>
    <cfRule type="containsText" dxfId="3373" priority="65" operator="containsText" text="Alto">
      <formula>NOT(ISERROR(SEARCH("Alto",N65)))</formula>
    </cfRule>
    <cfRule type="containsText" dxfId="3372" priority="66" operator="containsText" text="Bajo">
      <formula>NOT(ISERROR(SEARCH("Bajo",N65)))</formula>
    </cfRule>
    <cfRule type="containsText" dxfId="3371" priority="67" operator="containsText" text="Moderado">
      <formula>NOT(ISERROR(SEARCH("Moderado",N65)))</formula>
    </cfRule>
    <cfRule type="containsText" dxfId="3370" priority="68" operator="containsText" text="Extremo">
      <formula>NOT(ISERROR(SEARCH("Extremo",N65)))</formula>
    </cfRule>
  </conditionalFormatting>
  <conditionalFormatting sqref="I65">
    <cfRule type="containsText" dxfId="3369" priority="43" operator="containsText" text="Muy Baja">
      <formula>NOT(ISERROR(SEARCH("Muy Baja",I65)))</formula>
    </cfRule>
    <cfRule type="containsText" dxfId="3368" priority="44" operator="containsText" text="Baja">
      <formula>NOT(ISERROR(SEARCH("Baja",I65)))</formula>
    </cfRule>
    <cfRule type="containsText" dxfId="3367" priority="46" operator="containsText" text="Muy Alta">
      <formula>NOT(ISERROR(SEARCH("Muy Alta",I65)))</formula>
    </cfRule>
    <cfRule type="containsText" dxfId="3366" priority="47" operator="containsText" text="Alta">
      <formula>NOT(ISERROR(SEARCH("Alta",I65)))</formula>
    </cfRule>
    <cfRule type="containsText" dxfId="3365" priority="48" operator="containsText" text="Media">
      <formula>NOT(ISERROR(SEARCH("Media",I65)))</formula>
    </cfRule>
    <cfRule type="containsText" dxfId="3364" priority="49" operator="containsText" text="Media">
      <formula>NOT(ISERROR(SEARCH("Media",I65)))</formula>
    </cfRule>
    <cfRule type="containsText" dxfId="3363" priority="50" operator="containsText" text="Media">
      <formula>NOT(ISERROR(SEARCH("Media",I65)))</formula>
    </cfRule>
    <cfRule type="containsText" dxfId="3362" priority="51" operator="containsText" text="Muy Baja">
      <formula>NOT(ISERROR(SEARCH("Muy Baja",I65)))</formula>
    </cfRule>
    <cfRule type="containsText" dxfId="3361" priority="52" operator="containsText" text="Baja">
      <formula>NOT(ISERROR(SEARCH("Baja",I65)))</formula>
    </cfRule>
    <cfRule type="containsText" dxfId="3360" priority="53" operator="containsText" text="Muy Baja">
      <formula>NOT(ISERROR(SEARCH("Muy Baja",I65)))</formula>
    </cfRule>
    <cfRule type="containsText" dxfId="3359" priority="54" operator="containsText" text="Muy Baja">
      <formula>NOT(ISERROR(SEARCH("Muy Baja",I65)))</formula>
    </cfRule>
    <cfRule type="containsText" dxfId="3358" priority="55" operator="containsText" text="Muy Baja">
      <formula>NOT(ISERROR(SEARCH("Muy Baja",I65)))</formula>
    </cfRule>
    <cfRule type="containsText" dxfId="3357" priority="56" operator="containsText" text="Muy Baja'Tabla probabilidad'!">
      <formula>NOT(ISERROR(SEARCH("Muy Baja'Tabla probabilidad'!",I65)))</formula>
    </cfRule>
    <cfRule type="containsText" dxfId="3356" priority="57" operator="containsText" text="Muy bajo">
      <formula>NOT(ISERROR(SEARCH("Muy bajo",I65)))</formula>
    </cfRule>
    <cfRule type="containsText" dxfId="3355" priority="58" operator="containsText" text="Alta">
      <formula>NOT(ISERROR(SEARCH("Alta",I65)))</formula>
    </cfRule>
    <cfRule type="containsText" dxfId="3354" priority="59" operator="containsText" text="Media">
      <formula>NOT(ISERROR(SEARCH("Media",I65)))</formula>
    </cfRule>
    <cfRule type="containsText" dxfId="3353" priority="60" operator="containsText" text="Baja">
      <formula>NOT(ISERROR(SEARCH("Baja",I65)))</formula>
    </cfRule>
    <cfRule type="containsText" dxfId="3352" priority="61" operator="containsText" text="Muy baja">
      <formula>NOT(ISERROR(SEARCH("Muy baja",I65)))</formula>
    </cfRule>
    <cfRule type="cellIs" dxfId="3351" priority="62" operator="between">
      <formula>1</formula>
      <formula>2</formula>
    </cfRule>
    <cfRule type="cellIs" dxfId="3350" priority="63" operator="between">
      <formula>0</formula>
      <formula>2</formula>
    </cfRule>
  </conditionalFormatting>
  <conditionalFormatting sqref="I65">
    <cfRule type="containsText" dxfId="3349" priority="45" operator="containsText" text="Muy Alta">
      <formula>NOT(ISERROR(SEARCH("Muy Alta",I65)))</formula>
    </cfRule>
  </conditionalFormatting>
  <conditionalFormatting sqref="Y65:Y69">
    <cfRule type="containsText" dxfId="3348" priority="37" operator="containsText" text="Muy Alta">
      <formula>NOT(ISERROR(SEARCH("Muy Alta",Y65)))</formula>
    </cfRule>
    <cfRule type="containsText" dxfId="3347" priority="38" operator="containsText" text="Alta">
      <formula>NOT(ISERROR(SEARCH("Alta",Y65)))</formula>
    </cfRule>
    <cfRule type="containsText" dxfId="3346" priority="39" operator="containsText" text="Media">
      <formula>NOT(ISERROR(SEARCH("Media",Y65)))</formula>
    </cfRule>
    <cfRule type="containsText" dxfId="3345" priority="40" operator="containsText" text="Muy Baja">
      <formula>NOT(ISERROR(SEARCH("Muy Baja",Y65)))</formula>
    </cfRule>
    <cfRule type="containsText" dxfId="3344" priority="41" operator="containsText" text="Baja">
      <formula>NOT(ISERROR(SEARCH("Baja",Y65)))</formula>
    </cfRule>
    <cfRule type="containsText" dxfId="3343" priority="42" operator="containsText" text="Muy Baja">
      <formula>NOT(ISERROR(SEARCH("Muy Baja",Y65)))</formula>
    </cfRule>
  </conditionalFormatting>
  <conditionalFormatting sqref="AC65:AC69">
    <cfRule type="containsText" dxfId="3342" priority="32" operator="containsText" text="Catastrófico">
      <formula>NOT(ISERROR(SEARCH("Catastrófico",AC65)))</formula>
    </cfRule>
    <cfRule type="containsText" dxfId="3341" priority="33" operator="containsText" text="Mayor">
      <formula>NOT(ISERROR(SEARCH("Mayor",AC65)))</formula>
    </cfRule>
    <cfRule type="containsText" dxfId="3340" priority="34" operator="containsText" text="Moderado">
      <formula>NOT(ISERROR(SEARCH("Moderado",AC65)))</formula>
    </cfRule>
    <cfRule type="containsText" dxfId="3339" priority="35" operator="containsText" text="Menor">
      <formula>NOT(ISERROR(SEARCH("Menor",AC65)))</formula>
    </cfRule>
    <cfRule type="containsText" dxfId="3338" priority="36" operator="containsText" text="Leve">
      <formula>NOT(ISERROR(SEARCH("Leve",AC65)))</formula>
    </cfRule>
  </conditionalFormatting>
  <conditionalFormatting sqref="AG65">
    <cfRule type="containsText" dxfId="3337" priority="23" operator="containsText" text="Extremo">
      <formula>NOT(ISERROR(SEARCH("Extremo",AG65)))</formula>
    </cfRule>
    <cfRule type="containsText" dxfId="3336" priority="24" operator="containsText" text="Alto">
      <formula>NOT(ISERROR(SEARCH("Alto",AG65)))</formula>
    </cfRule>
    <cfRule type="containsText" dxfId="3335" priority="25" operator="containsText" text="Moderado">
      <formula>NOT(ISERROR(SEARCH("Moderado",AG65)))</formula>
    </cfRule>
    <cfRule type="containsText" dxfId="3334" priority="26" operator="containsText" text="Menor">
      <formula>NOT(ISERROR(SEARCH("Menor",AG65)))</formula>
    </cfRule>
    <cfRule type="containsText" dxfId="3333" priority="27" operator="containsText" text="Bajo">
      <formula>NOT(ISERROR(SEARCH("Bajo",AG65)))</formula>
    </cfRule>
    <cfRule type="containsText" dxfId="3332" priority="28" operator="containsText" text="Moderado">
      <formula>NOT(ISERROR(SEARCH("Moderado",AG65)))</formula>
    </cfRule>
    <cfRule type="containsText" dxfId="3331" priority="29" operator="containsText" text="Extremo">
      <formula>NOT(ISERROR(SEARCH("Extremo",AG65)))</formula>
    </cfRule>
    <cfRule type="containsText" dxfId="3330" priority="30" operator="containsText" text="Baja">
      <formula>NOT(ISERROR(SEARCH("Baja",AG65)))</formula>
    </cfRule>
    <cfRule type="containsText" dxfId="3329" priority="31" operator="containsText" text="Alto">
      <formula>NOT(ISERROR(SEARCH("Alto",AG65)))</formula>
    </cfRule>
  </conditionalFormatting>
  <conditionalFormatting sqref="AA65:AA69">
    <cfRule type="containsText" dxfId="3328" priority="18" operator="containsText" text="Muy Alta">
      <formula>NOT(ISERROR(SEARCH("Muy Alta",AA65)))</formula>
    </cfRule>
    <cfRule type="containsText" dxfId="3327" priority="19" operator="containsText" text="Alta">
      <formula>NOT(ISERROR(SEARCH("Alta",AA65)))</formula>
    </cfRule>
    <cfRule type="containsText" dxfId="3326" priority="20" operator="containsText" text="Media">
      <formula>NOT(ISERROR(SEARCH("Media",AA65)))</formula>
    </cfRule>
    <cfRule type="containsText" dxfId="3325" priority="21" operator="containsText" text="Baja">
      <formula>NOT(ISERROR(SEARCH("Baja",AA65)))</formula>
    </cfRule>
    <cfRule type="containsText" dxfId="3324" priority="22" operator="containsText" text="Muy Baja">
      <formula>NOT(ISERROR(SEARCH("Muy Baja",AA65)))</formula>
    </cfRule>
  </conditionalFormatting>
  <conditionalFormatting sqref="AE65:AE69">
    <cfRule type="containsText" dxfId="3323" priority="13" operator="containsText" text="Catastrófico">
      <formula>NOT(ISERROR(SEARCH("Catastrófico",AE65)))</formula>
    </cfRule>
    <cfRule type="containsText" dxfId="3322" priority="14" operator="containsText" text="Moderado">
      <formula>NOT(ISERROR(SEARCH("Moderado",AE65)))</formula>
    </cfRule>
    <cfRule type="containsText" dxfId="3321" priority="15" operator="containsText" text="Menor">
      <formula>NOT(ISERROR(SEARCH("Menor",AE65)))</formula>
    </cfRule>
    <cfRule type="containsText" dxfId="3320" priority="16" operator="containsText" text="Leve">
      <formula>NOT(ISERROR(SEARCH("Leve",AE65)))</formula>
    </cfRule>
    <cfRule type="containsText" dxfId="3319" priority="17" operator="containsText" text="Mayor">
      <formula>NOT(ISERROR(SEARCH("Mayor",AE65)))</formula>
    </cfRule>
  </conditionalFormatting>
  <conditionalFormatting sqref="L65">
    <cfRule type="containsText" dxfId="3318" priority="7" operator="containsText" text="Catastrófico">
      <formula>NOT(ISERROR(SEARCH("Catastrófico",L65)))</formula>
    </cfRule>
    <cfRule type="containsText" dxfId="3317" priority="8" operator="containsText" text="Mayor">
      <formula>NOT(ISERROR(SEARCH("Mayor",L65)))</formula>
    </cfRule>
    <cfRule type="containsText" dxfId="3316" priority="9" operator="containsText" text="Alta">
      <formula>NOT(ISERROR(SEARCH("Alta",L65)))</formula>
    </cfRule>
    <cfRule type="containsText" dxfId="3315" priority="10" operator="containsText" text="Moderado">
      <formula>NOT(ISERROR(SEARCH("Moderado",L65)))</formula>
    </cfRule>
    <cfRule type="containsText" dxfId="3314" priority="11" operator="containsText" text="Menor">
      <formula>NOT(ISERROR(SEARCH("Menor",L65)))</formula>
    </cfRule>
    <cfRule type="containsText" dxfId="3313" priority="12" operator="containsText" text="Leve">
      <formula>NOT(ISERROR(SEARCH("Leve",L65)))</formula>
    </cfRule>
  </conditionalFormatting>
  <conditionalFormatting sqref="M65">
    <cfRule type="containsText" dxfId="3312" priority="1" operator="containsText" text="Catastrófico">
      <formula>NOT(ISERROR(SEARCH("Catastrófico",M65)))</formula>
    </cfRule>
    <cfRule type="containsText" dxfId="3311" priority="2" operator="containsText" text="Mayor">
      <formula>NOT(ISERROR(SEARCH("Mayor",M65)))</formula>
    </cfRule>
    <cfRule type="containsText" dxfId="3310" priority="3" operator="containsText" text="Alta">
      <formula>NOT(ISERROR(SEARCH("Alta",M65)))</formula>
    </cfRule>
    <cfRule type="containsText" dxfId="3309" priority="4" operator="containsText" text="Moderado">
      <formula>NOT(ISERROR(SEARCH("Moderado",M65)))</formula>
    </cfRule>
    <cfRule type="containsText" dxfId="3308" priority="5" operator="containsText" text="Menor">
      <formula>NOT(ISERROR(SEARCH("Menor",M65)))</formula>
    </cfRule>
    <cfRule type="containsText" dxfId="3307" priority="6" operator="containsText" text="Leve">
      <formula>NOT(ISERROR(SEARCH("Leve",M65)))</formula>
    </cfRule>
  </conditionalFormatting>
  <dataValidations count="1">
    <dataValidation allowBlank="1" showInputMessage="1" showErrorMessage="1" prompt="Enunciar cuál es el control" sqref="P26" xr:uid="{00000000-0002-0000-0400-000000000000}"/>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73" operator="containsText" id="{85F911A9-FF11-4B11-A4CC-F406EAB53E70}">
            <xm:f>NOT(ISERROR(SEARCH('Tabla probabilidad'!$B$5,I30)))</xm:f>
            <xm:f>'Tabla probabilidad'!$B$5</xm:f>
            <x14:dxf>
              <font>
                <color rgb="FF006100"/>
              </font>
              <fill>
                <patternFill>
                  <bgColor rgb="FFC6EFCE"/>
                </patternFill>
              </fill>
            </x14:dxf>
          </x14:cfRule>
          <x14:cfRule type="containsText" priority="974" operator="containsText" id="{C222FDBF-3C08-4113-9351-76033CF06434}">
            <xm:f>NOT(ISERROR(SEARCH('Tabla probabilidad'!$B$5,I30)))</xm:f>
            <xm:f>'Tabla probabilidad'!$B$5</xm:f>
            <x14:dxf>
              <font>
                <color rgb="FF9C0006"/>
              </font>
              <fill>
                <patternFill>
                  <bgColor rgb="FFFFC7CE"/>
                </patternFill>
              </fill>
            </x14:dxf>
          </x14:cfRule>
          <xm:sqref>I30</xm:sqref>
        </x14:conditionalFormatting>
        <x14:conditionalFormatting xmlns:xm="http://schemas.microsoft.com/office/excel/2006/main">
          <x14:cfRule type="containsText" priority="705" operator="containsText" id="{130BBF8F-6F36-4C1F-BB40-DA538C9DA4BA}">
            <xm:f>NOT(ISERROR(SEARCH('Tabla probabilidad'!$B$5,I10)))</xm:f>
            <xm:f>'Tabla probabilidad'!$B$5</xm:f>
            <x14:dxf>
              <font>
                <color rgb="FF006100"/>
              </font>
              <fill>
                <patternFill>
                  <bgColor rgb="FFC6EFCE"/>
                </patternFill>
              </fill>
            </x14:dxf>
          </x14:cfRule>
          <x14:cfRule type="containsText" priority="706" operator="containsText" id="{0DBD8F32-72F4-47FE-A8E8-92CA123A277C}">
            <xm:f>NOT(ISERROR(SEARCH('Tabla probabilidad'!$B$5,I10)))</xm:f>
            <xm:f>'Tabla probabilidad'!$B$5</xm:f>
            <x14:dxf>
              <font>
                <color rgb="FF9C0006"/>
              </font>
              <fill>
                <patternFill>
                  <bgColor rgb="FFFFC7CE"/>
                </patternFill>
              </fill>
            </x14:dxf>
          </x14:cfRule>
          <xm:sqref>I50 I10 I25 I35 I15</xm:sqref>
        </x14:conditionalFormatting>
        <x14:conditionalFormatting xmlns:xm="http://schemas.microsoft.com/office/excel/2006/main">
          <x14:cfRule type="containsText" priority="545" operator="containsText" id="{DF7D542B-1BF1-4317-8F9F-9E217298398A}">
            <xm:f>NOT(ISERROR(SEARCH('Tabla probabilidad'!$B$5,I20)))</xm:f>
            <xm:f>'Tabla probabilidad'!$B$5</xm:f>
            <x14:dxf>
              <font>
                <color rgb="FF006100"/>
              </font>
              <fill>
                <patternFill>
                  <bgColor rgb="FFC6EFCE"/>
                </patternFill>
              </fill>
            </x14:dxf>
          </x14:cfRule>
          <x14:cfRule type="containsText" priority="546" operator="containsText" id="{588CF624-76F0-4DA9-B250-68F531E8679C}">
            <xm:f>NOT(ISERROR(SEARCH('Tabla probabilidad'!$B$5,I20)))</xm:f>
            <xm:f>'Tabla probabilidad'!$B$5</xm:f>
            <x14:dxf>
              <font>
                <color rgb="FF9C0006"/>
              </font>
              <fill>
                <patternFill>
                  <bgColor rgb="FFFFC7CE"/>
                </patternFill>
              </fill>
            </x14:dxf>
          </x14:cfRule>
          <xm:sqref>I20 I60</xm:sqref>
        </x14:conditionalFormatting>
        <x14:conditionalFormatting xmlns:xm="http://schemas.microsoft.com/office/excel/2006/main">
          <x14:cfRule type="containsText" priority="397" operator="containsText" id="{D15E9E7A-1ACF-42DD-A6D0-2985EF17902B}">
            <xm:f>NOT(ISERROR(SEARCH('Tabla probabilidad'!$B$5,I40)))</xm:f>
            <xm:f>'Tabla probabilidad'!$B$5</xm:f>
            <x14:dxf>
              <font>
                <color rgb="FF006100"/>
              </font>
              <fill>
                <patternFill>
                  <bgColor rgb="FFC6EFCE"/>
                </patternFill>
              </fill>
            </x14:dxf>
          </x14:cfRule>
          <x14:cfRule type="containsText" priority="398" operator="containsText" id="{A9CE45D5-3841-41D4-9DAC-DCC189401BFD}">
            <xm:f>NOT(ISERROR(SEARCH('Tabla probabilidad'!$B$5,I40)))</xm:f>
            <xm:f>'Tabla probabilidad'!$B$5</xm:f>
            <x14:dxf>
              <font>
                <color rgb="FF9C0006"/>
              </font>
              <fill>
                <patternFill>
                  <bgColor rgb="FFFFC7CE"/>
                </patternFill>
              </fill>
            </x14:dxf>
          </x14:cfRule>
          <xm:sqref>I40</xm:sqref>
        </x14:conditionalFormatting>
        <x14:conditionalFormatting xmlns:xm="http://schemas.microsoft.com/office/excel/2006/main">
          <x14:cfRule type="containsText" priority="327" operator="containsText" id="{C099A4FD-1A81-40C7-BF7F-C3C45E35EAC3}">
            <xm:f>NOT(ISERROR(SEARCH('Tabla probabilidad'!$B$5,I45)))</xm:f>
            <xm:f>'Tabla probabilidad'!$B$5</xm:f>
            <x14:dxf>
              <font>
                <color rgb="FF006100"/>
              </font>
              <fill>
                <patternFill>
                  <bgColor rgb="FFC6EFCE"/>
                </patternFill>
              </fill>
            </x14:dxf>
          </x14:cfRule>
          <x14:cfRule type="containsText" priority="328" operator="containsText" id="{2BE689C2-80E6-4CDD-BD8F-AAF46B1C576F}">
            <xm:f>NOT(ISERROR(SEARCH('Tabla probabilidad'!$B$5,I45)))</xm:f>
            <xm:f>'Tabla probabilidad'!$B$5</xm:f>
            <x14:dxf>
              <font>
                <color rgb="FF9C0006"/>
              </font>
              <fill>
                <patternFill>
                  <bgColor rgb="FFFFC7CE"/>
                </patternFill>
              </fill>
            </x14:dxf>
          </x14:cfRule>
          <xm:sqref>I45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400-000001000000}">
          <x14:formula1>
            <xm:f>LISTA!$C$3:$C$9</xm:f>
          </x14:formula1>
          <xm:sqref>G30 G50 G10 G25 G35 G20 G45 G15 G40</xm:sqref>
        </x14:dataValidation>
        <x14:dataValidation type="list" allowBlank="1" showInputMessage="1" showErrorMessage="1" xr:uid="{00000000-0002-0000-0400-000002000000}">
          <x14:formula1>
            <xm:f>LISTA!$J$3:$J$4</xm:f>
          </x14:formula1>
          <xm:sqref>AN30 AN35 AN50 AN45 AN25 AN10 AN15 AN40 AN20 AN60 AN55 AN65</xm:sqref>
        </x14:dataValidation>
        <x14:dataValidation type="list" allowBlank="1" showInputMessage="1" showErrorMessage="1" xr:uid="{00000000-0002-0000-0400-000003000000}">
          <x14:formula1>
            <xm:f>LISTA!$K$3:$K$6</xm:f>
          </x14:formula1>
          <xm:sqref>AH30 AH35 AH50 AH45 AH25 AH10 AH15 AH40 AH20 AH60</xm:sqref>
        </x14:dataValidation>
        <x14:dataValidation type="list" allowBlank="1" showInputMessage="1" showErrorMessage="1" xr:uid="{00000000-0002-0000-0400-000004000000}">
          <x14:formula1>
            <xm:f>LISTA!$C$3:$C$10</xm:f>
          </x14:formula1>
          <xm:sqref>G60:G64</xm:sqref>
        </x14:dataValidation>
        <x14:dataValidation type="list" allowBlank="1" showInputMessage="1" showErrorMessage="1" xr:uid="{00000000-0002-0000-0400-000005000000}">
          <x14:formula1>
            <xm:f>LISTA!$E$3:$E$5</xm:f>
          </x14:formula1>
          <xm:sqref>R10:R54 R60:R64</xm:sqref>
        </x14:dataValidation>
        <x14:dataValidation type="list" allowBlank="1" showInputMessage="1" showErrorMessage="1" xr:uid="{00000000-0002-0000-0400-000006000000}">
          <x14:formula1>
            <xm:f>LISTA!$F$3:$F$4</xm:f>
          </x14:formula1>
          <xm:sqref>S10:S54 S60:S64</xm:sqref>
        </x14:dataValidation>
        <x14:dataValidation type="list" allowBlank="1" showInputMessage="1" showErrorMessage="1" xr:uid="{00000000-0002-0000-0400-000007000000}">
          <x14:formula1>
            <xm:f>LISTA!$G$3:$G$4</xm:f>
          </x14:formula1>
          <xm:sqref>U10:U54 U60:U64</xm:sqref>
        </x14:dataValidation>
        <x14:dataValidation type="list" allowBlank="1" showInputMessage="1" showErrorMessage="1" xr:uid="{00000000-0002-0000-0400-000008000000}">
          <x14:formula1>
            <xm:f>LISTA!$H$3:$H$4</xm:f>
          </x14:formula1>
          <xm:sqref>V10:V54 V60:V64</xm:sqref>
        </x14:dataValidation>
        <x14:dataValidation type="list" allowBlank="1" showInputMessage="1" showErrorMessage="1" xr:uid="{00000000-0002-0000-0400-000009000000}">
          <x14:formula1>
            <xm:f>LISTA!$I$3:$I$4</xm:f>
          </x14:formula1>
          <xm:sqref>W10:W54 W60:W64</xm:sqref>
        </x14:dataValidation>
        <x14:dataValidation type="list" allowBlank="1" showInputMessage="1" showErrorMessage="1" xr:uid="{00000000-0002-0000-0400-00000A000000}">
          <x14:formula1>
            <xm:f>LISTA!$B$3:$B$9</xm:f>
          </x14:formula1>
          <xm:sqref>C10:C54 C60:C64</xm:sqref>
        </x14:dataValidation>
        <x14:dataValidation type="list" allowBlank="1" showInputMessage="1" showErrorMessage="1" xr:uid="{00000000-0002-0000-0400-00000B000000}">
          <x14:formula1>
            <xm:f>LISTA!$D$3:$D$31</xm:f>
          </x14:formula1>
          <xm:sqref>K10:K54 K60:K64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1" zoomScale="69" zoomScaleNormal="69" workbookViewId="0">
      <selection activeCell="H6" sqref="H6"/>
    </sheetView>
  </sheetViews>
  <sheetFormatPr baseColWidth="10" defaultRowHeight="15" x14ac:dyDescent="0.2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x14ac:dyDescent="0.25">
      <c r="A3" s="425" t="s">
        <v>12</v>
      </c>
      <c r="B3" s="425"/>
      <c r="C3" s="425"/>
      <c r="D3" s="425"/>
      <c r="E3" s="425"/>
      <c r="F3" s="425"/>
      <c r="G3" s="425"/>
      <c r="H3" s="425"/>
    </row>
    <row r="4" spans="1:9" x14ac:dyDescent="0.25">
      <c r="A4" s="425"/>
      <c r="B4" s="425"/>
      <c r="C4" s="425"/>
      <c r="D4" s="425"/>
      <c r="E4" s="425"/>
      <c r="F4" s="425"/>
      <c r="G4" s="425"/>
      <c r="H4" s="425"/>
    </row>
    <row r="5" spans="1:9" ht="34.5" thickBot="1" x14ac:dyDescent="0.3">
      <c r="A5" s="19"/>
      <c r="B5" s="19"/>
      <c r="C5" s="19"/>
      <c r="D5" s="19"/>
      <c r="E5" s="19"/>
      <c r="F5" s="19"/>
      <c r="G5" s="19"/>
      <c r="H5" s="19"/>
    </row>
    <row r="6" spans="1:9" ht="70.5" customHeight="1" thickBot="1" x14ac:dyDescent="0.3">
      <c r="A6" s="426" t="s">
        <v>12</v>
      </c>
      <c r="B6" s="84" t="s">
        <v>93</v>
      </c>
      <c r="C6" s="85" t="s">
        <v>94</v>
      </c>
      <c r="D6" s="85" t="s">
        <v>95</v>
      </c>
      <c r="E6" s="85" t="s">
        <v>96</v>
      </c>
      <c r="F6" s="85" t="s">
        <v>97</v>
      </c>
      <c r="G6" s="220" t="s">
        <v>98</v>
      </c>
      <c r="H6" s="221" t="s">
        <v>99</v>
      </c>
      <c r="I6" s="84" t="s">
        <v>505</v>
      </c>
    </row>
    <row r="7" spans="1:9" ht="265.5" customHeight="1" thickBot="1" x14ac:dyDescent="0.3">
      <c r="A7" s="427"/>
      <c r="B7" s="20" t="s">
        <v>100</v>
      </c>
      <c r="C7" s="20" t="s">
        <v>101</v>
      </c>
      <c r="D7" s="20" t="s">
        <v>102</v>
      </c>
      <c r="E7" s="20" t="s">
        <v>103</v>
      </c>
      <c r="F7" s="20" t="s">
        <v>104</v>
      </c>
      <c r="G7" s="21" t="s">
        <v>105</v>
      </c>
      <c r="H7" s="222" t="s">
        <v>106</v>
      </c>
      <c r="I7" s="241" t="s">
        <v>506</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8" sqref="C8"/>
    </sheetView>
  </sheetViews>
  <sheetFormatPr baseColWidth="10" defaultRowHeight="15" x14ac:dyDescent="0.25"/>
  <cols>
    <col min="2" max="2" width="24.140625" customWidth="1"/>
    <col min="3" max="3" width="75.7109375" customWidth="1"/>
    <col min="4" max="4" width="29.85546875" customWidth="1"/>
    <col min="32" max="137" width="11.42578125" style="169"/>
  </cols>
  <sheetData>
    <row r="1" spans="1:31" s="169" customFormat="1" x14ac:dyDescent="0.25"/>
    <row r="2" spans="1:31" ht="23.25" x14ac:dyDescent="0.25">
      <c r="A2" s="7"/>
      <c r="B2" s="428" t="s">
        <v>107</v>
      </c>
      <c r="C2" s="428"/>
      <c r="D2" s="428"/>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58"/>
      <c r="C3" s="158"/>
      <c r="D3" s="158"/>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71" t="s">
        <v>108</v>
      </c>
      <c r="D4" s="171"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72" t="s">
        <v>110</v>
      </c>
      <c r="C5" s="173" t="s">
        <v>514</v>
      </c>
      <c r="D5" s="174">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75" t="s">
        <v>111</v>
      </c>
      <c r="C6" s="176" t="s">
        <v>112</v>
      </c>
      <c r="D6" s="177">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78" t="s">
        <v>113</v>
      </c>
      <c r="C7" s="176" t="s">
        <v>114</v>
      </c>
      <c r="D7" s="177">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79" t="s">
        <v>115</v>
      </c>
      <c r="C8" s="176" t="s">
        <v>116</v>
      </c>
      <c r="D8" s="177">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80" t="s">
        <v>117</v>
      </c>
      <c r="C9" s="176" t="s">
        <v>118</v>
      </c>
      <c r="D9" s="177">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69" customFormat="1" x14ac:dyDescent="0.25"/>
    <row r="35" spans="1:31" s="169" customFormat="1" x14ac:dyDescent="0.25"/>
    <row r="36" spans="1:31" s="169" customFormat="1" x14ac:dyDescent="0.25"/>
    <row r="37" spans="1:31" s="169" customFormat="1" x14ac:dyDescent="0.25"/>
    <row r="38" spans="1:31" s="169" customFormat="1" x14ac:dyDescent="0.25"/>
    <row r="39" spans="1:31" s="169" customFormat="1" x14ac:dyDescent="0.25"/>
    <row r="40" spans="1:31" s="169" customFormat="1" x14ac:dyDescent="0.25"/>
    <row r="41" spans="1:31" s="169" customFormat="1" x14ac:dyDescent="0.25"/>
    <row r="42" spans="1:31" s="169" customFormat="1" x14ac:dyDescent="0.25"/>
    <row r="43" spans="1:31" s="169" customFormat="1" x14ac:dyDescent="0.25"/>
    <row r="44" spans="1:31" s="169" customFormat="1" x14ac:dyDescent="0.25"/>
    <row r="45" spans="1:31" s="169" customFormat="1" x14ac:dyDescent="0.25"/>
    <row r="46" spans="1:31" s="169" customFormat="1" x14ac:dyDescent="0.25"/>
    <row r="47" spans="1:31" s="169" customFormat="1" x14ac:dyDescent="0.25"/>
    <row r="48" spans="1:31" s="169" customFormat="1" x14ac:dyDescent="0.25"/>
    <row r="49" s="169" customFormat="1" x14ac:dyDescent="0.25"/>
    <row r="50" s="169" customFormat="1" x14ac:dyDescent="0.25"/>
    <row r="51" s="169" customFormat="1" x14ac:dyDescent="0.25"/>
    <row r="52" s="169" customFormat="1" x14ac:dyDescent="0.25"/>
    <row r="53" s="169" customFormat="1" x14ac:dyDescent="0.25"/>
    <row r="54" s="169" customFormat="1" x14ac:dyDescent="0.25"/>
    <row r="55" s="169" customFormat="1" x14ac:dyDescent="0.25"/>
    <row r="56" s="169" customFormat="1" x14ac:dyDescent="0.25"/>
    <row r="57" s="169" customFormat="1" x14ac:dyDescent="0.25"/>
    <row r="58" s="169" customFormat="1" x14ac:dyDescent="0.25"/>
    <row r="59" s="169" customFormat="1" x14ac:dyDescent="0.25"/>
    <row r="60" s="169" customFormat="1" x14ac:dyDescent="0.25"/>
    <row r="61" s="169" customFormat="1" x14ac:dyDescent="0.25"/>
    <row r="62" s="169" customFormat="1" x14ac:dyDescent="0.25"/>
    <row r="63" s="169" customFormat="1" x14ac:dyDescent="0.25"/>
    <row r="64" s="169" customFormat="1" x14ac:dyDescent="0.25"/>
    <row r="65" s="169" customFormat="1" x14ac:dyDescent="0.25"/>
    <row r="66" s="169" customFormat="1" x14ac:dyDescent="0.25"/>
    <row r="67" s="169" customFormat="1" x14ac:dyDescent="0.25"/>
    <row r="68" s="169" customFormat="1" x14ac:dyDescent="0.25"/>
    <row r="69" s="169" customFormat="1" x14ac:dyDescent="0.25"/>
    <row r="70" s="169" customFormat="1" x14ac:dyDescent="0.25"/>
    <row r="71" s="169" customFormat="1" x14ac:dyDescent="0.25"/>
    <row r="72" s="169" customFormat="1" x14ac:dyDescent="0.25"/>
    <row r="73" s="169" customFormat="1" x14ac:dyDescent="0.25"/>
    <row r="74" s="169" customFormat="1" x14ac:dyDescent="0.25"/>
    <row r="75" s="169" customFormat="1" x14ac:dyDescent="0.25"/>
    <row r="76" s="169" customFormat="1" x14ac:dyDescent="0.25"/>
    <row r="77" s="169" customFormat="1" x14ac:dyDescent="0.25"/>
    <row r="78" s="169" customFormat="1" x14ac:dyDescent="0.25"/>
    <row r="79" s="169" customFormat="1" x14ac:dyDescent="0.25"/>
    <row r="80" s="169" customFormat="1" x14ac:dyDescent="0.25"/>
    <row r="81" s="169" customFormat="1" x14ac:dyDescent="0.25"/>
    <row r="82" s="169" customFormat="1" x14ac:dyDescent="0.25"/>
    <row r="83" s="169" customFormat="1" x14ac:dyDescent="0.25"/>
    <row r="84" s="169" customFormat="1" x14ac:dyDescent="0.25"/>
    <row r="85" s="169" customFormat="1" x14ac:dyDescent="0.25"/>
    <row r="86" s="169" customFormat="1" x14ac:dyDescent="0.25"/>
    <row r="87" s="169" customFormat="1" x14ac:dyDescent="0.25"/>
    <row r="88" s="169" customFormat="1" x14ac:dyDescent="0.25"/>
    <row r="89" s="169" customFormat="1" x14ac:dyDescent="0.25"/>
    <row r="90" s="169" customFormat="1" x14ac:dyDescent="0.25"/>
    <row r="91" s="169" customFormat="1" x14ac:dyDescent="0.25"/>
    <row r="92" s="169" customFormat="1" x14ac:dyDescent="0.25"/>
    <row r="93" s="169" customFormat="1" x14ac:dyDescent="0.25"/>
    <row r="94" s="169" customFormat="1" x14ac:dyDescent="0.25"/>
    <row r="95" s="169" customFormat="1" x14ac:dyDescent="0.25"/>
    <row r="96" s="169" customFormat="1" x14ac:dyDescent="0.25"/>
    <row r="97" s="169" customFormat="1" x14ac:dyDescent="0.25"/>
    <row r="98" s="169" customFormat="1" x14ac:dyDescent="0.25"/>
    <row r="99" s="169" customFormat="1" x14ac:dyDescent="0.25"/>
    <row r="100" s="169" customFormat="1" x14ac:dyDescent="0.25"/>
    <row r="101" s="169" customFormat="1" x14ac:dyDescent="0.25"/>
    <row r="102" s="169" customFormat="1" x14ac:dyDescent="0.25"/>
    <row r="103" s="169" customFormat="1" x14ac:dyDescent="0.25"/>
    <row r="104" s="169" customFormat="1" x14ac:dyDescent="0.25"/>
    <row r="105" s="169" customFormat="1" x14ac:dyDescent="0.25"/>
    <row r="106" s="169" customFormat="1" x14ac:dyDescent="0.25"/>
    <row r="107" s="169" customFormat="1" x14ac:dyDescent="0.25"/>
    <row r="108" s="169" customFormat="1" x14ac:dyDescent="0.25"/>
    <row r="109" s="169" customFormat="1" x14ac:dyDescent="0.25"/>
    <row r="110" s="169" customFormat="1" x14ac:dyDescent="0.25"/>
    <row r="111" s="169" customFormat="1" x14ac:dyDescent="0.25"/>
    <row r="112" s="169" customFormat="1" x14ac:dyDescent="0.25"/>
    <row r="113" s="169" customFormat="1" x14ac:dyDescent="0.25"/>
    <row r="114" s="169" customFormat="1" x14ac:dyDescent="0.25"/>
    <row r="115" s="169" customFormat="1" x14ac:dyDescent="0.25"/>
    <row r="116" s="169" customFormat="1" x14ac:dyDescent="0.25"/>
    <row r="117" s="169" customFormat="1" x14ac:dyDescent="0.25"/>
    <row r="118" s="169" customFormat="1" x14ac:dyDescent="0.25"/>
    <row r="119" s="169" customFormat="1" x14ac:dyDescent="0.25"/>
    <row r="120" s="169" customFormat="1" x14ac:dyDescent="0.25"/>
    <row r="121" s="169" customFormat="1" x14ac:dyDescent="0.25"/>
    <row r="122" s="169" customFormat="1" x14ac:dyDescent="0.25"/>
    <row r="123" s="169" customFormat="1" x14ac:dyDescent="0.25"/>
    <row r="124" s="169" customFormat="1" x14ac:dyDescent="0.25"/>
    <row r="125" s="169" customFormat="1" x14ac:dyDescent="0.25"/>
    <row r="126" s="169" customFormat="1" x14ac:dyDescent="0.25"/>
    <row r="127" s="169" customFormat="1" x14ac:dyDescent="0.25"/>
    <row r="128" s="169" customFormat="1" x14ac:dyDescent="0.25"/>
    <row r="129" s="169" customFormat="1" x14ac:dyDescent="0.25"/>
    <row r="130" s="169" customFormat="1" x14ac:dyDescent="0.25"/>
    <row r="131" s="169" customFormat="1" x14ac:dyDescent="0.25"/>
    <row r="132" s="169" customFormat="1" x14ac:dyDescent="0.25"/>
    <row r="133" s="169" customFormat="1" x14ac:dyDescent="0.25"/>
    <row r="134" s="169" customFormat="1" x14ac:dyDescent="0.25"/>
    <row r="135" s="169" customFormat="1" x14ac:dyDescent="0.25"/>
    <row r="136" s="169" customFormat="1" x14ac:dyDescent="0.25"/>
    <row r="137" s="169" customFormat="1" x14ac:dyDescent="0.25"/>
    <row r="138" s="169" customFormat="1" x14ac:dyDescent="0.25"/>
    <row r="139" s="169" customFormat="1" x14ac:dyDescent="0.25"/>
    <row r="140" s="169" customFormat="1" x14ac:dyDescent="0.25"/>
    <row r="141" s="169" customFormat="1" x14ac:dyDescent="0.25"/>
    <row r="142" s="169" customFormat="1" x14ac:dyDescent="0.25"/>
    <row r="143" s="169" customFormat="1" x14ac:dyDescent="0.25"/>
    <row r="144" s="169" customFormat="1" x14ac:dyDescent="0.25"/>
    <row r="145" s="169" customFormat="1" x14ac:dyDescent="0.25"/>
    <row r="146" s="169" customFormat="1" x14ac:dyDescent="0.25"/>
    <row r="147" s="169" customFormat="1" x14ac:dyDescent="0.25"/>
    <row r="148" s="169" customFormat="1" x14ac:dyDescent="0.25"/>
    <row r="149" s="169" customFormat="1" x14ac:dyDescent="0.25"/>
    <row r="150" s="169" customFormat="1" x14ac:dyDescent="0.25"/>
    <row r="151" s="169" customFormat="1" x14ac:dyDescent="0.25"/>
    <row r="152" s="169" customFormat="1" x14ac:dyDescent="0.25"/>
    <row r="153" s="169" customFormat="1" x14ac:dyDescent="0.25"/>
    <row r="154" s="169" customFormat="1" x14ac:dyDescent="0.25"/>
    <row r="155" s="169" customFormat="1" x14ac:dyDescent="0.25"/>
    <row r="156" s="169" customFormat="1" x14ac:dyDescent="0.25"/>
    <row r="157" s="169" customFormat="1" x14ac:dyDescent="0.25"/>
    <row r="158" s="169" customFormat="1" x14ac:dyDescent="0.25"/>
    <row r="159" s="169" customFormat="1" x14ac:dyDescent="0.25"/>
    <row r="160" s="169" customFormat="1" x14ac:dyDescent="0.25"/>
    <row r="161" s="169" customFormat="1" x14ac:dyDescent="0.25"/>
    <row r="162" s="169" customFormat="1" x14ac:dyDescent="0.25"/>
    <row r="163" s="169" customFormat="1" x14ac:dyDescent="0.25"/>
    <row r="164" s="169" customFormat="1" x14ac:dyDescent="0.25"/>
    <row r="165" s="169" customFormat="1" x14ac:dyDescent="0.25"/>
    <row r="166" s="169" customFormat="1" x14ac:dyDescent="0.25"/>
    <row r="167" s="169" customFormat="1" x14ac:dyDescent="0.25"/>
    <row r="168" s="169" customFormat="1" x14ac:dyDescent="0.25"/>
    <row r="169" s="169" customFormat="1" x14ac:dyDescent="0.25"/>
    <row r="170" s="169" customFormat="1" x14ac:dyDescent="0.25"/>
    <row r="171" s="169" customFormat="1" x14ac:dyDescent="0.25"/>
    <row r="172" s="169" customFormat="1" x14ac:dyDescent="0.25"/>
    <row r="173" s="169" customFormat="1" x14ac:dyDescent="0.25"/>
    <row r="174" s="169" customFormat="1" x14ac:dyDescent="0.25"/>
    <row r="175" s="169" customFormat="1" x14ac:dyDescent="0.25"/>
    <row r="176" s="169" customFormat="1" x14ac:dyDescent="0.25"/>
    <row r="177" s="169" customFormat="1" x14ac:dyDescent="0.25"/>
    <row r="178" s="169" customFormat="1" x14ac:dyDescent="0.25"/>
    <row r="179" s="169" customFormat="1" x14ac:dyDescent="0.25"/>
    <row r="180" s="169" customFormat="1" x14ac:dyDescent="0.25"/>
    <row r="181" s="169" customFormat="1" x14ac:dyDescent="0.25"/>
    <row r="182" s="169" customFormat="1" x14ac:dyDescent="0.25"/>
    <row r="183" s="169" customFormat="1" x14ac:dyDescent="0.25"/>
    <row r="184" s="169" customFormat="1" x14ac:dyDescent="0.25"/>
    <row r="185" s="169" customFormat="1" x14ac:dyDescent="0.25"/>
    <row r="186" s="169" customFormat="1" x14ac:dyDescent="0.25"/>
    <row r="187" s="169" customFormat="1" x14ac:dyDescent="0.25"/>
    <row r="188" s="169" customFormat="1" x14ac:dyDescent="0.25"/>
    <row r="189" s="169" customFormat="1" x14ac:dyDescent="0.25"/>
    <row r="190" s="169" customFormat="1" x14ac:dyDescent="0.25"/>
    <row r="191" s="169" customFormat="1" x14ac:dyDescent="0.25"/>
    <row r="192" s="169" customFormat="1" x14ac:dyDescent="0.25"/>
    <row r="193" s="169" customFormat="1" x14ac:dyDescent="0.25"/>
    <row r="194" s="169" customFormat="1" x14ac:dyDescent="0.25"/>
    <row r="195" s="169" customFormat="1" x14ac:dyDescent="0.25"/>
    <row r="196" s="169" customFormat="1" x14ac:dyDescent="0.25"/>
    <row r="197" s="169" customFormat="1" x14ac:dyDescent="0.25"/>
    <row r="198" s="169" customFormat="1" x14ac:dyDescent="0.25"/>
    <row r="199" s="169" customFormat="1" x14ac:dyDescent="0.25"/>
    <row r="200" s="169" customFormat="1" x14ac:dyDescent="0.25"/>
    <row r="201" s="169" customFormat="1" x14ac:dyDescent="0.25"/>
    <row r="202" s="169" customFormat="1" x14ac:dyDescent="0.25"/>
    <row r="203" s="169" customFormat="1" x14ac:dyDescent="0.25"/>
    <row r="204" s="169" customFormat="1" x14ac:dyDescent="0.25"/>
    <row r="205" s="169" customFormat="1" x14ac:dyDescent="0.25"/>
    <row r="206" s="169" customFormat="1" x14ac:dyDescent="0.25"/>
    <row r="207" s="169" customFormat="1" x14ac:dyDescent="0.25"/>
    <row r="208" s="169" customFormat="1" x14ac:dyDescent="0.25"/>
    <row r="209" s="169" customFormat="1" x14ac:dyDescent="0.25"/>
    <row r="210" s="169" customFormat="1" x14ac:dyDescent="0.25"/>
    <row r="211" s="169" customFormat="1" x14ac:dyDescent="0.25"/>
    <row r="212" s="169" customFormat="1" x14ac:dyDescent="0.25"/>
    <row r="213" s="169" customFormat="1" x14ac:dyDescent="0.25"/>
    <row r="214" s="169" customFormat="1" x14ac:dyDescent="0.25"/>
    <row r="215" s="169" customFormat="1" x14ac:dyDescent="0.25"/>
    <row r="216" s="169" customFormat="1" x14ac:dyDescent="0.25"/>
    <row r="217" s="169" customFormat="1" x14ac:dyDescent="0.25"/>
    <row r="218" s="169" customFormat="1" x14ac:dyDescent="0.25"/>
    <row r="219" s="169" customFormat="1" x14ac:dyDescent="0.25"/>
    <row r="220" s="169" customFormat="1" x14ac:dyDescent="0.25"/>
    <row r="221" s="169" customFormat="1" x14ac:dyDescent="0.25"/>
    <row r="222" s="169" customFormat="1" x14ac:dyDescent="0.25"/>
    <row r="223" s="169" customFormat="1" x14ac:dyDescent="0.25"/>
    <row r="224" s="169" customFormat="1" x14ac:dyDescent="0.25"/>
    <row r="225" s="169" customFormat="1" x14ac:dyDescent="0.25"/>
    <row r="226" s="169" customFormat="1" x14ac:dyDescent="0.25"/>
    <row r="227" s="169" customFormat="1" x14ac:dyDescent="0.25"/>
    <row r="228" s="169" customFormat="1" x14ac:dyDescent="0.25"/>
    <row r="229" s="169" customFormat="1" x14ac:dyDescent="0.25"/>
    <row r="230" s="169" customFormat="1" x14ac:dyDescent="0.25"/>
    <row r="231" s="169" customFormat="1" x14ac:dyDescent="0.25"/>
    <row r="232" s="169" customFormat="1" x14ac:dyDescent="0.25"/>
    <row r="233" s="169" customFormat="1" x14ac:dyDescent="0.25"/>
    <row r="234" s="169" customFormat="1" x14ac:dyDescent="0.25"/>
    <row r="235" s="169" customFormat="1" x14ac:dyDescent="0.25"/>
    <row r="236" s="169" customFormat="1" x14ac:dyDescent="0.25"/>
    <row r="237" s="169" customFormat="1" x14ac:dyDescent="0.25"/>
    <row r="238" s="169" customFormat="1" x14ac:dyDescent="0.25"/>
    <row r="239" s="169" customFormat="1" x14ac:dyDescent="0.25"/>
    <row r="240" s="169" customFormat="1" x14ac:dyDescent="0.25"/>
    <row r="241" s="169" customFormat="1" x14ac:dyDescent="0.25"/>
    <row r="242" s="169" customFormat="1" x14ac:dyDescent="0.25"/>
    <row r="243" s="169" customFormat="1" x14ac:dyDescent="0.25"/>
    <row r="244" s="169" customFormat="1" x14ac:dyDescent="0.25"/>
    <row r="245" s="169" customFormat="1" x14ac:dyDescent="0.25"/>
    <row r="246" s="169" customFormat="1" x14ac:dyDescent="0.25"/>
    <row r="247" s="169" customFormat="1" x14ac:dyDescent="0.25"/>
    <row r="248" s="169" customFormat="1" x14ac:dyDescent="0.25"/>
    <row r="249" s="169" customFormat="1" x14ac:dyDescent="0.25"/>
    <row r="250" s="169" customFormat="1" x14ac:dyDescent="0.25"/>
    <row r="251" s="169" customFormat="1" x14ac:dyDescent="0.25"/>
    <row r="252" s="169" customFormat="1" x14ac:dyDescent="0.25"/>
    <row r="253" s="169" customFormat="1" x14ac:dyDescent="0.25"/>
    <row r="254" s="169" customFormat="1" x14ac:dyDescent="0.25"/>
    <row r="255" s="169" customFormat="1" x14ac:dyDescent="0.25"/>
    <row r="256" s="169" customFormat="1" x14ac:dyDescent="0.25"/>
    <row r="257" s="169" customFormat="1" x14ac:dyDescent="0.25"/>
    <row r="258" s="169" customFormat="1" x14ac:dyDescent="0.25"/>
    <row r="259" s="169" customFormat="1" x14ac:dyDescent="0.25"/>
    <row r="260" s="169" customFormat="1" x14ac:dyDescent="0.25"/>
    <row r="261" s="169" customFormat="1" x14ac:dyDescent="0.25"/>
    <row r="262" s="169" customFormat="1" x14ac:dyDescent="0.25"/>
    <row r="263" s="169" customFormat="1" x14ac:dyDescent="0.25"/>
    <row r="264" s="169" customFormat="1" x14ac:dyDescent="0.25"/>
    <row r="265" s="169" customFormat="1" x14ac:dyDescent="0.25"/>
    <row r="266" s="169" customFormat="1" x14ac:dyDescent="0.25"/>
    <row r="267" s="169" customFormat="1" x14ac:dyDescent="0.25"/>
    <row r="268" s="169" customFormat="1" x14ac:dyDescent="0.25"/>
    <row r="269" s="169" customFormat="1" x14ac:dyDescent="0.25"/>
    <row r="270" s="169" customFormat="1" x14ac:dyDescent="0.25"/>
    <row r="271" s="169" customFormat="1" x14ac:dyDescent="0.25"/>
    <row r="272" s="169" customFormat="1" x14ac:dyDescent="0.25"/>
    <row r="273" s="169" customFormat="1" x14ac:dyDescent="0.25"/>
    <row r="274" s="169" customFormat="1" x14ac:dyDescent="0.25"/>
    <row r="275" s="169" customFormat="1" x14ac:dyDescent="0.25"/>
    <row r="276" s="169" customFormat="1" x14ac:dyDescent="0.25"/>
    <row r="277" s="169" customFormat="1" x14ac:dyDescent="0.25"/>
    <row r="278" s="169" customFormat="1" x14ac:dyDescent="0.25"/>
    <row r="279" s="169" customFormat="1" x14ac:dyDescent="0.25"/>
    <row r="280" s="169" customFormat="1" x14ac:dyDescent="0.25"/>
    <row r="281" s="169" customFormat="1" x14ac:dyDescent="0.25"/>
    <row r="282" s="169" customFormat="1" x14ac:dyDescent="0.25"/>
    <row r="283" s="169" customFormat="1" x14ac:dyDescent="0.25"/>
    <row r="284" s="169" customFormat="1" x14ac:dyDescent="0.25"/>
    <row r="285" s="169" customFormat="1" x14ac:dyDescent="0.25"/>
    <row r="286" s="169" customFormat="1" x14ac:dyDescent="0.25"/>
    <row r="287" s="169" customFormat="1" x14ac:dyDescent="0.25"/>
    <row r="288" s="169" customFormat="1" x14ac:dyDescent="0.25"/>
    <row r="289" s="169" customFormat="1" x14ac:dyDescent="0.25"/>
    <row r="290" s="169" customFormat="1" x14ac:dyDescent="0.25"/>
    <row r="291" s="169" customFormat="1" x14ac:dyDescent="0.25"/>
    <row r="292" s="169" customFormat="1" x14ac:dyDescent="0.25"/>
    <row r="293" s="169" customFormat="1" x14ac:dyDescent="0.25"/>
    <row r="294" s="169" customFormat="1" x14ac:dyDescent="0.25"/>
    <row r="295" s="169" customFormat="1" x14ac:dyDescent="0.25"/>
    <row r="296" s="169" customFormat="1" x14ac:dyDescent="0.25"/>
    <row r="297" s="169" customFormat="1" x14ac:dyDescent="0.25"/>
    <row r="298" s="169" customFormat="1" x14ac:dyDescent="0.25"/>
    <row r="299" s="169" customFormat="1" x14ac:dyDescent="0.25"/>
    <row r="300" s="169" customFormat="1" x14ac:dyDescent="0.25"/>
    <row r="301" s="169" customFormat="1" x14ac:dyDescent="0.25"/>
    <row r="302" s="169" customFormat="1" x14ac:dyDescent="0.25"/>
    <row r="303" s="169" customFormat="1" x14ac:dyDescent="0.25"/>
    <row r="304" s="169" customFormat="1" x14ac:dyDescent="0.25"/>
    <row r="305" s="169" customFormat="1" x14ac:dyDescent="0.25"/>
    <row r="306" s="169" customFormat="1" x14ac:dyDescent="0.25"/>
    <row r="307" s="169" customFormat="1" x14ac:dyDescent="0.25"/>
    <row r="308" s="169" customFormat="1" x14ac:dyDescent="0.25"/>
    <row r="309" s="169" customFormat="1" x14ac:dyDescent="0.25"/>
    <row r="310" s="169" customFormat="1" x14ac:dyDescent="0.25"/>
    <row r="311" s="169" customFormat="1" x14ac:dyDescent="0.25"/>
    <row r="312" s="169" customFormat="1" x14ac:dyDescent="0.25"/>
    <row r="313" s="169" customFormat="1" x14ac:dyDescent="0.25"/>
    <row r="314" s="169" customFormat="1" x14ac:dyDescent="0.25"/>
    <row r="315" s="169" customFormat="1" x14ac:dyDescent="0.25"/>
    <row r="316" s="169" customFormat="1" x14ac:dyDescent="0.25"/>
    <row r="317" s="169" customFormat="1" x14ac:dyDescent="0.25"/>
    <row r="318" s="169" customFormat="1" x14ac:dyDescent="0.25"/>
    <row r="319" s="169" customFormat="1" x14ac:dyDescent="0.25"/>
    <row r="320" s="169" customFormat="1" x14ac:dyDescent="0.25"/>
    <row r="321" s="169" customFormat="1" x14ac:dyDescent="0.25"/>
    <row r="322" s="169" customFormat="1" x14ac:dyDescent="0.25"/>
    <row r="323" s="169" customFormat="1" x14ac:dyDescent="0.25"/>
    <row r="324" s="169" customFormat="1" x14ac:dyDescent="0.25"/>
    <row r="325" s="169" customFormat="1" x14ac:dyDescent="0.25"/>
    <row r="326" s="169" customFormat="1" x14ac:dyDescent="0.25"/>
    <row r="327" s="169" customFormat="1" x14ac:dyDescent="0.25"/>
    <row r="328" s="169" customFormat="1" x14ac:dyDescent="0.25"/>
    <row r="329" s="169" customFormat="1" x14ac:dyDescent="0.25"/>
    <row r="330" s="169" customFormat="1" x14ac:dyDescent="0.25"/>
    <row r="331" s="169" customFormat="1" x14ac:dyDescent="0.25"/>
    <row r="332" s="169" customFormat="1" x14ac:dyDescent="0.25"/>
    <row r="333" s="169" customFormat="1" x14ac:dyDescent="0.25"/>
    <row r="334" s="169" customFormat="1" x14ac:dyDescent="0.25"/>
    <row r="335" s="169" customFormat="1" x14ac:dyDescent="0.25"/>
    <row r="336" s="169" customFormat="1" x14ac:dyDescent="0.25"/>
    <row r="337" s="169" customFormat="1" x14ac:dyDescent="0.25"/>
    <row r="338" s="169" customFormat="1" x14ac:dyDescent="0.25"/>
    <row r="339" s="169" customFormat="1" x14ac:dyDescent="0.25"/>
    <row r="340" s="169" customFormat="1" x14ac:dyDescent="0.25"/>
    <row r="341" s="169" customFormat="1" x14ac:dyDescent="0.25"/>
    <row r="342" s="169" customFormat="1" x14ac:dyDescent="0.25"/>
    <row r="343" s="169" customFormat="1" x14ac:dyDescent="0.25"/>
    <row r="344" s="169" customFormat="1" x14ac:dyDescent="0.25"/>
    <row r="345" s="169" customFormat="1" x14ac:dyDescent="0.25"/>
    <row r="346" s="169" customFormat="1" x14ac:dyDescent="0.25"/>
    <row r="347" s="169" customFormat="1" x14ac:dyDescent="0.25"/>
    <row r="348" s="169" customFormat="1" x14ac:dyDescent="0.25"/>
    <row r="349" s="169" customFormat="1" x14ac:dyDescent="0.25"/>
    <row r="350" s="169" customFormat="1" x14ac:dyDescent="0.25"/>
    <row r="351" s="169" customFormat="1" x14ac:dyDescent="0.25"/>
    <row r="352" s="169" customFormat="1" x14ac:dyDescent="0.25"/>
    <row r="353" s="169" customFormat="1" x14ac:dyDescent="0.25"/>
    <row r="354" s="169" customFormat="1" x14ac:dyDescent="0.25"/>
    <row r="355" s="169" customFormat="1" x14ac:dyDescent="0.25"/>
    <row r="356" s="169" customFormat="1" x14ac:dyDescent="0.25"/>
    <row r="357" s="169" customFormat="1" x14ac:dyDescent="0.25"/>
    <row r="358" s="169" customFormat="1" x14ac:dyDescent="0.25"/>
    <row r="359" s="169" customFormat="1" x14ac:dyDescent="0.25"/>
    <row r="360" s="169" customFormat="1" x14ac:dyDescent="0.25"/>
    <row r="361" s="169" customFormat="1" x14ac:dyDescent="0.25"/>
    <row r="362" s="169" customFormat="1" x14ac:dyDescent="0.25"/>
    <row r="363" s="169" customFormat="1" x14ac:dyDescent="0.25"/>
    <row r="364" s="169" customFormat="1" x14ac:dyDescent="0.25"/>
    <row r="365" s="169" customFormat="1" x14ac:dyDescent="0.25"/>
    <row r="366" s="169" customFormat="1" x14ac:dyDescent="0.25"/>
    <row r="367" s="169" customFormat="1" x14ac:dyDescent="0.25"/>
    <row r="368" s="169" customFormat="1" x14ac:dyDescent="0.25"/>
    <row r="369" s="169" customFormat="1" x14ac:dyDescent="0.25"/>
    <row r="370" s="169" customFormat="1" x14ac:dyDescent="0.25"/>
    <row r="371" s="169" customFormat="1" x14ac:dyDescent="0.25"/>
    <row r="372" s="169" customFormat="1" x14ac:dyDescent="0.25"/>
    <row r="373" s="169" customFormat="1" x14ac:dyDescent="0.25"/>
    <row r="374" s="169" customFormat="1" x14ac:dyDescent="0.25"/>
    <row r="375" s="169" customFormat="1" x14ac:dyDescent="0.25"/>
    <row r="376" s="169" customFormat="1" x14ac:dyDescent="0.25"/>
    <row r="377" s="169" customFormat="1" x14ac:dyDescent="0.25"/>
    <row r="378" s="169" customFormat="1" x14ac:dyDescent="0.25"/>
    <row r="379" s="169" customFormat="1" x14ac:dyDescent="0.25"/>
    <row r="380" s="169" customFormat="1" x14ac:dyDescent="0.25"/>
    <row r="381" s="169" customFormat="1" x14ac:dyDescent="0.25"/>
    <row r="382" s="169" customFormat="1" x14ac:dyDescent="0.25"/>
    <row r="383" s="169" customFormat="1" x14ac:dyDescent="0.25"/>
    <row r="384" s="169" customFormat="1" x14ac:dyDescent="0.25"/>
    <row r="385" s="169" customFormat="1" x14ac:dyDescent="0.25"/>
    <row r="386" s="169" customFormat="1" x14ac:dyDescent="0.25"/>
    <row r="387" s="169" customFormat="1" x14ac:dyDescent="0.25"/>
    <row r="388" s="169" customFormat="1" x14ac:dyDescent="0.25"/>
    <row r="389" s="169" customFormat="1" x14ac:dyDescent="0.25"/>
    <row r="390" s="169" customFormat="1" x14ac:dyDescent="0.25"/>
    <row r="391" s="169" customFormat="1" x14ac:dyDescent="0.25"/>
    <row r="392" s="169" customFormat="1" x14ac:dyDescent="0.25"/>
    <row r="393" s="169" customFormat="1" x14ac:dyDescent="0.25"/>
    <row r="394" s="169" customFormat="1" x14ac:dyDescent="0.25"/>
    <row r="395" s="169" customFormat="1" x14ac:dyDescent="0.25"/>
    <row r="396" s="169" customFormat="1" x14ac:dyDescent="0.25"/>
    <row r="397" s="169" customFormat="1" x14ac:dyDescent="0.25"/>
    <row r="398" s="169" customFormat="1" x14ac:dyDescent="0.25"/>
    <row r="399" s="169" customFormat="1" x14ac:dyDescent="0.25"/>
    <row r="400" s="169" customFormat="1" x14ac:dyDescent="0.25"/>
    <row r="401" s="169" customFormat="1" x14ac:dyDescent="0.25"/>
    <row r="402" s="169" customFormat="1" x14ac:dyDescent="0.25"/>
    <row r="403" s="169" customFormat="1" x14ac:dyDescent="0.25"/>
    <row r="404" s="169" customFormat="1" x14ac:dyDescent="0.25"/>
    <row r="405" s="169" customFormat="1" x14ac:dyDescent="0.25"/>
    <row r="406" s="169" customFormat="1" x14ac:dyDescent="0.25"/>
    <row r="407" s="169" customFormat="1" x14ac:dyDescent="0.25"/>
    <row r="408" s="169" customFormat="1" x14ac:dyDescent="0.25"/>
    <row r="409" s="169" customFormat="1" x14ac:dyDescent="0.25"/>
    <row r="410" s="169" customFormat="1" x14ac:dyDescent="0.25"/>
    <row r="411" s="169" customFormat="1" x14ac:dyDescent="0.25"/>
    <row r="412" s="169" customFormat="1" x14ac:dyDescent="0.25"/>
    <row r="413" s="169" customFormat="1" x14ac:dyDescent="0.25"/>
    <row r="414" s="169" customFormat="1" x14ac:dyDescent="0.25"/>
    <row r="415" s="169" customFormat="1" x14ac:dyDescent="0.25"/>
    <row r="416" s="169" customFormat="1" x14ac:dyDescent="0.25"/>
    <row r="417" s="169" customFormat="1" x14ac:dyDescent="0.25"/>
    <row r="418" s="169" customFormat="1" x14ac:dyDescent="0.25"/>
    <row r="419" s="169" customFormat="1" x14ac:dyDescent="0.25"/>
    <row r="420" s="169" customFormat="1" x14ac:dyDescent="0.25"/>
    <row r="421" s="169" customFormat="1" x14ac:dyDescent="0.25"/>
    <row r="422" s="169" customFormat="1" x14ac:dyDescent="0.25"/>
    <row r="423" s="169" customFormat="1" x14ac:dyDescent="0.25"/>
    <row r="424" s="169" customFormat="1" x14ac:dyDescent="0.25"/>
    <row r="425" s="169" customFormat="1" x14ac:dyDescent="0.25"/>
    <row r="426" s="169" customFormat="1" x14ac:dyDescent="0.25"/>
    <row r="427" s="169" customFormat="1" x14ac:dyDescent="0.25"/>
    <row r="428" s="169" customFormat="1" x14ac:dyDescent="0.25"/>
    <row r="429" s="169" customFormat="1" x14ac:dyDescent="0.25"/>
    <row r="430" s="169" customFormat="1" x14ac:dyDescent="0.25"/>
    <row r="431" s="169" customFormat="1" x14ac:dyDescent="0.25"/>
    <row r="432" s="169" customFormat="1" x14ac:dyDescent="0.25"/>
    <row r="433" s="169" customFormat="1" x14ac:dyDescent="0.25"/>
    <row r="434" s="169" customFormat="1" x14ac:dyDescent="0.25"/>
    <row r="435" s="169" customFormat="1" x14ac:dyDescent="0.25"/>
    <row r="436" s="169" customFormat="1" x14ac:dyDescent="0.25"/>
    <row r="437" s="169" customFormat="1" x14ac:dyDescent="0.25"/>
    <row r="438" s="169" customFormat="1" x14ac:dyDescent="0.25"/>
    <row r="439" s="169" customFormat="1" x14ac:dyDescent="0.25"/>
    <row r="440" s="169" customFormat="1" x14ac:dyDescent="0.25"/>
    <row r="441" s="169" customFormat="1" x14ac:dyDescent="0.25"/>
    <row r="442" s="169" customFormat="1" x14ac:dyDescent="0.25"/>
    <row r="443" s="169" customFormat="1" x14ac:dyDescent="0.25"/>
    <row r="444" s="169" customFormat="1" x14ac:dyDescent="0.25"/>
    <row r="445" s="169" customFormat="1" x14ac:dyDescent="0.25"/>
    <row r="446" s="169" customFormat="1" x14ac:dyDescent="0.25"/>
    <row r="447" s="169" customFormat="1" x14ac:dyDescent="0.25"/>
    <row r="448" s="169" customFormat="1" x14ac:dyDescent="0.25"/>
    <row r="449" s="169" customFormat="1" x14ac:dyDescent="0.25"/>
    <row r="450" s="169" customFormat="1" x14ac:dyDescent="0.25"/>
    <row r="451" s="169" customFormat="1" x14ac:dyDescent="0.25"/>
    <row r="452" s="169" customFormat="1" x14ac:dyDescent="0.25"/>
    <row r="453" s="169" customFormat="1" x14ac:dyDescent="0.25"/>
    <row r="454" s="169" customFormat="1" x14ac:dyDescent="0.25"/>
    <row r="455" s="169" customFormat="1" x14ac:dyDescent="0.25"/>
    <row r="456" s="169" customFormat="1" x14ac:dyDescent="0.25"/>
    <row r="457" s="169" customFormat="1" x14ac:dyDescent="0.25"/>
    <row r="458" s="169" customFormat="1" x14ac:dyDescent="0.25"/>
    <row r="459" s="169" customFormat="1" x14ac:dyDescent="0.25"/>
    <row r="460" s="169" customFormat="1" x14ac:dyDescent="0.25"/>
    <row r="461" s="169" customFormat="1" x14ac:dyDescent="0.25"/>
    <row r="462" s="169" customFormat="1" x14ac:dyDescent="0.25"/>
    <row r="463" s="169" customFormat="1" x14ac:dyDescent="0.25"/>
    <row r="464" s="169" customFormat="1" x14ac:dyDescent="0.25"/>
    <row r="465" s="169" customFormat="1" x14ac:dyDescent="0.25"/>
    <row r="466" s="169" customFormat="1" x14ac:dyDescent="0.25"/>
    <row r="467" s="169" customFormat="1" x14ac:dyDescent="0.25"/>
    <row r="468" s="169" customFormat="1" x14ac:dyDescent="0.25"/>
    <row r="469" s="169" customFormat="1" x14ac:dyDescent="0.25"/>
    <row r="470" s="169" customFormat="1" x14ac:dyDescent="0.25"/>
    <row r="471" s="169" customFormat="1" x14ac:dyDescent="0.25"/>
    <row r="472" s="169" customFormat="1" x14ac:dyDescent="0.25"/>
    <row r="473" s="169" customFormat="1" x14ac:dyDescent="0.25"/>
    <row r="474" s="169" customFormat="1" x14ac:dyDescent="0.25"/>
    <row r="475" s="169" customFormat="1" x14ac:dyDescent="0.25"/>
    <row r="476" s="169" customFormat="1" x14ac:dyDescent="0.25"/>
    <row r="477" s="169" customFormat="1" x14ac:dyDescent="0.25"/>
    <row r="478" s="169" customFormat="1" x14ac:dyDescent="0.25"/>
    <row r="479" s="169" customFormat="1" x14ac:dyDescent="0.25"/>
    <row r="480" s="169" customFormat="1" x14ac:dyDescent="0.25"/>
    <row r="481" s="169" customFormat="1" x14ac:dyDescent="0.25"/>
    <row r="482" s="169" customFormat="1" x14ac:dyDescent="0.25"/>
    <row r="483" s="169" customFormat="1" x14ac:dyDescent="0.25"/>
    <row r="484" s="169" customFormat="1" x14ac:dyDescent="0.25"/>
    <row r="485" s="169" customFormat="1" x14ac:dyDescent="0.25"/>
    <row r="486" s="169" customFormat="1" x14ac:dyDescent="0.25"/>
    <row r="487" s="169" customFormat="1" x14ac:dyDescent="0.25"/>
    <row r="488" s="169" customFormat="1" x14ac:dyDescent="0.25"/>
    <row r="489" s="169" customFormat="1" x14ac:dyDescent="0.25"/>
    <row r="490" s="169" customFormat="1" x14ac:dyDescent="0.25"/>
    <row r="491" s="169" customFormat="1" x14ac:dyDescent="0.25"/>
    <row r="492" s="169" customFormat="1" x14ac:dyDescent="0.25"/>
    <row r="493" s="169" customFormat="1" x14ac:dyDescent="0.25"/>
    <row r="494" s="169" customFormat="1" x14ac:dyDescent="0.25"/>
    <row r="495" s="169" customFormat="1" x14ac:dyDescent="0.25"/>
    <row r="496" s="169" customFormat="1" x14ac:dyDescent="0.25"/>
    <row r="497" s="169" customFormat="1" x14ac:dyDescent="0.25"/>
    <row r="498" s="169" customFormat="1" x14ac:dyDescent="0.25"/>
    <row r="499" s="169" customFormat="1" x14ac:dyDescent="0.25"/>
    <row r="500" s="169" customFormat="1" x14ac:dyDescent="0.25"/>
    <row r="501" s="169" customFormat="1" x14ac:dyDescent="0.25"/>
    <row r="502" s="169" customFormat="1" x14ac:dyDescent="0.25"/>
    <row r="503" s="169" customFormat="1" x14ac:dyDescent="0.25"/>
    <row r="504" s="169" customFormat="1" x14ac:dyDescent="0.25"/>
    <row r="505" s="169" customFormat="1" x14ac:dyDescent="0.25"/>
    <row r="506" s="169" customFormat="1" x14ac:dyDescent="0.25"/>
    <row r="507" s="169" customFormat="1" x14ac:dyDescent="0.25"/>
    <row r="508" s="169" customFormat="1" x14ac:dyDescent="0.25"/>
    <row r="509" s="169" customFormat="1" x14ac:dyDescent="0.25"/>
    <row r="510" s="169" customFormat="1" x14ac:dyDescent="0.25"/>
    <row r="511" s="169" customFormat="1" x14ac:dyDescent="0.25"/>
    <row r="512" s="169" customFormat="1" x14ac:dyDescent="0.25"/>
    <row r="513" s="169" customFormat="1" x14ac:dyDescent="0.25"/>
    <row r="514" s="169" customFormat="1" x14ac:dyDescent="0.25"/>
    <row r="515" s="169" customFormat="1" x14ac:dyDescent="0.25"/>
    <row r="516" s="169" customFormat="1" x14ac:dyDescent="0.25"/>
    <row r="517" s="169" customFormat="1" x14ac:dyDescent="0.25"/>
    <row r="518" s="169" customFormat="1" x14ac:dyDescent="0.25"/>
    <row r="519" s="169" customFormat="1" x14ac:dyDescent="0.25"/>
    <row r="520" s="169" customFormat="1" x14ac:dyDescent="0.25"/>
    <row r="521" s="169" customFormat="1" x14ac:dyDescent="0.25"/>
    <row r="522" s="169" customFormat="1" x14ac:dyDescent="0.25"/>
    <row r="523" s="169" customFormat="1" x14ac:dyDescent="0.25"/>
    <row r="524" s="169" customFormat="1" x14ac:dyDescent="0.25"/>
    <row r="525" s="169" customFormat="1" x14ac:dyDescent="0.25"/>
    <row r="526" s="169" customFormat="1" x14ac:dyDescent="0.25"/>
    <row r="527" s="169" customFormat="1" x14ac:dyDescent="0.25"/>
    <row r="528" s="169" customFormat="1" x14ac:dyDescent="0.25"/>
    <row r="529" s="169" customFormat="1" x14ac:dyDescent="0.25"/>
    <row r="530" s="169" customFormat="1" x14ac:dyDescent="0.25"/>
    <row r="531" s="169" customFormat="1" x14ac:dyDescent="0.25"/>
    <row r="532" s="169" customFormat="1" x14ac:dyDescent="0.25"/>
    <row r="533" s="169" customFormat="1" x14ac:dyDescent="0.25"/>
    <row r="534" s="169" customFormat="1" x14ac:dyDescent="0.25"/>
    <row r="535" s="169" customFormat="1" x14ac:dyDescent="0.25"/>
    <row r="536" s="169" customFormat="1" x14ac:dyDescent="0.25"/>
    <row r="537" s="169" customFormat="1" x14ac:dyDescent="0.25"/>
    <row r="538" s="169" customFormat="1" x14ac:dyDescent="0.25"/>
    <row r="539" s="169" customFormat="1" x14ac:dyDescent="0.25"/>
    <row r="540" s="169" customFormat="1" x14ac:dyDescent="0.25"/>
    <row r="541" s="169" customFormat="1" x14ac:dyDescent="0.25"/>
    <row r="542" s="169" customFormat="1" x14ac:dyDescent="0.25"/>
    <row r="543" s="169" customFormat="1" x14ac:dyDescent="0.25"/>
    <row r="544" s="169" customFormat="1" x14ac:dyDescent="0.25"/>
    <row r="545" s="169" customFormat="1" x14ac:dyDescent="0.25"/>
    <row r="546" s="169" customFormat="1" x14ac:dyDescent="0.25"/>
    <row r="547" s="169" customFormat="1" x14ac:dyDescent="0.25"/>
    <row r="548" s="169" customFormat="1" x14ac:dyDescent="0.25"/>
    <row r="549" s="169" customFormat="1" x14ac:dyDescent="0.25"/>
    <row r="550" s="169" customFormat="1" x14ac:dyDescent="0.25"/>
    <row r="551" s="169" customFormat="1" x14ac:dyDescent="0.25"/>
    <row r="552" s="169" customFormat="1" x14ac:dyDescent="0.25"/>
    <row r="553" s="169" customFormat="1" x14ac:dyDescent="0.25"/>
    <row r="554" s="169" customFormat="1" x14ac:dyDescent="0.25"/>
    <row r="555" s="169" customFormat="1" x14ac:dyDescent="0.25"/>
    <row r="556" s="169" customFormat="1" x14ac:dyDescent="0.25"/>
    <row r="557" s="169" customFormat="1" x14ac:dyDescent="0.25"/>
    <row r="558" s="169" customFormat="1" x14ac:dyDescent="0.25"/>
    <row r="559" s="169" customFormat="1" x14ac:dyDescent="0.25"/>
    <row r="560" s="169" customFormat="1" x14ac:dyDescent="0.25"/>
    <row r="561" s="169" customFormat="1" x14ac:dyDescent="0.25"/>
    <row r="562" s="169" customFormat="1" x14ac:dyDescent="0.25"/>
    <row r="563" s="169" customFormat="1" x14ac:dyDescent="0.25"/>
    <row r="564" s="169" customFormat="1" x14ac:dyDescent="0.25"/>
    <row r="565" s="169" customFormat="1" x14ac:dyDescent="0.25"/>
    <row r="566" s="169" customFormat="1" x14ac:dyDescent="0.25"/>
    <row r="567" s="169" customFormat="1" x14ac:dyDescent="0.25"/>
    <row r="568" s="169" customFormat="1" x14ac:dyDescent="0.25"/>
    <row r="569" s="169" customFormat="1" x14ac:dyDescent="0.25"/>
    <row r="570" s="169" customFormat="1" x14ac:dyDescent="0.25"/>
    <row r="571" s="169" customFormat="1" x14ac:dyDescent="0.25"/>
    <row r="572" s="169" customFormat="1" x14ac:dyDescent="0.25"/>
    <row r="573" s="169" customFormat="1" x14ac:dyDescent="0.25"/>
    <row r="574" s="169" customFormat="1" x14ac:dyDescent="0.25"/>
    <row r="575" s="169" customFormat="1" x14ac:dyDescent="0.25"/>
    <row r="576" s="169" customFormat="1" x14ac:dyDescent="0.25"/>
    <row r="577" s="169" customFormat="1" x14ac:dyDescent="0.25"/>
    <row r="578" s="169" customFormat="1" x14ac:dyDescent="0.25"/>
    <row r="579" s="169" customFormat="1" x14ac:dyDescent="0.25"/>
    <row r="580" s="169" customFormat="1" x14ac:dyDescent="0.25"/>
    <row r="581" s="169" customFormat="1" x14ac:dyDescent="0.25"/>
    <row r="582" s="169" customFormat="1" x14ac:dyDescent="0.25"/>
    <row r="583" s="169" customFormat="1" x14ac:dyDescent="0.25"/>
    <row r="584" s="169" customFormat="1" x14ac:dyDescent="0.25"/>
    <row r="585" s="169" customFormat="1" x14ac:dyDescent="0.25"/>
    <row r="586" s="169" customFormat="1" x14ac:dyDescent="0.25"/>
    <row r="587" s="169" customFormat="1" x14ac:dyDescent="0.25"/>
    <row r="588" s="169" customFormat="1" x14ac:dyDescent="0.25"/>
    <row r="589" s="169" customFormat="1" x14ac:dyDescent="0.25"/>
    <row r="590" s="169" customFormat="1" x14ac:dyDescent="0.25"/>
    <row r="591" s="169" customFormat="1" x14ac:dyDescent="0.25"/>
    <row r="592" s="169" customFormat="1" x14ac:dyDescent="0.25"/>
    <row r="593" s="169" customFormat="1" x14ac:dyDescent="0.25"/>
    <row r="594" s="169" customFormat="1" x14ac:dyDescent="0.25"/>
    <row r="595" s="169" customFormat="1" x14ac:dyDescent="0.25"/>
    <row r="596" s="169" customFormat="1" x14ac:dyDescent="0.25"/>
    <row r="597" s="169" customFormat="1" x14ac:dyDescent="0.25"/>
    <row r="598" s="169" customFormat="1" x14ac:dyDescent="0.25"/>
    <row r="599" s="169" customFormat="1" x14ac:dyDescent="0.25"/>
    <row r="600" s="169" customFormat="1" x14ac:dyDescent="0.25"/>
    <row r="601" s="169" customFormat="1" x14ac:dyDescent="0.25"/>
    <row r="602" s="169" customFormat="1" x14ac:dyDescent="0.25"/>
    <row r="603" s="169" customFormat="1" x14ac:dyDescent="0.25"/>
    <row r="604" s="169" customFormat="1" x14ac:dyDescent="0.25"/>
    <row r="605" s="169" customFormat="1" x14ac:dyDescent="0.25"/>
    <row r="606" s="169" customFormat="1" x14ac:dyDescent="0.25"/>
    <row r="607" s="169" customFormat="1" x14ac:dyDescent="0.25"/>
    <row r="608" s="169" customFormat="1" x14ac:dyDescent="0.25"/>
    <row r="609" s="169" customFormat="1" x14ac:dyDescent="0.25"/>
    <row r="610" s="169" customFormat="1" x14ac:dyDescent="0.25"/>
    <row r="611" s="169" customFormat="1" x14ac:dyDescent="0.25"/>
    <row r="612" s="169" customFormat="1" x14ac:dyDescent="0.25"/>
    <row r="613" s="169" customFormat="1" x14ac:dyDescent="0.25"/>
    <row r="614" s="169" customFormat="1" x14ac:dyDescent="0.25"/>
    <row r="615" s="169" customFormat="1" x14ac:dyDescent="0.25"/>
    <row r="616" s="169" customFormat="1" x14ac:dyDescent="0.25"/>
    <row r="617" s="169" customFormat="1" x14ac:dyDescent="0.25"/>
    <row r="618" s="169" customFormat="1" x14ac:dyDescent="0.25"/>
    <row r="619" s="169" customFormat="1" x14ac:dyDescent="0.25"/>
    <row r="620" s="169" customFormat="1" x14ac:dyDescent="0.25"/>
    <row r="621" s="169" customFormat="1" x14ac:dyDescent="0.25"/>
    <row r="622" s="169" customFormat="1" x14ac:dyDescent="0.25"/>
    <row r="623" s="169" customFormat="1" x14ac:dyDescent="0.25"/>
    <row r="624" s="169" customFormat="1" x14ac:dyDescent="0.25"/>
    <row r="625" s="169" customFormat="1" x14ac:dyDescent="0.25"/>
    <row r="626" s="169" customFormat="1" x14ac:dyDescent="0.25"/>
    <row r="627" s="169" customFormat="1" x14ac:dyDescent="0.25"/>
    <row r="628" s="169" customFormat="1" x14ac:dyDescent="0.25"/>
    <row r="629" s="169" customFormat="1" x14ac:dyDescent="0.25"/>
    <row r="630" s="169" customFormat="1" x14ac:dyDescent="0.25"/>
    <row r="631" s="169" customFormat="1" x14ac:dyDescent="0.25"/>
    <row r="632" s="169" customFormat="1" x14ac:dyDescent="0.25"/>
    <row r="633" s="169" customFormat="1" x14ac:dyDescent="0.25"/>
    <row r="634" s="169" customFormat="1" x14ac:dyDescent="0.25"/>
    <row r="635" s="169" customFormat="1" x14ac:dyDescent="0.25"/>
    <row r="636" s="169" customFormat="1" x14ac:dyDescent="0.25"/>
    <row r="637" s="169" customFormat="1" x14ac:dyDescent="0.25"/>
    <row r="638" s="169" customFormat="1" x14ac:dyDescent="0.25"/>
    <row r="639" s="169" customFormat="1" x14ac:dyDescent="0.25"/>
    <row r="640" s="169" customFormat="1" x14ac:dyDescent="0.25"/>
    <row r="641" s="169" customFormat="1" x14ac:dyDescent="0.25"/>
    <row r="642" s="169" customFormat="1" x14ac:dyDescent="0.25"/>
    <row r="643" s="169" customFormat="1" x14ac:dyDescent="0.25"/>
    <row r="644" s="169" customFormat="1" x14ac:dyDescent="0.25"/>
    <row r="645" s="169" customFormat="1" x14ac:dyDescent="0.25"/>
    <row r="646" s="169" customFormat="1" x14ac:dyDescent="0.25"/>
    <row r="647" s="169" customFormat="1" x14ac:dyDescent="0.25"/>
    <row r="648" s="169" customFormat="1" x14ac:dyDescent="0.25"/>
    <row r="649" s="169" customFormat="1" x14ac:dyDescent="0.25"/>
    <row r="650" s="169" customFormat="1" x14ac:dyDescent="0.25"/>
    <row r="651" s="169" customFormat="1" x14ac:dyDescent="0.25"/>
    <row r="652" s="169" customFormat="1" x14ac:dyDescent="0.25"/>
    <row r="653" s="169" customFormat="1" x14ac:dyDescent="0.25"/>
    <row r="654" s="169" customFormat="1" x14ac:dyDescent="0.25"/>
    <row r="655" s="169" customFormat="1" x14ac:dyDescent="0.25"/>
    <row r="656" s="169" customFormat="1" x14ac:dyDescent="0.25"/>
    <row r="657" s="169" customFormat="1" x14ac:dyDescent="0.25"/>
    <row r="658" s="169" customFormat="1" x14ac:dyDescent="0.25"/>
    <row r="659" s="169" customFormat="1" x14ac:dyDescent="0.25"/>
    <row r="660" s="169" customFormat="1" x14ac:dyDescent="0.25"/>
    <row r="661" s="169" customFormat="1" x14ac:dyDescent="0.25"/>
    <row r="662" s="169" customFormat="1" x14ac:dyDescent="0.25"/>
    <row r="663" s="169" customFormat="1" x14ac:dyDescent="0.25"/>
    <row r="664" s="169" customFormat="1" x14ac:dyDescent="0.25"/>
    <row r="665" s="169" customFormat="1" x14ac:dyDescent="0.25"/>
    <row r="666" s="169" customFormat="1" x14ac:dyDescent="0.25"/>
    <row r="667" s="169" customFormat="1" x14ac:dyDescent="0.25"/>
    <row r="668" s="169" customFormat="1" x14ac:dyDescent="0.25"/>
    <row r="669" s="169" customFormat="1" x14ac:dyDescent="0.25"/>
    <row r="670" s="169" customFormat="1" x14ac:dyDescent="0.25"/>
    <row r="671" s="169" customFormat="1" x14ac:dyDescent="0.25"/>
    <row r="672" s="169" customFormat="1" x14ac:dyDescent="0.25"/>
    <row r="673" s="169" customFormat="1" x14ac:dyDescent="0.25"/>
    <row r="674" s="169" customFormat="1" x14ac:dyDescent="0.25"/>
    <row r="675" s="169" customFormat="1" x14ac:dyDescent="0.25"/>
    <row r="676" s="169" customFormat="1" x14ac:dyDescent="0.25"/>
    <row r="677" s="169" customFormat="1" x14ac:dyDescent="0.25"/>
    <row r="678" s="169" customFormat="1" x14ac:dyDescent="0.25"/>
    <row r="679" s="169" customFormat="1" x14ac:dyDescent="0.25"/>
    <row r="680" s="169" customFormat="1" x14ac:dyDescent="0.25"/>
    <row r="681" s="169" customFormat="1" x14ac:dyDescent="0.25"/>
    <row r="682" s="169" customFormat="1" x14ac:dyDescent="0.25"/>
    <row r="683" s="169" customFormat="1" x14ac:dyDescent="0.25"/>
    <row r="684" s="169" customFormat="1" x14ac:dyDescent="0.25"/>
    <row r="685" s="169" customFormat="1" x14ac:dyDescent="0.25"/>
    <row r="686" s="169" customFormat="1" x14ac:dyDescent="0.25"/>
    <row r="687" s="169" customFormat="1" x14ac:dyDescent="0.25"/>
    <row r="688" s="169" customFormat="1" x14ac:dyDescent="0.25"/>
    <row r="689" s="169" customFormat="1" x14ac:dyDescent="0.25"/>
    <row r="690" s="169" customFormat="1" x14ac:dyDescent="0.25"/>
    <row r="691" s="169" customFormat="1" x14ac:dyDescent="0.25"/>
    <row r="692" s="169" customFormat="1" x14ac:dyDescent="0.25"/>
    <row r="693" s="169" customFormat="1" x14ac:dyDescent="0.25"/>
    <row r="694" s="169" customFormat="1" x14ac:dyDescent="0.25"/>
    <row r="695" s="169" customFormat="1" x14ac:dyDescent="0.25"/>
    <row r="696" s="169" customFormat="1" x14ac:dyDescent="0.25"/>
    <row r="697" s="169" customFormat="1" x14ac:dyDescent="0.25"/>
    <row r="698" s="169" customFormat="1" x14ac:dyDescent="0.25"/>
    <row r="699" s="169" customFormat="1" x14ac:dyDescent="0.25"/>
    <row r="700" s="169" customFormat="1" x14ac:dyDescent="0.25"/>
    <row r="701" s="169" customFormat="1" x14ac:dyDescent="0.25"/>
    <row r="702" s="169" customFormat="1" x14ac:dyDescent="0.25"/>
    <row r="703" s="169" customFormat="1" x14ac:dyDescent="0.25"/>
    <row r="704" s="169" customFormat="1" x14ac:dyDescent="0.25"/>
    <row r="705" s="169" customFormat="1" x14ac:dyDescent="0.25"/>
    <row r="706" s="169" customFormat="1" x14ac:dyDescent="0.25"/>
    <row r="707" s="169" customFormat="1" x14ac:dyDescent="0.25"/>
    <row r="708" s="169" customFormat="1" x14ac:dyDescent="0.25"/>
    <row r="709" s="169" customFormat="1" x14ac:dyDescent="0.25"/>
    <row r="710" s="169" customFormat="1" x14ac:dyDescent="0.25"/>
    <row r="711" s="169" customFormat="1" x14ac:dyDescent="0.25"/>
    <row r="712" s="169" customFormat="1" x14ac:dyDescent="0.25"/>
    <row r="713" s="169" customFormat="1" x14ac:dyDescent="0.25"/>
    <row r="714" s="169" customFormat="1" x14ac:dyDescent="0.25"/>
    <row r="715" s="169" customFormat="1" x14ac:dyDescent="0.25"/>
    <row r="716" s="169" customFormat="1" x14ac:dyDescent="0.25"/>
    <row r="717" s="169" customFormat="1" x14ac:dyDescent="0.25"/>
    <row r="718" s="169" customFormat="1" x14ac:dyDescent="0.25"/>
    <row r="719" s="169" customFormat="1" x14ac:dyDescent="0.25"/>
    <row r="720" s="169" customFormat="1" x14ac:dyDescent="0.25"/>
    <row r="721" s="169" customFormat="1" x14ac:dyDescent="0.25"/>
    <row r="722" s="169" customFormat="1" x14ac:dyDescent="0.25"/>
    <row r="723" s="169" customFormat="1" x14ac:dyDescent="0.25"/>
    <row r="724" s="169" customFormat="1" x14ac:dyDescent="0.25"/>
    <row r="725" s="169" customFormat="1" x14ac:dyDescent="0.25"/>
    <row r="726" s="169" customFormat="1" x14ac:dyDescent="0.25"/>
    <row r="727" s="169" customFormat="1" x14ac:dyDescent="0.25"/>
    <row r="728" s="169" customFormat="1" x14ac:dyDescent="0.25"/>
    <row r="729" s="169" customFormat="1" x14ac:dyDescent="0.25"/>
    <row r="730" s="169" customFormat="1" x14ac:dyDescent="0.25"/>
    <row r="731" s="169" customFormat="1" x14ac:dyDescent="0.25"/>
    <row r="732" s="169" customFormat="1" x14ac:dyDescent="0.25"/>
    <row r="733" s="169" customFormat="1" x14ac:dyDescent="0.25"/>
    <row r="734" s="169" customFormat="1" x14ac:dyDescent="0.25"/>
    <row r="735" s="169"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81" customWidth="1"/>
    <col min="11" max="258" width="11.42578125" style="7"/>
  </cols>
  <sheetData>
    <row r="1" spans="1:10" s="7" customFormat="1" x14ac:dyDescent="0.25">
      <c r="E1" s="189"/>
    </row>
    <row r="2" spans="1:10" ht="33.75" x14ac:dyDescent="0.25">
      <c r="A2" s="7"/>
      <c r="B2" s="429" t="s">
        <v>119</v>
      </c>
      <c r="C2" s="429"/>
      <c r="D2" s="429"/>
      <c r="E2" s="429"/>
      <c r="F2" s="7"/>
      <c r="G2" s="7"/>
      <c r="H2" s="7"/>
      <c r="I2" s="7"/>
      <c r="J2" s="7"/>
    </row>
    <row r="3" spans="1:10" x14ac:dyDescent="0.25">
      <c r="A3" s="7"/>
      <c r="B3" s="158"/>
      <c r="C3" s="158"/>
      <c r="D3" s="158"/>
      <c r="E3" s="189"/>
      <c r="F3" s="7"/>
      <c r="G3" s="7"/>
      <c r="H3" s="7"/>
      <c r="I3" s="7"/>
      <c r="J3" s="7"/>
    </row>
    <row r="4" spans="1:10" ht="60" x14ac:dyDescent="0.25">
      <c r="A4" s="7"/>
      <c r="B4" s="25"/>
      <c r="C4" s="159" t="s">
        <v>120</v>
      </c>
      <c r="D4" s="159" t="s">
        <v>121</v>
      </c>
      <c r="E4" s="189"/>
      <c r="F4" s="7"/>
      <c r="G4" s="7"/>
      <c r="H4" s="7"/>
      <c r="I4" s="7"/>
      <c r="J4" s="7"/>
    </row>
    <row r="5" spans="1:10" ht="76.5" customHeight="1" x14ac:dyDescent="0.25">
      <c r="A5" s="26" t="s">
        <v>122</v>
      </c>
      <c r="B5" s="160" t="s">
        <v>371</v>
      </c>
      <c r="C5" s="161" t="s">
        <v>123</v>
      </c>
      <c r="D5" s="162" t="s">
        <v>47</v>
      </c>
      <c r="E5" s="190">
        <v>0.2</v>
      </c>
      <c r="F5" s="7"/>
      <c r="G5" s="7"/>
      <c r="H5" s="7"/>
      <c r="I5" s="7"/>
      <c r="J5" s="7"/>
    </row>
    <row r="6" spans="1:10" ht="99" x14ac:dyDescent="0.25">
      <c r="A6" s="26" t="s">
        <v>124</v>
      </c>
      <c r="B6" s="163" t="s">
        <v>124</v>
      </c>
      <c r="C6" s="164" t="s">
        <v>125</v>
      </c>
      <c r="D6" s="165" t="s">
        <v>48</v>
      </c>
      <c r="E6" s="190">
        <v>0.4</v>
      </c>
      <c r="F6" s="7"/>
      <c r="G6" s="7"/>
      <c r="H6" s="7"/>
      <c r="I6" s="7"/>
      <c r="J6" s="7"/>
    </row>
    <row r="7" spans="1:10" ht="66" x14ac:dyDescent="0.25">
      <c r="A7" s="26" t="s">
        <v>127</v>
      </c>
      <c r="B7" s="166" t="s">
        <v>372</v>
      </c>
      <c r="C7" s="164" t="s">
        <v>128</v>
      </c>
      <c r="D7" s="165" t="s">
        <v>129</v>
      </c>
      <c r="E7" s="190">
        <v>0.6</v>
      </c>
      <c r="F7" s="7"/>
      <c r="G7" s="7"/>
      <c r="H7" s="7"/>
      <c r="I7" s="7"/>
      <c r="J7" s="7"/>
    </row>
    <row r="8" spans="1:10" ht="66" x14ac:dyDescent="0.25">
      <c r="A8" s="26" t="s">
        <v>130</v>
      </c>
      <c r="B8" s="167" t="s">
        <v>373</v>
      </c>
      <c r="C8" s="164" t="s">
        <v>131</v>
      </c>
      <c r="D8" s="165" t="s">
        <v>423</v>
      </c>
      <c r="E8" s="190">
        <v>0.8</v>
      </c>
      <c r="F8" s="7"/>
      <c r="G8" s="7"/>
      <c r="H8" s="7"/>
      <c r="I8" s="7"/>
      <c r="J8" s="7"/>
    </row>
    <row r="9" spans="1:10" ht="66" x14ac:dyDescent="0.25">
      <c r="A9" s="26" t="s">
        <v>132</v>
      </c>
      <c r="B9" s="168" t="s">
        <v>374</v>
      </c>
      <c r="C9" s="164" t="s">
        <v>133</v>
      </c>
      <c r="D9" s="165" t="s">
        <v>50</v>
      </c>
      <c r="E9" s="190">
        <v>1</v>
      </c>
      <c r="F9" s="7"/>
      <c r="G9" s="7"/>
      <c r="H9" s="7"/>
      <c r="I9" s="7"/>
      <c r="J9" s="7"/>
    </row>
    <row r="10" spans="1:10" ht="20.25" x14ac:dyDescent="0.25">
      <c r="A10" s="26"/>
      <c r="B10" s="26"/>
      <c r="C10" s="27"/>
      <c r="D10" s="27"/>
      <c r="E10" s="189"/>
      <c r="F10" s="7"/>
      <c r="G10" s="7"/>
      <c r="H10" s="7"/>
      <c r="I10" s="7"/>
      <c r="J10" s="7"/>
    </row>
    <row r="11" spans="1:10" ht="60" x14ac:dyDescent="0.25">
      <c r="A11" s="26"/>
      <c r="B11" s="25"/>
      <c r="C11" s="159" t="s">
        <v>120</v>
      </c>
      <c r="D11" s="159" t="s">
        <v>389</v>
      </c>
      <c r="E11" s="189"/>
      <c r="F11" s="7"/>
      <c r="G11" s="7"/>
      <c r="H11" s="7"/>
      <c r="I11" s="7"/>
      <c r="J11" s="7"/>
    </row>
    <row r="12" spans="1:10" ht="79.5" customHeight="1" x14ac:dyDescent="0.25">
      <c r="A12" s="26"/>
      <c r="B12" s="160" t="s">
        <v>371</v>
      </c>
      <c r="C12" s="161" t="s">
        <v>123</v>
      </c>
      <c r="D12" s="206" t="s">
        <v>395</v>
      </c>
      <c r="E12" s="190">
        <v>0.2</v>
      </c>
      <c r="F12" s="7"/>
      <c r="G12" s="7"/>
      <c r="H12" s="7"/>
      <c r="I12" s="7"/>
      <c r="J12" s="7"/>
    </row>
    <row r="13" spans="1:10" ht="33" x14ac:dyDescent="0.25">
      <c r="A13" s="26"/>
      <c r="B13" s="163" t="s">
        <v>124</v>
      </c>
      <c r="C13" s="164" t="s">
        <v>125</v>
      </c>
      <c r="D13" s="206" t="s">
        <v>396</v>
      </c>
      <c r="E13" s="190">
        <v>0.4</v>
      </c>
      <c r="F13" s="7"/>
      <c r="G13" s="7"/>
      <c r="H13" s="7"/>
      <c r="I13" s="7"/>
      <c r="J13" s="7"/>
    </row>
    <row r="14" spans="1:10" ht="33" x14ac:dyDescent="0.25">
      <c r="A14" s="26"/>
      <c r="B14" s="166" t="s">
        <v>372</v>
      </c>
      <c r="C14" s="164" t="s">
        <v>128</v>
      </c>
      <c r="D14" s="206" t="s">
        <v>397</v>
      </c>
      <c r="E14" s="190">
        <v>0.6</v>
      </c>
      <c r="F14" s="7"/>
      <c r="G14" s="7"/>
      <c r="H14" s="7"/>
      <c r="I14" s="7"/>
      <c r="J14" s="7"/>
    </row>
    <row r="15" spans="1:10" ht="33" x14ac:dyDescent="0.25">
      <c r="A15" s="26"/>
      <c r="B15" s="167" t="s">
        <v>373</v>
      </c>
      <c r="C15" s="164" t="s">
        <v>131</v>
      </c>
      <c r="D15" s="206" t="s">
        <v>398</v>
      </c>
      <c r="E15" s="190">
        <v>0.8</v>
      </c>
      <c r="F15" s="7"/>
      <c r="G15" s="7"/>
      <c r="H15" s="7"/>
      <c r="I15" s="7"/>
      <c r="J15" s="7"/>
    </row>
    <row r="16" spans="1:10" ht="46.5" customHeight="1" x14ac:dyDescent="0.25">
      <c r="A16" s="26"/>
      <c r="B16" s="168" t="s">
        <v>374</v>
      </c>
      <c r="C16" s="164" t="s">
        <v>133</v>
      </c>
      <c r="D16" s="206" t="s">
        <v>399</v>
      </c>
      <c r="E16" s="190">
        <v>1</v>
      </c>
      <c r="F16" s="7"/>
      <c r="G16" s="7"/>
      <c r="H16" s="7"/>
      <c r="I16" s="7"/>
      <c r="J16" s="7"/>
    </row>
    <row r="17" spans="1:10" ht="20.25" x14ac:dyDescent="0.25">
      <c r="A17" s="26"/>
      <c r="B17" s="26"/>
      <c r="C17" s="27"/>
      <c r="D17" s="27"/>
      <c r="E17" s="189"/>
      <c r="F17" s="7"/>
      <c r="G17" s="7"/>
      <c r="H17" s="7"/>
      <c r="I17" s="7"/>
      <c r="J17" s="7"/>
    </row>
    <row r="18" spans="1:10" ht="16.5" x14ac:dyDescent="0.25">
      <c r="A18" s="26"/>
      <c r="B18" s="28"/>
      <c r="C18" s="28"/>
      <c r="D18" s="28"/>
      <c r="E18" s="189"/>
      <c r="F18" s="7"/>
      <c r="G18" s="7"/>
      <c r="H18" s="7"/>
      <c r="I18" s="7"/>
      <c r="J18" s="7"/>
    </row>
    <row r="19" spans="1:10" ht="60" x14ac:dyDescent="0.25">
      <c r="A19" s="26"/>
      <c r="B19" s="25"/>
      <c r="C19" s="159" t="s">
        <v>120</v>
      </c>
      <c r="D19" s="159" t="s">
        <v>412</v>
      </c>
      <c r="E19" s="189"/>
      <c r="F19" s="7"/>
      <c r="G19" s="7"/>
      <c r="H19" s="7"/>
      <c r="I19" s="7"/>
      <c r="J19" s="7"/>
    </row>
    <row r="20" spans="1:10" ht="57.75" customHeight="1" x14ac:dyDescent="0.25">
      <c r="A20" s="26"/>
      <c r="B20" s="160" t="s">
        <v>371</v>
      </c>
      <c r="C20" s="161" t="s">
        <v>123</v>
      </c>
      <c r="D20" s="206" t="s">
        <v>390</v>
      </c>
      <c r="E20" s="190">
        <v>0.2</v>
      </c>
      <c r="F20" s="7"/>
      <c r="G20" s="7"/>
      <c r="H20" s="7"/>
      <c r="I20" s="7"/>
      <c r="J20" s="7"/>
    </row>
    <row r="21" spans="1:10" ht="54" customHeight="1" x14ac:dyDescent="0.25">
      <c r="A21" s="26"/>
      <c r="B21" s="163" t="s">
        <v>124</v>
      </c>
      <c r="C21" s="164" t="s">
        <v>125</v>
      </c>
      <c r="D21" s="206" t="s">
        <v>391</v>
      </c>
      <c r="E21" s="190">
        <v>0.4</v>
      </c>
      <c r="F21" s="7"/>
      <c r="G21" s="7"/>
      <c r="H21" s="7"/>
      <c r="I21" s="7"/>
      <c r="J21" s="7"/>
    </row>
    <row r="22" spans="1:10" ht="64.5" customHeight="1" x14ac:dyDescent="0.25">
      <c r="A22" s="26"/>
      <c r="B22" s="166" t="s">
        <v>372</v>
      </c>
      <c r="C22" s="164" t="s">
        <v>128</v>
      </c>
      <c r="D22" s="206" t="s">
        <v>392</v>
      </c>
      <c r="E22" s="190">
        <v>0.6</v>
      </c>
      <c r="F22" s="7"/>
      <c r="G22" s="7"/>
      <c r="H22" s="7"/>
      <c r="I22" s="7"/>
      <c r="J22" s="7"/>
    </row>
    <row r="23" spans="1:10" ht="51.75" customHeight="1" x14ac:dyDescent="0.25">
      <c r="A23" s="26"/>
      <c r="B23" s="167" t="s">
        <v>373</v>
      </c>
      <c r="C23" s="164" t="s">
        <v>131</v>
      </c>
      <c r="D23" s="206" t="s">
        <v>393</v>
      </c>
      <c r="E23" s="190">
        <v>0.8</v>
      </c>
      <c r="F23" s="7"/>
      <c r="G23" s="7"/>
      <c r="H23" s="7"/>
      <c r="I23" s="7"/>
      <c r="J23" s="7"/>
    </row>
    <row r="24" spans="1:10" ht="51.75" customHeight="1" x14ac:dyDescent="0.25">
      <c r="A24" s="26"/>
      <c r="B24" s="168" t="s">
        <v>374</v>
      </c>
      <c r="C24" s="164" t="s">
        <v>133</v>
      </c>
      <c r="D24" s="206" t="s">
        <v>394</v>
      </c>
      <c r="E24" s="190">
        <v>1</v>
      </c>
      <c r="F24" s="7"/>
      <c r="G24" s="7"/>
      <c r="H24" s="7"/>
      <c r="I24" s="7"/>
      <c r="J24" s="7"/>
    </row>
    <row r="25" spans="1:10" ht="16.5" x14ac:dyDescent="0.25">
      <c r="A25" s="26"/>
      <c r="B25" s="28"/>
      <c r="C25" s="28"/>
      <c r="D25" s="28"/>
      <c r="E25" s="189"/>
      <c r="F25" s="7"/>
      <c r="G25" s="7"/>
      <c r="H25" s="7"/>
      <c r="I25" s="7"/>
      <c r="J25" s="7"/>
    </row>
    <row r="26" spans="1:10" ht="16.5" x14ac:dyDescent="0.25">
      <c r="A26" s="26"/>
      <c r="B26" s="28"/>
      <c r="C26" s="28"/>
      <c r="D26" s="28"/>
      <c r="E26" s="189"/>
      <c r="F26" s="7"/>
      <c r="G26" s="7"/>
      <c r="H26" s="7"/>
      <c r="I26" s="7"/>
      <c r="J26" s="7"/>
    </row>
    <row r="27" spans="1:10" ht="16.5" x14ac:dyDescent="0.25">
      <c r="A27" s="26"/>
      <c r="B27" s="28"/>
      <c r="C27" s="28"/>
      <c r="D27" s="28"/>
      <c r="E27" s="189"/>
      <c r="F27" s="7"/>
      <c r="G27" s="7"/>
      <c r="H27" s="7"/>
      <c r="I27" s="7"/>
      <c r="J27" s="7"/>
    </row>
    <row r="28" spans="1:10" ht="16.5" x14ac:dyDescent="0.25">
      <c r="A28" s="26"/>
      <c r="B28" s="28"/>
      <c r="C28" s="28"/>
      <c r="D28" s="28"/>
      <c r="E28" s="189"/>
      <c r="F28" s="7"/>
      <c r="G28" s="7"/>
      <c r="H28" s="7"/>
      <c r="I28" s="7"/>
      <c r="J28" s="7"/>
    </row>
    <row r="29" spans="1:10" ht="60" x14ac:dyDescent="0.25">
      <c r="A29" s="26"/>
      <c r="B29" s="25"/>
      <c r="C29" s="159" t="s">
        <v>120</v>
      </c>
      <c r="D29" s="159" t="s">
        <v>400</v>
      </c>
      <c r="E29" s="189"/>
      <c r="F29" s="7"/>
      <c r="G29" s="7"/>
      <c r="H29" s="7"/>
      <c r="I29" s="7"/>
      <c r="J29" s="7"/>
    </row>
    <row r="30" spans="1:10" ht="75.75" customHeight="1" x14ac:dyDescent="0.25">
      <c r="A30" s="26"/>
      <c r="B30" s="160" t="s">
        <v>371</v>
      </c>
      <c r="C30" s="161" t="s">
        <v>123</v>
      </c>
      <c r="D30" s="206" t="s">
        <v>426</v>
      </c>
      <c r="E30" s="190">
        <v>0.2</v>
      </c>
      <c r="F30" s="7"/>
      <c r="G30" s="7"/>
      <c r="H30" s="7"/>
      <c r="I30" s="7"/>
      <c r="J30" s="7"/>
    </row>
    <row r="31" spans="1:10" ht="65.25" customHeight="1" x14ac:dyDescent="0.25">
      <c r="A31" s="26"/>
      <c r="B31" s="163" t="s">
        <v>124</v>
      </c>
      <c r="C31" s="164" t="s">
        <v>125</v>
      </c>
      <c r="D31" s="206" t="s">
        <v>427</v>
      </c>
      <c r="E31" s="190">
        <v>0.4</v>
      </c>
      <c r="F31" s="7"/>
      <c r="G31" s="7"/>
      <c r="H31" s="7"/>
      <c r="I31" s="7"/>
      <c r="J31" s="7"/>
    </row>
    <row r="32" spans="1:10" ht="57" customHeight="1" x14ac:dyDescent="0.25">
      <c r="A32" s="26"/>
      <c r="B32" s="166" t="s">
        <v>372</v>
      </c>
      <c r="C32" s="164" t="s">
        <v>128</v>
      </c>
      <c r="D32" s="206" t="s">
        <v>401</v>
      </c>
      <c r="E32" s="190">
        <v>0.6</v>
      </c>
      <c r="F32" s="7"/>
      <c r="G32" s="7"/>
      <c r="H32" s="7"/>
      <c r="I32" s="7"/>
      <c r="J32" s="7"/>
    </row>
    <row r="33" spans="1:10" ht="66.75" customHeight="1" x14ac:dyDescent="0.25">
      <c r="A33" s="26"/>
      <c r="B33" s="167" t="s">
        <v>373</v>
      </c>
      <c r="C33" s="164" t="s">
        <v>131</v>
      </c>
      <c r="D33" s="206" t="s">
        <v>428</v>
      </c>
      <c r="E33" s="190">
        <v>0.8</v>
      </c>
      <c r="F33" s="7"/>
      <c r="G33" s="7"/>
      <c r="H33" s="7"/>
      <c r="I33" s="7"/>
      <c r="J33" s="7"/>
    </row>
    <row r="34" spans="1:10" ht="79.5" customHeight="1" x14ac:dyDescent="0.25">
      <c r="A34" s="26"/>
      <c r="B34" s="168" t="s">
        <v>374</v>
      </c>
      <c r="C34" s="164" t="s">
        <v>133</v>
      </c>
      <c r="D34" s="206" t="s">
        <v>429</v>
      </c>
      <c r="E34" s="190">
        <v>1</v>
      </c>
      <c r="F34" s="7"/>
      <c r="G34" s="7"/>
      <c r="H34" s="7"/>
      <c r="I34" s="7"/>
      <c r="J34" s="7"/>
    </row>
    <row r="35" spans="1:10" x14ac:dyDescent="0.25">
      <c r="A35" s="26"/>
      <c r="B35" s="26"/>
      <c r="C35" s="26" t="s">
        <v>134</v>
      </c>
      <c r="D35" s="26" t="s">
        <v>135</v>
      </c>
      <c r="E35" s="189"/>
      <c r="F35" s="7"/>
      <c r="G35" s="7"/>
      <c r="H35" s="7"/>
      <c r="I35" s="7"/>
      <c r="J35" s="7"/>
    </row>
    <row r="36" spans="1:10" x14ac:dyDescent="0.25">
      <c r="A36" s="26"/>
      <c r="B36" s="26"/>
      <c r="C36" s="26"/>
      <c r="D36" s="26"/>
      <c r="E36" s="189"/>
      <c r="F36" s="7"/>
      <c r="G36" s="7"/>
      <c r="H36" s="7"/>
      <c r="I36" s="7"/>
      <c r="J36" s="7"/>
    </row>
    <row r="37" spans="1:10" x14ac:dyDescent="0.25">
      <c r="A37" s="26"/>
      <c r="B37" s="26"/>
      <c r="C37" s="26"/>
      <c r="D37" s="26"/>
      <c r="E37" s="189"/>
      <c r="F37" s="7"/>
      <c r="G37" s="7"/>
      <c r="H37" s="7"/>
      <c r="I37" s="7"/>
      <c r="J37" s="7"/>
    </row>
    <row r="38" spans="1:10" ht="60" x14ac:dyDescent="0.25">
      <c r="A38" s="26"/>
      <c r="B38" s="25"/>
      <c r="C38" s="159" t="s">
        <v>120</v>
      </c>
      <c r="D38" s="159" t="s">
        <v>462</v>
      </c>
      <c r="E38" s="189"/>
      <c r="F38" s="7"/>
      <c r="G38" s="7"/>
      <c r="H38" s="7"/>
      <c r="I38" s="7"/>
      <c r="J38" s="7"/>
    </row>
    <row r="39" spans="1:10" ht="99" x14ac:dyDescent="0.25">
      <c r="A39" s="26"/>
      <c r="B39" s="160" t="s">
        <v>371</v>
      </c>
      <c r="C39" s="161" t="s">
        <v>123</v>
      </c>
      <c r="D39" s="207" t="s">
        <v>458</v>
      </c>
      <c r="E39" s="190">
        <v>0.2</v>
      </c>
      <c r="F39" s="7"/>
      <c r="G39" s="7"/>
      <c r="H39" s="7"/>
      <c r="I39" s="7"/>
      <c r="J39" s="7"/>
    </row>
    <row r="40" spans="1:10" ht="99" x14ac:dyDescent="0.25">
      <c r="A40" s="26"/>
      <c r="B40" s="163" t="s">
        <v>124</v>
      </c>
      <c r="C40" s="164" t="s">
        <v>125</v>
      </c>
      <c r="D40" s="207" t="s">
        <v>459</v>
      </c>
      <c r="E40" s="190">
        <v>0.4</v>
      </c>
      <c r="F40" s="7"/>
      <c r="G40" s="7"/>
      <c r="H40" s="7"/>
      <c r="I40" s="7"/>
      <c r="J40" s="7"/>
    </row>
    <row r="41" spans="1:10" ht="99" x14ac:dyDescent="0.25">
      <c r="A41" s="26"/>
      <c r="B41" s="166" t="s">
        <v>372</v>
      </c>
      <c r="C41" s="164" t="s">
        <v>128</v>
      </c>
      <c r="D41" s="207" t="s">
        <v>460</v>
      </c>
      <c r="E41" s="190">
        <v>0.6</v>
      </c>
      <c r="F41" s="7"/>
      <c r="G41" s="7"/>
      <c r="H41" s="7"/>
      <c r="I41" s="7"/>
      <c r="J41" s="7"/>
    </row>
    <row r="42" spans="1:10" ht="99" x14ac:dyDescent="0.25">
      <c r="A42" s="26"/>
      <c r="B42" s="167" t="s">
        <v>373</v>
      </c>
      <c r="C42" s="164" t="s">
        <v>131</v>
      </c>
      <c r="D42" s="207" t="s">
        <v>461</v>
      </c>
      <c r="E42" s="190">
        <v>0.8</v>
      </c>
      <c r="F42" s="7"/>
      <c r="G42" s="7"/>
      <c r="H42" s="7"/>
      <c r="I42" s="7"/>
      <c r="J42" s="7"/>
    </row>
    <row r="43" spans="1:10" ht="99" x14ac:dyDescent="0.25">
      <c r="A43" s="26"/>
      <c r="B43" s="168" t="s">
        <v>374</v>
      </c>
      <c r="C43" s="164" t="s">
        <v>133</v>
      </c>
      <c r="D43" s="207" t="s">
        <v>463</v>
      </c>
      <c r="E43" s="190">
        <v>1</v>
      </c>
      <c r="F43" s="7"/>
      <c r="G43" s="7"/>
      <c r="H43" s="7"/>
      <c r="I43" s="7"/>
      <c r="J43" s="7"/>
    </row>
    <row r="44" spans="1:10" x14ac:dyDescent="0.25">
      <c r="A44" s="26"/>
      <c r="B44" s="26"/>
      <c r="C44" s="26"/>
      <c r="D44" s="26"/>
      <c r="E44" s="189"/>
      <c r="F44" s="7"/>
      <c r="G44" s="7"/>
      <c r="H44" s="7"/>
      <c r="I44" s="7"/>
      <c r="J44" s="7"/>
    </row>
    <row r="45" spans="1:10" ht="56.25" customHeight="1" x14ac:dyDescent="0.25">
      <c r="A45" s="26"/>
      <c r="B45" s="26"/>
      <c r="C45" s="26"/>
      <c r="D45" s="159" t="s">
        <v>386</v>
      </c>
      <c r="E45" s="189"/>
      <c r="F45" s="7"/>
      <c r="G45" s="7"/>
      <c r="H45" s="7"/>
      <c r="I45" s="7"/>
      <c r="J45" s="7"/>
    </row>
    <row r="46" spans="1:10" ht="94.5" customHeight="1" x14ac:dyDescent="0.25">
      <c r="A46" s="26"/>
      <c r="B46" s="167" t="s">
        <v>373</v>
      </c>
      <c r="C46" s="26"/>
      <c r="D46" s="165" t="s">
        <v>553</v>
      </c>
      <c r="E46" s="190">
        <v>0.8</v>
      </c>
      <c r="F46" s="7"/>
      <c r="G46" s="7"/>
      <c r="H46" s="7"/>
      <c r="I46" s="7"/>
      <c r="J46" s="7"/>
    </row>
    <row r="47" spans="1:10" ht="105.75" customHeight="1" x14ac:dyDescent="0.25">
      <c r="A47" s="26"/>
      <c r="B47" s="168" t="s">
        <v>374</v>
      </c>
      <c r="C47" s="27"/>
      <c r="D47" s="165" t="s">
        <v>554</v>
      </c>
      <c r="E47" s="190">
        <v>1</v>
      </c>
      <c r="F47" s="7"/>
      <c r="G47" s="7"/>
      <c r="H47" s="7"/>
      <c r="I47" s="7"/>
      <c r="J47" s="7"/>
    </row>
    <row r="48" spans="1:10" x14ac:dyDescent="0.25">
      <c r="A48" s="26"/>
      <c r="B48" s="23"/>
      <c r="C48" s="23"/>
      <c r="D48" s="23"/>
      <c r="E48" s="189"/>
      <c r="F48" s="7"/>
      <c r="G48" s="7"/>
      <c r="H48" s="7"/>
      <c r="I48" s="7"/>
      <c r="J48" s="7"/>
    </row>
    <row r="49" spans="1:10" x14ac:dyDescent="0.25">
      <c r="A49" s="26"/>
      <c r="B49" s="23"/>
      <c r="C49" s="23"/>
      <c r="D49" s="23"/>
      <c r="E49" s="189"/>
      <c r="F49" s="7"/>
      <c r="G49" s="7"/>
      <c r="H49" s="7"/>
      <c r="I49" s="7"/>
      <c r="J49" s="7"/>
    </row>
    <row r="50" spans="1:10" ht="20.25" x14ac:dyDescent="0.25">
      <c r="A50" s="26"/>
      <c r="B50" s="26"/>
      <c r="C50" s="27"/>
      <c r="D50" s="27"/>
      <c r="E50" s="189"/>
      <c r="F50" s="7"/>
      <c r="G50" s="7"/>
      <c r="H50" s="7"/>
      <c r="I50" s="7"/>
      <c r="J50" s="7"/>
    </row>
    <row r="51" spans="1:10" ht="46.5" customHeight="1" x14ac:dyDescent="0.25">
      <c r="A51" s="26"/>
      <c r="B51" s="26"/>
      <c r="C51" s="26"/>
      <c r="D51" s="159" t="s">
        <v>555</v>
      </c>
      <c r="E51" s="189"/>
      <c r="F51" s="7"/>
      <c r="G51" s="7"/>
      <c r="H51" s="7"/>
      <c r="I51" s="7"/>
      <c r="J51" s="7"/>
    </row>
    <row r="52" spans="1:10" ht="90" customHeight="1" x14ac:dyDescent="0.25">
      <c r="A52" s="26"/>
      <c r="B52" s="167" t="s">
        <v>373</v>
      </c>
      <c r="C52" s="26"/>
      <c r="D52" s="165" t="s">
        <v>424</v>
      </c>
      <c r="E52" s="190">
        <v>0.8</v>
      </c>
      <c r="F52" s="7"/>
      <c r="G52" s="7"/>
      <c r="H52" s="7"/>
      <c r="I52" s="7"/>
      <c r="J52" s="7"/>
    </row>
    <row r="53" spans="1:10" ht="66" x14ac:dyDescent="0.25">
      <c r="A53" s="26"/>
      <c r="B53" s="168" t="s">
        <v>374</v>
      </c>
      <c r="C53" s="27"/>
      <c r="D53" s="165" t="s">
        <v>425</v>
      </c>
      <c r="E53" s="190">
        <v>1</v>
      </c>
      <c r="F53" s="7"/>
      <c r="G53" s="7"/>
      <c r="H53" s="7"/>
      <c r="I53" s="7"/>
      <c r="J53" s="7"/>
    </row>
    <row r="54" spans="1:10" ht="20.25" x14ac:dyDescent="0.25">
      <c r="A54" s="26"/>
      <c r="B54" s="26"/>
      <c r="C54" s="27"/>
      <c r="D54" s="27"/>
      <c r="E54" s="189"/>
      <c r="F54" s="7"/>
      <c r="G54" s="7"/>
      <c r="H54" s="7"/>
      <c r="I54" s="7"/>
      <c r="J54" s="7"/>
    </row>
    <row r="55" spans="1:10" ht="20.25" x14ac:dyDescent="0.25">
      <c r="A55" s="26"/>
      <c r="B55" s="26"/>
      <c r="C55" s="27"/>
      <c r="D55" s="27"/>
      <c r="E55" s="189"/>
      <c r="F55" s="7"/>
      <c r="G55" s="7"/>
      <c r="H55" s="7"/>
      <c r="I55" s="7"/>
      <c r="J55" s="7"/>
    </row>
    <row r="56" spans="1:10" ht="20.25" x14ac:dyDescent="0.25">
      <c r="A56" s="26"/>
      <c r="B56" s="26"/>
      <c r="C56" s="27"/>
      <c r="D56" s="27"/>
      <c r="E56" s="189"/>
      <c r="F56" s="7"/>
      <c r="G56" s="7"/>
      <c r="H56" s="7"/>
      <c r="I56" s="7"/>
      <c r="J56" s="7"/>
    </row>
    <row r="57" spans="1:10" ht="20.25" x14ac:dyDescent="0.25">
      <c r="A57" s="26"/>
      <c r="B57" s="26"/>
      <c r="C57" s="27"/>
      <c r="D57" s="27"/>
      <c r="E57" s="189"/>
      <c r="F57" s="7"/>
      <c r="G57" s="7"/>
      <c r="H57" s="7"/>
      <c r="I57" s="7"/>
      <c r="J57" s="7"/>
    </row>
    <row r="58" spans="1:10" ht="20.25" x14ac:dyDescent="0.25">
      <c r="A58" s="26"/>
      <c r="B58" s="26"/>
      <c r="C58" s="27"/>
      <c r="D58" s="27"/>
      <c r="E58" s="189"/>
      <c r="F58" s="7"/>
      <c r="G58" s="7"/>
      <c r="H58" s="7"/>
      <c r="I58" s="7"/>
      <c r="J58" s="7"/>
    </row>
    <row r="59" spans="1:10" ht="20.25" x14ac:dyDescent="0.25">
      <c r="A59" s="26"/>
      <c r="B59" s="26"/>
      <c r="C59" s="27"/>
      <c r="D59" s="27"/>
      <c r="E59" s="189"/>
      <c r="F59" s="7"/>
      <c r="G59" s="7"/>
      <c r="H59" s="7"/>
      <c r="I59" s="7"/>
      <c r="J59" s="7"/>
    </row>
    <row r="60" spans="1:10" ht="20.25" x14ac:dyDescent="0.25">
      <c r="A60" s="26"/>
      <c r="B60" s="26"/>
      <c r="C60" s="27"/>
      <c r="D60" s="27"/>
      <c r="E60" s="189"/>
      <c r="F60" s="7"/>
      <c r="G60" s="7"/>
      <c r="H60" s="7"/>
      <c r="I60" s="7"/>
      <c r="J60" s="7"/>
    </row>
    <row r="61" spans="1:10" ht="20.25" x14ac:dyDescent="0.25">
      <c r="A61" s="26"/>
      <c r="B61" s="26"/>
      <c r="C61" s="27"/>
      <c r="D61" s="27"/>
      <c r="E61" s="189"/>
      <c r="F61" s="7"/>
      <c r="G61" s="7"/>
      <c r="H61" s="7"/>
      <c r="I61" s="7"/>
      <c r="J61" s="7"/>
    </row>
    <row r="62" spans="1:10" ht="20.25" x14ac:dyDescent="0.25">
      <c r="A62" s="26"/>
      <c r="B62" s="26"/>
      <c r="C62" s="27"/>
      <c r="D62" s="27"/>
      <c r="E62" s="189"/>
      <c r="F62" s="7"/>
      <c r="G62" s="7"/>
      <c r="H62" s="7"/>
      <c r="I62" s="7"/>
      <c r="J62" s="7"/>
    </row>
    <row r="63" spans="1:10" ht="20.25" x14ac:dyDescent="0.25">
      <c r="A63" s="26"/>
      <c r="B63" s="26"/>
      <c r="C63" s="27"/>
      <c r="D63" s="27"/>
      <c r="E63" s="189"/>
      <c r="F63" s="7"/>
      <c r="G63" s="7"/>
      <c r="H63" s="7"/>
      <c r="I63" s="7"/>
      <c r="J63" s="7"/>
    </row>
    <row r="64" spans="1:10" ht="20.25" x14ac:dyDescent="0.25">
      <c r="A64" s="26"/>
      <c r="B64" s="26"/>
      <c r="C64" s="27"/>
      <c r="D64" s="27"/>
      <c r="E64" s="189"/>
      <c r="F64" s="7"/>
      <c r="G64" s="7"/>
      <c r="H64" s="7"/>
      <c r="I64" s="7"/>
      <c r="J64" s="7"/>
    </row>
    <row r="65" spans="1:10" ht="20.25" x14ac:dyDescent="0.25">
      <c r="A65" s="26"/>
      <c r="B65" s="26"/>
      <c r="C65" s="27"/>
      <c r="D65" s="27"/>
      <c r="E65" s="189"/>
      <c r="F65" s="7"/>
      <c r="G65" s="7"/>
      <c r="H65" s="7"/>
      <c r="I65" s="7"/>
      <c r="J65" s="7"/>
    </row>
    <row r="66" spans="1:10" ht="20.25" x14ac:dyDescent="0.25">
      <c r="A66" s="26"/>
      <c r="B66" s="26"/>
      <c r="C66" s="27"/>
      <c r="D66" s="27"/>
      <c r="E66" s="189"/>
      <c r="F66" s="7"/>
      <c r="G66" s="7"/>
      <c r="H66" s="7"/>
      <c r="I66" s="7"/>
      <c r="J66" s="7"/>
    </row>
    <row r="67" spans="1:10" ht="20.25" x14ac:dyDescent="0.25">
      <c r="A67" s="26"/>
      <c r="B67" s="26"/>
      <c r="C67" s="27"/>
      <c r="D67" s="27"/>
      <c r="E67" s="189"/>
      <c r="F67" s="7"/>
      <c r="G67" s="7"/>
      <c r="H67" s="7"/>
      <c r="I67" s="7"/>
      <c r="J67" s="7"/>
    </row>
    <row r="68" spans="1:10" ht="20.25" x14ac:dyDescent="0.25">
      <c r="A68" s="26"/>
      <c r="B68" s="26"/>
      <c r="C68" s="27"/>
      <c r="D68" s="27"/>
      <c r="E68" s="189"/>
      <c r="F68" s="7"/>
      <c r="G68" s="7"/>
      <c r="H68" s="7"/>
      <c r="I68" s="7"/>
      <c r="J68" s="7"/>
    </row>
    <row r="69" spans="1:10" ht="20.25" x14ac:dyDescent="0.25">
      <c r="A69" s="26"/>
      <c r="B69" s="26"/>
      <c r="C69" s="27"/>
      <c r="D69" s="27"/>
      <c r="E69" s="189"/>
      <c r="F69" s="7"/>
      <c r="G69" s="7"/>
      <c r="H69" s="7"/>
      <c r="I69" s="7"/>
      <c r="J69" s="7"/>
    </row>
    <row r="70" spans="1:10" ht="20.25" x14ac:dyDescent="0.25">
      <c r="A70" s="26"/>
      <c r="B70" s="26"/>
      <c r="C70" s="27"/>
      <c r="D70" s="27"/>
      <c r="E70" s="189"/>
      <c r="F70" s="7"/>
      <c r="G70" s="7"/>
      <c r="H70" s="7"/>
      <c r="I70" s="7"/>
      <c r="J70" s="7"/>
    </row>
    <row r="71" spans="1:10" ht="20.25" x14ac:dyDescent="0.25">
      <c r="A71" s="26"/>
      <c r="B71" s="26"/>
      <c r="C71" s="27"/>
      <c r="D71" s="27"/>
      <c r="E71" s="189"/>
      <c r="F71" s="7"/>
      <c r="G71" s="7"/>
      <c r="H71" s="7"/>
      <c r="I71" s="7"/>
      <c r="J71" s="7"/>
    </row>
    <row r="72" spans="1:10" ht="20.25" x14ac:dyDescent="0.25">
      <c r="A72" s="26"/>
      <c r="B72" s="26"/>
      <c r="C72" s="27"/>
      <c r="D72" s="27"/>
      <c r="E72" s="189"/>
      <c r="F72" s="7"/>
      <c r="G72" s="7"/>
      <c r="H72" s="7"/>
      <c r="I72" s="7"/>
      <c r="J72" s="7"/>
    </row>
    <row r="73" spans="1:10" ht="20.25" x14ac:dyDescent="0.25">
      <c r="A73" s="26"/>
      <c r="B73" s="26"/>
      <c r="C73" s="27"/>
      <c r="D73" s="27"/>
      <c r="E73" s="189"/>
      <c r="F73" s="7"/>
      <c r="G73" s="7"/>
      <c r="H73" s="7"/>
      <c r="I73" s="7"/>
      <c r="J73" s="7"/>
    </row>
    <row r="74" spans="1:10" ht="20.25" x14ac:dyDescent="0.25">
      <c r="A74" s="26"/>
      <c r="B74" s="26"/>
      <c r="C74" s="27"/>
      <c r="D74" s="27"/>
      <c r="E74" s="189"/>
      <c r="F74" s="7"/>
      <c r="G74" s="7"/>
      <c r="H74" s="7"/>
      <c r="I74" s="7"/>
      <c r="J74" s="7"/>
    </row>
    <row r="75" spans="1:10" ht="20.25" x14ac:dyDescent="0.25">
      <c r="A75" s="26"/>
      <c r="B75" s="26"/>
      <c r="C75" s="27"/>
      <c r="D75" s="27"/>
      <c r="E75" s="189"/>
      <c r="F75" s="7"/>
      <c r="G75" s="7"/>
      <c r="H75" s="7"/>
      <c r="I75" s="7"/>
      <c r="J75" s="7"/>
    </row>
    <row r="76" spans="1:10" ht="20.25" x14ac:dyDescent="0.25">
      <c r="A76" s="26"/>
      <c r="B76" s="26"/>
      <c r="C76" s="27"/>
      <c r="D76" s="27"/>
      <c r="E76" s="189"/>
      <c r="F76" s="7"/>
      <c r="G76" s="7"/>
      <c r="H76" s="7"/>
      <c r="I76" s="7"/>
      <c r="J76" s="7"/>
    </row>
    <row r="77" spans="1:10" ht="20.25" x14ac:dyDescent="0.25">
      <c r="A77" s="26"/>
      <c r="B77" s="26"/>
      <c r="C77" s="27"/>
      <c r="D77" s="27"/>
      <c r="E77" s="189"/>
      <c r="F77" s="7"/>
      <c r="G77" s="7"/>
      <c r="H77" s="7"/>
      <c r="I77" s="7"/>
      <c r="J77" s="7"/>
    </row>
    <row r="78" spans="1:10" ht="20.25" x14ac:dyDescent="0.25">
      <c r="A78" s="26"/>
      <c r="B78" s="26"/>
      <c r="C78" s="27"/>
      <c r="D78" s="27"/>
      <c r="E78" s="189"/>
      <c r="F78" s="7"/>
      <c r="G78" s="7"/>
      <c r="H78" s="7"/>
      <c r="I78" s="7"/>
      <c r="J78" s="7"/>
    </row>
    <row r="79" spans="1:10" ht="20.25" x14ac:dyDescent="0.25">
      <c r="A79" s="26"/>
      <c r="B79" s="26"/>
      <c r="C79" s="27"/>
      <c r="D79" s="27"/>
      <c r="E79" s="189"/>
      <c r="F79" s="7"/>
      <c r="G79" s="7"/>
      <c r="H79" s="7"/>
      <c r="I79" s="7"/>
      <c r="J79" s="7"/>
    </row>
    <row r="80" spans="1:10" s="7" customFormat="1" ht="20.25" x14ac:dyDescent="0.25">
      <c r="A80" s="26"/>
      <c r="B80" s="26"/>
      <c r="C80" s="27"/>
      <c r="D80" s="27"/>
      <c r="E80" s="189"/>
    </row>
    <row r="81" spans="1:5" s="7" customFormat="1" ht="20.25" x14ac:dyDescent="0.25">
      <c r="A81" s="26"/>
      <c r="B81" s="26"/>
      <c r="C81" s="27"/>
      <c r="D81" s="27"/>
      <c r="E81" s="189"/>
    </row>
    <row r="82" spans="1:5" s="7" customFormat="1" ht="20.25" x14ac:dyDescent="0.25">
      <c r="A82" s="26"/>
      <c r="B82" s="26"/>
      <c r="C82" s="27"/>
      <c r="D82" s="27"/>
      <c r="E82" s="189"/>
    </row>
    <row r="83" spans="1:5" s="7" customFormat="1" ht="20.25" x14ac:dyDescent="0.25">
      <c r="A83" s="26"/>
      <c r="B83" s="26"/>
      <c r="C83" s="27"/>
      <c r="D83" s="27"/>
      <c r="E83" s="189"/>
    </row>
    <row r="84" spans="1:5" s="7" customFormat="1" ht="20.25" x14ac:dyDescent="0.25">
      <c r="A84" s="26"/>
      <c r="B84" s="26"/>
      <c r="C84" s="27"/>
      <c r="D84" s="27"/>
      <c r="E84" s="189"/>
    </row>
    <row r="85" spans="1:5" s="7" customFormat="1" ht="20.25" x14ac:dyDescent="0.25">
      <c r="A85" s="26"/>
      <c r="B85" s="26"/>
      <c r="C85" s="27"/>
      <c r="D85" s="27"/>
      <c r="E85" s="189"/>
    </row>
    <row r="86" spans="1:5" s="7" customFormat="1" ht="20.25" x14ac:dyDescent="0.25">
      <c r="A86" s="26"/>
      <c r="B86" s="26"/>
      <c r="C86" s="27"/>
      <c r="D86" s="27"/>
      <c r="E86" s="189"/>
    </row>
    <row r="87" spans="1:5" s="7" customFormat="1" ht="20.25" x14ac:dyDescent="0.25">
      <c r="A87" s="26"/>
      <c r="B87" s="26"/>
      <c r="C87" s="27"/>
      <c r="D87" s="27"/>
      <c r="E87" s="189"/>
    </row>
    <row r="88" spans="1:5" s="7" customFormat="1" ht="20.25" x14ac:dyDescent="0.25">
      <c r="A88" s="26"/>
      <c r="B88" s="26"/>
      <c r="C88" s="27"/>
      <c r="D88" s="27"/>
      <c r="E88" s="189"/>
    </row>
    <row r="89" spans="1:5" s="7" customFormat="1" ht="20.25" x14ac:dyDescent="0.25">
      <c r="A89" s="26"/>
      <c r="B89" s="26"/>
      <c r="C89" s="27"/>
      <c r="D89" s="27"/>
      <c r="E89" s="189"/>
    </row>
    <row r="90" spans="1:5" s="7" customFormat="1" ht="20.25" x14ac:dyDescent="0.25">
      <c r="A90" s="26"/>
      <c r="B90" s="26"/>
      <c r="C90" s="27"/>
      <c r="D90" s="27"/>
      <c r="E90" s="189"/>
    </row>
    <row r="91" spans="1:5" s="7" customFormat="1" ht="20.25" x14ac:dyDescent="0.25">
      <c r="A91" s="26"/>
      <c r="B91" s="26"/>
      <c r="C91" s="27"/>
      <c r="D91" s="27"/>
      <c r="E91" s="189"/>
    </row>
    <row r="92" spans="1:5" s="7" customFormat="1" ht="20.25" x14ac:dyDescent="0.25">
      <c r="A92" s="26"/>
      <c r="B92" s="26"/>
      <c r="C92" s="27"/>
      <c r="D92" s="27"/>
      <c r="E92" s="189"/>
    </row>
    <row r="93" spans="1:5" s="7" customFormat="1" ht="20.25" x14ac:dyDescent="0.25">
      <c r="A93" s="26"/>
      <c r="B93" s="26"/>
      <c r="C93" s="27"/>
      <c r="D93" s="27"/>
      <c r="E93" s="189"/>
    </row>
    <row r="94" spans="1:5" s="7" customFormat="1" ht="20.25" x14ac:dyDescent="0.25">
      <c r="A94" s="26"/>
      <c r="B94" s="26"/>
      <c r="C94" s="27"/>
      <c r="D94" s="27"/>
      <c r="E94" s="189"/>
    </row>
    <row r="95" spans="1:5" s="7" customFormat="1" ht="20.25" x14ac:dyDescent="0.25">
      <c r="A95" s="26"/>
      <c r="B95" s="26"/>
      <c r="C95" s="27"/>
      <c r="D95" s="27"/>
      <c r="E95" s="189"/>
    </row>
    <row r="96" spans="1:5" s="7" customFormat="1" ht="20.25" x14ac:dyDescent="0.25">
      <c r="A96" s="26"/>
      <c r="B96" s="26"/>
      <c r="C96" s="27"/>
      <c r="D96" s="27"/>
      <c r="E96" s="189"/>
    </row>
    <row r="97" spans="1:5" s="7" customFormat="1" ht="20.25" x14ac:dyDescent="0.25">
      <c r="A97" s="26"/>
      <c r="B97" s="26"/>
      <c r="C97" s="27"/>
      <c r="D97" s="27"/>
      <c r="E97" s="189"/>
    </row>
    <row r="98" spans="1:5" s="7" customFormat="1" ht="20.25" x14ac:dyDescent="0.25">
      <c r="A98" s="26"/>
      <c r="B98" s="26"/>
      <c r="C98" s="27"/>
      <c r="D98" s="27"/>
      <c r="E98" s="189"/>
    </row>
    <row r="99" spans="1:5" s="7" customFormat="1" ht="20.25" x14ac:dyDescent="0.25">
      <c r="A99" s="26"/>
      <c r="B99" s="26"/>
      <c r="C99" s="27"/>
      <c r="D99" s="27"/>
      <c r="E99" s="189"/>
    </row>
    <row r="100" spans="1:5" s="7" customFormat="1" ht="20.25" x14ac:dyDescent="0.25">
      <c r="A100" s="26"/>
      <c r="B100" s="26"/>
      <c r="C100" s="27"/>
      <c r="D100" s="27"/>
      <c r="E100" s="189"/>
    </row>
    <row r="101" spans="1:5" s="7" customFormat="1" ht="20.25" x14ac:dyDescent="0.25">
      <c r="A101" s="26"/>
      <c r="B101" s="26"/>
      <c r="C101" s="27"/>
      <c r="D101" s="27"/>
      <c r="E101" s="189"/>
    </row>
    <row r="102" spans="1:5" s="7" customFormat="1" ht="20.25" x14ac:dyDescent="0.25">
      <c r="A102" s="26"/>
      <c r="B102" s="26"/>
      <c r="C102" s="27"/>
      <c r="D102" s="27"/>
      <c r="E102" s="189"/>
    </row>
    <row r="103" spans="1:5" s="7" customFormat="1" ht="20.25" x14ac:dyDescent="0.25">
      <c r="A103" s="26"/>
      <c r="B103" s="26"/>
      <c r="C103" s="27"/>
      <c r="D103" s="27"/>
      <c r="E103" s="189"/>
    </row>
    <row r="104" spans="1:5" s="7" customFormat="1" ht="20.25" x14ac:dyDescent="0.25">
      <c r="A104" s="26"/>
      <c r="B104" s="26"/>
      <c r="C104" s="27"/>
      <c r="D104" s="27"/>
      <c r="E104" s="189"/>
    </row>
    <row r="105" spans="1:5" s="7" customFormat="1" ht="20.25" x14ac:dyDescent="0.25">
      <c r="A105" s="26"/>
      <c r="B105" s="26"/>
      <c r="C105" s="27"/>
      <c r="D105" s="27"/>
      <c r="E105" s="189"/>
    </row>
    <row r="106" spans="1:5" s="7" customFormat="1" ht="20.25" x14ac:dyDescent="0.25">
      <c r="A106" s="26"/>
      <c r="B106" s="26"/>
      <c r="C106" s="27"/>
      <c r="D106" s="27"/>
      <c r="E106" s="189"/>
    </row>
    <row r="107" spans="1:5" s="7" customFormat="1" ht="20.25" x14ac:dyDescent="0.25">
      <c r="A107" s="26"/>
      <c r="B107" s="26"/>
      <c r="C107" s="27"/>
      <c r="D107" s="27"/>
      <c r="E107" s="189"/>
    </row>
    <row r="108" spans="1:5" s="7" customFormat="1" ht="20.25" x14ac:dyDescent="0.25">
      <c r="A108" s="26"/>
      <c r="B108" s="26"/>
      <c r="C108" s="27"/>
      <c r="D108" s="27"/>
      <c r="E108" s="189"/>
    </row>
    <row r="109" spans="1:5" s="7" customFormat="1" ht="20.25" x14ac:dyDescent="0.25">
      <c r="A109" s="26"/>
      <c r="B109" s="26"/>
      <c r="C109" s="27"/>
      <c r="D109" s="27"/>
      <c r="E109" s="189"/>
    </row>
    <row r="110" spans="1:5" s="7" customFormat="1" ht="20.25" x14ac:dyDescent="0.25">
      <c r="A110" s="26"/>
      <c r="B110" s="26"/>
      <c r="C110" s="27"/>
      <c r="D110" s="27"/>
      <c r="E110" s="189"/>
    </row>
    <row r="111" spans="1:5" s="7" customFormat="1" ht="20.25" x14ac:dyDescent="0.25">
      <c r="A111" s="26"/>
      <c r="B111" s="26"/>
      <c r="C111" s="27"/>
      <c r="D111" s="27"/>
      <c r="E111" s="189"/>
    </row>
    <row r="112" spans="1:5" s="7" customFormat="1" ht="20.25" x14ac:dyDescent="0.25">
      <c r="A112" s="26"/>
      <c r="B112" s="26"/>
      <c r="C112" s="27"/>
      <c r="D112" s="27"/>
      <c r="E112" s="189"/>
    </row>
    <row r="113" spans="1:5" s="7" customFormat="1" ht="20.25" x14ac:dyDescent="0.25">
      <c r="A113" s="26"/>
      <c r="B113" s="26"/>
      <c r="C113" s="27"/>
      <c r="D113" s="27"/>
      <c r="E113" s="189"/>
    </row>
    <row r="114" spans="1:5" s="7" customFormat="1" ht="20.25" x14ac:dyDescent="0.25">
      <c r="A114" s="26"/>
      <c r="B114" s="26"/>
      <c r="C114" s="27"/>
      <c r="D114" s="27"/>
      <c r="E114" s="189"/>
    </row>
    <row r="115" spans="1:5" s="7" customFormat="1" ht="20.25" x14ac:dyDescent="0.25">
      <c r="A115" s="26"/>
      <c r="B115" s="26"/>
      <c r="C115" s="27"/>
      <c r="D115" s="27"/>
      <c r="E115" s="189"/>
    </row>
    <row r="116" spans="1:5" s="7" customFormat="1" ht="20.25" x14ac:dyDescent="0.25">
      <c r="A116" s="26"/>
      <c r="B116" s="26"/>
      <c r="C116" s="27"/>
      <c r="D116" s="27"/>
      <c r="E116" s="189"/>
    </row>
    <row r="117" spans="1:5" s="7" customFormat="1" ht="20.25" x14ac:dyDescent="0.25">
      <c r="A117" s="26"/>
      <c r="B117" s="26"/>
      <c r="C117" s="27"/>
      <c r="D117" s="27"/>
      <c r="E117" s="189"/>
    </row>
    <row r="118" spans="1:5" s="7" customFormat="1" ht="20.25" x14ac:dyDescent="0.25">
      <c r="A118" s="26"/>
      <c r="B118" s="26"/>
      <c r="C118" s="27"/>
      <c r="D118" s="27"/>
      <c r="E118" s="189"/>
    </row>
    <row r="119" spans="1:5" s="7" customFormat="1" ht="20.25" x14ac:dyDescent="0.25">
      <c r="A119" s="26"/>
      <c r="B119" s="26"/>
      <c r="C119" s="27"/>
      <c r="D119" s="27"/>
      <c r="E119" s="189"/>
    </row>
    <row r="120" spans="1:5" s="7" customFormat="1" ht="20.25" x14ac:dyDescent="0.25">
      <c r="A120" s="26"/>
      <c r="B120" s="26"/>
      <c r="C120" s="27"/>
      <c r="D120" s="27"/>
      <c r="E120" s="189"/>
    </row>
    <row r="121" spans="1:5" s="7" customFormat="1" ht="20.25" x14ac:dyDescent="0.25">
      <c r="A121" s="26"/>
      <c r="B121" s="26"/>
      <c r="C121" s="27"/>
      <c r="D121" s="27"/>
      <c r="E121" s="189"/>
    </row>
    <row r="122" spans="1:5" s="7" customFormat="1" ht="20.25" x14ac:dyDescent="0.25">
      <c r="A122" s="26"/>
      <c r="B122" s="26"/>
      <c r="C122" s="27"/>
      <c r="D122" s="27"/>
      <c r="E122" s="189"/>
    </row>
    <row r="123" spans="1:5" s="7" customFormat="1" ht="20.25" x14ac:dyDescent="0.25">
      <c r="A123" s="26"/>
      <c r="B123" s="26"/>
      <c r="C123" s="27"/>
      <c r="D123" s="27"/>
      <c r="E123" s="189"/>
    </row>
    <row r="124" spans="1:5" s="7" customFormat="1" ht="20.25" x14ac:dyDescent="0.25">
      <c r="A124" s="26"/>
      <c r="B124" s="26"/>
      <c r="C124" s="27"/>
      <c r="D124" s="27"/>
      <c r="E124" s="189"/>
    </row>
    <row r="125" spans="1:5" s="7" customFormat="1" ht="20.25" x14ac:dyDescent="0.25">
      <c r="A125" s="26"/>
      <c r="B125" s="26"/>
      <c r="C125" s="27"/>
      <c r="D125" s="27"/>
      <c r="E125" s="189"/>
    </row>
    <row r="126" spans="1:5" s="7" customFormat="1" ht="20.25" x14ac:dyDescent="0.25">
      <c r="A126" s="26"/>
      <c r="B126" s="26"/>
      <c r="C126" s="27"/>
      <c r="D126" s="27"/>
      <c r="E126" s="189"/>
    </row>
    <row r="127" spans="1:5" s="7" customFormat="1" ht="20.25" x14ac:dyDescent="0.25">
      <c r="A127" s="26"/>
      <c r="B127" s="26"/>
      <c r="C127" s="27"/>
      <c r="D127" s="27"/>
      <c r="E127" s="189"/>
    </row>
    <row r="128" spans="1:5" s="7" customFormat="1" ht="20.25" x14ac:dyDescent="0.25">
      <c r="A128" s="26"/>
      <c r="B128" s="26"/>
      <c r="C128" s="27"/>
      <c r="D128" s="27"/>
      <c r="E128" s="189"/>
    </row>
    <row r="129" spans="1:5" s="7" customFormat="1" ht="20.25" x14ac:dyDescent="0.25">
      <c r="A129" s="26"/>
      <c r="B129" s="26"/>
      <c r="C129" s="27"/>
      <c r="D129" s="27"/>
      <c r="E129" s="189"/>
    </row>
    <row r="130" spans="1:5" s="7" customFormat="1" ht="20.25" x14ac:dyDescent="0.25">
      <c r="A130" s="26"/>
      <c r="B130" s="26"/>
      <c r="C130" s="27"/>
      <c r="D130" s="27"/>
      <c r="E130" s="189"/>
    </row>
    <row r="131" spans="1:5" s="7" customFormat="1" ht="20.25" x14ac:dyDescent="0.25">
      <c r="A131" s="26"/>
      <c r="B131" s="26"/>
      <c r="C131" s="27"/>
      <c r="D131" s="27"/>
      <c r="E131" s="189"/>
    </row>
    <row r="132" spans="1:5" s="7" customFormat="1" ht="20.25" x14ac:dyDescent="0.25">
      <c r="A132" s="26"/>
      <c r="B132" s="26"/>
      <c r="C132" s="27"/>
      <c r="D132" s="27"/>
      <c r="E132" s="189"/>
    </row>
    <row r="133" spans="1:5" s="7" customFormat="1" ht="20.25" x14ac:dyDescent="0.25">
      <c r="A133" s="26"/>
      <c r="B133" s="26"/>
      <c r="C133" s="27"/>
      <c r="D133" s="27"/>
      <c r="E133" s="189"/>
    </row>
    <row r="134" spans="1:5" s="7" customFormat="1" ht="20.25" x14ac:dyDescent="0.25">
      <c r="A134" s="26"/>
      <c r="B134" s="26"/>
      <c r="C134" s="27"/>
      <c r="D134" s="27"/>
      <c r="E134" s="189"/>
    </row>
    <row r="135" spans="1:5" s="7" customFormat="1" ht="20.25" x14ac:dyDescent="0.25">
      <c r="A135" s="26"/>
      <c r="B135" s="26"/>
      <c r="C135" s="27"/>
      <c r="D135" s="27"/>
      <c r="E135" s="189"/>
    </row>
    <row r="136" spans="1:5" s="7" customFormat="1" ht="20.25" x14ac:dyDescent="0.25">
      <c r="A136" s="26"/>
      <c r="B136" s="26"/>
      <c r="C136" s="27"/>
      <c r="D136" s="27"/>
      <c r="E136" s="189"/>
    </row>
    <row r="137" spans="1:5" s="7" customFormat="1" ht="20.25" x14ac:dyDescent="0.25">
      <c r="A137" s="26"/>
      <c r="B137" s="26"/>
      <c r="C137" s="27"/>
      <c r="D137" s="27"/>
      <c r="E137" s="189"/>
    </row>
    <row r="138" spans="1:5" s="7" customFormat="1" ht="20.25" x14ac:dyDescent="0.25">
      <c r="A138" s="26"/>
      <c r="B138" s="26"/>
      <c r="C138" s="27"/>
      <c r="D138" s="27"/>
      <c r="E138" s="189"/>
    </row>
    <row r="139" spans="1:5" s="7" customFormat="1" ht="20.25" x14ac:dyDescent="0.25">
      <c r="A139" s="26"/>
      <c r="B139" s="26"/>
      <c r="C139" s="27"/>
      <c r="D139" s="27"/>
      <c r="E139" s="189"/>
    </row>
    <row r="140" spans="1:5" s="7" customFormat="1" ht="20.25" x14ac:dyDescent="0.25">
      <c r="A140" s="26"/>
      <c r="B140" s="26"/>
      <c r="C140" s="27"/>
      <c r="D140" s="27"/>
      <c r="E140" s="189"/>
    </row>
    <row r="141" spans="1:5" s="7" customFormat="1" ht="20.25" x14ac:dyDescent="0.25">
      <c r="A141" s="26"/>
      <c r="B141" s="26"/>
      <c r="C141" s="27"/>
      <c r="D141" s="27"/>
      <c r="E141" s="189"/>
    </row>
    <row r="142" spans="1:5" s="7" customFormat="1" ht="20.25" x14ac:dyDescent="0.25">
      <c r="A142" s="26"/>
      <c r="B142" s="26"/>
      <c r="C142" s="27"/>
      <c r="D142" s="27"/>
      <c r="E142" s="189"/>
    </row>
    <row r="143" spans="1:5" s="7" customFormat="1" ht="20.25" x14ac:dyDescent="0.25">
      <c r="A143" s="26"/>
      <c r="B143" s="26"/>
      <c r="C143" s="27"/>
      <c r="D143" s="27"/>
      <c r="E143" s="189"/>
    </row>
    <row r="144" spans="1:5" s="7" customFormat="1" ht="20.25" x14ac:dyDescent="0.25">
      <c r="A144" s="26"/>
      <c r="B144" s="26"/>
      <c r="C144" s="27"/>
      <c r="D144" s="27"/>
      <c r="E144" s="189"/>
    </row>
    <row r="145" spans="1:5" s="7" customFormat="1" ht="20.25" x14ac:dyDescent="0.25">
      <c r="A145" s="26"/>
      <c r="B145" s="26"/>
      <c r="C145" s="27"/>
      <c r="D145" s="27"/>
      <c r="E145" s="189"/>
    </row>
    <row r="146" spans="1:5" s="7" customFormat="1" ht="20.25" x14ac:dyDescent="0.25">
      <c r="A146" s="26"/>
      <c r="B146" s="26"/>
      <c r="C146" s="27"/>
      <c r="D146" s="27"/>
      <c r="E146" s="189"/>
    </row>
    <row r="147" spans="1:5" s="7" customFormat="1" ht="20.25" x14ac:dyDescent="0.25">
      <c r="A147" s="26"/>
      <c r="B147" s="26"/>
      <c r="C147" s="27"/>
      <c r="D147" s="27"/>
      <c r="E147" s="189"/>
    </row>
    <row r="148" spans="1:5" s="7" customFormat="1" ht="20.25" x14ac:dyDescent="0.25">
      <c r="A148" s="26"/>
      <c r="B148" s="26"/>
      <c r="C148" s="27"/>
      <c r="D148" s="27"/>
      <c r="E148" s="189"/>
    </row>
    <row r="149" spans="1:5" s="7" customFormat="1" ht="20.25" x14ac:dyDescent="0.25">
      <c r="A149" s="26"/>
      <c r="B149" s="26"/>
      <c r="C149" s="27"/>
      <c r="D149" s="27"/>
      <c r="E149" s="189"/>
    </row>
    <row r="150" spans="1:5" s="7" customFormat="1" ht="20.25" x14ac:dyDescent="0.25">
      <c r="A150" s="26"/>
      <c r="B150" s="26"/>
      <c r="C150" s="27"/>
      <c r="D150" s="27"/>
      <c r="E150" s="189"/>
    </row>
    <row r="151" spans="1:5" s="7" customFormat="1" ht="20.25" x14ac:dyDescent="0.25">
      <c r="A151" s="26"/>
      <c r="B151" s="26"/>
      <c r="C151" s="27"/>
      <c r="D151" s="27"/>
      <c r="E151" s="189"/>
    </row>
    <row r="152" spans="1:5" s="7" customFormat="1" ht="20.25" x14ac:dyDescent="0.25">
      <c r="A152" s="26"/>
      <c r="B152" s="26"/>
      <c r="C152" s="27"/>
      <c r="D152" s="27"/>
      <c r="E152" s="189"/>
    </row>
    <row r="153" spans="1:5" s="7" customFormat="1" ht="20.25" x14ac:dyDescent="0.25">
      <c r="A153" s="26"/>
      <c r="B153" s="26"/>
      <c r="C153" s="27"/>
      <c r="D153" s="27"/>
      <c r="E153" s="189"/>
    </row>
    <row r="154" spans="1:5" s="7" customFormat="1" ht="20.25" x14ac:dyDescent="0.25">
      <c r="A154" s="26"/>
      <c r="B154" s="26"/>
      <c r="C154" s="27"/>
      <c r="D154" s="27"/>
      <c r="E154" s="189"/>
    </row>
    <row r="155" spans="1:5" s="7" customFormat="1" ht="20.25" x14ac:dyDescent="0.25">
      <c r="A155" s="26"/>
      <c r="B155" s="26"/>
      <c r="C155" s="27"/>
      <c r="D155" s="27"/>
      <c r="E155" s="189"/>
    </row>
    <row r="156" spans="1:5" s="7" customFormat="1" ht="20.25" x14ac:dyDescent="0.25">
      <c r="A156" s="26"/>
      <c r="B156" s="26"/>
      <c r="C156" s="27"/>
      <c r="D156" s="27"/>
      <c r="E156" s="189"/>
    </row>
    <row r="157" spans="1:5" s="7" customFormat="1" ht="20.25" x14ac:dyDescent="0.25">
      <c r="A157" s="26"/>
      <c r="B157" s="26"/>
      <c r="C157" s="27"/>
      <c r="D157" s="27"/>
      <c r="E157" s="189"/>
    </row>
    <row r="158" spans="1:5" s="7" customFormat="1" ht="20.25" x14ac:dyDescent="0.25">
      <c r="A158" s="26"/>
      <c r="B158" s="26"/>
      <c r="C158" s="27"/>
      <c r="D158" s="27"/>
      <c r="E158" s="189"/>
    </row>
    <row r="159" spans="1:5" s="7" customFormat="1" ht="20.25" x14ac:dyDescent="0.25">
      <c r="A159" s="26"/>
      <c r="B159" s="26"/>
      <c r="C159" s="27"/>
      <c r="D159" s="27"/>
      <c r="E159" s="189"/>
    </row>
    <row r="160" spans="1:5" s="7" customFormat="1" ht="20.25" x14ac:dyDescent="0.25">
      <c r="A160" s="26"/>
      <c r="B160" s="26"/>
      <c r="C160" s="27"/>
      <c r="D160" s="27"/>
      <c r="E160" s="189"/>
    </row>
    <row r="161" spans="1:5" s="7" customFormat="1" ht="20.25" x14ac:dyDescent="0.25">
      <c r="A161" s="26"/>
      <c r="B161" s="26"/>
      <c r="C161" s="27"/>
      <c r="D161" s="27"/>
      <c r="E161" s="189"/>
    </row>
    <row r="162" spans="1:5" s="7" customFormat="1" ht="20.25" x14ac:dyDescent="0.25">
      <c r="A162" s="26"/>
      <c r="B162" s="26"/>
      <c r="C162" s="27"/>
      <c r="D162" s="27"/>
      <c r="E162" s="189"/>
    </row>
    <row r="163" spans="1:5" s="7" customFormat="1" ht="20.25" x14ac:dyDescent="0.25">
      <c r="A163" s="26"/>
      <c r="B163" s="26"/>
      <c r="C163" s="27"/>
      <c r="D163" s="27"/>
      <c r="E163" s="189"/>
    </row>
    <row r="164" spans="1:5" s="7" customFormat="1" ht="20.25" x14ac:dyDescent="0.25">
      <c r="A164" s="26"/>
      <c r="B164" s="26"/>
      <c r="C164" s="27"/>
      <c r="D164" s="27"/>
      <c r="E164" s="189"/>
    </row>
    <row r="165" spans="1:5" s="7" customFormat="1" ht="20.25" x14ac:dyDescent="0.25">
      <c r="A165" s="26"/>
      <c r="B165" s="26"/>
      <c r="C165" s="27"/>
      <c r="D165" s="27"/>
      <c r="E165" s="189"/>
    </row>
    <row r="166" spans="1:5" s="7" customFormat="1" ht="20.25" x14ac:dyDescent="0.25">
      <c r="A166" s="26"/>
      <c r="B166" s="26"/>
      <c r="C166" s="27"/>
      <c r="D166" s="27"/>
      <c r="E166" s="189"/>
    </row>
    <row r="167" spans="1:5" s="7" customFormat="1" ht="20.25" x14ac:dyDescent="0.25">
      <c r="A167" s="26"/>
      <c r="B167" s="26"/>
      <c r="C167" s="27"/>
      <c r="D167" s="27"/>
      <c r="E167" s="189"/>
    </row>
    <row r="168" spans="1:5" s="7" customFormat="1" ht="20.25" x14ac:dyDescent="0.25">
      <c r="A168" s="26"/>
      <c r="B168" s="26"/>
      <c r="C168" s="27"/>
      <c r="D168" s="27"/>
      <c r="E168" s="189"/>
    </row>
    <row r="169" spans="1:5" s="7" customFormat="1" ht="20.25" x14ac:dyDescent="0.25">
      <c r="A169" s="26"/>
      <c r="B169" s="26"/>
      <c r="C169" s="27"/>
      <c r="D169" s="27"/>
      <c r="E169" s="189"/>
    </row>
    <row r="170" spans="1:5" s="7" customFormat="1" ht="20.25" x14ac:dyDescent="0.25">
      <c r="A170" s="26"/>
      <c r="B170" s="26"/>
      <c r="C170" s="27"/>
      <c r="D170" s="27"/>
      <c r="E170" s="189"/>
    </row>
    <row r="171" spans="1:5" s="7" customFormat="1" ht="20.25" x14ac:dyDescent="0.25">
      <c r="A171" s="26"/>
      <c r="B171" s="26"/>
      <c r="C171" s="27"/>
      <c r="D171" s="27"/>
      <c r="E171" s="189"/>
    </row>
    <row r="172" spans="1:5" s="7" customFormat="1" ht="20.25" x14ac:dyDescent="0.25">
      <c r="A172" s="26"/>
      <c r="B172" s="26"/>
      <c r="C172" s="27"/>
      <c r="D172" s="27"/>
      <c r="E172" s="189"/>
    </row>
    <row r="173" spans="1:5" s="7" customFormat="1" ht="20.25" x14ac:dyDescent="0.25">
      <c r="A173" s="26"/>
      <c r="B173" s="26"/>
      <c r="C173" s="27"/>
      <c r="D173" s="27"/>
      <c r="E173" s="189"/>
    </row>
    <row r="174" spans="1:5" s="7" customFormat="1" ht="20.25" x14ac:dyDescent="0.25">
      <c r="A174" s="26"/>
      <c r="B174" s="26"/>
      <c r="C174" s="27"/>
      <c r="D174" s="27"/>
      <c r="E174" s="189"/>
    </row>
    <row r="175" spans="1:5" s="7" customFormat="1" ht="20.25" x14ac:dyDescent="0.25">
      <c r="A175" s="26"/>
      <c r="B175" s="26"/>
      <c r="C175" s="27"/>
      <c r="D175" s="27"/>
      <c r="E175" s="189"/>
    </row>
    <row r="176" spans="1:5" s="7" customFormat="1" ht="20.25" x14ac:dyDescent="0.25">
      <c r="A176" s="26"/>
      <c r="B176" s="26"/>
      <c r="C176" s="27"/>
      <c r="D176" s="27"/>
      <c r="E176" s="189"/>
    </row>
    <row r="177" spans="1:5" s="7" customFormat="1" ht="20.25" x14ac:dyDescent="0.25">
      <c r="A177" s="26"/>
      <c r="B177" s="26"/>
      <c r="C177" s="27"/>
      <c r="D177" s="27"/>
      <c r="E177" s="189"/>
    </row>
    <row r="178" spans="1:5" s="7" customFormat="1" ht="20.25" x14ac:dyDescent="0.25">
      <c r="A178" s="26"/>
      <c r="B178" s="26"/>
      <c r="C178" s="27"/>
      <c r="D178" s="27"/>
      <c r="E178" s="189"/>
    </row>
    <row r="179" spans="1:5" s="7" customFormat="1" ht="20.25" x14ac:dyDescent="0.25">
      <c r="A179" s="26"/>
      <c r="B179" s="26"/>
      <c r="C179" s="27"/>
      <c r="D179" s="27"/>
      <c r="E179" s="189"/>
    </row>
    <row r="180" spans="1:5" s="7" customFormat="1" ht="20.25" x14ac:dyDescent="0.25">
      <c r="A180" s="26"/>
      <c r="B180" s="26"/>
      <c r="C180" s="27"/>
      <c r="D180" s="27"/>
      <c r="E180" s="189"/>
    </row>
    <row r="181" spans="1:5" s="7" customFormat="1" ht="20.25" x14ac:dyDescent="0.25">
      <c r="A181" s="26"/>
      <c r="B181" s="26"/>
      <c r="C181" s="27"/>
      <c r="D181" s="27"/>
      <c r="E181" s="189"/>
    </row>
    <row r="182" spans="1:5" s="7" customFormat="1" ht="20.25" x14ac:dyDescent="0.25">
      <c r="A182" s="26"/>
      <c r="B182" s="26"/>
      <c r="C182" s="27"/>
      <c r="D182" s="27"/>
      <c r="E182" s="189"/>
    </row>
    <row r="183" spans="1:5" s="7" customFormat="1" ht="20.25" x14ac:dyDescent="0.25">
      <c r="A183" s="26"/>
      <c r="B183" s="26"/>
      <c r="C183" s="27"/>
      <c r="D183" s="27"/>
      <c r="E183" s="189"/>
    </row>
    <row r="184" spans="1:5" s="7" customFormat="1" ht="20.25" x14ac:dyDescent="0.25">
      <c r="A184" s="26"/>
      <c r="B184" s="26"/>
      <c r="C184" s="27"/>
      <c r="D184" s="27"/>
      <c r="E184" s="189"/>
    </row>
    <row r="185" spans="1:5" s="7" customFormat="1" ht="20.25" x14ac:dyDescent="0.25">
      <c r="A185" s="26"/>
      <c r="B185" s="26"/>
      <c r="C185" s="27"/>
      <c r="D185" s="27"/>
      <c r="E185" s="189"/>
    </row>
    <row r="186" spans="1:5" s="7" customFormat="1" ht="20.25" x14ac:dyDescent="0.25">
      <c r="A186" s="26"/>
      <c r="B186" s="26"/>
      <c r="C186" s="27"/>
      <c r="D186" s="27"/>
      <c r="E186" s="189"/>
    </row>
    <row r="187" spans="1:5" s="7" customFormat="1" ht="20.25" x14ac:dyDescent="0.25">
      <c r="A187" s="26"/>
      <c r="B187" s="26"/>
      <c r="C187" s="27"/>
      <c r="D187" s="27"/>
      <c r="E187" s="189"/>
    </row>
    <row r="188" spans="1:5" s="7" customFormat="1" ht="20.25" x14ac:dyDescent="0.25">
      <c r="A188" s="26"/>
      <c r="B188" s="26"/>
      <c r="C188" s="27"/>
      <c r="D188" s="27"/>
      <c r="E188" s="189"/>
    </row>
    <row r="189" spans="1:5" s="7" customFormat="1" ht="20.25" x14ac:dyDescent="0.25">
      <c r="A189" s="26"/>
      <c r="B189" s="26"/>
      <c r="C189" s="27"/>
      <c r="D189" s="27"/>
      <c r="E189" s="189"/>
    </row>
    <row r="190" spans="1:5" s="7" customFormat="1" ht="20.25" x14ac:dyDescent="0.25">
      <c r="A190" s="26"/>
      <c r="B190" s="26"/>
      <c r="C190" s="27"/>
      <c r="D190" s="27"/>
      <c r="E190" s="189"/>
    </row>
    <row r="191" spans="1:5" s="7" customFormat="1" ht="20.25" x14ac:dyDescent="0.25">
      <c r="A191" s="26"/>
      <c r="B191" s="26"/>
      <c r="C191" s="27"/>
      <c r="D191" s="27"/>
      <c r="E191" s="189"/>
    </row>
    <row r="192" spans="1:5" s="7" customFormat="1" ht="20.25" x14ac:dyDescent="0.25">
      <c r="A192" s="26"/>
      <c r="B192" s="26"/>
      <c r="C192" s="27"/>
      <c r="D192" s="27"/>
      <c r="E192" s="189"/>
    </row>
    <row r="193" spans="1:5" s="7" customFormat="1" ht="20.25" x14ac:dyDescent="0.25">
      <c r="A193" s="26"/>
      <c r="B193" s="26"/>
      <c r="C193" s="27"/>
      <c r="D193" s="27"/>
      <c r="E193" s="189"/>
    </row>
    <row r="194" spans="1:5" s="7" customFormat="1" ht="20.25" x14ac:dyDescent="0.25">
      <c r="A194" s="26"/>
      <c r="B194" s="26"/>
      <c r="C194" s="27"/>
      <c r="D194" s="27"/>
      <c r="E194" s="189"/>
    </row>
    <row r="195" spans="1:5" s="7" customFormat="1" ht="20.25" x14ac:dyDescent="0.25">
      <c r="A195" s="26"/>
      <c r="B195" s="26"/>
      <c r="C195" s="27"/>
      <c r="D195" s="27"/>
      <c r="E195" s="189"/>
    </row>
    <row r="196" spans="1:5" s="7" customFormat="1" ht="20.25" x14ac:dyDescent="0.25">
      <c r="A196" s="26"/>
      <c r="B196" s="26"/>
      <c r="C196" s="27"/>
      <c r="D196" s="27"/>
      <c r="E196" s="189"/>
    </row>
    <row r="197" spans="1:5" s="7" customFormat="1" ht="20.25" x14ac:dyDescent="0.25">
      <c r="A197" s="26"/>
      <c r="B197" s="26"/>
      <c r="C197" s="27"/>
      <c r="D197" s="27"/>
      <c r="E197" s="189"/>
    </row>
    <row r="198" spans="1:5" s="7" customFormat="1" ht="20.25" x14ac:dyDescent="0.25">
      <c r="A198" s="26"/>
      <c r="B198" s="26"/>
      <c r="C198" s="27"/>
      <c r="D198" s="27"/>
      <c r="E198" s="189"/>
    </row>
    <row r="199" spans="1:5" s="7" customFormat="1" ht="20.25" x14ac:dyDescent="0.25">
      <c r="A199" s="26"/>
      <c r="B199" s="26"/>
      <c r="C199" s="27"/>
      <c r="D199" s="27"/>
      <c r="E199" s="189"/>
    </row>
    <row r="200" spans="1:5" s="7" customFormat="1" ht="20.25" x14ac:dyDescent="0.25">
      <c r="A200" s="26"/>
      <c r="B200" s="26"/>
      <c r="C200" s="27"/>
      <c r="D200" s="27"/>
      <c r="E200" s="189"/>
    </row>
    <row r="201" spans="1:5" s="7" customFormat="1" ht="20.25" x14ac:dyDescent="0.25">
      <c r="A201" s="26"/>
      <c r="B201" s="26"/>
      <c r="C201" s="27"/>
      <c r="D201" s="27"/>
      <c r="E201" s="189"/>
    </row>
    <row r="202" spans="1:5" s="7" customFormat="1" ht="20.25" x14ac:dyDescent="0.25">
      <c r="A202" s="26"/>
      <c r="B202" s="26"/>
      <c r="C202" s="27"/>
      <c r="D202" s="27"/>
      <c r="E202" s="189"/>
    </row>
    <row r="203" spans="1:5" s="7" customFormat="1" ht="20.25" x14ac:dyDescent="0.25">
      <c r="A203" s="26"/>
      <c r="B203" s="26"/>
      <c r="C203" s="27"/>
      <c r="D203" s="27"/>
      <c r="E203" s="189"/>
    </row>
    <row r="204" spans="1:5" s="7" customFormat="1" ht="20.25" x14ac:dyDescent="0.25">
      <c r="A204" s="26"/>
      <c r="B204" s="26"/>
      <c r="C204" s="27"/>
      <c r="D204" s="27"/>
      <c r="E204" s="189"/>
    </row>
    <row r="205" spans="1:5" s="7" customFormat="1" ht="20.25" x14ac:dyDescent="0.25">
      <c r="A205" s="26"/>
      <c r="B205" s="26"/>
      <c r="C205" s="27"/>
      <c r="D205" s="27"/>
      <c r="E205" s="189"/>
    </row>
    <row r="206" spans="1:5" s="7" customFormat="1" ht="20.25" x14ac:dyDescent="0.25">
      <c r="A206" s="26"/>
      <c r="B206" s="26"/>
      <c r="C206" s="27"/>
      <c r="D206" s="27"/>
      <c r="E206" s="189"/>
    </row>
    <row r="207" spans="1:5" s="7" customFormat="1" ht="20.25" x14ac:dyDescent="0.25">
      <c r="A207" s="26"/>
      <c r="B207" s="26"/>
      <c r="C207" s="27"/>
      <c r="D207" s="27"/>
      <c r="E207" s="189"/>
    </row>
    <row r="208" spans="1:5" s="7" customFormat="1" ht="20.25" x14ac:dyDescent="0.25">
      <c r="A208" s="26"/>
      <c r="B208" s="26"/>
      <c r="C208" s="27"/>
      <c r="D208" s="27"/>
      <c r="E208" s="189"/>
    </row>
    <row r="209" spans="1:5" s="7" customFormat="1" ht="20.25" x14ac:dyDescent="0.25">
      <c r="A209" s="26"/>
      <c r="B209" s="26"/>
      <c r="C209" s="27"/>
      <c r="D209" s="27"/>
      <c r="E209" s="189"/>
    </row>
    <row r="210" spans="1:5" s="7" customFormat="1" ht="20.25" x14ac:dyDescent="0.25">
      <c r="A210" s="26"/>
      <c r="B210" s="26"/>
      <c r="C210" s="27"/>
      <c r="D210" s="27"/>
      <c r="E210" s="189"/>
    </row>
    <row r="211" spans="1:5" s="7" customFormat="1" ht="20.25" x14ac:dyDescent="0.25">
      <c r="A211" s="26"/>
      <c r="B211" s="26"/>
      <c r="C211" s="27"/>
      <c r="D211" s="27"/>
      <c r="E211" s="189"/>
    </row>
    <row r="212" spans="1:5" s="7" customFormat="1" ht="20.25" x14ac:dyDescent="0.25">
      <c r="A212" s="26"/>
      <c r="B212" s="26"/>
      <c r="C212" s="27"/>
      <c r="D212" s="27"/>
      <c r="E212" s="189"/>
    </row>
    <row r="213" spans="1:5" s="7" customFormat="1" ht="20.25" x14ac:dyDescent="0.25">
      <c r="A213" s="26"/>
      <c r="B213" s="26"/>
      <c r="C213" s="27"/>
      <c r="D213" s="27"/>
      <c r="E213" s="189"/>
    </row>
    <row r="214" spans="1:5" s="7" customFormat="1" ht="20.25" x14ac:dyDescent="0.25">
      <c r="A214" s="26"/>
      <c r="B214" s="26"/>
      <c r="C214" s="27"/>
      <c r="D214" s="27"/>
      <c r="E214" s="189"/>
    </row>
    <row r="215" spans="1:5" s="7" customFormat="1" ht="20.25" x14ac:dyDescent="0.25">
      <c r="A215" s="26"/>
      <c r="B215" s="26"/>
      <c r="C215" s="27"/>
      <c r="D215" s="27"/>
      <c r="E215" s="189"/>
    </row>
    <row r="216" spans="1:5" s="7" customFormat="1" ht="20.25" x14ac:dyDescent="0.25">
      <c r="A216" s="26"/>
      <c r="B216" s="26"/>
      <c r="C216" s="27"/>
      <c r="D216" s="27"/>
      <c r="E216" s="189"/>
    </row>
    <row r="217" spans="1:5" s="7" customFormat="1" ht="20.25" x14ac:dyDescent="0.25">
      <c r="A217" s="26"/>
      <c r="B217" s="26"/>
      <c r="C217" s="27"/>
      <c r="D217" s="27"/>
      <c r="E217" s="189"/>
    </row>
    <row r="218" spans="1:5" s="7" customFormat="1" ht="20.25" x14ac:dyDescent="0.25">
      <c r="A218" s="26"/>
      <c r="B218" s="26"/>
      <c r="C218" s="27"/>
      <c r="D218" s="27"/>
      <c r="E218" s="189"/>
    </row>
    <row r="219" spans="1:5" s="7" customFormat="1" ht="20.25" x14ac:dyDescent="0.25">
      <c r="A219" s="26"/>
      <c r="B219" s="26"/>
      <c r="C219" s="27"/>
      <c r="D219" s="27"/>
      <c r="E219" s="189"/>
    </row>
    <row r="220" spans="1:5" s="7" customFormat="1" ht="20.25" x14ac:dyDescent="0.25">
      <c r="A220" s="26"/>
      <c r="B220" s="26"/>
      <c r="C220" s="27"/>
      <c r="D220" s="27"/>
      <c r="E220" s="189"/>
    </row>
    <row r="221" spans="1:5" s="7" customFormat="1" ht="20.25" x14ac:dyDescent="0.25">
      <c r="A221" s="26"/>
      <c r="B221" s="26"/>
      <c r="C221" s="27"/>
      <c r="D221" s="27"/>
      <c r="E221" s="189"/>
    </row>
    <row r="222" spans="1:5" s="7" customFormat="1" ht="20.25" x14ac:dyDescent="0.25">
      <c r="A222" s="26"/>
      <c r="B222" s="26"/>
      <c r="C222" s="27"/>
      <c r="D222" s="27"/>
      <c r="E222" s="189"/>
    </row>
    <row r="223" spans="1:5" s="7" customFormat="1" ht="20.25" x14ac:dyDescent="0.25">
      <c r="A223" s="26"/>
      <c r="B223" s="26"/>
      <c r="C223" s="27"/>
      <c r="D223" s="27"/>
      <c r="E223" s="189"/>
    </row>
    <row r="224" spans="1:5" s="7" customFormat="1" ht="20.25" x14ac:dyDescent="0.25">
      <c r="A224" s="26"/>
      <c r="B224" s="26"/>
      <c r="C224" s="27"/>
      <c r="D224" s="27"/>
      <c r="E224" s="189"/>
    </row>
    <row r="225" spans="1:7" s="7" customFormat="1" ht="20.25" x14ac:dyDescent="0.25">
      <c r="A225" s="26"/>
      <c r="B225" s="26"/>
      <c r="C225" s="27"/>
      <c r="D225" s="27"/>
      <c r="E225" s="189"/>
    </row>
    <row r="226" spans="1:7" s="7" customFormat="1" ht="20.25" x14ac:dyDescent="0.25">
      <c r="A226" s="26"/>
      <c r="B226" s="26"/>
      <c r="C226" s="27"/>
      <c r="D226" s="27"/>
      <c r="E226" s="189"/>
    </row>
    <row r="227" spans="1:7" s="7" customFormat="1" ht="20.25" x14ac:dyDescent="0.25">
      <c r="A227" s="26"/>
      <c r="B227" s="26"/>
      <c r="C227" s="27"/>
      <c r="D227" s="27"/>
      <c r="E227" s="189"/>
    </row>
    <row r="228" spans="1:7" s="7" customFormat="1" ht="20.25" x14ac:dyDescent="0.25">
      <c r="A228" s="26"/>
      <c r="B228" s="26"/>
      <c r="C228" s="27"/>
      <c r="D228" s="27"/>
      <c r="E228" s="189"/>
    </row>
    <row r="229" spans="1:7" s="7" customFormat="1" ht="20.25" x14ac:dyDescent="0.25">
      <c r="A229" s="26"/>
      <c r="B229" s="26"/>
      <c r="C229" s="27"/>
      <c r="D229" s="27"/>
      <c r="E229" s="189"/>
    </row>
    <row r="230" spans="1:7" s="7" customFormat="1" ht="20.25" x14ac:dyDescent="0.25">
      <c r="A230" s="26"/>
      <c r="B230" s="26"/>
      <c r="C230" s="27"/>
      <c r="D230" s="27"/>
      <c r="E230" s="189"/>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81" t="s">
        <v>137</v>
      </c>
    </row>
    <row r="238" spans="1:7" ht="21" x14ac:dyDescent="0.35">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x14ac:dyDescent="0.35">
      <c r="A239" s="7"/>
      <c r="B239" s="32" t="s">
        <v>138</v>
      </c>
      <c r="C239" s="32" t="s">
        <v>125</v>
      </c>
      <c r="E239" s="181" t="s">
        <v>139</v>
      </c>
    </row>
    <row r="240" spans="1:7" ht="21" x14ac:dyDescent="0.35">
      <c r="A240" s="7"/>
      <c r="B240" s="32" t="s">
        <v>138</v>
      </c>
      <c r="C240" s="32" t="s">
        <v>128</v>
      </c>
      <c r="E240" s="181" t="s">
        <v>125</v>
      </c>
    </row>
    <row r="241" spans="1:5" ht="21" x14ac:dyDescent="0.35">
      <c r="A241" s="7"/>
      <c r="B241" s="32" t="s">
        <v>138</v>
      </c>
      <c r="C241" s="32" t="s">
        <v>131</v>
      </c>
      <c r="E241" s="181" t="s">
        <v>128</v>
      </c>
    </row>
    <row r="242" spans="1:5" ht="21" x14ac:dyDescent="0.35">
      <c r="A242" s="7"/>
      <c r="B242" s="32" t="s">
        <v>138</v>
      </c>
      <c r="C242" s="32" t="s">
        <v>133</v>
      </c>
      <c r="E242" s="181" t="s">
        <v>131</v>
      </c>
    </row>
    <row r="243" spans="1:5" ht="21" x14ac:dyDescent="0.35">
      <c r="A243" s="7"/>
      <c r="B243" s="32" t="s">
        <v>121</v>
      </c>
      <c r="C243" s="32" t="s">
        <v>47</v>
      </c>
      <c r="E243" s="181" t="s">
        <v>133</v>
      </c>
    </row>
    <row r="244" spans="1:5" ht="21" x14ac:dyDescent="0.35">
      <c r="A244" s="7"/>
      <c r="B244" s="32" t="s">
        <v>121</v>
      </c>
      <c r="C244" s="32" t="s">
        <v>126</v>
      </c>
      <c r="D244" t="s">
        <v>121</v>
      </c>
    </row>
    <row r="245" spans="1:5" ht="21" x14ac:dyDescent="0.35">
      <c r="A245" s="7"/>
      <c r="B245" s="32" t="s">
        <v>121</v>
      </c>
      <c r="C245" s="32" t="s">
        <v>129</v>
      </c>
      <c r="E245" s="181" t="s">
        <v>47</v>
      </c>
    </row>
    <row r="246" spans="1:5" ht="21" x14ac:dyDescent="0.35">
      <c r="A246" s="7"/>
      <c r="B246" s="32" t="s">
        <v>121</v>
      </c>
      <c r="C246" s="32" t="s">
        <v>49</v>
      </c>
      <c r="E246" s="181" t="s">
        <v>126</v>
      </c>
    </row>
    <row r="247" spans="1:5" ht="21" x14ac:dyDescent="0.35">
      <c r="A247" s="7"/>
      <c r="B247" s="32" t="s">
        <v>121</v>
      </c>
      <c r="C247" s="32" t="s">
        <v>50</v>
      </c>
      <c r="E247" s="181" t="s">
        <v>129</v>
      </c>
    </row>
    <row r="248" spans="1:5" x14ac:dyDescent="0.25">
      <c r="A248" s="7"/>
      <c r="B248" s="33"/>
      <c r="C248" s="33"/>
      <c r="E248" s="181" t="s">
        <v>49</v>
      </c>
    </row>
    <row r="249" spans="1:5" x14ac:dyDescent="0.25">
      <c r="A249" s="7"/>
      <c r="B249" s="33" t="e" cm="1">
        <f t="array" aca="1" ref="B249:B251" ca="1">_xlfn.UNIQUE(Tabla13[[#All],[Criterios]])</f>
        <v>#NAME?</v>
      </c>
      <c r="C249" s="33"/>
      <c r="E249" s="181" t="s">
        <v>50</v>
      </c>
    </row>
    <row r="250" spans="1:5" x14ac:dyDescent="0.25">
      <c r="A250" s="7"/>
      <c r="B250" s="33" t="e">
        <f ca="1"/>
        <v>#NAME?</v>
      </c>
      <c r="C250" s="33"/>
    </row>
    <row r="251" spans="1:5" x14ac:dyDescent="0.25">
      <c r="B251" s="33" t="e">
        <f ca="1"/>
        <v>#NAME?</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Z61"/>
  <sheetViews>
    <sheetView topLeftCell="J4" workbookViewId="0">
      <selection activeCell="Q15" sqref="Q15"/>
    </sheetView>
  </sheetViews>
  <sheetFormatPr baseColWidth="10" defaultRowHeight="15" x14ac:dyDescent="0.25"/>
  <cols>
    <col min="2" max="2" width="25.5703125" customWidth="1"/>
    <col min="6" max="6" width="27.42578125" customWidth="1"/>
    <col min="7" max="7" width="24.7109375" style="183" customWidth="1"/>
    <col min="8" max="8" width="11.42578125" style="183"/>
    <col min="9" max="9" width="18.28515625" style="183" customWidth="1"/>
    <col min="10" max="12" width="11.42578125" style="183"/>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83" t="s">
        <v>23</v>
      </c>
      <c r="H1" s="183" t="s">
        <v>15</v>
      </c>
    </row>
    <row r="4" spans="2:26" x14ac:dyDescent="0.25">
      <c r="B4" t="s">
        <v>309</v>
      </c>
      <c r="C4" t="s">
        <v>166</v>
      </c>
      <c r="F4" t="s">
        <v>52</v>
      </c>
      <c r="G4" s="182" t="s">
        <v>334</v>
      </c>
      <c r="H4" s="182">
        <v>0.2</v>
      </c>
      <c r="I4" s="182"/>
      <c r="K4" s="182"/>
      <c r="Q4" t="s">
        <v>335</v>
      </c>
      <c r="R4" s="182">
        <v>0.5</v>
      </c>
      <c r="S4" s="183" t="s">
        <v>111</v>
      </c>
      <c r="T4" s="182">
        <v>0.3</v>
      </c>
      <c r="U4" s="183" t="s">
        <v>124</v>
      </c>
      <c r="V4" s="182">
        <v>0.4</v>
      </c>
      <c r="W4" s="183" t="s">
        <v>127</v>
      </c>
    </row>
    <row r="5" spans="2:26" x14ac:dyDescent="0.25">
      <c r="B5" t="s">
        <v>310</v>
      </c>
      <c r="C5" t="s">
        <v>166</v>
      </c>
      <c r="F5" t="s">
        <v>53</v>
      </c>
      <c r="G5" s="182" t="s">
        <v>334</v>
      </c>
      <c r="H5" s="182">
        <v>0.2</v>
      </c>
      <c r="I5" s="182"/>
      <c r="K5" s="182"/>
      <c r="Q5" t="s">
        <v>336</v>
      </c>
      <c r="R5" s="182">
        <v>0.45</v>
      </c>
      <c r="S5" s="183" t="s">
        <v>111</v>
      </c>
      <c r="T5" s="182">
        <v>0.36</v>
      </c>
      <c r="U5" s="183" t="s">
        <v>124</v>
      </c>
      <c r="V5" s="182">
        <v>0.4</v>
      </c>
      <c r="W5" s="183" t="s">
        <v>127</v>
      </c>
    </row>
    <row r="6" spans="2:26" x14ac:dyDescent="0.25">
      <c r="B6" t="s">
        <v>311</v>
      </c>
      <c r="C6" t="s">
        <v>127</v>
      </c>
      <c r="F6" t="s">
        <v>54</v>
      </c>
      <c r="G6" s="182" t="s">
        <v>113</v>
      </c>
      <c r="H6" s="182">
        <v>0.6</v>
      </c>
      <c r="I6" s="182" t="s">
        <v>367</v>
      </c>
      <c r="K6" s="182"/>
      <c r="Q6" t="s">
        <v>337</v>
      </c>
      <c r="R6" s="182">
        <v>0.4</v>
      </c>
      <c r="S6" s="183" t="s">
        <v>111</v>
      </c>
      <c r="T6" s="182">
        <v>0.36</v>
      </c>
      <c r="U6" s="183" t="s">
        <v>124</v>
      </c>
      <c r="V6" s="182">
        <v>0.4</v>
      </c>
      <c r="W6" s="183" t="s">
        <v>127</v>
      </c>
    </row>
    <row r="7" spans="2:26" x14ac:dyDescent="0.25">
      <c r="B7" t="s">
        <v>312</v>
      </c>
      <c r="C7" t="s">
        <v>308</v>
      </c>
      <c r="G7" s="182"/>
      <c r="I7" s="182"/>
      <c r="K7" s="182"/>
      <c r="Q7" t="s">
        <v>338</v>
      </c>
      <c r="R7" s="182">
        <v>0.35</v>
      </c>
      <c r="S7" s="183" t="s">
        <v>113</v>
      </c>
      <c r="T7" s="182">
        <v>0.42</v>
      </c>
      <c r="U7" s="183" t="s">
        <v>124</v>
      </c>
      <c r="V7" s="182">
        <v>0.4</v>
      </c>
      <c r="W7" s="183" t="s">
        <v>127</v>
      </c>
    </row>
    <row r="8" spans="2:26" x14ac:dyDescent="0.25">
      <c r="B8" t="s">
        <v>313</v>
      </c>
      <c r="C8" t="s">
        <v>161</v>
      </c>
      <c r="G8" s="182"/>
      <c r="I8" s="182"/>
      <c r="K8" s="182"/>
      <c r="Q8" t="s">
        <v>339</v>
      </c>
      <c r="R8" s="182">
        <v>0.35</v>
      </c>
      <c r="S8" s="183" t="s">
        <v>113</v>
      </c>
      <c r="T8" s="182">
        <v>0.6</v>
      </c>
      <c r="U8" s="183" t="s">
        <v>124</v>
      </c>
      <c r="V8" s="182">
        <v>0.26</v>
      </c>
      <c r="W8" s="183" t="s">
        <v>127</v>
      </c>
    </row>
    <row r="9" spans="2:26" x14ac:dyDescent="0.25">
      <c r="B9" t="s">
        <v>315</v>
      </c>
      <c r="C9" t="s">
        <v>166</v>
      </c>
      <c r="G9" s="182"/>
      <c r="I9" s="182"/>
      <c r="K9" s="182"/>
      <c r="Q9" t="s">
        <v>340</v>
      </c>
      <c r="R9" s="182">
        <v>0.3</v>
      </c>
      <c r="S9" s="183" t="s">
        <v>113</v>
      </c>
      <c r="T9" s="182">
        <v>0.6</v>
      </c>
      <c r="U9" s="183" t="s">
        <v>124</v>
      </c>
      <c r="V9" s="182">
        <v>0.3</v>
      </c>
      <c r="W9" s="183" t="s">
        <v>127</v>
      </c>
    </row>
    <row r="10" spans="2:26" x14ac:dyDescent="0.25">
      <c r="B10" t="s">
        <v>316</v>
      </c>
      <c r="C10" t="s">
        <v>127</v>
      </c>
    </row>
    <row r="11" spans="2:26" x14ac:dyDescent="0.25">
      <c r="B11" t="s">
        <v>317</v>
      </c>
      <c r="C11" t="s">
        <v>127</v>
      </c>
      <c r="F11" t="s">
        <v>309</v>
      </c>
      <c r="G11" s="183" t="s">
        <v>110</v>
      </c>
      <c r="H11" s="182">
        <v>0.1</v>
      </c>
      <c r="I11" s="183" t="s">
        <v>334</v>
      </c>
      <c r="J11" s="182">
        <v>0.2</v>
      </c>
      <c r="K11" s="183" t="s">
        <v>166</v>
      </c>
    </row>
    <row r="12" spans="2:26" x14ac:dyDescent="0.25">
      <c r="B12" t="s">
        <v>318</v>
      </c>
      <c r="C12" t="s">
        <v>308</v>
      </c>
      <c r="F12" t="s">
        <v>310</v>
      </c>
      <c r="G12" s="183" t="s">
        <v>110</v>
      </c>
      <c r="H12" s="182">
        <v>0.1</v>
      </c>
      <c r="I12" s="183" t="s">
        <v>124</v>
      </c>
      <c r="J12" s="182">
        <v>0.4</v>
      </c>
      <c r="K12" s="183" t="s">
        <v>166</v>
      </c>
      <c r="Q12" t="s">
        <v>14</v>
      </c>
      <c r="R12" t="s">
        <v>368</v>
      </c>
      <c r="S12" s="183" t="s">
        <v>18</v>
      </c>
      <c r="T12" t="s">
        <v>31</v>
      </c>
      <c r="U12" s="183" t="s">
        <v>32</v>
      </c>
      <c r="V12" t="s">
        <v>369</v>
      </c>
      <c r="W12" s="183" t="s">
        <v>15</v>
      </c>
      <c r="X12" t="s">
        <v>23</v>
      </c>
      <c r="Y12" s="183" t="s">
        <v>15</v>
      </c>
      <c r="Z12" t="s">
        <v>370</v>
      </c>
    </row>
    <row r="13" spans="2:26" x14ac:dyDescent="0.25">
      <c r="B13" t="s">
        <v>319</v>
      </c>
      <c r="C13" t="s">
        <v>161</v>
      </c>
      <c r="F13" t="s">
        <v>311</v>
      </c>
      <c r="G13" s="183" t="s">
        <v>110</v>
      </c>
      <c r="H13" s="182">
        <v>0.1</v>
      </c>
      <c r="I13" s="183" t="s">
        <v>127</v>
      </c>
      <c r="J13" s="182">
        <v>0.6</v>
      </c>
      <c r="K13" s="183" t="s">
        <v>127</v>
      </c>
      <c r="Q13" t="s">
        <v>110</v>
      </c>
      <c r="R13" t="s">
        <v>334</v>
      </c>
      <c r="S13" t="s">
        <v>166</v>
      </c>
      <c r="T13" t="s">
        <v>52</v>
      </c>
      <c r="U13" t="s">
        <v>56</v>
      </c>
      <c r="V13" t="s">
        <v>110</v>
      </c>
      <c r="W13" s="181">
        <v>0.1</v>
      </c>
      <c r="X13" t="s">
        <v>334</v>
      </c>
      <c r="Y13" s="181">
        <v>0.2</v>
      </c>
      <c r="Z13" t="s">
        <v>166</v>
      </c>
    </row>
    <row r="14" spans="2:26" x14ac:dyDescent="0.25">
      <c r="B14" t="s">
        <v>320</v>
      </c>
      <c r="C14" t="s">
        <v>127</v>
      </c>
      <c r="F14" t="s">
        <v>312</v>
      </c>
      <c r="G14" s="183" t="s">
        <v>110</v>
      </c>
      <c r="H14" s="182">
        <v>0.1</v>
      </c>
      <c r="I14" s="183" t="s">
        <v>130</v>
      </c>
      <c r="J14" s="182">
        <v>0.8</v>
      </c>
      <c r="K14" s="183" t="s">
        <v>163</v>
      </c>
      <c r="Q14" t="s">
        <v>110</v>
      </c>
      <c r="R14" t="s">
        <v>124</v>
      </c>
      <c r="S14" t="s">
        <v>166</v>
      </c>
      <c r="T14" t="s">
        <v>52</v>
      </c>
      <c r="U14" t="s">
        <v>56</v>
      </c>
      <c r="V14" t="s">
        <v>110</v>
      </c>
      <c r="W14" s="181">
        <v>0.1</v>
      </c>
      <c r="X14" t="s">
        <v>124</v>
      </c>
      <c r="Y14" s="181">
        <v>0.4</v>
      </c>
      <c r="Z14" t="s">
        <v>166</v>
      </c>
    </row>
    <row r="15" spans="2:26" x14ac:dyDescent="0.25">
      <c r="B15" t="s">
        <v>314</v>
      </c>
      <c r="C15" t="s">
        <v>127</v>
      </c>
      <c r="F15" t="s">
        <v>313</v>
      </c>
      <c r="G15" s="183" t="s">
        <v>110</v>
      </c>
      <c r="H15" s="182">
        <v>0.1</v>
      </c>
      <c r="I15" s="183" t="s">
        <v>132</v>
      </c>
      <c r="J15" s="182">
        <v>1</v>
      </c>
      <c r="K15" s="183" t="s">
        <v>161</v>
      </c>
      <c r="Q15" t="s">
        <v>110</v>
      </c>
      <c r="R15" t="s">
        <v>127</v>
      </c>
      <c r="S15" t="s">
        <v>127</v>
      </c>
      <c r="T15" t="s">
        <v>52</v>
      </c>
      <c r="U15" t="s">
        <v>56</v>
      </c>
      <c r="V15" t="s">
        <v>110</v>
      </c>
      <c r="W15" s="181">
        <v>0.1</v>
      </c>
      <c r="X15" t="s">
        <v>127</v>
      </c>
      <c r="Y15" s="181">
        <v>0.6</v>
      </c>
      <c r="Z15" t="s">
        <v>127</v>
      </c>
    </row>
    <row r="16" spans="2:26" x14ac:dyDescent="0.25">
      <c r="B16" t="s">
        <v>330</v>
      </c>
      <c r="C16" t="s">
        <v>127</v>
      </c>
      <c r="F16" t="s">
        <v>315</v>
      </c>
      <c r="G16" s="183" t="s">
        <v>110</v>
      </c>
      <c r="H16" s="182">
        <v>0.2</v>
      </c>
      <c r="I16" s="183" t="s">
        <v>334</v>
      </c>
      <c r="J16" s="182">
        <v>0.2</v>
      </c>
      <c r="K16" s="183" t="s">
        <v>166</v>
      </c>
      <c r="T16" t="s">
        <v>52</v>
      </c>
      <c r="U16" t="s">
        <v>56</v>
      </c>
    </row>
    <row r="17" spans="2:21" x14ac:dyDescent="0.25">
      <c r="B17" t="s">
        <v>321</v>
      </c>
      <c r="C17" t="s">
        <v>308</v>
      </c>
      <c r="F17" t="s">
        <v>316</v>
      </c>
      <c r="G17" s="183" t="s">
        <v>110</v>
      </c>
      <c r="H17" s="182">
        <v>0.2</v>
      </c>
      <c r="I17" s="183" t="s">
        <v>124</v>
      </c>
      <c r="J17" s="182">
        <v>0.4</v>
      </c>
      <c r="K17" s="183" t="s">
        <v>166</v>
      </c>
      <c r="R17" s="182">
        <v>0.5</v>
      </c>
      <c r="S17" s="181">
        <v>0.5</v>
      </c>
      <c r="T17" t="s">
        <v>52</v>
      </c>
      <c r="U17" t="s">
        <v>56</v>
      </c>
    </row>
    <row r="18" spans="2:21" x14ac:dyDescent="0.25">
      <c r="B18" t="s">
        <v>322</v>
      </c>
      <c r="C18" t="s">
        <v>161</v>
      </c>
      <c r="F18" t="s">
        <v>317</v>
      </c>
      <c r="G18" s="183" t="s">
        <v>110</v>
      </c>
      <c r="H18" s="182">
        <v>0.2</v>
      </c>
      <c r="I18" s="183" t="s">
        <v>127</v>
      </c>
      <c r="J18" s="182">
        <v>0.6</v>
      </c>
      <c r="K18" s="183" t="s">
        <v>127</v>
      </c>
      <c r="R18" s="182">
        <v>0.45</v>
      </c>
      <c r="S18" s="181">
        <v>0.35</v>
      </c>
      <c r="T18" t="s">
        <v>52</v>
      </c>
      <c r="U18" t="s">
        <v>56</v>
      </c>
    </row>
    <row r="19" spans="2:21" x14ac:dyDescent="0.25">
      <c r="B19" t="s">
        <v>323</v>
      </c>
      <c r="C19" t="s">
        <v>127</v>
      </c>
      <c r="F19" t="s">
        <v>318</v>
      </c>
      <c r="G19" s="183" t="s">
        <v>110</v>
      </c>
      <c r="H19" s="182">
        <v>0.2</v>
      </c>
      <c r="I19" s="183" t="s">
        <v>130</v>
      </c>
      <c r="J19" s="182">
        <v>0.8</v>
      </c>
      <c r="K19" s="183" t="s">
        <v>163</v>
      </c>
      <c r="R19" s="182">
        <v>0.4</v>
      </c>
      <c r="T19" t="s">
        <v>52</v>
      </c>
      <c r="U19" t="s">
        <v>56</v>
      </c>
    </row>
    <row r="20" spans="2:21" x14ac:dyDescent="0.25">
      <c r="B20" t="s">
        <v>324</v>
      </c>
      <c r="C20" t="s">
        <v>127</v>
      </c>
      <c r="F20" t="s">
        <v>319</v>
      </c>
      <c r="G20" s="183" t="s">
        <v>110</v>
      </c>
      <c r="H20" s="182">
        <v>0.2</v>
      </c>
      <c r="I20" s="183" t="s">
        <v>132</v>
      </c>
      <c r="J20" s="182">
        <v>1</v>
      </c>
      <c r="K20" s="183" t="s">
        <v>161</v>
      </c>
      <c r="R20" s="182">
        <v>0.35</v>
      </c>
      <c r="T20" t="s">
        <v>52</v>
      </c>
      <c r="U20" t="s">
        <v>56</v>
      </c>
    </row>
    <row r="21" spans="2:21" x14ac:dyDescent="0.25">
      <c r="B21" t="s">
        <v>325</v>
      </c>
      <c r="C21" t="s">
        <v>308</v>
      </c>
      <c r="F21" t="s">
        <v>320</v>
      </c>
      <c r="G21" s="183" t="s">
        <v>111</v>
      </c>
      <c r="H21" s="182">
        <v>0.3</v>
      </c>
      <c r="I21" s="183" t="s">
        <v>334</v>
      </c>
      <c r="J21" s="182">
        <v>0.2</v>
      </c>
      <c r="K21" s="183" t="s">
        <v>166</v>
      </c>
      <c r="R21" s="182">
        <v>0.35</v>
      </c>
      <c r="T21" t="s">
        <v>52</v>
      </c>
      <c r="U21" t="s">
        <v>56</v>
      </c>
    </row>
    <row r="22" spans="2:21" x14ac:dyDescent="0.25">
      <c r="B22" t="s">
        <v>326</v>
      </c>
      <c r="C22" t="s">
        <v>308</v>
      </c>
      <c r="F22" t="s">
        <v>314</v>
      </c>
      <c r="G22" s="183" t="s">
        <v>111</v>
      </c>
      <c r="H22" s="182">
        <v>0.3</v>
      </c>
      <c r="I22" s="183" t="s">
        <v>124</v>
      </c>
      <c r="J22" s="182">
        <v>0.4</v>
      </c>
      <c r="K22" s="183" t="s">
        <v>127</v>
      </c>
      <c r="R22" s="182">
        <v>0.3</v>
      </c>
      <c r="T22" t="s">
        <v>52</v>
      </c>
      <c r="U22" t="s">
        <v>56</v>
      </c>
    </row>
    <row r="23" spans="2:21" x14ac:dyDescent="0.25">
      <c r="B23" t="s">
        <v>327</v>
      </c>
      <c r="C23" t="s">
        <v>161</v>
      </c>
      <c r="F23" t="s">
        <v>330</v>
      </c>
      <c r="G23" s="183" t="s">
        <v>111</v>
      </c>
      <c r="H23" s="182">
        <v>0.3</v>
      </c>
      <c r="I23" s="183" t="s">
        <v>127</v>
      </c>
      <c r="J23" s="182">
        <v>0.6</v>
      </c>
      <c r="K23" s="183" t="s">
        <v>127</v>
      </c>
      <c r="T23" t="s">
        <v>52</v>
      </c>
      <c r="U23" t="s">
        <v>56</v>
      </c>
    </row>
    <row r="24" spans="2:21" x14ac:dyDescent="0.25">
      <c r="B24" t="s">
        <v>375</v>
      </c>
      <c r="C24" t="s">
        <v>308</v>
      </c>
      <c r="F24" t="s">
        <v>321</v>
      </c>
      <c r="G24" s="183" t="s">
        <v>111</v>
      </c>
      <c r="H24" s="182">
        <v>0.3</v>
      </c>
      <c r="I24" s="183" t="s">
        <v>130</v>
      </c>
      <c r="J24" s="182">
        <v>0.8</v>
      </c>
      <c r="K24" s="183" t="s">
        <v>163</v>
      </c>
      <c r="T24" t="s">
        <v>52</v>
      </c>
      <c r="U24" t="s">
        <v>56</v>
      </c>
    </row>
    <row r="25" spans="2:21" x14ac:dyDescent="0.25">
      <c r="B25" t="s">
        <v>376</v>
      </c>
      <c r="C25" t="s">
        <v>308</v>
      </c>
      <c r="F25" t="s">
        <v>322</v>
      </c>
      <c r="G25" s="183" t="s">
        <v>111</v>
      </c>
      <c r="H25" s="182">
        <v>0.3</v>
      </c>
      <c r="I25" s="183" t="s">
        <v>132</v>
      </c>
      <c r="J25" s="182">
        <v>1</v>
      </c>
      <c r="K25" s="183" t="s">
        <v>161</v>
      </c>
    </row>
    <row r="26" spans="2:21" x14ac:dyDescent="0.25">
      <c r="B26" t="s">
        <v>377</v>
      </c>
      <c r="C26" t="s">
        <v>308</v>
      </c>
      <c r="F26" t="s">
        <v>323</v>
      </c>
      <c r="G26" s="183" t="s">
        <v>111</v>
      </c>
      <c r="H26" s="182">
        <v>0.4</v>
      </c>
      <c r="I26" s="183" t="s">
        <v>334</v>
      </c>
      <c r="J26" s="182">
        <v>0.2</v>
      </c>
      <c r="K26" s="183" t="s">
        <v>166</v>
      </c>
    </row>
    <row r="27" spans="2:21" x14ac:dyDescent="0.25">
      <c r="B27" t="s">
        <v>378</v>
      </c>
      <c r="C27" t="s">
        <v>308</v>
      </c>
      <c r="F27" t="s">
        <v>324</v>
      </c>
      <c r="G27" s="183" t="s">
        <v>111</v>
      </c>
      <c r="H27" s="182">
        <v>0.4</v>
      </c>
      <c r="I27" s="183" t="s">
        <v>124</v>
      </c>
      <c r="J27" s="182">
        <v>0.4</v>
      </c>
      <c r="K27" s="183" t="s">
        <v>127</v>
      </c>
    </row>
    <row r="28" spans="2:21" x14ac:dyDescent="0.25">
      <c r="B28" t="s">
        <v>379</v>
      </c>
      <c r="C28" t="s">
        <v>161</v>
      </c>
      <c r="F28" t="s">
        <v>325</v>
      </c>
      <c r="G28" s="183" t="s">
        <v>111</v>
      </c>
      <c r="H28" s="182">
        <v>0.4</v>
      </c>
      <c r="I28" s="183" t="s">
        <v>127</v>
      </c>
      <c r="J28" s="182">
        <v>0.6</v>
      </c>
      <c r="K28" s="183" t="s">
        <v>127</v>
      </c>
    </row>
    <row r="29" spans="2:21" x14ac:dyDescent="0.25">
      <c r="F29" t="s">
        <v>326</v>
      </c>
      <c r="G29" s="183" t="s">
        <v>111</v>
      </c>
      <c r="H29" s="182">
        <v>0.4</v>
      </c>
      <c r="I29" s="183" t="s">
        <v>130</v>
      </c>
      <c r="J29" s="182">
        <v>0.8</v>
      </c>
      <c r="K29" s="183" t="s">
        <v>163</v>
      </c>
    </row>
    <row r="30" spans="2:21" x14ac:dyDescent="0.25">
      <c r="F30" t="s">
        <v>327</v>
      </c>
      <c r="G30" s="183" t="s">
        <v>111</v>
      </c>
      <c r="H30" s="182">
        <v>0.4</v>
      </c>
      <c r="I30" s="183" t="s">
        <v>132</v>
      </c>
      <c r="J30" s="182">
        <v>1</v>
      </c>
      <c r="K30" s="183" t="s">
        <v>161</v>
      </c>
    </row>
    <row r="31" spans="2:21" x14ac:dyDescent="0.25">
      <c r="F31" t="s">
        <v>328</v>
      </c>
      <c r="G31" s="183" t="s">
        <v>113</v>
      </c>
      <c r="H31" s="182">
        <v>0.5</v>
      </c>
      <c r="I31" s="183" t="s">
        <v>334</v>
      </c>
      <c r="J31" s="182">
        <v>0.2</v>
      </c>
      <c r="K31" s="183" t="s">
        <v>127</v>
      </c>
    </row>
    <row r="32" spans="2:21" x14ac:dyDescent="0.25">
      <c r="F32" t="s">
        <v>329</v>
      </c>
      <c r="G32" s="183" t="s">
        <v>113</v>
      </c>
      <c r="H32" s="182">
        <v>0.5</v>
      </c>
      <c r="I32" s="183" t="s">
        <v>124</v>
      </c>
      <c r="J32" s="182">
        <v>0.4</v>
      </c>
      <c r="K32" s="183" t="s">
        <v>127</v>
      </c>
    </row>
    <row r="33" spans="6:11" x14ac:dyDescent="0.25">
      <c r="F33" t="s">
        <v>331</v>
      </c>
      <c r="G33" s="183" t="s">
        <v>113</v>
      </c>
      <c r="H33" s="182">
        <v>0.5</v>
      </c>
      <c r="I33" s="183" t="s">
        <v>127</v>
      </c>
      <c r="J33" s="182">
        <v>0.6</v>
      </c>
      <c r="K33" s="183" t="s">
        <v>127</v>
      </c>
    </row>
    <row r="34" spans="6:11" x14ac:dyDescent="0.25">
      <c r="F34" t="s">
        <v>333</v>
      </c>
      <c r="G34" s="183" t="s">
        <v>113</v>
      </c>
      <c r="H34" s="182">
        <v>0.5</v>
      </c>
      <c r="I34" s="183" t="s">
        <v>130</v>
      </c>
      <c r="J34" s="182">
        <v>0.8</v>
      </c>
      <c r="K34" s="183" t="s">
        <v>163</v>
      </c>
    </row>
    <row r="35" spans="6:11" x14ac:dyDescent="0.25">
      <c r="F35" t="s">
        <v>332</v>
      </c>
      <c r="G35" s="183" t="s">
        <v>113</v>
      </c>
      <c r="H35" s="182">
        <v>0.5</v>
      </c>
      <c r="I35" s="183" t="s">
        <v>132</v>
      </c>
      <c r="J35" s="182">
        <v>1</v>
      </c>
      <c r="K35" s="183" t="s">
        <v>161</v>
      </c>
    </row>
    <row r="37" spans="6:11" ht="45" x14ac:dyDescent="0.25">
      <c r="G37" s="184" t="s">
        <v>342</v>
      </c>
    </row>
    <row r="38" spans="6:11" ht="105" x14ac:dyDescent="0.25">
      <c r="G38" s="184" t="s">
        <v>343</v>
      </c>
    </row>
    <row r="39" spans="6:11" ht="75" x14ac:dyDescent="0.25">
      <c r="G39" s="184" t="s">
        <v>344</v>
      </c>
    </row>
    <row r="40" spans="6:11" ht="75" x14ac:dyDescent="0.25">
      <c r="G40" s="184" t="s">
        <v>345</v>
      </c>
    </row>
    <row r="41" spans="6:11" ht="75" x14ac:dyDescent="0.25">
      <c r="G41" s="184" t="s">
        <v>346</v>
      </c>
    </row>
    <row r="42" spans="6:11" ht="45" x14ac:dyDescent="0.25">
      <c r="G42" s="184" t="s">
        <v>347</v>
      </c>
    </row>
    <row r="43" spans="6:11" ht="105" x14ac:dyDescent="0.25">
      <c r="G43" s="184" t="s">
        <v>348</v>
      </c>
    </row>
    <row r="44" spans="6:11" ht="75" x14ac:dyDescent="0.25">
      <c r="G44" s="184" t="s">
        <v>349</v>
      </c>
    </row>
    <row r="45" spans="6:11" ht="75" x14ac:dyDescent="0.25">
      <c r="G45" s="184" t="s">
        <v>350</v>
      </c>
    </row>
    <row r="46" spans="6:11" ht="75" x14ac:dyDescent="0.25">
      <c r="G46" s="184" t="s">
        <v>351</v>
      </c>
    </row>
    <row r="47" spans="6:11" ht="45" x14ac:dyDescent="0.25">
      <c r="G47" s="184" t="s">
        <v>352</v>
      </c>
    </row>
    <row r="48" spans="6:11" ht="105" x14ac:dyDescent="0.25">
      <c r="G48" s="184" t="s">
        <v>353</v>
      </c>
    </row>
    <row r="49" spans="7:7" ht="75" x14ac:dyDescent="0.25">
      <c r="G49" s="184" t="s">
        <v>354</v>
      </c>
    </row>
    <row r="50" spans="7:7" ht="75" x14ac:dyDescent="0.25">
      <c r="G50" s="184" t="s">
        <v>355</v>
      </c>
    </row>
    <row r="51" spans="7:7" ht="75" x14ac:dyDescent="0.25">
      <c r="G51" s="184" t="s">
        <v>356</v>
      </c>
    </row>
    <row r="52" spans="7:7" ht="45" x14ac:dyDescent="0.25">
      <c r="G52" s="184" t="s">
        <v>357</v>
      </c>
    </row>
    <row r="53" spans="7:7" ht="105" x14ac:dyDescent="0.25">
      <c r="G53" s="184" t="s">
        <v>358</v>
      </c>
    </row>
    <row r="54" spans="7:7" ht="75" x14ac:dyDescent="0.25">
      <c r="G54" s="184" t="s">
        <v>359</v>
      </c>
    </row>
    <row r="55" spans="7:7" ht="75" x14ac:dyDescent="0.25">
      <c r="G55" s="184" t="s">
        <v>360</v>
      </c>
    </row>
    <row r="56" spans="7:7" ht="75" x14ac:dyDescent="0.25">
      <c r="G56" s="184" t="s">
        <v>361</v>
      </c>
    </row>
    <row r="57" spans="7:7" ht="45" x14ac:dyDescent="0.25">
      <c r="G57" s="184" t="s">
        <v>362</v>
      </c>
    </row>
    <row r="58" spans="7:7" ht="105" x14ac:dyDescent="0.25">
      <c r="G58" s="184" t="s">
        <v>363</v>
      </c>
    </row>
    <row r="59" spans="7:7" ht="75" x14ac:dyDescent="0.25">
      <c r="G59" s="184" t="s">
        <v>364</v>
      </c>
    </row>
    <row r="60" spans="7:7" ht="75" x14ac:dyDescent="0.25">
      <c r="G60" s="184" t="s">
        <v>365</v>
      </c>
    </row>
    <row r="61" spans="7:7" ht="75" x14ac:dyDescent="0.25">
      <c r="G61" s="184" t="s">
        <v>366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Aarrieta</cp:lastModifiedBy>
  <dcterms:created xsi:type="dcterms:W3CDTF">2021-04-16T16:11:31Z</dcterms:created>
  <dcterms:modified xsi:type="dcterms:W3CDTF">2022-01-28T12:45:01Z</dcterms:modified>
</cp:coreProperties>
</file>