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Types.xml" ContentType="application/vnd.ms-excel.rdrichvaluetypes+xml"/>
  <Override PartName="/xl/richData/rdrichvaluestructure.xml" ContentType="application/vnd.ms-excel.rdrichvaluestructure+xml"/>
  <Override PartName="/xl/richData/rdrichvalue.xml" ContentType="application/vnd.ms-excel.rdrichvalu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PC-68342\OneDrive - Consejo Superior de la Judicatura\Documentos SG-SST--Compartido\Matriz de Riesgos proceso\Matriz de Riesgos 5x5 2021\"/>
    </mc:Choice>
  </mc:AlternateContent>
  <bookViews>
    <workbookView xWindow="-120" yWindow="-120" windowWidth="20730" windowHeight="11160" tabRatio="882" firstSheet="9" activeTab="15"/>
  </bookViews>
  <sheets>
    <sheet name="Presentacion " sheetId="10" r:id="rId1"/>
    <sheet name="Análisis de Contexto " sheetId="14" r:id="rId2"/>
    <sheet name="Estrategias" sheetId="15"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17" r:id="rId14"/>
    <sheet name="Seguimiento 3 Trimestre " sheetId="19" r:id="rId15"/>
    <sheet name="Seguimiento 4 Trimestre " sheetId="20" r:id="rId16"/>
  </sheets>
  <externalReferences>
    <externalReference r:id="rId17"/>
    <externalReference r:id="rId18"/>
  </externalReferences>
  <definedNames>
    <definedName name="_xlnm._FilterDatabase" localSheetId="12" hidden="1">'Seguimiento 1 Trimestre'!$A$10:$T$59</definedName>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[2]Hoja2!$H$3:$H$7</definedName>
  </definedNames>
  <calcPr calcId="152511"/>
  <pivotCaches>
    <pivotCache cacheId="0"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T34" i="1" l="1"/>
  <c r="Q34" i="1"/>
  <c r="T33" i="1"/>
  <c r="Q33" i="1"/>
  <c r="T32" i="1"/>
  <c r="Q32" i="1"/>
  <c r="T31" i="1"/>
  <c r="Q31" i="1"/>
  <c r="T30" i="1"/>
  <c r="Q30" i="1"/>
  <c r="L30" i="1"/>
  <c r="T13" i="1" l="1"/>
  <c r="Z13" i="1" s="1"/>
  <c r="Y13" i="1" s="1"/>
  <c r="Q13" i="1"/>
  <c r="L10" i="1"/>
  <c r="M55" i="1" l="1"/>
  <c r="L55" i="1"/>
  <c r="M50" i="1"/>
  <c r="L50" i="1"/>
  <c r="M45" i="1"/>
  <c r="L45" i="1"/>
  <c r="M30" i="1"/>
  <c r="M40" i="1"/>
  <c r="L40" i="1"/>
  <c r="M35" i="1"/>
  <c r="L35" i="1"/>
  <c r="M25" i="1"/>
  <c r="L25" i="1"/>
  <c r="M20" i="1"/>
  <c r="L20" i="1"/>
  <c r="M10" i="1"/>
  <c r="AD13" i="1" s="1"/>
  <c r="AC13" i="1" s="1"/>
  <c r="M15" i="1"/>
  <c r="L15" i="1"/>
  <c r="B55" i="20" l="1"/>
  <c r="B50" i="20"/>
  <c r="B45" i="20"/>
  <c r="B40" i="20"/>
  <c r="B35" i="20"/>
  <c r="B30" i="20"/>
  <c r="B25" i="20"/>
  <c r="B20" i="20"/>
  <c r="B15" i="20"/>
  <c r="B10" i="20"/>
  <c r="B55" i="19"/>
  <c r="B50" i="19"/>
  <c r="B45" i="19"/>
  <c r="B40" i="19"/>
  <c r="B35" i="19"/>
  <c r="B30" i="19"/>
  <c r="B25" i="19"/>
  <c r="B20" i="19"/>
  <c r="B15" i="19"/>
  <c r="B10" i="19"/>
  <c r="B55" i="17"/>
  <c r="B50" i="17"/>
  <c r="B45" i="17"/>
  <c r="B40" i="17"/>
  <c r="B35" i="17"/>
  <c r="B30" i="17"/>
  <c r="B25" i="17"/>
  <c r="B20" i="17"/>
  <c r="B15" i="17"/>
  <c r="B10" i="17"/>
  <c r="B55" i="18"/>
  <c r="B50" i="18"/>
  <c r="B45" i="18"/>
  <c r="B40" i="18"/>
  <c r="B35" i="18"/>
  <c r="B30" i="18"/>
  <c r="B25" i="18"/>
  <c r="B20" i="18"/>
  <c r="B15" i="18"/>
  <c r="B10" i="18"/>
  <c r="I55" i="18"/>
  <c r="I50" i="20"/>
  <c r="I45" i="19"/>
  <c r="I40" i="20"/>
  <c r="I30" i="19"/>
  <c r="I25" i="20"/>
  <c r="I20" i="18"/>
  <c r="I15" i="20"/>
  <c r="N55" i="20"/>
  <c r="G55" i="20"/>
  <c r="F55" i="20"/>
  <c r="E55" i="20"/>
  <c r="D55" i="20"/>
  <c r="C55" i="20"/>
  <c r="A55" i="20"/>
  <c r="N50" i="20"/>
  <c r="G50" i="20"/>
  <c r="F50" i="20"/>
  <c r="E50" i="20"/>
  <c r="D50" i="20"/>
  <c r="C50" i="20"/>
  <c r="A50" i="20"/>
  <c r="N45" i="20"/>
  <c r="G45" i="20"/>
  <c r="F45" i="20"/>
  <c r="E45" i="20"/>
  <c r="D45" i="20"/>
  <c r="C45" i="20"/>
  <c r="A45" i="20"/>
  <c r="N40" i="20"/>
  <c r="G40" i="20"/>
  <c r="F40" i="20"/>
  <c r="E40" i="20"/>
  <c r="D40" i="20"/>
  <c r="C40" i="20"/>
  <c r="A40" i="20"/>
  <c r="N35" i="20"/>
  <c r="G35" i="20"/>
  <c r="F35" i="20"/>
  <c r="E35" i="20"/>
  <c r="D35" i="20"/>
  <c r="C35" i="20"/>
  <c r="A35" i="20"/>
  <c r="N30" i="20"/>
  <c r="G30" i="20"/>
  <c r="F30" i="20"/>
  <c r="E30" i="20"/>
  <c r="D30" i="20"/>
  <c r="C30" i="20"/>
  <c r="A3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55" i="19"/>
  <c r="G55" i="19"/>
  <c r="F55" i="19"/>
  <c r="E55" i="19"/>
  <c r="D55" i="19"/>
  <c r="C55" i="19"/>
  <c r="A55" i="19"/>
  <c r="N50" i="19"/>
  <c r="G50" i="19"/>
  <c r="F50" i="19"/>
  <c r="E50" i="19"/>
  <c r="D50" i="19"/>
  <c r="C50" i="19"/>
  <c r="A50" i="19"/>
  <c r="N45" i="19"/>
  <c r="G45" i="19"/>
  <c r="F45" i="19"/>
  <c r="E45" i="19"/>
  <c r="D45" i="19"/>
  <c r="C45" i="19"/>
  <c r="A45" i="19"/>
  <c r="N40" i="19"/>
  <c r="G40" i="19"/>
  <c r="F40" i="19"/>
  <c r="E40" i="19"/>
  <c r="D40" i="19"/>
  <c r="C40" i="19"/>
  <c r="A40" i="19"/>
  <c r="N35" i="19"/>
  <c r="G35" i="19"/>
  <c r="F35" i="19"/>
  <c r="E35" i="19"/>
  <c r="D35" i="19"/>
  <c r="C35" i="19"/>
  <c r="A35" i="19"/>
  <c r="N30" i="19"/>
  <c r="G30" i="19"/>
  <c r="F30" i="19"/>
  <c r="E30" i="19"/>
  <c r="D30" i="19"/>
  <c r="C30" i="19"/>
  <c r="A30" i="19"/>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N55" i="18"/>
  <c r="G55" i="18"/>
  <c r="F55" i="18"/>
  <c r="E55" i="18"/>
  <c r="D55" i="18"/>
  <c r="C55" i="18"/>
  <c r="A55" i="18"/>
  <c r="N50" i="18"/>
  <c r="G50" i="18"/>
  <c r="F50" i="18"/>
  <c r="E50" i="18"/>
  <c r="D50" i="18"/>
  <c r="C50" i="18"/>
  <c r="A50" i="18"/>
  <c r="N45" i="18"/>
  <c r="G45" i="18"/>
  <c r="F45" i="18"/>
  <c r="E45" i="18"/>
  <c r="D45" i="18"/>
  <c r="C45" i="18"/>
  <c r="A45" i="18"/>
  <c r="N40" i="18"/>
  <c r="G40" i="18"/>
  <c r="F40" i="18"/>
  <c r="E40" i="18"/>
  <c r="D40" i="18"/>
  <c r="C40" i="18"/>
  <c r="A40" i="18"/>
  <c r="N35" i="18"/>
  <c r="G35" i="18"/>
  <c r="F35" i="18"/>
  <c r="E35" i="18"/>
  <c r="D35" i="18"/>
  <c r="C35" i="18"/>
  <c r="A35" i="18"/>
  <c r="N30" i="18"/>
  <c r="G30" i="18"/>
  <c r="F30" i="18"/>
  <c r="E30" i="18"/>
  <c r="D30" i="18"/>
  <c r="C30" i="18"/>
  <c r="A30" i="18"/>
  <c r="N25" i="18"/>
  <c r="G25" i="18"/>
  <c r="F25" i="18"/>
  <c r="E25" i="18"/>
  <c r="D25" i="18"/>
  <c r="C25" i="18"/>
  <c r="A25" i="18"/>
  <c r="N20" i="18"/>
  <c r="G20" i="18"/>
  <c r="F20" i="18"/>
  <c r="E20" i="18"/>
  <c r="D20" i="18"/>
  <c r="C20" i="18"/>
  <c r="A20" i="18"/>
  <c r="N15" i="18"/>
  <c r="G15" i="18"/>
  <c r="F15" i="18"/>
  <c r="E15" i="18"/>
  <c r="D15" i="18"/>
  <c r="C15" i="18"/>
  <c r="A15" i="18"/>
  <c r="N10" i="18"/>
  <c r="G10" i="18"/>
  <c r="F10" i="18"/>
  <c r="E10" i="18"/>
  <c r="D10" i="18"/>
  <c r="C10" i="18"/>
  <c r="A10" i="18"/>
  <c r="D6" i="18"/>
  <c r="D5" i="18"/>
  <c r="D4" i="18"/>
  <c r="I50" i="19" l="1"/>
  <c r="I15" i="19"/>
  <c r="I55" i="19"/>
  <c r="I50" i="18"/>
  <c r="I40" i="18"/>
  <c r="I40" i="19"/>
  <c r="I55" i="20"/>
  <c r="I45" i="18"/>
  <c r="I45" i="20"/>
  <c r="I30" i="20"/>
  <c r="I30" i="18"/>
  <c r="I25" i="19"/>
  <c r="I25" i="18"/>
  <c r="I20" i="19"/>
  <c r="I20" i="20"/>
  <c r="I15" i="18"/>
  <c r="I30" i="1"/>
  <c r="T59" i="1"/>
  <c r="Q59" i="1"/>
  <c r="AD59" i="1" s="1"/>
  <c r="AC59" i="1" s="1"/>
  <c r="T58" i="1"/>
  <c r="Q58" i="1"/>
  <c r="T57" i="1"/>
  <c r="Q57" i="1"/>
  <c r="AD57" i="1" s="1"/>
  <c r="T56" i="1"/>
  <c r="Q56" i="1"/>
  <c r="AD56" i="1" s="1"/>
  <c r="T55" i="1"/>
  <c r="Q55" i="1"/>
  <c r="AD55" i="1" s="1"/>
  <c r="I55" i="17"/>
  <c r="J55" i="1"/>
  <c r="Z55" i="1" s="1"/>
  <c r="I55" i="1"/>
  <c r="T54" i="1"/>
  <c r="Q54" i="1"/>
  <c r="AD54" i="1" s="1"/>
  <c r="AC54" i="1" s="1"/>
  <c r="T53" i="1"/>
  <c r="Q53" i="1"/>
  <c r="AD53" i="1" s="1"/>
  <c r="T52" i="1"/>
  <c r="Q52" i="1"/>
  <c r="X52" i="1" s="1"/>
  <c r="T51" i="1"/>
  <c r="Q51" i="1"/>
  <c r="X51" i="1" s="1"/>
  <c r="T50" i="1"/>
  <c r="Q50" i="1"/>
  <c r="X50" i="1" s="1"/>
  <c r="I50" i="17"/>
  <c r="J50" i="1"/>
  <c r="Z52" i="1" s="1"/>
  <c r="Y52" i="1" s="1"/>
  <c r="I50" i="1"/>
  <c r="T49" i="1"/>
  <c r="Q49" i="1"/>
  <c r="X49" i="1" s="1"/>
  <c r="T48" i="1"/>
  <c r="Q48" i="1"/>
  <c r="T47" i="1"/>
  <c r="Q47" i="1"/>
  <c r="AD47" i="1" s="1"/>
  <c r="Z46" i="1"/>
  <c r="Y46" i="1" s="1"/>
  <c r="T46" i="1"/>
  <c r="Q46" i="1"/>
  <c r="T45" i="1"/>
  <c r="Q45" i="1"/>
  <c r="X45" i="1" s="1"/>
  <c r="I45" i="17"/>
  <c r="J45" i="1"/>
  <c r="Z47" i="1" s="1"/>
  <c r="Y47" i="1" s="1"/>
  <c r="I45" i="1"/>
  <c r="AD31" i="1"/>
  <c r="I40" i="17"/>
  <c r="J30" i="1"/>
  <c r="N55" i="17"/>
  <c r="G55" i="17"/>
  <c r="F55" i="17"/>
  <c r="E55" i="17"/>
  <c r="D55" i="17"/>
  <c r="C55" i="17"/>
  <c r="A55" i="17"/>
  <c r="N50" i="17"/>
  <c r="G50" i="17"/>
  <c r="F50" i="17"/>
  <c r="E50" i="17"/>
  <c r="D50" i="17"/>
  <c r="C50" i="17"/>
  <c r="A50" i="17"/>
  <c r="N45" i="17"/>
  <c r="G45" i="17"/>
  <c r="F45" i="17"/>
  <c r="E45" i="17"/>
  <c r="D45" i="17"/>
  <c r="C45" i="17"/>
  <c r="A45" i="17"/>
  <c r="N40" i="17"/>
  <c r="G40" i="17"/>
  <c r="F40" i="17"/>
  <c r="E40" i="17"/>
  <c r="D40" i="17"/>
  <c r="C40" i="17"/>
  <c r="A40" i="17"/>
  <c r="N35" i="17"/>
  <c r="G35" i="17"/>
  <c r="F35" i="17"/>
  <c r="E35" i="17"/>
  <c r="D35" i="17"/>
  <c r="C35" i="17"/>
  <c r="A35" i="17"/>
  <c r="N30" i="17"/>
  <c r="I30" i="17"/>
  <c r="G30" i="17"/>
  <c r="F30" i="17"/>
  <c r="E30" i="17"/>
  <c r="D30" i="17"/>
  <c r="C30" i="17"/>
  <c r="A30" i="17"/>
  <c r="N25" i="17"/>
  <c r="I25" i="17"/>
  <c r="G25" i="17"/>
  <c r="F25" i="17"/>
  <c r="E25" i="17"/>
  <c r="D25" i="17"/>
  <c r="C25" i="17"/>
  <c r="A25" i="17"/>
  <c r="G20" i="17"/>
  <c r="F20" i="17"/>
  <c r="E20" i="17"/>
  <c r="D20" i="17"/>
  <c r="C20" i="17"/>
  <c r="A20" i="17"/>
  <c r="N20" i="17"/>
  <c r="I20" i="17"/>
  <c r="N15" i="17"/>
  <c r="I15" i="17"/>
  <c r="G15" i="17"/>
  <c r="F15" i="17"/>
  <c r="E15" i="17"/>
  <c r="D15" i="17"/>
  <c r="C15" i="17"/>
  <c r="A15" i="17"/>
  <c r="D6" i="17"/>
  <c r="D5" i="17"/>
  <c r="D4" i="17"/>
  <c r="N10" i="17"/>
  <c r="G10" i="17"/>
  <c r="F10" i="17"/>
  <c r="E10" i="17"/>
  <c r="D10" i="17"/>
  <c r="C10" i="17"/>
  <c r="A10" i="17"/>
  <c r="H45" i="18" l="1"/>
  <c r="H45" i="19"/>
  <c r="H45" i="20"/>
  <c r="H40" i="17"/>
  <c r="H40" i="18"/>
  <c r="H40" i="19"/>
  <c r="H40" i="20"/>
  <c r="N50" i="1"/>
  <c r="J50" i="17" s="1"/>
  <c r="H50" i="18"/>
  <c r="H50" i="19"/>
  <c r="H50" i="20"/>
  <c r="AD50" i="1"/>
  <c r="AC50" i="1" s="1"/>
  <c r="X54" i="1"/>
  <c r="AD30" i="1"/>
  <c r="AC30" i="1" s="1"/>
  <c r="H55" i="17"/>
  <c r="H55" i="18"/>
  <c r="H55" i="19"/>
  <c r="H55" i="20"/>
  <c r="AD58" i="1"/>
  <c r="AC58" i="1" s="1"/>
  <c r="AC56" i="1"/>
  <c r="AD52" i="1"/>
  <c r="AC52" i="1" s="1"/>
  <c r="AD51" i="1"/>
  <c r="AC51" i="1" s="1"/>
  <c r="X58" i="1"/>
  <c r="X57" i="1"/>
  <c r="X56" i="1"/>
  <c r="X55" i="1"/>
  <c r="X59" i="1"/>
  <c r="X53" i="1"/>
  <c r="AD46" i="1"/>
  <c r="AC46" i="1" s="1"/>
  <c r="AD48" i="1"/>
  <c r="AC48" i="1" s="1"/>
  <c r="AD45" i="1"/>
  <c r="AD49" i="1"/>
  <c r="AC49" i="1" s="1"/>
  <c r="AD34" i="1"/>
  <c r="AC34" i="1" s="1"/>
  <c r="AD33" i="1"/>
  <c r="AC33" i="1" s="1"/>
  <c r="AD32" i="1"/>
  <c r="AC32" i="1" s="1"/>
  <c r="X48" i="1"/>
  <c r="X47" i="1"/>
  <c r="X46" i="1"/>
  <c r="X34" i="1"/>
  <c r="X33" i="1"/>
  <c r="X31" i="1"/>
  <c r="X32" i="1"/>
  <c r="AC31" i="1"/>
  <c r="X30" i="1"/>
  <c r="Z30" i="1"/>
  <c r="Y30" i="1" s="1"/>
  <c r="N45" i="1"/>
  <c r="H45" i="17"/>
  <c r="Y55" i="1"/>
  <c r="Z59" i="1"/>
  <c r="Y59" i="1" s="1"/>
  <c r="N55" i="1"/>
  <c r="Z57" i="1"/>
  <c r="Y57" i="1" s="1"/>
  <c r="AC57" i="1"/>
  <c r="Z58" i="1"/>
  <c r="Y58" i="1" s="1"/>
  <c r="Z56" i="1"/>
  <c r="Y56" i="1" s="1"/>
  <c r="Z51" i="1"/>
  <c r="Y51" i="1" s="1"/>
  <c r="AC53" i="1"/>
  <c r="Z50" i="1"/>
  <c r="Z54" i="1"/>
  <c r="Y54" i="1" s="1"/>
  <c r="Z53" i="1"/>
  <c r="Y53" i="1" s="1"/>
  <c r="H50" i="17"/>
  <c r="AC47" i="1"/>
  <c r="Z45" i="1"/>
  <c r="Z49" i="1"/>
  <c r="Y49" i="1" s="1"/>
  <c r="Z48" i="1"/>
  <c r="Y48" i="1" s="1"/>
  <c r="N30" i="1"/>
  <c r="Z32" i="1"/>
  <c r="Y32" i="1" s="1"/>
  <c r="Z31" i="1"/>
  <c r="Y31" i="1" s="1"/>
  <c r="Z34" i="1"/>
  <c r="Y34" i="1" s="1"/>
  <c r="Z33" i="1"/>
  <c r="Y33" i="1" s="1"/>
  <c r="J50" i="19" l="1"/>
  <c r="J50" i="18"/>
  <c r="J50" i="20"/>
  <c r="J55" i="17"/>
  <c r="J55" i="18"/>
  <c r="J55" i="20"/>
  <c r="J55" i="19"/>
  <c r="J45" i="17"/>
  <c r="J45" i="19"/>
  <c r="J45" i="20"/>
  <c r="J45" i="18"/>
  <c r="J40" i="17"/>
  <c r="J40" i="20"/>
  <c r="J40" i="18"/>
  <c r="J40" i="19"/>
  <c r="AB55" i="1"/>
  <c r="AA55" i="1" s="1"/>
  <c r="AF55" i="1"/>
  <c r="AE55" i="1" s="1"/>
  <c r="AC55" i="1"/>
  <c r="AF50" i="1"/>
  <c r="AE50" i="1" s="1"/>
  <c r="Y50" i="1"/>
  <c r="AB50" i="1"/>
  <c r="AA50" i="1" s="1"/>
  <c r="AB45" i="1"/>
  <c r="AA45" i="1" s="1"/>
  <c r="Y45" i="1"/>
  <c r="AC45" i="1"/>
  <c r="AF45" i="1"/>
  <c r="AE45" i="1" s="1"/>
  <c r="AF30" i="1"/>
  <c r="AE30" i="1" s="1"/>
  <c r="AB30" i="1"/>
  <c r="AA30" i="1" s="1"/>
  <c r="K40" i="18" l="1"/>
  <c r="K40" i="19"/>
  <c r="K40" i="20"/>
  <c r="K55" i="17"/>
  <c r="K55" i="19"/>
  <c r="K55" i="20"/>
  <c r="K55" i="18"/>
  <c r="K50" i="18"/>
  <c r="K50" i="19"/>
  <c r="K50" i="20"/>
  <c r="K45" i="18"/>
  <c r="K45" i="19"/>
  <c r="K45" i="20"/>
  <c r="L55" i="17"/>
  <c r="L55" i="18"/>
  <c r="L55" i="19"/>
  <c r="L55" i="20"/>
  <c r="L50" i="17"/>
  <c r="L50" i="19"/>
  <c r="L50" i="20"/>
  <c r="L50" i="18"/>
  <c r="L45" i="17"/>
  <c r="L45" i="19"/>
  <c r="L45" i="18"/>
  <c r="L45" i="20"/>
  <c r="L40" i="17"/>
  <c r="L40" i="20"/>
  <c r="L40" i="19"/>
  <c r="L40" i="18"/>
  <c r="AG55" i="1"/>
  <c r="AG50" i="1"/>
  <c r="K50" i="17"/>
  <c r="K45" i="17"/>
  <c r="AG45" i="1"/>
  <c r="K40" i="17"/>
  <c r="AG30" i="1"/>
  <c r="M55" i="17" l="1"/>
  <c r="M55" i="19"/>
  <c r="M55" i="18"/>
  <c r="M55" i="20"/>
  <c r="M50" i="17"/>
  <c r="M50" i="19"/>
  <c r="M50" i="18"/>
  <c r="M50" i="20"/>
  <c r="M45" i="17"/>
  <c r="M45" i="18"/>
  <c r="M45" i="19"/>
  <c r="M45" i="20"/>
  <c r="M40" i="17"/>
  <c r="M40" i="20"/>
  <c r="M40" i="19"/>
  <c r="M40" i="18"/>
  <c r="T44" i="1"/>
  <c r="Q44" i="1"/>
  <c r="AD44" i="1" s="1"/>
  <c r="T43" i="1"/>
  <c r="Q43" i="1"/>
  <c r="T42" i="1"/>
  <c r="Q42" i="1"/>
  <c r="T41" i="1"/>
  <c r="Q41" i="1"/>
  <c r="T40" i="1"/>
  <c r="Q40" i="1"/>
  <c r="J40" i="1"/>
  <c r="X44" i="1" s="1"/>
  <c r="I40" i="1"/>
  <c r="X43" i="1" l="1"/>
  <c r="H35" i="20"/>
  <c r="H35" i="18"/>
  <c r="H35" i="19"/>
  <c r="H35" i="17"/>
  <c r="I10" i="17"/>
  <c r="I10" i="18"/>
  <c r="I10" i="20"/>
  <c r="I10" i="19"/>
  <c r="I35" i="18"/>
  <c r="I35" i="19"/>
  <c r="I35" i="20"/>
  <c r="I35" i="17"/>
  <c r="Z43" i="1"/>
  <c r="Y43" i="1" s="1"/>
  <c r="X41" i="1"/>
  <c r="X42" i="1"/>
  <c r="Z40" i="1"/>
  <c r="Y40" i="1" s="1"/>
  <c r="Z44" i="1"/>
  <c r="Y44" i="1" s="1"/>
  <c r="Z42" i="1"/>
  <c r="Y42" i="1" s="1"/>
  <c r="X40" i="1"/>
  <c r="N40" i="1"/>
  <c r="AD43" i="1"/>
  <c r="AC43" i="1" s="1"/>
  <c r="AD41" i="1"/>
  <c r="AC41" i="1" s="1"/>
  <c r="AD42" i="1"/>
  <c r="AC42" i="1" s="1"/>
  <c r="AD40" i="1"/>
  <c r="AC44" i="1"/>
  <c r="Z41" i="1"/>
  <c r="Y41" i="1" s="1"/>
  <c r="T39" i="1"/>
  <c r="Q39" i="1"/>
  <c r="T38" i="1"/>
  <c r="Q38" i="1"/>
  <c r="AD38" i="1" s="1"/>
  <c r="AC38" i="1" s="1"/>
  <c r="T37" i="1"/>
  <c r="Q37" i="1"/>
  <c r="T36" i="1"/>
  <c r="Q36" i="1"/>
  <c r="T35" i="1"/>
  <c r="Q35" i="1"/>
  <c r="J35" i="1"/>
  <c r="I35" i="1"/>
  <c r="H30" i="19" l="1"/>
  <c r="H30" i="20"/>
  <c r="H30" i="18"/>
  <c r="H30" i="17"/>
  <c r="J35" i="20"/>
  <c r="J35" i="18"/>
  <c r="J35" i="19"/>
  <c r="J35" i="17"/>
  <c r="Z39" i="1"/>
  <c r="Y39" i="1" s="1"/>
  <c r="AC40" i="1"/>
  <c r="AF40" i="1"/>
  <c r="AE40" i="1" s="1"/>
  <c r="AB40" i="1"/>
  <c r="AA40" i="1" s="1"/>
  <c r="AD37" i="1"/>
  <c r="AC37" i="1" s="1"/>
  <c r="AD36" i="1"/>
  <c r="AC36" i="1" s="1"/>
  <c r="AD39" i="1"/>
  <c r="AC39" i="1" s="1"/>
  <c r="N35" i="1"/>
  <c r="AD35" i="1"/>
  <c r="X38" i="1"/>
  <c r="Z36" i="1"/>
  <c r="Y36" i="1" s="1"/>
  <c r="X36" i="1"/>
  <c r="X37" i="1"/>
  <c r="Z38" i="1"/>
  <c r="Y38" i="1" s="1"/>
  <c r="Z37" i="1"/>
  <c r="Y37" i="1" s="1"/>
  <c r="X35" i="1"/>
  <c r="X39" i="1"/>
  <c r="Z35" i="1"/>
  <c r="K35" i="18" l="1"/>
  <c r="K35" i="19"/>
  <c r="K35" i="20"/>
  <c r="K35" i="17"/>
  <c r="J30" i="18"/>
  <c r="J30" i="19"/>
  <c r="J30" i="20"/>
  <c r="J30" i="17"/>
  <c r="L35" i="18"/>
  <c r="L35" i="19"/>
  <c r="L35" i="20"/>
  <c r="L35" i="17"/>
  <c r="AG40" i="1"/>
  <c r="AF35" i="1"/>
  <c r="AE35" i="1" s="1"/>
  <c r="AC35" i="1"/>
  <c r="AB35" i="1"/>
  <c r="AA35" i="1" s="1"/>
  <c r="Y35" i="1"/>
  <c r="K30" i="19" l="1"/>
  <c r="K30" i="20"/>
  <c r="K30" i="18"/>
  <c r="K30" i="17"/>
  <c r="L30" i="20"/>
  <c r="L30" i="18"/>
  <c r="L30" i="19"/>
  <c r="L30" i="17"/>
  <c r="M35" i="17"/>
  <c r="M35" i="19"/>
  <c r="M35" i="20"/>
  <c r="M35" i="18"/>
  <c r="AG35" i="1"/>
  <c r="M30" i="17" l="1"/>
  <c r="M30" i="20"/>
  <c r="M30" i="18"/>
  <c r="M30" i="19"/>
  <c r="T29" i="1"/>
  <c r="Q29" i="1"/>
  <c r="T28" i="1"/>
  <c r="Q28" i="1"/>
  <c r="T27" i="1"/>
  <c r="Q27" i="1"/>
  <c r="T26" i="1"/>
  <c r="Q26" i="1"/>
  <c r="T25" i="1"/>
  <c r="Q25" i="1"/>
  <c r="J25" i="1"/>
  <c r="I25" i="1"/>
  <c r="X27" i="1" l="1"/>
  <c r="Z29" i="1"/>
  <c r="Y29" i="1" s="1"/>
  <c r="X28" i="1"/>
  <c r="H25" i="18"/>
  <c r="H25" i="19"/>
  <c r="H25" i="20"/>
  <c r="H25" i="17"/>
  <c r="X26" i="1"/>
  <c r="X25" i="1"/>
  <c r="X29" i="1"/>
  <c r="AD26" i="1"/>
  <c r="AC26" i="1" s="1"/>
  <c r="AD28" i="1"/>
  <c r="AC28" i="1" s="1"/>
  <c r="AD27" i="1"/>
  <c r="AD29" i="1"/>
  <c r="AC29" i="1" s="1"/>
  <c r="AD25" i="1"/>
  <c r="AC25" i="1" s="1"/>
  <c r="Z27" i="1"/>
  <c r="Y27" i="1" s="1"/>
  <c r="Z25" i="1"/>
  <c r="Y25" i="1" s="1"/>
  <c r="N25" i="1"/>
  <c r="Z28" i="1"/>
  <c r="Y28" i="1" s="1"/>
  <c r="Z26" i="1"/>
  <c r="Y26" i="1" s="1"/>
  <c r="J25" i="20" l="1"/>
  <c r="J25" i="19"/>
  <c r="J25" i="18"/>
  <c r="J25" i="17"/>
  <c r="AF25" i="1"/>
  <c r="AE25" i="1" s="1"/>
  <c r="AC27" i="1"/>
  <c r="AB25" i="1"/>
  <c r="AA25" i="1" s="1"/>
  <c r="K25" i="17" l="1"/>
  <c r="K25" i="18"/>
  <c r="K25" i="19"/>
  <c r="K25" i="20"/>
  <c r="L25" i="18"/>
  <c r="L25" i="19"/>
  <c r="L25" i="20"/>
  <c r="L25" i="17"/>
  <c r="AG25" i="1"/>
  <c r="M25" i="17" l="1"/>
  <c r="M25" i="19"/>
  <c r="M25" i="20"/>
  <c r="M25" i="18"/>
  <c r="T24" i="1"/>
  <c r="Q24" i="1"/>
  <c r="T23" i="1"/>
  <c r="Q23" i="1"/>
  <c r="T22" i="1"/>
  <c r="Q22" i="1"/>
  <c r="T21" i="1"/>
  <c r="Q21" i="1"/>
  <c r="T20" i="1"/>
  <c r="Q20" i="1"/>
  <c r="J20" i="1"/>
  <c r="I20" i="1"/>
  <c r="T14" i="1"/>
  <c r="Q14" i="1"/>
  <c r="T12" i="1"/>
  <c r="Q12" i="1"/>
  <c r="T11" i="1"/>
  <c r="Q11" i="1"/>
  <c r="T10" i="1"/>
  <c r="Q10" i="1"/>
  <c r="J10" i="1"/>
  <c r="X13" i="1" s="1"/>
  <c r="I10" i="1"/>
  <c r="H15" i="18" l="1"/>
  <c r="H15" i="19"/>
  <c r="H15" i="20"/>
  <c r="H15" i="17"/>
  <c r="H20" i="20"/>
  <c r="H20" i="18"/>
  <c r="H20" i="19"/>
  <c r="H20" i="17"/>
  <c r="Z21" i="1"/>
  <c r="Y21" i="1" s="1"/>
  <c r="X20" i="1"/>
  <c r="X23" i="1"/>
  <c r="X21" i="1"/>
  <c r="X22" i="1"/>
  <c r="X24" i="1"/>
  <c r="Z10" i="1"/>
  <c r="Y10" i="1" s="1"/>
  <c r="X10" i="1"/>
  <c r="X12" i="1"/>
  <c r="X14" i="1"/>
  <c r="X11" i="1"/>
  <c r="N10" i="1"/>
  <c r="AD14" i="1"/>
  <c r="AD10" i="1"/>
  <c r="AD12" i="1"/>
  <c r="AD11" i="1"/>
  <c r="AD21" i="1"/>
  <c r="AD20" i="1"/>
  <c r="AD22" i="1"/>
  <c r="AD24" i="1"/>
  <c r="AD23" i="1"/>
  <c r="N20" i="1"/>
  <c r="Z20" i="1"/>
  <c r="Y20" i="1" s="1"/>
  <c r="Z22" i="1"/>
  <c r="Y22" i="1" s="1"/>
  <c r="Z24" i="1"/>
  <c r="Y24" i="1" s="1"/>
  <c r="Z23" i="1"/>
  <c r="Y23" i="1" s="1"/>
  <c r="Z11" i="1"/>
  <c r="Y11" i="1" s="1"/>
  <c r="Z12" i="1"/>
  <c r="Y12" i="1" s="1"/>
  <c r="Z14" i="1"/>
  <c r="Y14" i="1" s="1"/>
  <c r="AF10" i="1" l="1"/>
  <c r="J20" i="18"/>
  <c r="J20" i="20"/>
  <c r="J20" i="19"/>
  <c r="J20" i="17"/>
  <c r="J15" i="20"/>
  <c r="J15" i="18"/>
  <c r="J15" i="19"/>
  <c r="J15" i="17"/>
  <c r="AB20" i="1"/>
  <c r="AA20" i="1" s="1"/>
  <c r="AB10" i="1"/>
  <c r="AA10" i="1" s="1"/>
  <c r="K15" i="17" l="1"/>
  <c r="K15" i="19"/>
  <c r="K15" i="20"/>
  <c r="K15" i="18"/>
  <c r="K20" i="20"/>
  <c r="K20" i="18"/>
  <c r="K20" i="19"/>
  <c r="K20" i="17"/>
  <c r="T19" i="1"/>
  <c r="Q19" i="1"/>
  <c r="T18" i="1"/>
  <c r="Q18" i="1"/>
  <c r="T17" i="1"/>
  <c r="Q17" i="1"/>
  <c r="AC23" i="1" l="1"/>
  <c r="AC21" i="1"/>
  <c r="AC22" i="1"/>
  <c r="AC24" i="1"/>
  <c r="AC14" i="1"/>
  <c r="AC11" i="1"/>
  <c r="AC12" i="1"/>
  <c r="AD17" i="1"/>
  <c r="AC17" i="1" s="1"/>
  <c r="AD18" i="1"/>
  <c r="AC18" i="1" s="1"/>
  <c r="AD19" i="1"/>
  <c r="AC19" i="1" s="1"/>
  <c r="Q16" i="1"/>
  <c r="T16" i="1"/>
  <c r="T15" i="1"/>
  <c r="AF20" i="1" l="1"/>
  <c r="AE20" i="1" s="1"/>
  <c r="AC20" i="1"/>
  <c r="AE10" i="1"/>
  <c r="AC10" i="1"/>
  <c r="AD16" i="1"/>
  <c r="Q15" i="1"/>
  <c r="AD15" i="1" s="1"/>
  <c r="J15" i="1"/>
  <c r="X15" i="1" l="1"/>
  <c r="AG10" i="1"/>
  <c r="L15" i="19"/>
  <c r="L15" i="20"/>
  <c r="L15" i="18"/>
  <c r="L15" i="17"/>
  <c r="AG20" i="1"/>
  <c r="L20" i="18"/>
  <c r="L20" i="19"/>
  <c r="L20" i="20"/>
  <c r="L20" i="17"/>
  <c r="AC16" i="1"/>
  <c r="Z19" i="1"/>
  <c r="Z16" i="1"/>
  <c r="Z15" i="1"/>
  <c r="Y15" i="1" s="1"/>
  <c r="Z17" i="1"/>
  <c r="Z18" i="1"/>
  <c r="X18" i="1"/>
  <c r="X17" i="1"/>
  <c r="X19" i="1"/>
  <c r="AC15" i="1"/>
  <c r="X16" i="1"/>
  <c r="I15" i="1"/>
  <c r="M20" i="17" l="1"/>
  <c r="M20" i="18"/>
  <c r="M20" i="19"/>
  <c r="M20" i="20"/>
  <c r="N15" i="1"/>
  <c r="J10" i="18" s="1"/>
  <c r="H10" i="18"/>
  <c r="H10" i="19"/>
  <c r="H10" i="20"/>
  <c r="H10" i="17"/>
  <c r="M15" i="17"/>
  <c r="M15" i="20"/>
  <c r="M15" i="18"/>
  <c r="M15" i="19"/>
  <c r="AF15" i="1"/>
  <c r="AE15" i="1" s="1"/>
  <c r="Y18" i="1"/>
  <c r="Y17" i="1"/>
  <c r="Y16" i="1"/>
  <c r="Y19" i="1"/>
  <c r="AB15" i="1"/>
  <c r="AA15" i="1" s="1"/>
  <c r="B249" i="6" a="1"/>
  <c r="B249" i="6" l="1"/>
  <c r="J10" i="19"/>
  <c r="K10" i="17"/>
  <c r="K10" i="18"/>
  <c r="K10" i="19"/>
  <c r="K10" i="20"/>
  <c r="J10" i="20"/>
  <c r="J10" i="17"/>
  <c r="L10" i="17"/>
  <c r="L10" i="20"/>
  <c r="L10" i="19"/>
  <c r="L10" i="18"/>
  <c r="AG15" i="1"/>
  <c r="G238" i="6"/>
  <c r="M10" i="17" l="1"/>
  <c r="M10" i="19"/>
  <c r="M10" i="20"/>
  <c r="M10" i="18"/>
  <c r="B251" i="6"/>
  <c r="B250" i="6"/>
</calcChain>
</file>

<file path=xl/comments1.xml><?xml version="1.0" encoding="utf-8"?>
<comments xmlns="http://schemas.openxmlformats.org/spreadsheetml/2006/main">
  <authors>
    <author>LNOVOAR</author>
  </authors>
  <commentList>
    <comment ref="B5" authorId="0" shapeId="0">
      <text>
        <r>
          <rPr>
            <b/>
            <sz val="9"/>
            <color indexed="81"/>
            <rFont val="Tahoma"/>
            <family val="2"/>
          </rPr>
          <t>Amenazas</t>
        </r>
      </text>
    </comment>
    <comment ref="C5" authorId="0" shapeId="0">
      <text>
        <r>
          <rPr>
            <b/>
            <sz val="9"/>
            <color indexed="81"/>
            <rFont val="Tahoma"/>
            <family val="2"/>
          </rPr>
          <t>Oportunidades</t>
        </r>
      </text>
    </comment>
    <comment ref="D5" authorId="0" shapeId="0">
      <text>
        <r>
          <rPr>
            <b/>
            <sz val="9"/>
            <color indexed="81"/>
            <rFont val="Tahoma"/>
            <family val="2"/>
          </rPr>
          <t>Debilidades</t>
        </r>
      </text>
    </comment>
    <comment ref="E5" authorId="0" shapeId="0">
      <text>
        <r>
          <rPr>
            <b/>
            <sz val="9"/>
            <color indexed="81"/>
            <rFont val="Tahoma"/>
            <family val="2"/>
          </rPr>
          <t>Fortalezas</t>
        </r>
      </text>
    </comment>
  </commentList>
</comments>
</file>

<file path=xl/comments2.xml><?xml version="1.0" encoding="utf-8"?>
<comments xmlns="http://schemas.openxmlformats.org/spreadsheetml/2006/main">
  <authors>
    <author>LNOVOAR</author>
  </authors>
  <commentList>
    <comment ref="AF10" authorId="0" shapeId="0">
      <text>
        <r>
          <rPr>
            <b/>
            <u/>
            <sz val="9"/>
            <color indexed="81"/>
            <rFont val="Tahoma"/>
            <family val="2"/>
          </rPr>
          <t>Revisar resultado</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<sst xmlns="http://schemas.openxmlformats.org/spreadsheetml/2006/main" count="2985" uniqueCount="655">
  <si>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</si>
  <si>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</si>
  <si>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</si>
  <si>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</si>
  <si>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</si>
  <si>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</si>
  <si>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</si>
  <si>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</si>
  <si>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</si>
  <si>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</si>
  <si>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</si>
  <si>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</si>
  <si>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</si>
  <si>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</si>
  <si>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</si>
  <si>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</si>
  <si>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</si>
  <si>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</si>
  <si>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</si>
  <si>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</si>
  <si>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</si>
  <si>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</si>
  <si>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</si>
  <si>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</si>
  <si>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</si>
  <si>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</si>
  <si>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</si>
  <si>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</si>
  <si>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</si>
  <si>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</si>
  <si>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</si>
  <si>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</si>
  <si>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</si>
  <si>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</si>
  <si>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</si>
  <si>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</si>
  <si>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</si>
  <si>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</si>
  <si>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</si>
  <si>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</si>
  <si>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</si>
  <si>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</si>
  <si>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</si>
  <si>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</si>
  <si>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</si>
  <si>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</si>
  <si>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</si>
  <si>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</si>
  <si>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</si>
  <si>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</si>
  <si>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</si>
  <si>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</si>
  <si>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</si>
  <si>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</si>
  <si>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</si>
  <si>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</si>
  <si>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</si>
  <si>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</si>
  <si>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</si>
  <si>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</si>
  <si>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</si>
  <si>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</si>
  <si>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</si>
  <si>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</si>
  <si>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</si>
  <si>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</si>
  <si>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</si>
  <si>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</si>
  <si>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</si>
  <si>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</si>
  <si>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</si>
  <si>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</si>
  <si>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</si>
  <si>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</si>
  <si>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</si>
  <si>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</si>
  <si>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</si>
  <si>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</si>
  <si>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</si>
  <si>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</si>
  <si>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</si>
  <si>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</si>
  <si>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</si>
  <si>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</si>
  <si>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</si>
  <si>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</si>
  <si>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</si>
  <si>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</si>
  <si>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</si>
  <si>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</si>
  <si>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</si>
  <si>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</si>
  <si>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</si>
  <si>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</si>
  <si>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</si>
  <si>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</si>
  <si>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</si>
  <si>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</si>
  <si>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</si>
  <si>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</si>
  <si>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</si>
  <si>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</si>
  <si>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</si>
  <si>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</si>
  <si>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</si>
  <si>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</si>
  <si>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</si>
  <si>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</si>
  <si>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</si>
  <si>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</si>
  <si>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</si>
  <si>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</si>
  <si>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</si>
  <si>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</si>
  <si>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</si>
  <si>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</si>
  <si>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</si>
  <si>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</si>
  <si>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</si>
  <si>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</si>
  <si>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</si>
  <si>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</si>
  <si>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</si>
  <si>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</si>
  <si>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</si>
  <si>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</si>
  <si>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</si>
  <si>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</si>
  <si>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</si>
  <si>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</si>
  <si>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</si>
  <si>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</si>
  <si>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</si>
  <si>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</si>
  <si>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</si>
  <si>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</si>
  <si>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</si>
  <si>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</si>
  <si>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</si>
  <si>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</si>
  <si>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</si>
  <si>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</si>
  <si>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</si>
  <si>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</si>
  <si>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</si>
  <si>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</si>
  <si>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</si>
  <si>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</si>
  <si>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</si>
  <si>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</si>
  <si>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</si>
  <si>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</si>
  <si>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</si>
  <si>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</si>
  <si>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</si>
  <si>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</si>
  <si>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</si>
  <si>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</si>
  <si>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</si>
  <si>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</si>
  <si>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</si>
  <si>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</si>
  <si>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</si>
  <si>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</si>
  <si>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</si>
  <si>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</si>
  <si>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</si>
  <si>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</si>
  <si>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</si>
  <si>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</si>
  <si>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</si>
  <si>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</si>
  <si>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</si>
  <si>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</si>
  <si>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</si>
  <si>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</si>
  <si>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</si>
  <si>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</si>
  <si>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</si>
  <si>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DESPACHO JUDICIAL CERTIFICADO</t>
  </si>
  <si>
    <t>DIRECCIÓN SECCIONAL DE ADMINISTRACIÓN JUDICIAL</t>
  </si>
  <si>
    <t>CONSEJO SECCIONAL DE LA JUDICATURA</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</si>
  <si>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</si>
  <si>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</si>
  <si>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</si>
  <si>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</si>
  <si>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</si>
  <si>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ESTRATEGIAS  DOFA</t>
  </si>
  <si>
    <t>ESTRATEGIA/ACCIÓN/ PROYECTO</t>
  </si>
  <si>
    <t xml:space="preserve">GESTIONA </t>
  </si>
  <si>
    <t xml:space="preserve">DOCUMENTADA EN </t>
  </si>
  <si>
    <t>A</t>
  </si>
  <si>
    <t>O</t>
  </si>
  <si>
    <t>D</t>
  </si>
  <si>
    <t>F</t>
  </si>
  <si>
    <t>Análisis de Contexto</t>
  </si>
  <si>
    <t xml:space="preserve">PROCESO </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</si>
  <si>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</si>
  <si>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</si>
  <si>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</si>
  <si>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</si>
  <si>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</si>
  <si>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</si>
  <si>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</si>
  <si>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</si>
  <si>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</si>
  <si>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 xml:space="preserve">CONTEXTO INTERNO </t>
  </si>
  <si>
    <t xml:space="preserve">DEBILIDADES  (Factores específicos)  </t>
  </si>
  <si>
    <t xml:space="preserve">Tecnológicos </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</si>
  <si>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</si>
  <si>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</si>
  <si>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</si>
  <si>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</si>
  <si>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</si>
  <si>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</si>
  <si>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</si>
  <si>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</si>
  <si>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</si>
  <si>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</si>
  <si>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</si>
  <si>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</si>
  <si>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</si>
  <si>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</si>
  <si>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</si>
  <si>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</si>
  <si>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</si>
  <si>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</si>
  <si>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</si>
  <si>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</si>
  <si>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</si>
  <si>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</si>
  <si>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</si>
  <si>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</si>
  <si>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</si>
  <si>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</si>
  <si>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</si>
  <si>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</si>
  <si>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</si>
  <si>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</si>
  <si>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</si>
  <si>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</si>
  <si>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</si>
  <si>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</si>
  <si>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</si>
  <si>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</si>
  <si>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</si>
  <si>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</si>
  <si>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</si>
  <si>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</si>
  <si>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</si>
  <si>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</si>
  <si>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</si>
  <si>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</si>
  <si>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</si>
  <si>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</si>
  <si>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</si>
  <si>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</si>
  <si>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</si>
  <si>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</si>
  <si>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</si>
  <si>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</si>
  <si>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</si>
  <si>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</si>
  <si>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</si>
  <si>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</si>
  <si>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</si>
  <si>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</si>
  <si>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</si>
  <si>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</si>
  <si>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</si>
  <si>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</si>
  <si>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</si>
  <si>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</si>
  <si>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</si>
  <si>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</si>
  <si>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</si>
  <si>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</si>
  <si>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</si>
  <si>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</si>
  <si>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</si>
  <si>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</si>
  <si>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</si>
  <si>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</si>
  <si>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</si>
  <si>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</si>
  <si>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</si>
  <si>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</si>
  <si>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</si>
  <si>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</si>
  <si>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</si>
  <si>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</si>
  <si>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</si>
  <si>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</si>
  <si>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</si>
  <si>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</si>
  <si>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</si>
  <si>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</si>
  <si>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</si>
  <si>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</si>
  <si>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</si>
  <si>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</si>
  <si>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</si>
  <si>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Incumplimiento de las metas establecidas</t>
  </si>
  <si>
    <t>Usuarios, productos y prácticas organizacionales</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</si>
  <si>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</si>
  <si>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</si>
  <si>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</si>
  <si>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</si>
  <si>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</si>
  <si>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</si>
  <si>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</si>
  <si>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</si>
  <si>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</si>
  <si>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</si>
  <si>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</si>
  <si>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Afectación en la Prestación del Servicio de Justicia</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</si>
  <si>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</si>
  <si>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</si>
  <si>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</si>
  <si>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</si>
  <si>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</si>
  <si>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</si>
  <si>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</si>
  <si>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</si>
  <si>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</si>
  <si>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</si>
  <si>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</si>
  <si>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DEPENDENCIA:</t>
  </si>
  <si>
    <t>CONSEJO SECCIONAL/ DIRECCIÓN SECCIONAL DE ADMINISTRACIÓN JUDICIAL</t>
  </si>
  <si>
    <t xml:space="preserve"> Registrar el objetivo del  proceso. Aplica  solo para los procesos del nivel central del CSJ.</t>
  </si>
  <si>
    <t>Legales y reglamentarios (estándares nacionales, internacionales, regulación )</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</si>
  <si>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</si>
  <si>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</si>
  <si>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</si>
  <si>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</si>
  <si>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</si>
  <si>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</si>
  <si>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t/>
  </si>
  <si>
    <t>Reducir (Compartir),Reducir(Mitigar), Evitar</t>
  </si>
  <si>
    <t>Evitar,Reducir (Compartir),Reducir(Mitigar)</t>
  </si>
  <si>
    <t xml:space="preserve"> Matriz de Calor </t>
  </si>
  <si>
    <t>EVENTOS INTERNOS AMBIENTALES</t>
  </si>
  <si>
    <t xml:space="preserve">Efectos ambientales internos que puedan afectar la entidad y por ende causando un impacto al medio ambiente </t>
  </si>
  <si>
    <t>Eventos Ambientales Internos</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</si>
  <si>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</si>
  <si>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</si>
  <si>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</si>
  <si>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</si>
  <si>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</si>
  <si>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</si>
  <si>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</si>
  <si>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</si>
  <si>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</si>
  <si>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</si>
  <si>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</si>
  <si>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</si>
  <si>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</si>
  <si>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</si>
  <si>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</si>
  <si>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Causas Inmediata</t>
  </si>
  <si>
    <t>Aceptar el riesgo</t>
  </si>
  <si>
    <t>Aceptar el riesgo, Reducir (Compartir),Reducir(Mitigar)</t>
  </si>
  <si>
    <t>SEGUIMIENTO MATRIZ DE RIESGOS SIGCMA 1 TRIMESTRE</t>
  </si>
  <si>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</si>
  <si>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</si>
  <si>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La actividad que conlleva el riesgo se ejecuta como máximo 2 veces por año</t>
  </si>
  <si>
    <t>SEGUIMIENTO MATRIZ DE RIESGOS SIGCMA 2 TRIMESTRE</t>
  </si>
  <si>
    <t>SEGUIMIENTO MATRIZ DE RIESGOS SIGCMA 3 TRIMESTRE</t>
  </si>
  <si>
    <t>SEGUIMIENTO MATRIZ DE RIESGOS SIGCMA 4 TRIMESTRE</t>
  </si>
  <si>
    <t>ANÁLISIS DEL RESULTADO FINAL 
2 TRIMESTRE</t>
  </si>
  <si>
    <t>ANÁLISIS DEL RESULTADO FINAL 
3 TRIMESTRE</t>
  </si>
  <si>
    <t>ANÁLISIS DEL RESULTADO FINAL 
4 TRIMESTRE</t>
  </si>
  <si>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</si>
  <si>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</si>
  <si>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Cualquier afectación la violacion de los derechos de los ciudadanos se considera con consecuencias desastrosas.</t>
  </si>
  <si>
    <t>Riesgo</t>
  </si>
  <si>
    <t>Corrupción</t>
  </si>
  <si>
    <t>Cualquier afectación a la violacion de los derechosn de los cuidadanos se considera con consecuencias altas.</t>
  </si>
  <si>
    <t>Cualquier afectación a la violacion de los derechos de los ciudadanos se considera con consecuencias altas</t>
  </si>
  <si>
    <t>Cualquier afectación a la violacion de los derechos de los ciudadanos se considera con consecuencias desastrosas</t>
  </si>
  <si>
    <t>Reputacional (Corrupción)</t>
  </si>
  <si>
    <t>Reputacional(Corrupción)</t>
  </si>
  <si>
    <t xml:space="preserve"> Afectación Ambiental</t>
  </si>
  <si>
    <t xml:space="preserve">La matriz automáticamente hará el cálculo para el control analizado (Columna T) </t>
  </si>
  <si>
    <t>Esta casilla no se diligencia, depende de la selección en la columna R.</t>
  </si>
  <si>
    <t>Teniendo en cuenta que ingresó la información de PROBABILIDAD e IMPACTO, la matriz automáticamente hará el cálculo para la zona de riesgo inherente (Columna N)</t>
  </si>
  <si>
    <t>Utilice la lista de despligue que se encuentra parametrizada, le aparecerán las opciones de la tabla de Impacto del presente documento. La matriz automáticamente hará el cálculo para el nivel de impacto inherente (Columnas L-M)</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</si>
  <si>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</si>
  <si>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</si>
  <si>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Utilice la lista de despligue que se encuentra parametrizada, le aparecerán las opciones: 1)Preventivo, 2)Detectivo, 3)Correctivo.</t>
  </si>
  <si>
    <t>Utilice la lista de despligue que se encuentra parametrizada, le aparecerán las opciones: 1)Automático, 2)Manual.</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</si>
  <si>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</si>
  <si>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</si>
  <si>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</si>
  <si>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</si>
  <si>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</si>
  <si>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</si>
  <si>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</si>
  <si>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Apoyo</t>
  </si>
  <si>
    <t>Unidad de Recursos Humanos</t>
  </si>
  <si>
    <t xml:space="preserve">X </t>
  </si>
  <si>
    <t>Dirección Ejecutiva de Administración Judicial</t>
  </si>
  <si>
    <t>Sistema de Gestión de Seguridad y Salud en el Trabajo</t>
  </si>
  <si>
    <t xml:space="preserve">Dirección  Ejecutiva de Administración Judicial </t>
  </si>
  <si>
    <t>Velar por el cumplimiento normativo que garantice la seguridad y la salud en el trabajo de los servidores judiciales, contratistas por prestación de servicios, trabajadores en misión, judicantes y practicantes, articulados con el Sistema de Gestión de la Calidad y el Medio Ambiente de la Rama Judicial.</t>
  </si>
  <si>
    <t xml:space="preserve">Cambio continuo en la normatividad relacionada a la seguridad y  salud en el trabajo </t>
  </si>
  <si>
    <t>Fortalecimiento del SG-SST según lineamientos del gobierno nacional</t>
  </si>
  <si>
    <t>No asignación de presupuesto por parte del Ministerio de Hacienda</t>
  </si>
  <si>
    <t>Designación oportuna de presupuesto para la Rama Judicial por parte del Ministerio de Hacienda</t>
  </si>
  <si>
    <t>Sociales  y culturales (cultura, religión, demografía, responsabilidad social, orden público.)</t>
  </si>
  <si>
    <t>Situaciones de orden público que pueden afectar la infraestructura, la seguridad y salud de los servidores judiciales, judicantes, practicantes, contratistas y subcontratistas.</t>
  </si>
  <si>
    <t>Tecnológicos (desarrollo digital, avances en tecnología, acceso a sistemas de información externos, gobierno en línea.</t>
  </si>
  <si>
    <t>Deficiencia de red de internet en municipios alejados</t>
  </si>
  <si>
    <t>Sanciones, demandas y costos adicionales por incumplimiento de requisitos legales en seguridad y salud en el trabajo</t>
  </si>
  <si>
    <t>AMBIENTALES: emisiones y residuos, energía, catástrofes naturales, desarrollo sostenible.</t>
  </si>
  <si>
    <t>Fenómenos naturales: Inundación, sismo, vendavales, etc.</t>
  </si>
  <si>
    <t>Salud Publica</t>
  </si>
  <si>
    <t>Enfermedades de Salud Publica</t>
  </si>
  <si>
    <t xml:space="preserve">FORTALEZAS(Factores específicos) ) </t>
  </si>
  <si>
    <t>Estratégicos: (direccionamiento estratégico, planeación institucional, liderazgo, trabajo en equipo)</t>
  </si>
  <si>
    <t>El Sistema de Gestión de Seguridad y Salud en el Trabajo se encuentra como un proceso y no, como un SISTEMA dentro del modelo estratégico del SIGCMA de la Rama Judicial, de igual forma, no se encuentra con la certificación ISO 45001 de 2018</t>
  </si>
  <si>
    <t>Recursos financieros: (presupuesto de funcionamiento, recursos de inversión)</t>
  </si>
  <si>
    <t>* Demora en la aprobación de recursos presupuestales por parte del Consejo superior Judicatura
* Dificultad de ejecución de recursos de inversión y funcionamiento en algunas Direcciones seccionales</t>
  </si>
  <si>
    <t>Personal: (competencia del personal, disponibilidad, suficiencia, seguridad
y salud ocupacional.)</t>
  </si>
  <si>
    <t>Dispersión geográfica de las sedes judiciales que dificulta las actividades de  inducción y reinducción y demás actividades del SG-SST</t>
  </si>
  <si>
    <t>* Encuentros de municipios y/o Jurisdicciones para implementación del SG-SST
* Uso de las herramientas tecnológicas</t>
  </si>
  <si>
    <t>Dificultad en la  participación de los servidores judiciales en capacitaciones debido a la sobre carga laboral</t>
  </si>
  <si>
    <t>Uso de las herramientas tecnológicas para ampliar la cobertura en prevención y promoción de los riesgos laborales</t>
  </si>
  <si>
    <t>Baja participación de los servidores judiciales en los grupos de apoyo para la implementación del SG-SST</t>
  </si>
  <si>
    <t xml:space="preserve">Encuentros Nacionales y regionales de COPASST, Comité de Convivencia Laboral, Brigada de emergencia,  donde se comparte experiencias
</t>
  </si>
  <si>
    <t xml:space="preserve">Baja cobertura en la identificación de peligros y planes de emergencias por carencia de recursos humano </t>
  </si>
  <si>
    <t>Apoyo técnico en la elaboración de productos del SG-SST por profesionales de la ARL</t>
  </si>
  <si>
    <t>Deficiencia de personal especializado para la implementación del SG-SST en las seccionales y rotación de personal</t>
  </si>
  <si>
    <t>Apoyo en el SG-SST por profesionales calificados de Corredor de Seguros y ARL</t>
  </si>
  <si>
    <t>Mesas de seguimiento Administrativo con las entidades de seguridad social para el Seguimiento de casos críticos de accidentes de trabajo y comunes y enfermedad laborales y comunes</t>
  </si>
  <si>
    <t>Seguimiento de las recomendaciones médicos laborales emitidas por la EPS y ARL en coordinación con las Direcciones Seccionales</t>
  </si>
  <si>
    <t>Proceso: (capacidad, diseño, ejecución, proveedores, entradas, salidas,
gestión del conocimiento)</t>
  </si>
  <si>
    <t>La deficiencia en el registro de datos en el Sistema de información Kactus, dificulta la consolidación indicadores</t>
  </si>
  <si>
    <t xml:space="preserve">No se cuenta con red de internet y capacitación en el uso de nuevas tecnologías para todo los servidores judiciales </t>
  </si>
  <si>
    <t xml:space="preserve">Documentación: (actualización, coherencia, aplicabilidad) </t>
  </si>
  <si>
    <t>Documentos estandarizados para la implementación del SG-SST a nivel nacional como: Manuales, Programas, Procedimientos, Instructivos y formatos.</t>
  </si>
  <si>
    <t>Infraestructura física: (suficiencia, comodidad)</t>
  </si>
  <si>
    <t>La antigüedad y ubicación de algunas sedes judiciales, lo cual dificulta el Mantenimiento de la infraestructura Física.</t>
  </si>
  <si>
    <t>Elementos de trabajo: (papel, equipos)</t>
  </si>
  <si>
    <t>Comunicación Interna: (canales utilizados y su efectividad, flujo de la información necesaria para el desarrollo de las actividades)</t>
  </si>
  <si>
    <t>Todos los servidores judiciales no cuenta con correo corporativo y Sigobius</t>
  </si>
  <si>
    <t>Comunicación permanente con las Direcciones Seccionales para implementación del SG-SST.</t>
  </si>
  <si>
    <t>Otros</t>
  </si>
  <si>
    <t xml:space="preserve">Se cuenta con un equipo de trabajo liderado por la Coordinación Nacional del SG-SST, apoyado por los Coordinadores de seguridad y salud en el trabajo del Nivel Central, Direcciones Seccionales y Coordinaciones Administrativas, así mismo, tiene el apoyo técnico y logístico de asesores del Corredor de Seguros y Administradora de Riesgos Laborales (ARL). </t>
  </si>
  <si>
    <t xml:space="preserve">Apoyo técnico y logístico de asesores del Corredor de Seguros y Administradora de Riesgos Laborales (ARL). </t>
  </si>
  <si>
    <t>Falta de conocimiento de los documentos de SG-SST por parte de los Coordinadores de SST de las seccionales</t>
  </si>
  <si>
    <t>Se cuenta con equipos de trabajo y los recursos necesarios para ejecutar las actividades del SG-SST</t>
  </si>
  <si>
    <t>Identificar y controlar los cambios de normatividad conforme a lo establecido en el Procedimiento de identificación y evaluación de requisitos legales.</t>
  </si>
  <si>
    <t>1 y 5</t>
  </si>
  <si>
    <t>Planear proyectos de inversión y de funcionamiento para el Sistema de Gestión de Seguridad y Salud en el Trabajo para ejecutar en la vigencia 2021</t>
  </si>
  <si>
    <t>Planear e implementar Plan de trabajo de SG-SST Nacional vigencia 2021</t>
  </si>
  <si>
    <t>3, 6, 7</t>
  </si>
  <si>
    <t>3, 4,5,6</t>
  </si>
  <si>
    <t>1, 2,3, 4,5, 6, 7, 8,9, 12,13</t>
  </si>
  <si>
    <t>Continuar con la implementación de la gestión de cambio de COVID 19 hasta nuevos lineamientos</t>
  </si>
  <si>
    <t>Continuar el desarrollo del Software del SG-SST con el contratista adjudicado</t>
  </si>
  <si>
    <t>3, 8</t>
  </si>
  <si>
    <t>Plan de acción 2021</t>
  </si>
  <si>
    <r>
      <t xml:space="preserve">Gestionar cambio de </t>
    </r>
    <r>
      <rPr>
        <b/>
        <i/>
        <sz val="10"/>
        <rFont val="Arial"/>
        <family val="2"/>
      </rPr>
      <t>"Proceso de Seguridad y Salud Ocupacional"</t>
    </r>
    <r>
      <rPr>
        <sz val="10"/>
        <rFont val="Arial"/>
        <family val="2"/>
      </rPr>
      <t xml:space="preserve"> a un </t>
    </r>
    <r>
      <rPr>
        <b/>
        <sz val="10"/>
        <rFont val="Arial"/>
        <family val="2"/>
      </rPr>
      <t>"Sistema de Gestión de Seguridad y Salud en el Trabajo"</t>
    </r>
    <r>
      <rPr>
        <sz val="10"/>
        <rFont val="Arial"/>
        <family val="2"/>
      </rPr>
      <t xml:space="preserve"> como parte estratégica de la Rama Judicial y gestionar certificación ISO 45001 de 2018</t>
    </r>
  </si>
  <si>
    <t>Plan de acción 2022</t>
  </si>
  <si>
    <t xml:space="preserve">Gestionar la creación de perfil de cargo para el Coordinador de SG-SST Nacional y Seccional
</t>
  </si>
  <si>
    <t>Matriz de riesgos del SG-SST</t>
  </si>
  <si>
    <t>Generar informes de hallazgos de Inspecciones técnicas de seguridad integral, Matrices de identificación de peligros y Planes de emergencias a la Unidad administrativa o responsables en la seccionales.</t>
  </si>
  <si>
    <t>Capacitar a los Coordinadores de SST de las Seccionales y Coordinaciones Administrativas en los documentos de SG-SST</t>
  </si>
  <si>
    <t>Nacional</t>
  </si>
  <si>
    <t>Recurso Humanos no competente e insuficiente</t>
  </si>
  <si>
    <t xml:space="preserve">
* Continuar con la capacitación, inducción y reinducción a los Coordinador de SG-SST seccionales</t>
  </si>
  <si>
    <t>Coordinador SG-SST nacional</t>
  </si>
  <si>
    <t xml:space="preserve">Incumplimiento de los requisitos legales del SG-SST </t>
  </si>
  <si>
    <t xml:space="preserve"> Vial</t>
  </si>
  <si>
    <t>* Continuar con el Plan de trabajo anual de capacitaciones dirigidas a todos los roles en la vía: Conductor de carro, motociclistas, ciclistas, peatones en cuanto a SST</t>
  </si>
  <si>
    <t>Publico</t>
  </si>
  <si>
    <t xml:space="preserve">Capacitaciones enfocadas al autocuidado del riesgo publico dentro del Plan de trabajo anual </t>
  </si>
  <si>
    <t>Pandemia Sars COV2 - COVID 19</t>
  </si>
  <si>
    <t>Propagación a nivel mundial del virus Sars COV2 - COVID 19</t>
  </si>
  <si>
    <t xml:space="preserve">* Elaboración de Plan de trabajo anual teniendo en cuenta la legislación vigente </t>
  </si>
  <si>
    <t>* Identificación de los requisitos legales conforme a los  lineamientos establecidos en el P-SST-02 Procedimiento de identificación y evaluación de requisitos legales.</t>
  </si>
  <si>
    <t>Plan de trabajo anual con capacitaciones dirigidas a todos los roles en la vía: Conductor de carro, motociclistas, ciclistas y peatones</t>
  </si>
  <si>
    <t xml:space="preserve">Plan de acción 2021
</t>
  </si>
  <si>
    <t>Carencias de recurso humano suficiente, capacitado y entrenado para la implementación del SG-SST en las Direcciones Seccionales y Coordinaciones Administrativas</t>
  </si>
  <si>
    <t xml:space="preserve">1.Insuficientes programas de capacitación para la toma de conciencia debido al desconocimiento de l ley antisoborno (ISO 37001:2016), Plan Anticorrupción y  de los  valores y principios propios de la entidad.
2. Desconocimiento del Código de Ética y Buen Gobierno.    
3.Carencia de compromiso  y transparencia de los servidores judiciales con la entidad  
4.Deficiencia del control y seguimiento de la gestión ejercida por los servidores judiciales.
5.Obtención de beneficios propios </t>
  </si>
  <si>
    <t xml:space="preserve">Carencia de transparencia, ética y valores . </t>
  </si>
  <si>
    <t xml:space="preserve">Posibilidad de actos indebidos de  los servidores judiciales debido a  la carencia en transparencia, ética y valores </t>
  </si>
  <si>
    <t>Director de la División de Bienestar y Seguridad Social</t>
  </si>
  <si>
    <t>La posibilidad de Incumplimiento de las metas establecidas en el plan de trabajo y los objetivos del  SG-SST debido a la carencias de recurso humano suficiente, capacitado y entrenado para la implementación del SG-SST en las Direcciones Seccionales y Coordinaciones Administrativas</t>
  </si>
  <si>
    <t>Coordinador SG-SST nacional
Comité de Seguridad Vial</t>
  </si>
  <si>
    <t>Fenómenos naturales</t>
  </si>
  <si>
    <t>Presencia de los siguientes amenazas o desastres: Sismo/Terremoto 
Vendaval/vientos
Huracanes
Inundación 
Derrumbe/Deslizamiento
Precipitaciones, (lluvias, granizadas, heladas) 
Erupción volcánica
Tsunami / Maremoto
Sequías
Tormenta eléctrica - rayos
Colapso estructural
Incendio forestal</t>
  </si>
  <si>
    <t>La posibilidad de afectación económica,  salud de la población judicial y ambiental de la entidad debido a la ocurrencia de amenazas o desastres que pueden poner en peligro la seguridad y salud de la población judicial  y visitantes en las instalaciones</t>
  </si>
  <si>
    <t>Coordinador  del SG-SST nacional
Coordinadores del SG-SST del Nivel Central, Seccional y de Coordinaciones Administrativas</t>
  </si>
  <si>
    <t>Ocurrencia de amenazas o desastres que pueden poner en peligro la seguridad y salud de la población judicial  y visitantes en las instalaciones</t>
  </si>
  <si>
    <t>Dificultad en implementación de requisitos legales en SG-SST</t>
  </si>
  <si>
    <t>La posibilidad de afectación económica y reputación de la entidad  debido a la  Dificultad en implementación de requisitos legales en SG-SST</t>
  </si>
  <si>
    <t>* Se registra gestión de cambio cuando se presente un cambio que afecte al SG-SST</t>
  </si>
  <si>
    <t>* Continuar con la identificación e  implementación  de los  requisitos Legales en la matriz correspondiente</t>
  </si>
  <si>
    <t>Coordinador  del SG-SST nacional</t>
  </si>
  <si>
    <t xml:space="preserve">31/12/2021
</t>
  </si>
  <si>
    <t xml:space="preserve">Continuar con las auditorias internas, con el fin de verificar la ejecución de la normatividad legal en las seccionales </t>
  </si>
  <si>
    <t xml:space="preserve">* Falta de recurso humano para la implementación del SG-SST
*No se cuenta con perfil del cargo para los Coordinadores Nacional y Coordinadores Seccionales del SG-SST 
* Desconocimiento en la implementación del SG-SST por los coordinadores del  SG-SST seccionales
* Rotación de Coordinadores de SG-SST de Seccionales y Coordinaciones Administrativas
</t>
  </si>
  <si>
    <t xml:space="preserve">* Apoyo técnico en la implementación del Sistema por aliados estratégicos ARL y Corredor de Seguros </t>
  </si>
  <si>
    <t>* Comunicación constante con las Coordinaciones de SG-SST de Nivel Central, Seccional y Coordinaciones Administrativas para la aclaración  de inquietudes y novedades del SG-SST</t>
  </si>
  <si>
    <t>* Inducción y reinducción a los Coordinadores de SG-SST del Nivel Central, Seccionales y Coordinaciones Administrativas</t>
  </si>
  <si>
    <t xml:space="preserve">* Desde la Coordinación del SG-SST nacional  se realiza auditorias internas. Con el fin de verificar la ejecución de la normatividad legal en las seccionales 
</t>
  </si>
  <si>
    <t xml:space="preserve">* Con el apoyo de la Unidad de Infraestructura Física y Unidad Administrativa se ejecutan los cierres de hallazgos encontrados en los diferentes productos elaborados por el SG-SST, con el fin de cumplir con la normatividad legal vigente
</t>
  </si>
  <si>
    <t>x</t>
  </si>
  <si>
    <t xml:space="preserve">* Gestionar la creación de perfil de cargo para el rol de  Coordinador Nacional de SG-SST y Seccional SG-SST con Carrera Judicial  </t>
  </si>
  <si>
    <t>*Director de la Unidad de Recursos Humanos
* Director de la División de Bienestar y Seguridad Social
* Coordinador SG-SST nacional</t>
  </si>
  <si>
    <t>* Desconocimiento del PESV  por parte de los roles en la vía: Conductor de carro, motociclistas, ciclistas y peatones 
* Falta de control y seguimiento en la implementación del Plan Estratégico de Seguridad Vial (PESV)</t>
  </si>
  <si>
    <t>Coordinador  del SG-SST nacional
Coordinadores del SG-SST del Nivel Central, Seccional y de Coordinaciones Administrativas</t>
  </si>
  <si>
    <t>Violencia social generalizada en el país que puede presentar  accidentes de trabajo leves, graves y mortales y afectaciones a la infraestructura</t>
  </si>
  <si>
    <t>Presencia de los siguientes peligros: 
* Huelga, motín, asonada, conmoción Civil
* Desórdenes civiles.
* Atentados terroristas
* Situación de atraco, asalto robo u otras situaciones de violencia.
* Incursión armada o guerrillera.
* Minas o elementos explosivos</t>
  </si>
  <si>
    <t>La posibilidad de afectación económica, reputación y salud de la población judicial de la entidad debido a la violencia social generalizada en el país que puede presentar  accidentes de trabajo leves, graves y mortales  y afectaciones a la infraestructura</t>
  </si>
  <si>
    <t xml:space="preserve">La posibilidad de afectación en la Prestación del Servicio de Justicia, económica, salud de la población judicial y ambiental de la entidad  debido al Contagio por el virus Sars COV2 - COVID 19 </t>
  </si>
  <si>
    <t>* Realizar y actualizar registro de gestión de cambio Sars Cov 2 - COVID 19, con los cambios que afectan a la entidad y al SG-SST</t>
  </si>
  <si>
    <t xml:space="preserve">* Continuar el establecimiento de protocolos en cumplimiento de la legislación vigente 
</t>
  </si>
  <si>
    <t xml:space="preserve">
* Continuar con el registro la gestión de cambio hasta que se elimine el riesgo
</t>
  </si>
  <si>
    <t xml:space="preserve">
* Continuar con el plan de trabajo anual</t>
  </si>
  <si>
    <t xml:space="preserve">Director de la División de Bienestar y Seguridad Social
Coordinador  del SG-SST nacional
</t>
  </si>
  <si>
    <t xml:space="preserve">Participar en la divulgación de la norma ISO 37001:2016, Plan de Anticorrupción  formación en valores y principios propios de la entidad </t>
  </si>
  <si>
    <t>Seguimiento a la contratación, rendición de cuentas, participar en auditorias Internas, Externas de Control Interno y de entes de control.</t>
  </si>
  <si>
    <t>Participar en auditorias Internas, Externas de Control Interno y de entes de control en SG-SST</t>
  </si>
  <si>
    <t>Continuar con el seguimiento a la contratación, rendición de cuentas, participar en auditorias Internas, Externas de Control Interno y de entes de control.</t>
  </si>
  <si>
    <t>Continuar con la Participación en auditorias Internas, Externas de Control Interno y de entes de control en SG-SST</t>
  </si>
  <si>
    <t>* Falta de recursos técnicos, humanos y financieros para la implementación del SG-SST</t>
  </si>
  <si>
    <t>* Continuar con la gestión de cambio cuando se presente un cambio que afecte al SG-SST y realizar el cierre correspondiente</t>
  </si>
  <si>
    <t xml:space="preserve">*  Realizar el seguimiento y cierre de hallazgos encontrados en los diferentes productos elaborados por el SG-SST, realizados por la Unidad de Infraestructura Física y Unidad Administrativa 
</t>
  </si>
  <si>
    <t>* Gestionar los recursos técnicos, humanos y financieros para la implementación del SG-SST con las áreas</t>
  </si>
  <si>
    <t>Ocurrencia de accidentes de tránsito que puede presentar  accidentes de trabajo  leves, graves y mortales de los actores en la vía y daños de vehículos</t>
  </si>
  <si>
    <t xml:space="preserve">La posibilidad de afectación económica, reputación y salud de la población judicial de la entidad,  debido a la ocurrencia de accidentes de tránsito que puede presentar  accidentes de trabajo  leves, graves y mortales de los actores en la vía  y daños de vehículos </t>
  </si>
  <si>
    <t>Implementación de Plan Estratégico de Seguridad Vial (PESV)</t>
  </si>
  <si>
    <t>Elaboración e implementación de matrices de peligros, inspecciones de seguridad y Plan de prevención, preparación y respuesta ante emergencias y contingencias (Análisis de vulnerabilidad, simulacros de emergencias)</t>
  </si>
  <si>
    <t>Continuar con la elaboración, actualización e implementación de matrices de peligros, inspecciones de seguridad y Plan de prevención, preparación y respuesta ante emergencias y contingencias (Análisis de vulnerabilidad, simulacros de emergencias)</t>
  </si>
  <si>
    <t>Elaboración e Implementación matrices de identificación de peligros e inspecciones de seguridad, Plan de prevención, preparación y respuesta ante emergencias y contingencias (Análisis de vulnerabilidad, simulacros de emergencias)</t>
  </si>
  <si>
    <t>Continuar con la elaboración. actualización e Implementación matrices de identificación de peligros e inspecciones de seguridad, Plan de prevención, preparación y respuesta ante emergencias y contingencias (Análisis de vulnerabilidad, simulacros de emergencias)</t>
  </si>
  <si>
    <t>Plan de trabajo anual con capacitaciones  y simulacros de emergencia para la prevención, preparación y respuesta ante emergencias y contingencias, dirigida a los grupos de apoyo de emergencia (COE, Brigadistas y Coordinadores de Evacuación) y población en general</t>
  </si>
  <si>
    <t>Continuar con el Plan de trabajo anual de capacitaciones  y simulacros de emergencia para la prevención, preparación y respuesta ante emergencias y contingencias, dirigida a los grupos de apoyo de emergencia (COE, Brigadistas y Coordinadores de Evacuación) y población en general</t>
  </si>
  <si>
    <t>Afectación en la salud de la población judicial</t>
  </si>
  <si>
    <t>Participar en la divulgación del Código de Ética de Buen Gobierno a través de la  página web de la Rama Judicial</t>
  </si>
  <si>
    <t>Participar en la divulgación de la Ley 1474 del 2011 Ley Anticorrupción y la Ley 1712 del 2014 Ley de Transparencia por medio de reuniones Comités del SIGCMA y  reuniones de la Alta Dirección</t>
  </si>
  <si>
    <t>* Se actualizó la gestión de cambios  de COVID-19</t>
  </si>
  <si>
    <t>Generación de actas de entrega por parte del contratista</t>
  </si>
  <si>
    <t>Coordinador  del SG-SST nacional
Comité COVID-19</t>
  </si>
  <si>
    <t>*  Se realizó seguimiento de avance al Plan de trabajo del primer trimestre de 2021, donde se tiene establecido capacitación de prevención seguridad vial a todos los actores en la vía y  capacitación al comité en Seguridad Vial</t>
  </si>
  <si>
    <t>*  Adaptación del Plan de trabajo de modelo presencial al virtual
* Seguimiento y control a la base de datos casos COVID-19 en las Seccionales y Coordinaciones Administrativas
* Programa Psicosocial Positivamente</t>
  </si>
  <si>
    <t>* Creación y divulgación Protocolos para la prevención de contagio de COVID 19 en trabajo presencial y en casa</t>
  </si>
  <si>
    <t>12/03/2021: inducción y reinducción a Coordinadores de SG-SST, con la participación del Nivel Central,  19 seccionales y 4 Coordinaciones Administrativas. Ver acta</t>
  </si>
  <si>
    <t>* Apoyo continuo a los Coordinadores del Nivel Central, Seccionales y Coordinaciones Administrativas por parte de la Coordinación Nacional de SG-SST</t>
  </si>
  <si>
    <t xml:space="preserve">Aclaración de inquietudes con los temas relacionados con SG-SST: Accidentes de trabajo, enfermedades laborales, reubicación, derechos de petición, entre otros. </t>
  </si>
  <si>
    <t xml:space="preserve">26 enero 2021: Videoconferencia a nivel nacional con la participación de los Coordinadores del nivel central, Seccionales y Coordinaciones Administrativas </t>
  </si>
  <si>
    <t>Marzo 11 de 2021: Ibagué: 71%
Popayán: 23 marzo de 2021: 88 %</t>
  </si>
  <si>
    <t xml:space="preserve">Se incluyeron 12 cambios los cuales fueron socializados a las seccionales, ver gestión de cambios </t>
  </si>
  <si>
    <t>Coordinador  del SG-SST Seccional, Nivel Central y Coordinaciones Administrativas</t>
  </si>
  <si>
    <t xml:space="preserve">* Apoyo en la elaboración del software Efinomina modulo SG-SST - Sub modulo de Seguridad vial </t>
  </si>
  <si>
    <t>Continuar con las capacitaciones y  actividades enfocadas al autocuidado del riesgo publico</t>
  </si>
  <si>
    <t>Dentro del Plan de trabajo se vienen desarrollando actividades del riesgo publico con el siguiente avance:
Inspecciones de Seguridad:  53%
Matrices de peligros: 26%
Planes de emergencia 30%</t>
  </si>
  <si>
    <t xml:space="preserve">Matriz general:  se identificaron 3  normas, de las cuales 2 se cumplen y una se encuentra en proceso de implementación por parte de la Unidad Administrativa </t>
  </si>
  <si>
    <t>* Se realizaron auditorias internas de acuerdo a la Resolución 0312 de 2019
* Se establece plan de acción de la auditoria y se envía a la seccionales para el seguimiento y cierre de hallazgos</t>
  </si>
  <si>
    <t>En cumplimiento de  la normatividad legal por emergencia sanitaria se realizaron documentos de prevención y promoción COVID-19. Link: https://www.ramajudicial.gov.co/web/medidas-covid19/cuidado-y-prevencion</t>
  </si>
  <si>
    <t>La Rama judicial en cumplimiento de  la normatividad legal por emergencia sanitaria se emitió Acuerdo, Resoluciones, Circulares y Memorandos. 
Link: https://www.ramajudicial.gov.co/web/medidas-covid19/acuerdos</t>
  </si>
  <si>
    <t>Se realiza seguimiento diariamente a los casos COVID-19 en comité conformado por profesionales de la Rama Judicial, ARL y Corredores de seguros</t>
  </si>
  <si>
    <t>Se realiza informe semanalmente de los casos presentado de COVID-19</t>
  </si>
  <si>
    <t xml:space="preserve">Se realiza seguimiento mensual a la ejecución del presupuesto destinado a las Direcciones Seccionales </t>
  </si>
  <si>
    <t>A nivel nacional se tiene un avance ejecución Contractual del 19 %</t>
  </si>
  <si>
    <t>Dentro del Plan de trabajo se vienen desarrollando actividades para la prevención y respuesta ante emergencias con el siguiente avance:
Inspecciones de Seguridad:  53%
Matrices de peligros: 26%
Planes de emergencia 30%</t>
  </si>
  <si>
    <t>* Actividades de promoción y prevención  50% en cumplimiento y 50% en cobertura
 Prevención de Riesgo Publico mediante encuentro de municipios y jurisdicciones: 12% en cumplimiento y 12% en cobertura</t>
  </si>
  <si>
    <t xml:space="preserve">Dentro del Plan de trabajo se vienen desarrollando Actividades de  prevención y contención de COVID-19, con 64 actividades para 1593 
</t>
  </si>
  <si>
    <t>* Implementar el software Efinomina modulo SG-SST - Sub modulo de Seguridad vial cuando sea entregado por el contratista, para el respectivo control y seguimiento del PESV a nivel nacional, así mismo,  fortalecer  el  Comité de Seguridad Vial</t>
  </si>
  <si>
    <t xml:space="preserve">* Continuar con los comités de seguimiento COVID-19 conformado por DEAJ Rama Judicial, ARL y Corredores de seguros </t>
  </si>
  <si>
    <t>* Plan de trabajo vigencia de 2021 donde se incluye actividades de prevención y promoción COVID 19
* Creación y socialización de Matriz de Elementos de Protección Personal EPP COVID 19</t>
  </si>
  <si>
    <t>Asesoría psicosocial teleasistencia- programa positivamente a tu lado: 
Atención inicial virtual de intervención en crisis, en el contexto de la prevención psicosocial.</t>
  </si>
  <si>
    <t>Se realizaron asesorías psicosociales para 230 servidores a nivel nacional</t>
  </si>
  <si>
    <t xml:space="preserve">x </t>
  </si>
  <si>
    <t>* Realizar Matriz de identificaciones de peligros, evaluación y Valoración de riesgos Sars Cov 2 - COVID 19</t>
  </si>
  <si>
    <t>Dentro del Plan de trabajo se vienen desarrollando actividades del riesgo publico con el siguiente avance:
Inspecciones de Seguridad:  84%
Matrices de peligros: 61%
Planes de emergencia 68%</t>
  </si>
  <si>
    <t>28 abril de 2021: Santa Marta: 79%
29 abril de 2021: Valledupar - Riohacha:  77 %
11 junio de 2021: Tunja: 62%</t>
  </si>
  <si>
    <t xml:space="preserve">Se incluyeron 7 cambios los cuales fueron socializados a las seccionales, ver gestión de cambios </t>
  </si>
  <si>
    <t>* Actividades de 
 prevención de Riesgo Publico mediante encuentro de municipios y jurisdicciones: 48 % en cumplimiento y 46% en cobertura</t>
  </si>
  <si>
    <t xml:space="preserve">23 julio 2021: Videoconferencia a nivel nacional con la participación de los Coordinadores del Nivel Central, Seccionales y Coordinaciones Administrativas </t>
  </si>
  <si>
    <t>Se continuo con las asesoría psicosocial teleasistencia- programa positivamente a tu lado: 
Atención inicial virtual de intervención en crisis, en el contexto de la prevención psicosocial.</t>
  </si>
  <si>
    <t xml:space="preserve">Se avanzó con las  asesorías psicosociales con una cobertura de  480 servidores judicial a nivel nacional  </t>
  </si>
  <si>
    <t>Se continua con la realización de informe semanales de los casos presentado de COVID-19</t>
  </si>
  <si>
    <t>A nivel nacional se tiene un avance ejecución Contractual del 39 %</t>
  </si>
  <si>
    <t>Se continua con el Plan de trabajo donde se vienen desarrollando capacitaciones para la brigada de emergencias con un avance de 56% en cumplimiento y 40% en cobertura
Actividades de promoción y prevención  44% en cumplimiento y 45% en cobertura</t>
  </si>
  <si>
    <t>Se continua con el Plan de trabajo donde se vienen desarrollando actividades del riesgo publico con el siguiente avance:
Inspecciones de Seguridad:  84%
Matrices de peligros: 61%
Planes de emergencia 68%</t>
  </si>
  <si>
    <t xml:space="preserve">Se continua con el  Plan de trabajo donde se  vienen desarrollando Actividades de  prevención y contención de COVID-19, con 4054 actividades para 9136 servidores judiciales  
</t>
  </si>
  <si>
    <t>Dentro del Plan de trabajo se vienen desarrollando capacitaciones para la brigada de emergencias con un avance de 28% en cumplimiento y 14% en cobertura
Actividades de promoción y prevención  14% en cumplimiento y 14% en cobertura</t>
  </si>
  <si>
    <t>Se actualizó la gestión de cambios  de COVID-19</t>
  </si>
  <si>
    <t xml:space="preserve">Se realizó seguimiento de avance al Plan de trabajo del primer trimestre de 2021, donde se tiene establecido actividades de prevención y  contención de COVID-19 </t>
  </si>
  <si>
    <t xml:space="preserve"> Se realizaron y se actualizaron protocolos, circulares, memorandos, programas e informes en cumplimiento de la legislación vigente para la prevención de COVID-19
</t>
  </si>
  <si>
    <t xml:space="preserve"> Se realizó seguimiento de avance al Plan de trabajo del primer trimestre de 2021, donde se tiene establecido la elaboración y actualización de  matrices de peligros, inspecciones de seguridad y Plan de prevención, preparación y respuesta ante emergencias y contingencias,</t>
  </si>
  <si>
    <t>Se realizó seguimiento de avance al Plan de trabajo del primer trimestre de 2021, donde se tiene establecido  capacitaciones enfocadas al autocuidado del riesgo publico</t>
  </si>
  <si>
    <t>Se realizó la identificación de  requisitos legales generales del SG-SST, así mismo, se realizó la implementación de las normas aplicables al SG-SST</t>
  </si>
  <si>
    <t>Se realizó la identificación de  requisitos legales por COVID-19, así mismo, se realizó la implementación de las normas aplicables al SG-SST</t>
  </si>
  <si>
    <t>Se realizó inducción y reinducción a los Coordinador de SG-SST seccionales</t>
  </si>
  <si>
    <t xml:space="preserve"> Se realiza apoyo continuo a los Coordinadores del Nivel Central, Seccionales y Coordinaciones Administrativas por parte de la Coordinación Nacional de SG-SST</t>
  </si>
  <si>
    <t>Socialización de resultados de plan de trabajo vigencia 2020 y  plan de trabajo vigencia  2021</t>
  </si>
  <si>
    <t xml:space="preserve">Apoyo en la elaboración del software Efinomina modulo SG-SST - Sub modulo de Seguridad vial </t>
  </si>
  <si>
    <t>Se realizó seguimiento de avance al Plan de trabajo del primer trimestre de 2021, donde se tiene establecido la elaboración y actualización de  matrices de peligros, inspecciones de seguridad y Plan de prevención, preparación y respuesta ante emergencias y contingencias</t>
  </si>
  <si>
    <t>Se realizó seguimiento de avance al Plan de trabajo del primer trimestre de 2021, donde se tiene establecido   capacitaciones enfocadas  en la prevención, preparación y respuesta ante emergencias y contingencias</t>
  </si>
  <si>
    <t xml:space="preserve">Dentro del Plan de trabajo se vienen desarrollando actividades para: 
Actividades capacitación para los diferentes roles en la vial:  cumplimiento  8% </t>
  </si>
  <si>
    <t>Socialización avance plan de trabajo vigencia  2021 segundo trimestre</t>
  </si>
  <si>
    <t>Se realizó seguimiento de avance al Plan de trabajo del primer trimestre de 2021, donde se tiene establecido capacitación de prevención seguridad vial a todos los actores en la vía y  capacitación al comité en Seguridad Vial</t>
  </si>
  <si>
    <t>Se realizó seguimiento de avance al Plan de trabajo del primer semestre de 2021, donde se tiene establecido la elaboración y actualización de  matrices de peligros, inspecciones de seguridad y Plan de prevención, preparación y respuesta ante emergencias y contingencias,</t>
  </si>
  <si>
    <t>Se realizó seguimiento de avance al Plan de trabajo del primer semestre de 2021, donde se tiene establecido  capacitaciones enfocadas al autocuidado del riesgo publico</t>
  </si>
  <si>
    <t xml:space="preserve">Se realizó seguimiento de avance al Plan de trabajo del segundo trimestre de 2021, donde se tiene establecido actividades de prevención y  contención de COVID-19 </t>
  </si>
  <si>
    <t>Se realizó seguimiento de avance al Plan de trabajo del segundo trimestre de 2021, donde se tiene establecido   capacitaciones enfocadas  en la prevención, preparación y respuesta ante emergencias y contingencias</t>
  </si>
  <si>
    <t>Matriz general:  se identificaron  8 normas, de las cuales 3 no aplican para la entidad, 5 normas aplican, de las cuales 4 se cumplen y una  se encuentra en proceso de estudio por parte del consejo superior de la Judicatura</t>
  </si>
  <si>
    <t xml:space="preserve">Se continua con el Plan de trabajo donde se vienen desarrollando actividades para: 
* Comité de Seguridad Vial:  cumplimiento 53% cobertura 47%
* Actividades capacitación para los diferentes roles en la vial:  cumplimiento  33% </t>
  </si>
  <si>
    <t>Se actualizaron y se realizaron protocolos e informes  para el cumplimiento de la legislación vigente para la prevención de COVID-19</t>
  </si>
  <si>
    <t>Elaboración de informe de avance de Plan de trabajo de tercer trimestre de 2021</t>
  </si>
  <si>
    <t>X</t>
  </si>
  <si>
    <r>
      <t xml:space="preserve">En el tercer trimestre del año 2021, se avanzó en un 89% de </t>
    </r>
    <r>
      <rPr>
        <b/>
        <sz val="10"/>
        <color theme="1"/>
        <rFont val="Calibri"/>
        <family val="2"/>
        <scheme val="minor"/>
      </rPr>
      <t xml:space="preserve">cobertura </t>
    </r>
    <r>
      <rPr>
        <sz val="10"/>
        <color theme="1"/>
        <rFont val="Calibri"/>
        <family val="2"/>
        <scheme val="minor"/>
      </rPr>
      <t>en el  plan de trabajo anual, se cumplió la meta establecida del 75%</t>
    </r>
  </si>
  <si>
    <r>
      <t xml:space="preserve">En el tercer trimestre del año 2021, se avanzó en 82 % de </t>
    </r>
    <r>
      <rPr>
        <b/>
        <sz val="10"/>
        <color theme="1"/>
        <rFont val="Calibri"/>
        <family val="2"/>
        <scheme val="minor"/>
      </rPr>
      <t>cumplimiento</t>
    </r>
    <r>
      <rPr>
        <sz val="10"/>
        <color theme="1"/>
        <rFont val="Calibri"/>
        <family val="2"/>
        <scheme val="minor"/>
      </rPr>
      <t xml:space="preserve"> de actividades plan de trabajo anual, se cumplió la meta establecida del  75%..</t>
    </r>
  </si>
  <si>
    <t>La Rama judicial en cumplimiento de  la normatividad legal por emergencia sanitaria se emitió Acuerdos, Resoluciones, Circulares y Memorandos. 
Link: https://www.ramajudicial.gov.co/web/medidas-covid19/acuerdos</t>
  </si>
  <si>
    <t xml:space="preserve">Se incluyeron 5 cambios los cuales fueron socializados a las seccionales, ver gestión de cambios </t>
  </si>
  <si>
    <t>Se realizó seguimiento de avance al Plan de trabajo del tercer trimestre de 2021, donde se tiene establecido capacitación de prevención seguridad vial a todos los actores en la vía y  capacitación al comité en Seguridad Vial</t>
  </si>
  <si>
    <t>Se realizó seguimiento de avance al Plan de trabajo del tercer trimestre de 2021, donde se tiene establecido la elaboración y actualización de  matrices de peligros, inspecciones de seguridad y Plan de prevención, preparación y respuesta ante emergencias y contingencias,</t>
  </si>
  <si>
    <t>Se realizó seguimiento de avance al Plan de trabajo del  tercer trimestre de 2021, donde se tiene establecido  capacitaciones enfocadas al autocuidado del riesgo publico</t>
  </si>
  <si>
    <t xml:space="preserve">Se realizó seguimiento de avance al Plan de trabajo del tercer trimestre de 2021, donde se tiene establecido actividades de prevención y  contención de COVID-19 </t>
  </si>
  <si>
    <t>A nivel nacional se tiene un avance ejecución Contractual del 60 %</t>
  </si>
  <si>
    <t>Se realizó seguimiento de avance al Plan de trabajo del segundo trimestre de 2021, donde se tiene establecido la elaboración y actualización de  matrices de peligros, inspecciones de seguridad y Plan de prevención, preparación y respuesta ante emergencias y contingencias,</t>
  </si>
  <si>
    <t>Se realizó seguimiento de avance al Plan de trabajo del  tercer trimestre  de 2021, donde se tiene establecido   capacitaciones enfocadas  en la prevención, preparación y respuesta ante emergencias y contingencias</t>
  </si>
  <si>
    <t xml:space="preserve">Se avanzó con las  asesorías psicosociales con una cobertura de  549 servidores judicial a nivel nacional  </t>
  </si>
  <si>
    <t xml:space="preserve">Se continua con el Plan de trabajo donde se vienen desarrollando actividades para: 
* Comité de Seguridad Vial:  cumplimiento 92% cobertura 86%
* Actividades capacitación para los diferentes roles en la vial:  cumplimiento  86% </t>
  </si>
  <si>
    <t>Se continua con el Plan de trabajo donde se vienen desarrollando actividades del riesgo publico con el siguiente avance en productos:
Inspecciones de Seguridad:  93%
Matrices de peligros: 88%
Planes de emergencia 87%</t>
  </si>
  <si>
    <t>* Actividades de 
 prevención de Riesgo Publico mediante encuentro de municipios y jurisdicciones: 72% en cumplimiento y 69% en cobertura</t>
  </si>
  <si>
    <t xml:space="preserve">Se continua con el  Plan de trabajo donde se  vienen desarrollando Actividades de  prevención y contención de COVID-19, con 5221 actividades para 12516 servidores judiciales  
</t>
  </si>
  <si>
    <t>Dentro del Plan de trabajo se vienen desarrollando actividades del riesgo publico con el siguiente avance:
Inspecciones de Seguridad:  93%
Matrices de peligros: 88%
Planes de emergencia 87%</t>
  </si>
  <si>
    <t>Se continua con el Plan de trabajo donde se vienen desarrollando capacitaciones para la brigada de emergencias con un avance de 85% en cumplimiento y 61% en cobertura
Actividades de promoción y prevención  90% en cumplimiento y 81% en cobertura</t>
  </si>
  <si>
    <t>Matriz general:  se identificaron  6 normas, de las cuales las 6 aplican para la entidad</t>
  </si>
  <si>
    <t xml:space="preserve"> Se realiza apoyo continuo a los Coordinadores del Nivel Central, Seccionales y Coordinaciones Administrativas por parte de la Coordinación Nacional de SG-SST </t>
  </si>
  <si>
    <t>13/07/2021: Montería: 80%
1/07/2021: Sincelejo:  79,3 %
15/07/2021:  Pereira: 86,5%</t>
  </si>
  <si>
    <t xml:space="preserve">moniterore </t>
  </si>
  <si>
    <t xml:space="preserve">Moniorie y seguimineto de los controles existentes </t>
  </si>
  <si>
    <t>Matriz general:  se identificaron  6 normas, de las cuales las 5 aplican para la entidad</t>
  </si>
  <si>
    <t>Elaboración de informe de resultados de Plan de trabajo de cuarto trimestre de 2021</t>
  </si>
  <si>
    <r>
      <t xml:space="preserve">En el cuarto trimestre del año 2021, se obtuvo un resultado de 99% de </t>
    </r>
    <r>
      <rPr>
        <b/>
        <sz val="10"/>
        <color theme="1"/>
        <rFont val="Calibri"/>
        <family val="2"/>
        <scheme val="minor"/>
      </rPr>
      <t>cumplimiento</t>
    </r>
    <r>
      <rPr>
        <sz val="10"/>
        <color theme="1"/>
        <rFont val="Calibri"/>
        <family val="2"/>
        <scheme val="minor"/>
      </rPr>
      <t xml:space="preserve"> de actividades plan de trabajo anual, se cumplió la meta establecida del  99%..</t>
    </r>
  </si>
  <si>
    <t>En el cuarto trimestre del año 2021, se obtuvo un resultado de 99% de cobertura en las actividades plan de trabajo anual, se cumplió la meta establecida del  96%..</t>
  </si>
  <si>
    <t>Se realizó seguimiento de avance al Plan de trabajo del cuarto trimestre de 2021, donde se tiene establecido la elaboración y actualización de  matrices de peligros, inspecciones de seguridad y Plan de prevención, preparación y respuesta ante emergencias y contingencias,</t>
  </si>
  <si>
    <t>Se realizó seguimiento de avance al Plan de trabajo del  cuarto trimestre de 2021, donde se tiene establecido  capacitaciones enfocadas al autocuidado del riesgo publico</t>
  </si>
  <si>
    <t xml:space="preserve">Se incluyeron 3 cambios los cuales fueron socializados a las seccionales, ver gestión de cambios </t>
  </si>
  <si>
    <t xml:space="preserve">Se realizó seguimiento de avance al Plan de trabajo del cuarto trimestre de 2021, donde se tiene establecido actividades de prevención y  contención de COVID-19 </t>
  </si>
  <si>
    <t xml:space="preserve">Se avanzó con las  asesorías psicosociales con una cobertura de  555 servidores judicial a nivel nacional  </t>
  </si>
  <si>
    <t>Se realizó seguimiento de avance al Plan de trabajo del  cuarto trimestre  de 2021, donde se tiene establecido   capacitaciones enfocadas  en la prevención, preparación y respuesta ante emergencias y contingencias</t>
  </si>
  <si>
    <t>A nivel nacional se  logró una ejecución de recursos de inversión del 44.77 %</t>
  </si>
  <si>
    <t xml:space="preserve">Se continua con el Plan de trabajo donde se vienen desarrollando actividades para: 
* Comité de Seguridad Vial:  cumplimiento 92% cobertura 94%
* Actividades capacitación para los diferentes roles en la vial:  cumplimiento  95% </t>
  </si>
  <si>
    <t>Se continua con el Plan de trabajo donde se vienen desarrollando actividades del riesgo publico con el siguiente avance en productos:
Inspecciones de Seguridad:  100%
Matrices de peligros: 98%
Planes de emergencia 98%</t>
  </si>
  <si>
    <t>* Actividades de 
 prevención de Riesgo Publico mediante encuentro de municipios y jurisdicciones: 100% en cumplimiento y 96% en cobertura</t>
  </si>
  <si>
    <t>Dentro del Plan de trabajo se vienen desarrollando actividades del riesgo publico con el siguiente resultado:
Inspecciones de Seguridad:  100%
Matrices de peligros: 98%
Planes de emergencia 98%</t>
  </si>
  <si>
    <t>Se continua con el Plan de trabajo donde se vienen desarrollando capacitaciones para la brigada de emergencias con un avance de 99% en cumplimiento y 86% en cobertura
Actividades de promoción y prevención  99% en cumplimiento y 100% en cobertura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</si>
</sst>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240A]d&quot; de &quot;mmmm&quot; de &quot;yyyy;@"/>
  </numFmts>
  <fonts count="94">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0"/>
      <color theme="0" tint="-4.9989318521683403E-2"/>
      <name val="Arial"/>
      <family val="2"/>
    </font>
    <font>
      <sz val="10"/>
      <color theme="1"/>
      <name val="Arial"/>
      <family val="2"/>
    </font>
    <font>
      <sz val="10"/>
      <color rgb="FF000000"/>
      <name val="Arial"/>
      <family val="2"/>
    </font>
    <font>
      <sz val="10"/>
      <name val="Calibri"/>
      <family val="2"/>
      <scheme val="minor"/>
    </font>
    <font>
      <b/>
      <sz val="1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sz val="11"/>
      <color rgb="FF00B050"/>
      <name val="Calibri"/>
      <family val="2"/>
      <scheme val="minor"/>
    </font>
    <font>
      <sz val="11"/>
      <color rgb="FF00000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sz val="10"/>
      <color rgb="FFFF0000"/>
      <name val="Arial"/>
      <family val="2"/>
    </font>
    <font>
      <b/>
      <sz val="14"/>
      <name val="Calibri"/>
      <family val="2"/>
      <scheme val="minor"/>
    </font>
    <font>
      <b/>
      <i/>
      <sz val="10"/>
      <name val="Arial"/>
      <family val="2"/>
    </font>
    <font>
      <b/>
      <sz val="10"/>
      <color rgb="FF000000"/>
      <name val="Arial"/>
      <family val="2"/>
    </font>
    <font>
      <b/>
      <sz val="9"/>
      <color indexed="81"/>
      <name val="Tahoma"/>
      <family val="2"/>
    </font>
    <font>
      <b/>
      <u/>
      <sz val="9"/>
      <color indexed="81"/>
      <name val="Tahoma"/>
      <family val="2"/>
    </font>
    <font>
      <b/>
      <sz val="11"/>
      <color rgb="FFFF0000"/>
      <name val="Arial Narrow"/>
      <family val="2"/>
    </font>
  </fonts>
  <fills count="2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s>
  <borders count="113">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3">
    <xf numFmtId="0" fontId="0" fillId="0" borderId="0"/>
    <xf numFmtId="0" fontId="8" fillId="0" borderId="0"/>
    <xf numFmtId="0" fontId="14" fillId="0" borderId="0"/>
  </cellStyleXfs>
  <cellXfs count="646">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4" fillId="0" borderId="0" xfId="0" applyFont="1" applyAlignment="1">
      <alignment horizontal="center"/>
    </xf>
    <xf numFmtId="0" fontId="54" fillId="0" borderId="0" xfId="0" applyFont="1" applyAlignment="1">
      <alignment horizontal="left"/>
    </xf>
    <xf numFmtId="0" fontId="55" fillId="0" borderId="0" xfId="0" applyFont="1" applyAlignment="1">
      <alignment horizontal="center"/>
    </xf>
    <xf numFmtId="0" fontId="45" fillId="0" borderId="0" xfId="0" applyFont="1" applyProtection="1">
      <protection locked="0"/>
    </xf>
    <xf numFmtId="0" fontId="57" fillId="0" borderId="0" xfId="0" applyFont="1" applyAlignment="1" applyProtection="1">
      <alignment vertical="center"/>
      <protection locked="0"/>
    </xf>
    <xf numFmtId="0" fontId="46" fillId="21" borderId="0" xfId="0" applyFont="1" applyFill="1" applyAlignment="1" applyProtection="1">
      <alignment horizontal="left" vertical="center"/>
      <protection locked="0"/>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45" fillId="0" borderId="0" xfId="0" applyFont="1" applyAlignment="1" applyProtection="1">
      <alignment horizontal="center" vertical="center"/>
      <protection locked="0"/>
    </xf>
    <xf numFmtId="0" fontId="59"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59" fillId="0" borderId="13" xfId="0" applyFont="1" applyBorder="1" applyAlignment="1">
      <alignment horizontal="center" vertical="center" wrapText="1" readingOrder="1"/>
    </xf>
    <xf numFmtId="0" fontId="46" fillId="22" borderId="13" xfId="0" applyFont="1" applyFill="1" applyBorder="1" applyAlignment="1">
      <alignment horizontal="center" vertical="top" wrapText="1" readingOrder="1"/>
    </xf>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65" fillId="7" borderId="0" xfId="0" applyFont="1" applyFill="1" applyAlignment="1">
      <alignment horizontal="center" vertical="center" wrapText="1" readingOrder="1"/>
    </xf>
    <xf numFmtId="0" fontId="66" fillId="8" borderId="51" xfId="0" applyFont="1" applyFill="1" applyBorder="1" applyAlignment="1">
      <alignment horizontal="center" vertical="center" wrapText="1" readingOrder="1"/>
    </xf>
    <xf numFmtId="0" fontId="66" fillId="0" borderId="51" xfId="0" applyFont="1" applyBorder="1" applyAlignment="1">
      <alignment horizontal="center" vertical="center" wrapText="1" readingOrder="1"/>
    </xf>
    <xf numFmtId="0" fontId="66" fillId="0" borderId="51" xfId="0" applyFont="1" applyBorder="1" applyAlignment="1">
      <alignment horizontal="justify" vertical="center" wrapText="1" readingOrder="1"/>
    </xf>
    <xf numFmtId="0" fontId="66" fillId="9" borderId="52" xfId="0" applyFont="1" applyFill="1" applyBorder="1" applyAlignment="1">
      <alignment horizontal="center" vertical="center" wrapText="1" readingOrder="1"/>
    </xf>
    <xf numFmtId="0" fontId="66" fillId="0" borderId="52" xfId="0" applyFont="1" applyBorder="1" applyAlignment="1">
      <alignment horizontal="center" vertical="center" wrapText="1" readingOrder="1"/>
    </xf>
    <xf numFmtId="0" fontId="66" fillId="0" borderId="52" xfId="0" applyFont="1" applyBorder="1" applyAlignment="1">
      <alignment horizontal="justify" vertical="center" wrapText="1" readingOrder="1"/>
    </xf>
    <xf numFmtId="0" fontId="66" fillId="10" borderId="52" xfId="0" applyFont="1" applyFill="1" applyBorder="1" applyAlignment="1">
      <alignment horizontal="center" vertical="center" wrapText="1" readingOrder="1"/>
    </xf>
    <xf numFmtId="0" fontId="66" fillId="11" borderId="52" xfId="0" applyFont="1" applyFill="1" applyBorder="1" applyAlignment="1">
      <alignment horizontal="center" vertical="center" wrapText="1" readingOrder="1"/>
    </xf>
    <xf numFmtId="0" fontId="67"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25" fillId="3" borderId="0" xfId="0" applyFont="1" applyFill="1" applyBorder="1" applyAlignment="1">
      <alignment horizontal="justify" vertical="center" wrapText="1" readingOrder="1"/>
    </xf>
    <xf numFmtId="0" fontId="69" fillId="7" borderId="0" xfId="0" applyFont="1" applyFill="1" applyAlignment="1">
      <alignment horizontal="center" vertical="center" wrapText="1" readingOrder="1"/>
    </xf>
    <xf numFmtId="0" fontId="70" fillId="8" borderId="51" xfId="0" applyFont="1" applyFill="1" applyBorder="1" applyAlignment="1">
      <alignment horizontal="center" vertical="center" wrapText="1" readingOrder="1"/>
    </xf>
    <xf numFmtId="0" fontId="70" fillId="0" borderId="51" xfId="0" applyFont="1" applyBorder="1" applyAlignment="1">
      <alignment horizontal="justify" vertical="center" wrapText="1" readingOrder="1"/>
    </xf>
    <xf numFmtId="9" fontId="70" fillId="0" borderId="51" xfId="0" applyNumberFormat="1" applyFont="1" applyBorder="1" applyAlignment="1">
      <alignment horizontal="center" vertical="center" wrapText="1" readingOrder="1"/>
    </xf>
    <xf numFmtId="0" fontId="70" fillId="9" borderId="52" xfId="0" applyFont="1" applyFill="1" applyBorder="1" applyAlignment="1">
      <alignment horizontal="center" vertical="center" wrapText="1" readingOrder="1"/>
    </xf>
    <xf numFmtId="0" fontId="70" fillId="0" borderId="52" xfId="0" applyFont="1" applyBorder="1" applyAlignment="1">
      <alignment horizontal="justify" vertical="center" wrapText="1" readingOrder="1"/>
    </xf>
    <xf numFmtId="9" fontId="70" fillId="0" borderId="52" xfId="0" applyNumberFormat="1" applyFont="1" applyBorder="1" applyAlignment="1">
      <alignment horizontal="center" vertical="center" wrapText="1" readingOrder="1"/>
    </xf>
    <xf numFmtId="0" fontId="70" fillId="10" borderId="52" xfId="0" applyFont="1" applyFill="1" applyBorder="1" applyAlignment="1">
      <alignment horizontal="center" vertical="center" wrapText="1" readingOrder="1"/>
    </xf>
    <xf numFmtId="0" fontId="70" fillId="11" borderId="52" xfId="0" applyFont="1" applyFill="1" applyBorder="1" applyAlignment="1">
      <alignment horizontal="center" vertical="center" wrapText="1" readingOrder="1"/>
    </xf>
    <xf numFmtId="0" fontId="71"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wrapText="1"/>
    </xf>
    <xf numFmtId="9" fontId="0" fillId="3" borderId="0" xfId="0" applyNumberFormat="1" applyFill="1"/>
    <xf numFmtId="9" fontId="66" fillId="0" borderId="52" xfId="0" applyNumberFormat="1" applyFont="1" applyBorder="1" applyAlignment="1">
      <alignment horizontal="justify" vertical="center" wrapText="1" readingOrder="1"/>
    </xf>
    <xf numFmtId="9" fontId="0" fillId="3" borderId="0" xfId="0" applyNumberFormat="1" applyFill="1" applyBorder="1"/>
    <xf numFmtId="0" fontId="0" fillId="0" borderId="13" xfId="0" applyBorder="1" applyAlignment="1">
      <alignment horizontal="center" vertical="center"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9" fontId="0" fillId="0" borderId="13" xfId="0" applyNumberFormat="1" applyBorder="1" applyAlignment="1">
      <alignment horizontal="center" vertical="center" wrapText="1"/>
    </xf>
    <xf numFmtId="0" fontId="4" fillId="4" borderId="11" xfId="0" applyFont="1" applyFill="1" applyBorder="1" applyAlignment="1">
      <alignment horizontal="center" vertical="center" textRotation="90"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32" fillId="3" borderId="13" xfId="0" applyNumberFormat="1" applyFont="1" applyFill="1" applyBorder="1"/>
    <xf numFmtId="0" fontId="4" fillId="4" borderId="83" xfId="0" applyFont="1" applyFill="1" applyBorder="1" applyAlignment="1">
      <alignment horizontal="center" vertical="center" textRotation="90" wrapText="1"/>
    </xf>
    <xf numFmtId="0" fontId="74" fillId="0" borderId="13" xfId="0" applyFont="1" applyBorder="1" applyAlignment="1">
      <alignment horizontal="left" vertical="center" wrapText="1"/>
    </xf>
    <xf numFmtId="0" fontId="74" fillId="0" borderId="0" xfId="0" applyFont="1" applyAlignment="1">
      <alignment horizontal="left" vertical="center" wrapText="1"/>
    </xf>
    <xf numFmtId="0" fontId="0" fillId="0" borderId="0" xfId="0" applyAlignment="1">
      <alignment vertical="center" wrapText="1"/>
    </xf>
    <xf numFmtId="0" fontId="75" fillId="3" borderId="0" xfId="0" applyFont="1" applyFill="1" applyBorder="1"/>
    <xf numFmtId="0" fontId="75"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0" fillId="0" borderId="13" xfId="0" applyBorder="1" applyAlignment="1">
      <alignment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0" fillId="0" borderId="0" xfId="0" applyFill="1" applyBorder="1" applyAlignment="1">
      <alignment horizontal="left" vertical="center"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82" xfId="0" applyBorder="1" applyAlignment="1">
      <alignment horizontal="center" vertical="center" wrapText="1"/>
    </xf>
    <xf numFmtId="9" fontId="0" fillId="0" borderId="82" xfId="0" applyNumberFormat="1" applyBorder="1" applyAlignment="1">
      <alignment horizontal="center" vertical="center" wrapText="1"/>
    </xf>
    <xf numFmtId="0" fontId="61" fillId="0" borderId="88" xfId="0" applyFont="1" applyBorder="1" applyAlignment="1" applyProtection="1">
      <alignment horizontal="left" vertical="top" wrapText="1"/>
      <protection locked="0"/>
    </xf>
    <xf numFmtId="0" fontId="61" fillId="0" borderId="13" xfId="0" applyFont="1" applyBorder="1" applyAlignment="1" applyProtection="1">
      <alignment horizontal="left" vertical="top" wrapText="1"/>
      <protection locked="0"/>
    </xf>
    <xf numFmtId="0" fontId="0" fillId="0" borderId="13" xfId="0" applyFill="1" applyBorder="1" applyAlignment="1">
      <alignment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1" fillId="3" borderId="0" xfId="0" applyFont="1" applyFill="1" applyAlignment="1">
      <alignment horizontal="left" vertical="center"/>
    </xf>
    <xf numFmtId="0" fontId="61" fillId="0" borderId="13" xfId="0" applyFont="1" applyBorder="1" applyAlignment="1" applyProtection="1">
      <alignment vertical="top" wrapText="1"/>
      <protection locked="0"/>
    </xf>
    <xf numFmtId="0" fontId="48" fillId="20" borderId="0" xfId="0" applyFont="1" applyFill="1" applyAlignment="1" applyProtection="1">
      <alignment horizontal="center" vertical="center" wrapText="1"/>
      <protection locked="0"/>
    </xf>
    <xf numFmtId="0" fontId="47" fillId="19" borderId="0" xfId="0" applyFont="1" applyFill="1" applyAlignment="1" applyProtection="1">
      <alignment horizontal="left"/>
      <protection locked="0"/>
    </xf>
    <xf numFmtId="0" fontId="48" fillId="19" borderId="0" xfId="0" applyFont="1" applyFill="1"/>
    <xf numFmtId="0" fontId="48" fillId="19" borderId="0" xfId="0" applyFont="1" applyFill="1" applyAlignment="1" applyProtection="1">
      <alignment horizontal="center" vertical="center"/>
      <protection locked="0"/>
    </xf>
    <xf numFmtId="0" fontId="59" fillId="3" borderId="13" xfId="0" applyFont="1" applyFill="1" applyBorder="1" applyAlignment="1">
      <alignment vertical="center" wrapText="1"/>
    </xf>
    <xf numFmtId="0" fontId="60" fillId="0" borderId="13" xfId="0" applyFont="1" applyBorder="1" applyAlignment="1">
      <alignment horizontal="left" vertical="center" wrapText="1" readingOrder="1"/>
    </xf>
    <xf numFmtId="0" fontId="59" fillId="0" borderId="13" xfId="0" applyFont="1" applyBorder="1" applyAlignment="1">
      <alignment horizontal="left" vertical="center" wrapText="1"/>
    </xf>
    <xf numFmtId="0" fontId="77" fillId="0" borderId="0" xfId="0" applyFont="1"/>
    <xf numFmtId="0" fontId="0" fillId="0" borderId="13" xfId="0" applyFill="1" applyBorder="1" applyAlignment="1">
      <alignment vertical="center" wrapText="1"/>
    </xf>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81" fillId="0" borderId="0" xfId="0" applyFont="1" applyAlignment="1" applyProtection="1">
      <alignment horizontal="center" vertical="center"/>
      <protection locked="0"/>
    </xf>
    <xf numFmtId="0" fontId="76"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83" fillId="4" borderId="92" xfId="0" applyFont="1" applyFill="1" applyBorder="1" applyAlignment="1">
      <alignment horizontal="center" vertical="center"/>
    </xf>
    <xf numFmtId="0" fontId="83" fillId="4" borderId="92" xfId="0" applyFont="1" applyFill="1" applyBorder="1" applyAlignment="1">
      <alignment horizontal="center" vertical="center" wrapText="1"/>
    </xf>
    <xf numFmtId="0" fontId="83" fillId="4" borderId="92" xfId="0" applyFont="1" applyFill="1" applyBorder="1" applyAlignment="1" applyProtection="1">
      <alignment horizontal="center" vertical="center" wrapText="1"/>
      <protection locked="0"/>
    </xf>
    <xf numFmtId="0" fontId="83" fillId="23" borderId="92" xfId="0" applyFont="1" applyFill="1" applyBorder="1" applyAlignment="1" applyProtection="1">
      <alignment horizontal="center" vertical="center" textRotation="90"/>
      <protection locked="0"/>
    </xf>
    <xf numFmtId="0" fontId="84" fillId="4" borderId="92" xfId="0" applyFont="1" applyFill="1" applyBorder="1" applyAlignment="1">
      <alignment horizontal="center" vertical="center" wrapText="1"/>
    </xf>
    <xf numFmtId="0" fontId="76" fillId="24" borderId="0" xfId="0" applyFont="1" applyFill="1" applyBorder="1"/>
    <xf numFmtId="0" fontId="32" fillId="3" borderId="0" xfId="0" applyFont="1" applyFill="1" applyBorder="1" applyAlignment="1" applyProtection="1">
      <alignment vertical="center"/>
      <protection locked="0"/>
    </xf>
    <xf numFmtId="0" fontId="81" fillId="3" borderId="0" xfId="0" applyFont="1" applyFill="1" applyBorder="1" applyAlignment="1" applyProtection="1">
      <alignment horizontal="center" vertical="center"/>
      <protection locked="0"/>
    </xf>
    <xf numFmtId="0" fontId="76" fillId="3" borderId="0" xfId="0" applyFont="1" applyFill="1" applyBorder="1"/>
    <xf numFmtId="0" fontId="32" fillId="3" borderId="0" xfId="0" applyFont="1" applyFill="1" applyBorder="1"/>
    <xf numFmtId="0" fontId="83" fillId="4" borderId="92" xfId="0" applyFont="1" applyFill="1" applyBorder="1" applyAlignment="1" applyProtection="1">
      <alignment vertical="center" wrapText="1"/>
      <protection locked="0"/>
    </xf>
    <xf numFmtId="0" fontId="83" fillId="4" borderId="92" xfId="0" applyFont="1" applyFill="1" applyBorder="1" applyAlignment="1" applyProtection="1">
      <alignment vertical="center"/>
      <protection locked="0"/>
    </xf>
    <xf numFmtId="0" fontId="1" fillId="3" borderId="0" xfId="0" applyFont="1" applyFill="1" applyAlignment="1">
      <alignment horizontal="left" vertical="center"/>
    </xf>
    <xf numFmtId="0" fontId="83" fillId="4" borderId="92" xfId="0" applyFont="1" applyFill="1" applyBorder="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56" fillId="0" borderId="0" xfId="0" applyFont="1" applyAlignment="1" applyProtection="1">
      <alignment horizontal="center" vertical="center"/>
      <protection locked="0"/>
    </xf>
    <xf numFmtId="0" fontId="60" fillId="0" borderId="13" xfId="0" applyFont="1" applyBorder="1" applyAlignment="1">
      <alignment horizontal="center" vertical="center" wrapText="1" readingOrder="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59" fillId="0" borderId="82" xfId="0" applyFont="1" applyBorder="1" applyAlignment="1">
      <alignment horizontal="left" vertical="center" wrapText="1" readingOrder="1"/>
    </xf>
    <xf numFmtId="0" fontId="59" fillId="0" borderId="13" xfId="0" applyFont="1" applyBorder="1" applyAlignment="1">
      <alignment vertical="center" wrapText="1"/>
    </xf>
    <xf numFmtId="0" fontId="59" fillId="0" borderId="13" xfId="0" applyFont="1" applyBorder="1" applyAlignment="1">
      <alignment vertical="top" wrapText="1"/>
    </xf>
    <xf numFmtId="0" fontId="59" fillId="0" borderId="13" xfId="0" applyFont="1" applyBorder="1" applyAlignment="1">
      <alignment horizontal="left" vertical="center" wrapText="1" readingOrder="1"/>
    </xf>
    <xf numFmtId="0" fontId="46" fillId="22" borderId="79" xfId="0" applyFont="1" applyFill="1" applyBorder="1" applyAlignment="1">
      <alignment horizontal="center" vertical="top" wrapText="1" readingOrder="1"/>
    </xf>
    <xf numFmtId="0" fontId="46" fillId="22" borderId="81" xfId="0" applyFont="1" applyFill="1" applyBorder="1" applyAlignment="1">
      <alignment horizontal="center" vertical="top" wrapText="1" readingOrder="1"/>
    </xf>
    <xf numFmtId="0" fontId="59" fillId="0" borderId="13" xfId="0" applyFont="1" applyBorder="1" applyAlignment="1">
      <alignment horizontal="left" vertical="top" wrapText="1" readingOrder="1"/>
    </xf>
    <xf numFmtId="0" fontId="59" fillId="0" borderId="13" xfId="0" applyFont="1" applyBorder="1" applyAlignment="1">
      <alignment wrapText="1"/>
    </xf>
    <xf numFmtId="0" fontId="59" fillId="3" borderId="13" xfId="0" applyFont="1" applyFill="1" applyBorder="1" applyAlignment="1">
      <alignment horizontal="left" vertical="center" wrapText="1"/>
    </xf>
    <xf numFmtId="0" fontId="8" fillId="0" borderId="13" xfId="0" applyFont="1" applyBorder="1" applyAlignment="1">
      <alignment vertical="center" wrapText="1"/>
    </xf>
    <xf numFmtId="0" fontId="8" fillId="0" borderId="13" xfId="0" applyFont="1" applyBorder="1" applyAlignment="1">
      <alignment horizontal="center" vertical="center" wrapText="1"/>
    </xf>
    <xf numFmtId="0" fontId="88" fillId="5" borderId="13" xfId="0" applyFont="1" applyFill="1" applyBorder="1" applyAlignment="1">
      <alignment horizontal="center"/>
    </xf>
    <xf numFmtId="0" fontId="53" fillId="5" borderId="13" xfId="0" applyFont="1" applyFill="1" applyBorder="1" applyAlignment="1">
      <alignment horizontal="center"/>
    </xf>
    <xf numFmtId="0" fontId="8" fillId="3" borderId="13" xfId="0" applyFont="1" applyFill="1" applyBorder="1" applyAlignment="1">
      <alignment vertical="center" wrapText="1"/>
    </xf>
    <xf numFmtId="0" fontId="62" fillId="3" borderId="13" xfId="0" applyFont="1" applyFill="1" applyBorder="1" applyAlignment="1">
      <alignment horizontal="center" vertical="center" wrapText="1"/>
    </xf>
    <xf numFmtId="0" fontId="87" fillId="3" borderId="13" xfId="0" applyFont="1" applyFill="1" applyBorder="1" applyAlignment="1">
      <alignment horizontal="center" wrapText="1"/>
    </xf>
    <xf numFmtId="0" fontId="62" fillId="3" borderId="13" xfId="0" applyFont="1" applyFill="1" applyBorder="1" applyAlignment="1">
      <alignment horizontal="center" wrapText="1"/>
    </xf>
    <xf numFmtId="0" fontId="46" fillId="3" borderId="13" xfId="0" applyFont="1" applyFill="1" applyBorder="1" applyAlignment="1">
      <alignment horizontal="center" wrapText="1"/>
    </xf>
    <xf numFmtId="0" fontId="8" fillId="3" borderId="13" xfId="0" applyFont="1" applyFill="1" applyBorder="1" applyAlignment="1">
      <alignment horizontal="left" vertical="center" wrapText="1"/>
    </xf>
    <xf numFmtId="0" fontId="90" fillId="3" borderId="13" xfId="0" applyFont="1" applyFill="1" applyBorder="1" applyAlignment="1">
      <alignment horizontal="center" vertical="center" wrapText="1" readingOrder="1"/>
    </xf>
    <xf numFmtId="0" fontId="46" fillId="3" borderId="13" xfId="0" applyFont="1" applyFill="1" applyBorder="1" applyAlignment="1">
      <alignment horizontal="center" vertical="center" wrapText="1"/>
    </xf>
    <xf numFmtId="0" fontId="8" fillId="3" borderId="13" xfId="0" applyFont="1" applyFill="1" applyBorder="1" applyAlignment="1">
      <alignment vertical="top" wrapText="1"/>
    </xf>
    <xf numFmtId="0" fontId="62" fillId="3" borderId="13" xfId="0" applyFont="1" applyFill="1" applyBorder="1" applyAlignment="1">
      <alignment horizontal="center"/>
    </xf>
    <xf numFmtId="0" fontId="46" fillId="3" borderId="13" xfId="0" applyFont="1" applyFill="1" applyBorder="1" applyAlignment="1">
      <alignment horizontal="center"/>
    </xf>
    <xf numFmtId="0" fontId="32" fillId="0" borderId="13" xfId="0" applyFont="1" applyBorder="1" applyAlignment="1">
      <alignment wrapText="1"/>
    </xf>
    <xf numFmtId="0" fontId="27" fillId="0" borderId="13" xfId="0" applyFont="1" applyBorder="1" applyAlignment="1" applyProtection="1">
      <alignment horizontal="left" vertical="top" wrapText="1"/>
      <protection locked="0"/>
    </xf>
    <xf numFmtId="0" fontId="32" fillId="0" borderId="13" xfId="0" applyFont="1" applyBorder="1" applyAlignment="1">
      <alignment vertical="top" wrapText="1"/>
    </xf>
    <xf numFmtId="0" fontId="61" fillId="3" borderId="13" xfId="0" applyFont="1" applyFill="1" applyBorder="1" applyAlignment="1" applyProtection="1">
      <alignment horizontal="left" vertical="top" wrapText="1"/>
      <protection locked="0"/>
    </xf>
    <xf numFmtId="15" fontId="32" fillId="0" borderId="13" xfId="0" applyNumberFormat="1" applyFont="1" applyBorder="1" applyAlignment="1">
      <alignment vertical="center" wrapText="1"/>
    </xf>
    <xf numFmtId="15" fontId="32" fillId="0" borderId="13" xfId="0" applyNumberFormat="1" applyFont="1" applyBorder="1" applyAlignment="1">
      <alignment horizontal="right" vertical="center" wrapText="1"/>
    </xf>
    <xf numFmtId="0" fontId="32" fillId="0" borderId="13" xfId="0" applyFont="1" applyBorder="1" applyAlignment="1">
      <alignment vertical="center" wrapText="1"/>
    </xf>
    <xf numFmtId="0" fontId="32" fillId="0" borderId="82" xfId="0" applyFont="1" applyBorder="1" applyAlignment="1">
      <alignment vertical="center" wrapText="1"/>
    </xf>
    <xf numFmtId="0" fontId="32" fillId="0" borderId="82" xfId="0" applyFont="1" applyBorder="1" applyAlignment="1">
      <alignment vertical="top" wrapText="1"/>
    </xf>
    <xf numFmtId="14" fontId="32" fillId="0" borderId="82" xfId="0" applyNumberFormat="1" applyFont="1" applyBorder="1" applyAlignment="1">
      <alignment vertical="center" wrapText="1"/>
    </xf>
    <xf numFmtId="0" fontId="32" fillId="0" borderId="78" xfId="0" applyFont="1" applyBorder="1" applyAlignment="1">
      <alignment vertical="center" wrapText="1"/>
    </xf>
    <xf numFmtId="0" fontId="32" fillId="0" borderId="60" xfId="0" applyFont="1" applyBorder="1" applyAlignment="1">
      <alignment vertical="center" wrapText="1"/>
    </xf>
    <xf numFmtId="0" fontId="32" fillId="0" borderId="78" xfId="0" applyFont="1" applyBorder="1" applyAlignment="1"/>
    <xf numFmtId="0" fontId="32" fillId="0" borderId="101" xfId="0" applyFont="1" applyBorder="1" applyAlignment="1"/>
    <xf numFmtId="14" fontId="32" fillId="0" borderId="13" xfId="0" applyNumberFormat="1" applyFont="1" applyBorder="1" applyAlignment="1">
      <alignment vertical="center" wrapText="1"/>
    </xf>
    <xf numFmtId="15" fontId="32" fillId="0" borderId="82" xfId="0" applyNumberFormat="1" applyFont="1" applyBorder="1" applyAlignment="1">
      <alignment vertical="center"/>
    </xf>
    <xf numFmtId="0" fontId="32" fillId="0" borderId="82" xfId="0" applyFont="1" applyBorder="1" applyAlignment="1"/>
    <xf numFmtId="0" fontId="0" fillId="0" borderId="13" xfId="0" applyBorder="1"/>
    <xf numFmtId="0" fontId="27" fillId="0" borderId="101" xfId="0" applyFont="1" applyBorder="1" applyAlignment="1" applyProtection="1">
      <alignment horizontal="left" vertical="top" wrapText="1"/>
      <protection locked="0"/>
    </xf>
    <xf numFmtId="15" fontId="32" fillId="0" borderId="78" xfId="0" applyNumberFormat="1" applyFont="1" applyBorder="1" applyAlignment="1">
      <alignment vertical="center"/>
    </xf>
    <xf numFmtId="15" fontId="32" fillId="0" borderId="13" xfId="0" applyNumberFormat="1" applyFont="1" applyBorder="1" applyAlignment="1">
      <alignment vertical="center"/>
    </xf>
    <xf numFmtId="0" fontId="32" fillId="0" borderId="98" xfId="0" applyFont="1" applyBorder="1" applyAlignment="1"/>
    <xf numFmtId="0" fontId="32" fillId="0" borderId="13" xfId="0" applyFont="1" applyBorder="1" applyAlignment="1">
      <alignment horizontal="center" vertical="center"/>
    </xf>
    <xf numFmtId="15" fontId="32" fillId="0" borderId="13" xfId="0" applyNumberFormat="1" applyFont="1" applyBorder="1" applyAlignment="1">
      <alignment horizontal="center" vertical="center"/>
    </xf>
    <xf numFmtId="0" fontId="32" fillId="0" borderId="13" xfId="0" applyFont="1" applyBorder="1" applyAlignment="1">
      <alignment horizontal="left" vertical="center" wrapText="1"/>
    </xf>
    <xf numFmtId="0" fontId="32" fillId="0" borderId="13" xfId="0" applyFont="1" applyBorder="1" applyAlignment="1">
      <alignment horizontal="left" vertical="top" wrapText="1"/>
    </xf>
    <xf numFmtId="0" fontId="32" fillId="0" borderId="13" xfId="0" applyFont="1" applyBorder="1" applyAlignment="1"/>
    <xf numFmtId="0" fontId="32" fillId="0" borderId="65" xfId="0" applyFont="1" applyBorder="1" applyAlignment="1"/>
    <xf numFmtId="0" fontId="32" fillId="0" borderId="13" xfId="0" applyFont="1" applyBorder="1" applyAlignment="1">
      <alignment horizontal="center" vertical="center" wrapText="1"/>
    </xf>
    <xf numFmtId="15" fontId="32" fillId="0" borderId="60" xfId="0" applyNumberFormat="1" applyFont="1" applyBorder="1" applyAlignment="1">
      <alignment horizontal="center" vertical="center"/>
    </xf>
    <xf numFmtId="0" fontId="32" fillId="0" borderId="60" xfId="0" applyFont="1" applyBorder="1" applyAlignment="1">
      <alignment horizontal="center" vertical="center"/>
    </xf>
    <xf numFmtId="0" fontId="61" fillId="0" borderId="13" xfId="0" applyFont="1" applyBorder="1" applyAlignment="1">
      <alignment horizontal="left" vertical="top" wrapText="1"/>
    </xf>
    <xf numFmtId="0" fontId="61" fillId="0" borderId="13" xfId="0" applyFont="1" applyBorder="1" applyAlignment="1">
      <alignment vertical="top" wrapText="1"/>
    </xf>
    <xf numFmtId="0" fontId="61" fillId="0" borderId="60" xfId="0" applyFont="1" applyBorder="1" applyAlignment="1" applyProtection="1">
      <alignment horizontal="left" vertical="center" wrapText="1"/>
      <protection locked="0"/>
    </xf>
    <xf numFmtId="0" fontId="61" fillId="0" borderId="78" xfId="0" applyFont="1" applyBorder="1" applyAlignment="1">
      <alignment vertical="top" wrapText="1"/>
    </xf>
    <xf numFmtId="15" fontId="32" fillId="0" borderId="60" xfId="0" applyNumberFormat="1" applyFont="1" applyBorder="1" applyAlignment="1">
      <alignment horizontal="center" vertical="center"/>
    </xf>
    <xf numFmtId="0" fontId="32" fillId="0" borderId="60" xfId="0" applyFont="1" applyBorder="1" applyAlignment="1">
      <alignment horizontal="center" vertical="center"/>
    </xf>
    <xf numFmtId="0" fontId="32" fillId="0" borderId="60" xfId="0" applyFont="1" applyBorder="1" applyAlignment="1">
      <alignment horizontal="left" vertical="center" wrapText="1"/>
    </xf>
    <xf numFmtId="0" fontId="32" fillId="0" borderId="65" xfId="0" applyFont="1" applyBorder="1" applyAlignment="1">
      <alignment vertical="top" wrapText="1"/>
    </xf>
    <xf numFmtId="0" fontId="61" fillId="3" borderId="60" xfId="0" applyFont="1" applyFill="1" applyBorder="1" applyAlignment="1" applyProtection="1">
      <alignment horizontal="left" vertical="top" wrapText="1"/>
      <protection locked="0"/>
    </xf>
    <xf numFmtId="0" fontId="61" fillId="3" borderId="65" xfId="0" applyFont="1" applyFill="1" applyBorder="1" applyAlignment="1" applyProtection="1">
      <alignment horizontal="left" vertical="top" wrapText="1"/>
      <protection locked="0"/>
    </xf>
    <xf numFmtId="0" fontId="32" fillId="0" borderId="65" xfId="0" applyFont="1" applyBorder="1" applyAlignment="1">
      <alignment horizontal="center" vertical="center"/>
    </xf>
    <xf numFmtId="15" fontId="32" fillId="0" borderId="65" xfId="0" applyNumberFormat="1" applyFont="1" applyBorder="1" applyAlignment="1">
      <alignment horizontal="center" vertical="center"/>
    </xf>
    <xf numFmtId="0" fontId="32" fillId="0" borderId="65" xfId="0" applyFont="1" applyBorder="1" applyAlignment="1">
      <alignment horizontal="left" wrapText="1"/>
    </xf>
    <xf numFmtId="0" fontId="32" fillId="0" borderId="65" xfId="0" applyFont="1" applyBorder="1" applyAlignment="1">
      <alignment horizontal="left" vertical="top" wrapText="1"/>
    </xf>
    <xf numFmtId="15" fontId="32" fillId="0" borderId="60" xfId="0" applyNumberFormat="1" applyFont="1" applyBorder="1" applyAlignment="1">
      <alignment horizontal="center" vertical="center"/>
    </xf>
    <xf numFmtId="0" fontId="32" fillId="0" borderId="60" xfId="0" applyFont="1" applyBorder="1" applyAlignment="1">
      <alignment horizontal="center" vertical="center"/>
    </xf>
    <xf numFmtId="0" fontId="61" fillId="3" borderId="108" xfId="0" applyFont="1" applyFill="1" applyBorder="1" applyAlignment="1" applyProtection="1">
      <alignment horizontal="left" vertical="top" wrapText="1"/>
      <protection locked="0"/>
    </xf>
    <xf numFmtId="0" fontId="32" fillId="0" borderId="88" xfId="0" applyFont="1" applyBorder="1" applyAlignment="1">
      <alignment horizontal="center" vertical="center"/>
    </xf>
    <xf numFmtId="15" fontId="32" fillId="0" borderId="88" xfId="0" applyNumberFormat="1" applyFont="1" applyBorder="1" applyAlignment="1">
      <alignment horizontal="center" vertical="center"/>
    </xf>
    <xf numFmtId="0" fontId="32" fillId="0" borderId="62" xfId="0" applyFont="1" applyBorder="1" applyAlignment="1">
      <alignment vertical="top" wrapText="1"/>
    </xf>
    <xf numFmtId="0" fontId="32" fillId="0" borderId="63" xfId="0" applyFont="1" applyBorder="1" applyAlignment="1">
      <alignment horizontal="left" vertical="top" wrapText="1"/>
    </xf>
    <xf numFmtId="0" fontId="0" fillId="0" borderId="62" xfId="0" applyBorder="1"/>
    <xf numFmtId="0" fontId="0" fillId="0" borderId="63" xfId="0" applyBorder="1"/>
    <xf numFmtId="0" fontId="32" fillId="0" borderId="62" xfId="0" applyFont="1" applyBorder="1" applyAlignment="1"/>
    <xf numFmtId="0" fontId="32" fillId="0" borderId="63" xfId="0" applyFont="1" applyBorder="1" applyAlignment="1"/>
    <xf numFmtId="0" fontId="32" fillId="0" borderId="64" xfId="0" applyFont="1" applyBorder="1" applyAlignment="1"/>
    <xf numFmtId="0" fontId="32" fillId="0" borderId="66" xfId="0" applyFont="1" applyBorder="1" applyAlignment="1"/>
    <xf numFmtId="0" fontId="61" fillId="0" borderId="109" xfId="0" applyFont="1" applyBorder="1" applyAlignment="1">
      <alignment horizontal="left" vertical="top" wrapText="1"/>
    </xf>
    <xf numFmtId="15" fontId="32" fillId="0" borderId="60" xfId="0" applyNumberFormat="1" applyFont="1" applyBorder="1" applyAlignment="1">
      <alignment vertical="center"/>
    </xf>
    <xf numFmtId="0" fontId="32" fillId="0" borderId="108" xfId="0" applyFont="1" applyBorder="1" applyAlignment="1">
      <alignment vertical="center" wrapText="1"/>
    </xf>
    <xf numFmtId="15" fontId="32" fillId="0" borderId="88" xfId="0" applyNumberFormat="1" applyFont="1" applyBorder="1" applyAlignment="1">
      <alignment vertical="center"/>
    </xf>
    <xf numFmtId="0" fontId="32" fillId="0" borderId="109" xfId="0" applyFont="1" applyBorder="1" applyAlignment="1">
      <alignment wrapText="1"/>
    </xf>
    <xf numFmtId="0" fontId="61" fillId="0" borderId="62" xfId="0" applyFont="1" applyBorder="1" applyAlignment="1" applyProtection="1">
      <alignment horizontal="left" vertical="top" wrapText="1"/>
      <protection locked="0"/>
    </xf>
    <xf numFmtId="0" fontId="61" fillId="0" borderId="63" xfId="0" applyFont="1" applyBorder="1" applyAlignment="1">
      <alignment horizontal="left" vertical="top" wrapText="1"/>
    </xf>
    <xf numFmtId="0" fontId="61" fillId="3" borderId="62" xfId="0" applyFont="1" applyFill="1" applyBorder="1" applyAlignment="1" applyProtection="1">
      <alignment vertical="center" wrapText="1"/>
      <protection locked="0"/>
    </xf>
    <xf numFmtId="0" fontId="61" fillId="3" borderId="64" xfId="0" applyFont="1" applyFill="1" applyBorder="1" applyAlignment="1" applyProtection="1">
      <alignment vertical="center" wrapText="1"/>
      <protection locked="0"/>
    </xf>
    <xf numFmtId="15" fontId="32" fillId="0" borderId="65" xfId="0" applyNumberFormat="1" applyFont="1" applyBorder="1" applyAlignment="1">
      <alignment vertical="center"/>
    </xf>
    <xf numFmtId="0" fontId="32" fillId="0" borderId="66" xfId="0" applyFont="1" applyBorder="1" applyAlignment="1">
      <alignment horizontal="left" vertical="top" wrapText="1"/>
    </xf>
    <xf numFmtId="0" fontId="61" fillId="0" borderId="63" xfId="0" applyFont="1" applyBorder="1" applyAlignment="1">
      <alignment horizontal="center" vertical="center" wrapText="1"/>
    </xf>
    <xf numFmtId="0" fontId="61" fillId="0" borderId="108" xfId="0" applyFont="1" applyBorder="1" applyAlignment="1" applyProtection="1">
      <alignment horizontal="left" vertical="center" wrapText="1"/>
      <protection locked="0"/>
    </xf>
    <xf numFmtId="0" fontId="61" fillId="0" borderId="109" xfId="0" applyFont="1" applyBorder="1" applyAlignment="1" applyProtection="1">
      <alignment horizontal="left" vertical="center" wrapText="1"/>
      <protection locked="0"/>
    </xf>
    <xf numFmtId="0" fontId="61" fillId="3" borderId="62" xfId="0" applyFont="1" applyFill="1" applyBorder="1" applyAlignment="1" applyProtection="1">
      <alignment horizontal="left" vertical="top" wrapText="1"/>
      <protection locked="0"/>
    </xf>
    <xf numFmtId="0" fontId="61" fillId="0" borderId="111" xfId="0" applyFont="1" applyBorder="1" applyAlignment="1">
      <alignment vertical="top" wrapText="1"/>
    </xf>
    <xf numFmtId="0" fontId="61" fillId="0" borderId="108" xfId="0" applyFont="1" applyBorder="1" applyAlignment="1" applyProtection="1">
      <alignment horizontal="left" vertical="top" wrapText="1"/>
      <protection locked="0"/>
    </xf>
    <xf numFmtId="0" fontId="32" fillId="0" borderId="109" xfId="0" applyFont="1" applyBorder="1" applyAlignment="1">
      <alignment vertical="top" wrapText="1"/>
    </xf>
    <xf numFmtId="0" fontId="32" fillId="0" borderId="63" xfId="0" applyFont="1" applyBorder="1" applyAlignment="1">
      <alignment vertical="top" wrapText="1"/>
    </xf>
    <xf numFmtId="0" fontId="32" fillId="0" borderId="99" xfId="0" applyFont="1" applyBorder="1" applyAlignment="1"/>
    <xf numFmtId="0" fontId="32" fillId="0" borderId="111" xfId="0" applyFont="1" applyBorder="1" applyAlignment="1"/>
    <xf numFmtId="0" fontId="32" fillId="0" borderId="100" xfId="0" applyFont="1" applyBorder="1" applyAlignment="1"/>
    <xf numFmtId="0" fontId="32" fillId="0" borderId="112" xfId="0" applyFont="1" applyBorder="1" applyAlignment="1"/>
    <xf numFmtId="0" fontId="32" fillId="0" borderId="59" xfId="0" applyFont="1" applyBorder="1" applyAlignment="1">
      <alignment horizontal="left" vertical="center" wrapText="1"/>
    </xf>
    <xf numFmtId="0" fontId="61" fillId="0" borderId="61" xfId="0" applyFont="1" applyBorder="1" applyAlignment="1">
      <alignment horizontal="left" vertical="center" wrapText="1"/>
    </xf>
    <xf numFmtId="0" fontId="32" fillId="0" borderId="62" xfId="0" applyFont="1" applyBorder="1" applyAlignment="1">
      <alignment horizontal="left" vertical="center" wrapText="1"/>
    </xf>
    <xf numFmtId="0" fontId="61" fillId="0" borderId="60" xfId="0" applyFont="1" applyBorder="1" applyAlignment="1">
      <alignment horizontal="left" vertical="top" wrapText="1"/>
    </xf>
    <xf numFmtId="0" fontId="61" fillId="3" borderId="13" xfId="0" applyFont="1" applyFill="1" applyBorder="1" applyAlignment="1" applyProtection="1">
      <alignment vertical="top" wrapText="1"/>
      <protection locked="0"/>
    </xf>
    <xf numFmtId="0" fontId="61" fillId="3" borderId="65" xfId="0" applyFont="1" applyFill="1" applyBorder="1" applyAlignment="1" applyProtection="1">
      <alignment vertical="top" wrapText="1"/>
      <protection locked="0"/>
    </xf>
    <xf numFmtId="0" fontId="32" fillId="0" borderId="60" xfId="0" applyFont="1" applyBorder="1" applyAlignment="1">
      <alignment horizontal="left" vertical="top" wrapText="1"/>
    </xf>
    <xf numFmtId="0" fontId="32" fillId="3" borderId="63" xfId="0" applyFont="1" applyFill="1" applyBorder="1" applyAlignment="1">
      <alignment horizontal="left" vertical="top" wrapText="1"/>
    </xf>
    <xf numFmtId="0" fontId="61" fillId="3" borderId="63" xfId="0" applyFont="1" applyFill="1" applyBorder="1" applyAlignment="1">
      <alignment horizontal="left" vertical="top" wrapText="1"/>
    </xf>
    <xf numFmtId="0" fontId="61" fillId="3" borderId="109" xfId="0" applyFont="1" applyFill="1" applyBorder="1" applyAlignment="1">
      <alignment horizontal="left" vertical="top" wrapText="1"/>
    </xf>
    <xf numFmtId="0" fontId="61" fillId="3" borderId="63" xfId="0" applyFont="1" applyFill="1" applyBorder="1" applyAlignment="1">
      <alignment horizontal="left" vertical="center" wrapText="1"/>
    </xf>
    <xf numFmtId="15" fontId="32" fillId="0" borderId="60" xfId="0" applyNumberFormat="1" applyFont="1" applyBorder="1" applyAlignment="1">
      <alignment horizontal="center" vertical="center"/>
    </xf>
    <xf numFmtId="0" fontId="32" fillId="0" borderId="60" xfId="0" applyFont="1" applyBorder="1" applyAlignment="1">
      <alignment horizontal="center" vertical="center"/>
    </xf>
    <xf numFmtId="15" fontId="32" fillId="0" borderId="13" xfId="0" applyNumberFormat="1" applyFont="1" applyBorder="1" applyAlignment="1">
      <alignment horizontal="center" vertical="center"/>
    </xf>
    <xf numFmtId="0" fontId="32" fillId="0" borderId="13" xfId="0" applyFont="1" applyBorder="1" applyAlignment="1">
      <alignment horizontal="center" vertical="center"/>
    </xf>
    <xf numFmtId="0" fontId="61" fillId="3" borderId="61" xfId="0" applyFont="1" applyFill="1" applyBorder="1" applyAlignment="1">
      <alignment horizontal="left" vertical="center" wrapText="1"/>
    </xf>
    <xf numFmtId="0" fontId="27" fillId="3" borderId="0" xfId="0" applyFont="1" applyFill="1" applyBorder="1"/>
    <xf numFmtId="0" fontId="27" fillId="17" borderId="0" xfId="0" applyFont="1" applyFill="1" applyBorder="1"/>
    <xf numFmtId="15" fontId="32" fillId="0" borderId="60" xfId="0" applyNumberFormat="1" applyFont="1" applyBorder="1" applyAlignment="1">
      <alignment horizontal="center" vertical="center"/>
    </xf>
    <xf numFmtId="0" fontId="32" fillId="0" borderId="62" xfId="0" applyFont="1" applyBorder="1" applyAlignment="1">
      <alignment horizontal="left" vertical="center" wrapText="1"/>
    </xf>
    <xf numFmtId="15" fontId="32" fillId="0" borderId="13" xfId="0" applyNumberFormat="1" applyFont="1" applyBorder="1" applyAlignment="1">
      <alignment horizontal="center" vertical="center"/>
    </xf>
    <xf numFmtId="0" fontId="32" fillId="0" borderId="13" xfId="0" applyFont="1" applyBorder="1" applyAlignment="1">
      <alignment horizontal="center" vertical="center"/>
    </xf>
    <xf numFmtId="0" fontId="32" fillId="0" borderId="13" xfId="0" applyFont="1" applyBorder="1"/>
    <xf numFmtId="0" fontId="32" fillId="0" borderId="108" xfId="0" applyFont="1" applyBorder="1" applyAlignment="1">
      <alignment horizontal="left" vertical="center" wrapText="1"/>
    </xf>
    <xf numFmtId="0" fontId="61" fillId="3" borderId="109" xfId="0" applyFont="1" applyFill="1" applyBorder="1" applyAlignment="1">
      <alignment horizontal="left" vertical="center" wrapText="1"/>
    </xf>
    <xf numFmtId="0" fontId="32" fillId="0" borderId="62" xfId="0" applyFont="1" applyBorder="1"/>
    <xf numFmtId="0" fontId="32" fillId="0" borderId="63" xfId="0" applyFont="1" applyBorder="1"/>
    <xf numFmtId="0" fontId="32" fillId="0" borderId="108" xfId="0" applyFont="1" applyBorder="1" applyAlignment="1">
      <alignment vertical="top" wrapText="1"/>
    </xf>
    <xf numFmtId="0" fontId="61" fillId="3" borderId="62" xfId="0" applyFont="1" applyFill="1" applyBorder="1" applyAlignment="1" applyProtection="1">
      <alignment vertical="top" wrapText="1"/>
      <protection locked="0"/>
    </xf>
    <xf numFmtId="0" fontId="61" fillId="3" borderId="64" xfId="0" applyFont="1" applyFill="1" applyBorder="1" applyAlignment="1" applyProtection="1">
      <alignment vertical="top" wrapText="1"/>
      <protection locked="0"/>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63"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62" fillId="19" borderId="0" xfId="0" applyFont="1" applyFill="1" applyAlignment="1" applyProtection="1">
      <alignment horizontal="center" vertical="center" wrapText="1"/>
      <protection locked="0"/>
    </xf>
    <xf numFmtId="0" fontId="46" fillId="4" borderId="13" xfId="0" applyFont="1" applyFill="1" applyBorder="1" applyAlignment="1">
      <alignment horizontal="center" vertical="top" wrapText="1" readingOrder="1"/>
    </xf>
    <xf numFmtId="0" fontId="59" fillId="0" borderId="82" xfId="0" applyFont="1" applyBorder="1" applyAlignment="1">
      <alignment horizontal="left" vertical="center" wrapText="1" readingOrder="1"/>
    </xf>
    <xf numFmtId="0" fontId="59" fillId="0" borderId="78" xfId="0" applyFont="1" applyBorder="1" applyAlignment="1">
      <alignment horizontal="left" vertical="center" wrapText="1" readingOrder="1"/>
    </xf>
    <xf numFmtId="0" fontId="59" fillId="0" borderId="60" xfId="0" applyFont="1" applyBorder="1" applyAlignment="1">
      <alignment horizontal="left" vertical="center" wrapText="1" readingOrder="1"/>
    </xf>
    <xf numFmtId="0" fontId="58" fillId="4" borderId="13" xfId="0" applyFont="1" applyFill="1" applyBorder="1" applyAlignment="1">
      <alignment horizontal="center" vertical="top" wrapText="1" readingOrder="1"/>
    </xf>
    <xf numFmtId="0" fontId="56" fillId="0" borderId="0" xfId="0" applyFont="1" applyAlignment="1" applyProtection="1">
      <alignment horizontal="center" vertical="center"/>
      <protection locked="0"/>
    </xf>
    <xf numFmtId="0" fontId="47" fillId="20" borderId="0" xfId="0" applyFont="1" applyFill="1" applyAlignment="1" applyProtection="1">
      <alignment horizontal="center" vertical="center"/>
      <protection locked="0"/>
    </xf>
    <xf numFmtId="0" fontId="59" fillId="0" borderId="23" xfId="0" applyFont="1" applyBorder="1" applyAlignment="1" applyProtection="1">
      <alignment horizontal="justify" vertical="center"/>
      <protection locked="0"/>
    </xf>
    <xf numFmtId="0" fontId="50" fillId="0" borderId="0" xfId="0" applyFont="1" applyAlignment="1">
      <alignment horizontal="center" wrapText="1"/>
    </xf>
    <xf numFmtId="0" fontId="51" fillId="0" borderId="0" xfId="0" applyFont="1" applyAlignment="1">
      <alignment horizontal="center"/>
    </xf>
    <xf numFmtId="0" fontId="52" fillId="4" borderId="79" xfId="0" applyFont="1" applyFill="1" applyBorder="1" applyAlignment="1">
      <alignment horizontal="center"/>
    </xf>
    <xf numFmtId="0" fontId="52" fillId="4" borderId="80" xfId="0" applyFont="1" applyFill="1" applyBorder="1" applyAlignment="1">
      <alignment horizontal="center"/>
    </xf>
    <xf numFmtId="0" fontId="52" fillId="4" borderId="81" xfId="0" applyFont="1" applyFill="1" applyBorder="1" applyAlignment="1">
      <alignment horizontal="center"/>
    </xf>
    <xf numFmtId="0" fontId="53" fillId="5" borderId="82" xfId="0" applyFont="1" applyFill="1" applyBorder="1" applyAlignment="1">
      <alignment horizontal="center" vertical="center" wrapText="1"/>
    </xf>
    <xf numFmtId="0" fontId="53" fillId="5" borderId="60" xfId="0" applyFont="1" applyFill="1" applyBorder="1" applyAlignment="1">
      <alignment horizontal="center" vertical="center" wrapText="1"/>
    </xf>
    <xf numFmtId="0" fontId="53" fillId="5" borderId="79" xfId="0" applyFont="1" applyFill="1" applyBorder="1" applyAlignment="1">
      <alignment horizontal="center" vertical="center"/>
    </xf>
    <xf numFmtId="0" fontId="53" fillId="5" borderId="80" xfId="0" applyFont="1" applyFill="1" applyBorder="1" applyAlignment="1">
      <alignment horizontal="center" vertical="center"/>
    </xf>
    <xf numFmtId="0" fontId="53" fillId="5" borderId="81" xfId="0" applyFont="1" applyFill="1" applyBorder="1" applyAlignment="1">
      <alignment horizontal="center" vertical="center"/>
    </xf>
    <xf numFmtId="0" fontId="53" fillId="5" borderId="82" xfId="0" applyFont="1" applyFill="1" applyBorder="1" applyAlignment="1">
      <alignment horizontal="center" vertical="center"/>
    </xf>
    <xf numFmtId="0" fontId="53" fillId="5" borderId="60" xfId="0" applyFont="1" applyFill="1" applyBorder="1" applyAlignment="1">
      <alignment horizontal="center" vertical="center"/>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0"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13" xfId="0" applyBorder="1" applyAlignment="1">
      <alignment horizontal="center" vertical="center" wrapText="1"/>
    </xf>
    <xf numFmtId="9" fontId="0" fillId="0" borderId="60" xfId="0" applyNumberFormat="1" applyBorder="1" applyAlignment="1">
      <alignment horizontal="center" vertical="center" wrapText="1"/>
    </xf>
    <xf numFmtId="0" fontId="0" fillId="0" borderId="60" xfId="0" applyBorder="1" applyAlignment="1">
      <alignment horizontal="center" vertical="center" wrapText="1"/>
    </xf>
    <xf numFmtId="0" fontId="72"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3" fillId="4" borderId="2" xfId="0" applyFont="1" applyFill="1" applyBorder="1" applyAlignment="1">
      <alignment horizontal="center" vertical="center"/>
    </xf>
    <xf numFmtId="0" fontId="73"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7"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wrapText="1"/>
    </xf>
    <xf numFmtId="0" fontId="93" fillId="4" borderId="8" xfId="0" applyFont="1" applyFill="1" applyBorder="1" applyAlignment="1">
      <alignment horizontal="center" vertical="center" wrapText="1"/>
    </xf>
    <xf numFmtId="0" fontId="93" fillId="4" borderId="11" xfId="0" applyFont="1" applyFill="1" applyBorder="1" applyAlignment="1">
      <alignment horizontal="center"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3"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0" fillId="0" borderId="13" xfId="0" applyBorder="1" applyAlignment="1">
      <alignment horizontal="left" vertical="center" wrapText="1"/>
    </xf>
    <xf numFmtId="0" fontId="0" fillId="3" borderId="82" xfId="0" applyFill="1" applyBorder="1" applyAlignment="1">
      <alignment horizontal="center" vertical="center" wrapText="1"/>
    </xf>
    <xf numFmtId="0" fontId="0" fillId="3" borderId="78" xfId="0" applyFill="1" applyBorder="1" applyAlignment="1">
      <alignment horizontal="center" vertical="center" wrapText="1"/>
    </xf>
    <xf numFmtId="0" fontId="0" fillId="3" borderId="60" xfId="0" applyFill="1" applyBorder="1" applyAlignment="1">
      <alignment horizontal="center"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27" fillId="0" borderId="82" xfId="0" applyFont="1" applyBorder="1" applyAlignment="1">
      <alignment horizontal="left" vertical="center" wrapText="1"/>
    </xf>
    <xf numFmtId="0" fontId="27" fillId="0" borderId="78" xfId="0" applyFont="1" applyBorder="1" applyAlignment="1">
      <alignment horizontal="left" vertical="center" wrapText="1"/>
    </xf>
    <xf numFmtId="0" fontId="27" fillId="0" borderId="60" xfId="0" applyFont="1" applyBorder="1" applyAlignment="1">
      <alignment horizontal="left" vertical="center" wrapText="1"/>
    </xf>
    <xf numFmtId="0" fontId="0" fillId="0" borderId="60" xfId="0" applyBorder="1" applyAlignment="1">
      <alignment horizontal="left" vertical="center" wrapText="1"/>
    </xf>
    <xf numFmtId="0" fontId="72" fillId="0" borderId="82" xfId="0" applyFont="1" applyBorder="1" applyAlignment="1">
      <alignment horizontal="center" vertical="center" wrapText="1"/>
    </xf>
    <xf numFmtId="0" fontId="0" fillId="0" borderId="13" xfId="0" applyBorder="1" applyAlignment="1">
      <alignment horizontal="left" vertical="top" wrapText="1"/>
    </xf>
    <xf numFmtId="0" fontId="32" fillId="0" borderId="82" xfId="0" applyFont="1" applyBorder="1" applyAlignment="1">
      <alignment horizontal="center"/>
    </xf>
    <xf numFmtId="0" fontId="32" fillId="0" borderId="78" xfId="0" applyFont="1" applyBorder="1" applyAlignment="1">
      <alignment horizontal="center"/>
    </xf>
    <xf numFmtId="0" fontId="32" fillId="0" borderId="60" xfId="0" applyFont="1" applyBorder="1" applyAlignment="1">
      <alignment horizontal="center"/>
    </xf>
    <xf numFmtId="0" fontId="32" fillId="0" borderId="13" xfId="0" applyFont="1" applyBorder="1" applyAlignment="1">
      <alignment horizontal="center" vertical="center" wrapText="1"/>
    </xf>
    <xf numFmtId="0" fontId="32" fillId="0" borderId="82" xfId="0" applyFont="1" applyBorder="1" applyAlignment="1">
      <alignment horizontal="center"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8" fillId="0" borderId="0" xfId="0" applyFont="1" applyAlignment="1">
      <alignment horizontal="center" vertical="center"/>
    </xf>
    <xf numFmtId="0" fontId="64"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78" fillId="0" borderId="67" xfId="0" applyFont="1" applyBorder="1" applyAlignment="1">
      <alignment horizontal="center" vertical="center" wrapText="1"/>
    </xf>
    <xf numFmtId="0" fontId="78" fillId="0" borderId="68" xfId="0" applyFont="1" applyBorder="1" applyAlignment="1">
      <alignment horizontal="center" vertical="center"/>
    </xf>
    <xf numFmtId="0" fontId="78" fillId="0" borderId="69" xfId="0" applyFont="1" applyBorder="1" applyAlignment="1">
      <alignment horizontal="center" vertical="center"/>
    </xf>
    <xf numFmtId="0" fontId="78" fillId="0" borderId="20" xfId="0" applyFont="1" applyBorder="1" applyAlignment="1">
      <alignment horizontal="center" vertical="center" wrapText="1"/>
    </xf>
    <xf numFmtId="0" fontId="78" fillId="0" borderId="0" xfId="0" applyFont="1" applyBorder="1" applyAlignment="1">
      <alignment horizontal="center" vertical="center"/>
    </xf>
    <xf numFmtId="0" fontId="78" fillId="0" borderId="21" xfId="0" applyFont="1" applyBorder="1" applyAlignment="1">
      <alignment horizontal="center" vertical="center"/>
    </xf>
    <xf numFmtId="0" fontId="78" fillId="0" borderId="20" xfId="0" applyFont="1" applyBorder="1" applyAlignment="1">
      <alignment horizontal="center" vertical="center"/>
    </xf>
    <xf numFmtId="0" fontId="78" fillId="0" borderId="43" xfId="0" applyFont="1" applyBorder="1" applyAlignment="1">
      <alignment horizontal="center" vertical="center"/>
    </xf>
    <xf numFmtId="0" fontId="78" fillId="0" borderId="44" xfId="0" applyFont="1" applyBorder="1" applyAlignment="1">
      <alignment horizontal="center" vertical="center"/>
    </xf>
    <xf numFmtId="0" fontId="78" fillId="0" borderId="45" xfId="0" applyFont="1" applyBorder="1" applyAlignment="1">
      <alignment horizontal="center" vertical="center"/>
    </xf>
    <xf numFmtId="0" fontId="78" fillId="0" borderId="0" xfId="0" applyFont="1" applyAlignment="1">
      <alignment horizontal="center" vertical="center"/>
    </xf>
    <xf numFmtId="0" fontId="80" fillId="25" borderId="70" xfId="0" applyFont="1" applyFill="1" applyBorder="1" applyAlignment="1">
      <alignment horizontal="center" vertical="center" wrapText="1" readingOrder="1"/>
    </xf>
    <xf numFmtId="0" fontId="80" fillId="25" borderId="71" xfId="0" applyFont="1" applyFill="1" applyBorder="1" applyAlignment="1">
      <alignment horizontal="center" vertical="center" wrapText="1" readingOrder="1"/>
    </xf>
    <xf numFmtId="0" fontId="80" fillId="25" borderId="73" xfId="0" applyFont="1" applyFill="1" applyBorder="1" applyAlignment="1">
      <alignment horizontal="center" vertical="center" wrapText="1" readingOrder="1"/>
    </xf>
    <xf numFmtId="0" fontId="80" fillId="25" borderId="0" xfId="0" applyFont="1" applyFill="1" applyAlignment="1">
      <alignment horizontal="center" vertical="center" wrapText="1" readingOrder="1"/>
    </xf>
    <xf numFmtId="0" fontId="80" fillId="25" borderId="74" xfId="0" applyFont="1" applyFill="1" applyBorder="1" applyAlignment="1">
      <alignment horizontal="center" vertical="center" wrapText="1" readingOrder="1"/>
    </xf>
    <xf numFmtId="0" fontId="80" fillId="25" borderId="75" xfId="0" applyFont="1" applyFill="1" applyBorder="1" applyAlignment="1">
      <alignment horizontal="center" vertical="center" wrapText="1" readingOrder="1"/>
    </xf>
    <xf numFmtId="0" fontId="80" fillId="25" borderId="76" xfId="0" applyFont="1" applyFill="1" applyBorder="1" applyAlignment="1">
      <alignment horizontal="center" vertical="center" wrapText="1" readingOrder="1"/>
    </xf>
    <xf numFmtId="0" fontId="80" fillId="25"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80" fillId="8" borderId="70" xfId="0" applyFont="1" applyFill="1" applyBorder="1" applyAlignment="1">
      <alignment horizontal="center" vertical="center" wrapText="1" readingOrder="1"/>
    </xf>
    <xf numFmtId="0" fontId="80" fillId="8" borderId="71" xfId="0" applyFont="1" applyFill="1" applyBorder="1" applyAlignment="1">
      <alignment horizontal="center" vertical="center" wrapText="1" readingOrder="1"/>
    </xf>
    <xf numFmtId="0" fontId="80" fillId="8" borderId="73" xfId="0" applyFont="1" applyFill="1" applyBorder="1" applyAlignment="1">
      <alignment horizontal="center" vertical="center" wrapText="1" readingOrder="1"/>
    </xf>
    <xf numFmtId="0" fontId="80" fillId="8" borderId="0" xfId="0" applyFont="1" applyFill="1" applyAlignment="1">
      <alignment horizontal="center" vertical="center" wrapText="1" readingOrder="1"/>
    </xf>
    <xf numFmtId="0" fontId="80" fillId="8" borderId="74" xfId="0" applyFont="1" applyFill="1" applyBorder="1" applyAlignment="1">
      <alignment horizontal="center" vertical="center" wrapText="1" readingOrder="1"/>
    </xf>
    <xf numFmtId="0" fontId="80" fillId="8" borderId="75" xfId="0" applyFont="1" applyFill="1" applyBorder="1" applyAlignment="1">
      <alignment horizontal="center" vertical="center" wrapText="1" readingOrder="1"/>
    </xf>
    <xf numFmtId="0" fontId="80" fillId="8" borderId="76" xfId="0" applyFont="1" applyFill="1" applyBorder="1" applyAlignment="1">
      <alignment horizontal="center" vertical="center" wrapText="1" readingOrder="1"/>
    </xf>
    <xf numFmtId="0" fontId="80"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8" fillId="0" borderId="68" xfId="0" applyFont="1" applyBorder="1" applyAlignment="1">
      <alignment horizontal="center" vertical="center" wrapText="1"/>
    </xf>
    <xf numFmtId="0" fontId="2" fillId="0" borderId="0" xfId="0" applyFont="1" applyAlignment="1">
      <alignment horizontal="center" vertical="center" wrapText="1"/>
    </xf>
    <xf numFmtId="0" fontId="79"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9" fillId="14" borderId="0" xfId="0" applyFont="1" applyFill="1" applyAlignment="1">
      <alignment horizontal="center" vertical="center" textRotation="90" wrapText="1" readingOrder="1"/>
    </xf>
    <xf numFmtId="0" fontId="79" fillId="14" borderId="21" xfId="0" applyFont="1" applyFill="1" applyBorder="1" applyAlignment="1">
      <alignment horizontal="center" vertical="center" textRotation="90" wrapText="1" readingOrder="1"/>
    </xf>
    <xf numFmtId="0" fontId="80" fillId="16" borderId="70" xfId="0" applyFont="1" applyFill="1" applyBorder="1" applyAlignment="1">
      <alignment horizontal="center" vertical="center" wrapText="1" readingOrder="1"/>
    </xf>
    <xf numFmtId="0" fontId="80" fillId="16" borderId="71" xfId="0" applyFont="1" applyFill="1" applyBorder="1" applyAlignment="1">
      <alignment horizontal="center" vertical="center" wrapText="1" readingOrder="1"/>
    </xf>
    <xf numFmtId="0" fontId="80" fillId="16" borderId="72" xfId="0" applyFont="1" applyFill="1" applyBorder="1" applyAlignment="1">
      <alignment horizontal="center" vertical="center" wrapText="1" readingOrder="1"/>
    </xf>
    <xf numFmtId="0" fontId="80" fillId="16" borderId="73" xfId="0" applyFont="1" applyFill="1" applyBorder="1" applyAlignment="1">
      <alignment horizontal="center" vertical="center" wrapText="1" readingOrder="1"/>
    </xf>
    <xf numFmtId="0" fontId="80" fillId="16" borderId="0" xfId="0" applyFont="1" applyFill="1" applyAlignment="1">
      <alignment horizontal="center" vertical="center" wrapText="1" readingOrder="1"/>
    </xf>
    <xf numFmtId="0" fontId="80" fillId="16" borderId="74" xfId="0" applyFont="1" applyFill="1" applyBorder="1" applyAlignment="1">
      <alignment horizontal="center" vertical="center" wrapText="1" readingOrder="1"/>
    </xf>
    <xf numFmtId="0" fontId="80" fillId="16" borderId="75" xfId="0" applyFont="1" applyFill="1" applyBorder="1" applyAlignment="1">
      <alignment horizontal="center" vertical="center" wrapText="1" readingOrder="1"/>
    </xf>
    <xf numFmtId="0" fontId="80" fillId="16" borderId="76" xfId="0" applyFont="1" applyFill="1" applyBorder="1" applyAlignment="1">
      <alignment horizontal="center" vertical="center" wrapText="1" readingOrder="1"/>
    </xf>
    <xf numFmtId="0" fontId="80" fillId="16" borderId="77" xfId="0" applyFont="1" applyFill="1" applyBorder="1" applyAlignment="1">
      <alignment horizontal="center" vertical="center" wrapText="1" readingOrder="1"/>
    </xf>
    <xf numFmtId="0" fontId="80" fillId="15" borderId="70" xfId="0" applyFont="1" applyFill="1" applyBorder="1" applyAlignment="1">
      <alignment horizontal="center" vertical="center" wrapText="1" readingOrder="1"/>
    </xf>
    <xf numFmtId="0" fontId="80" fillId="15" borderId="71" xfId="0" applyFont="1" applyFill="1" applyBorder="1" applyAlignment="1">
      <alignment horizontal="center" vertical="center" wrapText="1" readingOrder="1"/>
    </xf>
    <xf numFmtId="0" fontId="80" fillId="15" borderId="73" xfId="0" applyFont="1" applyFill="1" applyBorder="1" applyAlignment="1">
      <alignment horizontal="center" vertical="center" wrapText="1" readingOrder="1"/>
    </xf>
    <xf numFmtId="0" fontId="80" fillId="15" borderId="0" xfId="0" applyFont="1" applyFill="1" applyAlignment="1">
      <alignment horizontal="center" vertical="center" wrapText="1" readingOrder="1"/>
    </xf>
    <xf numFmtId="0" fontId="80" fillId="15" borderId="75" xfId="0" applyFont="1" applyFill="1" applyBorder="1" applyAlignment="1">
      <alignment horizontal="center" vertical="center" wrapText="1" readingOrder="1"/>
    </xf>
    <xf numFmtId="0" fontId="80" fillId="15" borderId="76" xfId="0" applyFont="1" applyFill="1" applyBorder="1" applyAlignment="1">
      <alignment horizontal="center" vertical="center" wrapText="1" readingOrder="1"/>
    </xf>
    <xf numFmtId="0" fontId="33" fillId="3" borderId="84" xfId="0" applyFont="1" applyFill="1" applyBorder="1" applyAlignment="1">
      <alignment horizontal="center" vertical="center" wrapText="1"/>
    </xf>
    <xf numFmtId="0" fontId="33" fillId="3" borderId="91"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6"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83" fillId="4" borderId="94" xfId="0" applyFont="1" applyFill="1" applyBorder="1" applyAlignment="1">
      <alignment horizontal="center" vertical="center"/>
    </xf>
    <xf numFmtId="0" fontId="83" fillId="4" borderId="104" xfId="0" applyFont="1" applyFill="1" applyBorder="1" applyAlignment="1">
      <alignment horizontal="center" vertical="center"/>
    </xf>
    <xf numFmtId="0" fontId="83" fillId="4" borderId="95" xfId="0" applyFont="1" applyFill="1" applyBorder="1" applyAlignment="1">
      <alignment horizontal="center" vertical="center"/>
    </xf>
    <xf numFmtId="0" fontId="83" fillId="23" borderId="92" xfId="0" applyFont="1" applyFill="1" applyBorder="1" applyAlignment="1" applyProtection="1">
      <alignment horizontal="center" vertical="center" wrapText="1"/>
      <protection locked="0"/>
    </xf>
    <xf numFmtId="0" fontId="83" fillId="4" borderId="92" xfId="0" applyFont="1" applyFill="1" applyBorder="1" applyAlignment="1" applyProtection="1">
      <alignment horizontal="center" vertical="center" wrapText="1"/>
      <protection locked="0"/>
    </xf>
    <xf numFmtId="0" fontId="85" fillId="4" borderId="2" xfId="0" applyFont="1" applyFill="1" applyBorder="1" applyAlignment="1">
      <alignment horizontal="center" vertical="center" wrapText="1"/>
    </xf>
    <xf numFmtId="0" fontId="85" fillId="4" borderId="105" xfId="0" applyFont="1" applyFill="1" applyBorder="1" applyAlignment="1">
      <alignment horizontal="center" vertical="center" wrapText="1"/>
    </xf>
    <xf numFmtId="0" fontId="85" fillId="4" borderId="0" xfId="0" applyFont="1" applyFill="1" applyBorder="1" applyAlignment="1">
      <alignment horizontal="center" vertical="center" wrapText="1"/>
    </xf>
    <xf numFmtId="0" fontId="85" fillId="4" borderId="90" xfId="0" applyFont="1" applyFill="1" applyBorder="1" applyAlignment="1">
      <alignment horizontal="center" vertical="center" wrapText="1"/>
    </xf>
    <xf numFmtId="0" fontId="84" fillId="4" borderId="93" xfId="0" applyFont="1" applyFill="1" applyBorder="1" applyAlignment="1">
      <alignment horizontal="center" vertical="center" wrapText="1"/>
    </xf>
    <xf numFmtId="0" fontId="84" fillId="4" borderId="96" xfId="0" applyFont="1" applyFill="1" applyBorder="1" applyAlignment="1">
      <alignment horizontal="center" vertical="center" wrapText="1"/>
    </xf>
    <xf numFmtId="0" fontId="84" fillId="4" borderId="94" xfId="0" applyFont="1" applyFill="1" applyBorder="1" applyAlignment="1">
      <alignment horizontal="center" vertical="center" wrapText="1"/>
    </xf>
    <xf numFmtId="0" fontId="84" fillId="4" borderId="95" xfId="0" applyFont="1" applyFill="1" applyBorder="1" applyAlignment="1">
      <alignment horizontal="center" vertical="center" wrapText="1"/>
    </xf>
    <xf numFmtId="0" fontId="83" fillId="4" borderId="94" xfId="0" applyFont="1" applyFill="1" applyBorder="1" applyAlignment="1" applyProtection="1">
      <alignment horizontal="center" vertical="center" wrapText="1"/>
      <protection locked="0"/>
    </xf>
    <xf numFmtId="0" fontId="61" fillId="0" borderId="98" xfId="0" applyFont="1" applyBorder="1" applyAlignment="1">
      <alignment horizontal="center" vertical="top" wrapText="1"/>
    </xf>
    <xf numFmtId="0" fontId="61" fillId="0" borderId="60" xfId="0" applyFont="1" applyBorder="1" applyAlignment="1">
      <alignment horizontal="center" vertical="top" wrapText="1"/>
    </xf>
    <xf numFmtId="1" fontId="82" fillId="0" borderId="88" xfId="0" applyNumberFormat="1" applyFont="1" applyBorder="1" applyAlignment="1">
      <alignment horizontal="center" vertical="center"/>
    </xf>
    <xf numFmtId="0" fontId="82" fillId="0" borderId="13" xfId="0" applyFont="1" applyBorder="1" applyAlignment="1">
      <alignment horizontal="center" vertical="center"/>
    </xf>
    <xf numFmtId="0" fontId="82" fillId="0" borderId="65" xfId="0" applyFont="1" applyBorder="1" applyAlignment="1">
      <alignment horizontal="center" vertical="center"/>
    </xf>
    <xf numFmtId="1" fontId="82" fillId="0" borderId="98" xfId="0" applyNumberFormat="1" applyFont="1" applyBorder="1" applyAlignment="1" applyProtection="1">
      <alignment horizontal="center" vertical="center" wrapText="1"/>
      <protection locked="0"/>
    </xf>
    <xf numFmtId="0" fontId="0" fillId="0" borderId="101" xfId="0" applyBorder="1" applyAlignment="1">
      <alignment horizontal="center" vertical="center" wrapText="1"/>
    </xf>
    <xf numFmtId="0" fontId="32" fillId="0" borderId="98"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1" xfId="0" applyFont="1" applyBorder="1" applyAlignment="1" applyProtection="1">
      <alignment horizontal="center" vertical="center"/>
      <protection locked="0"/>
    </xf>
    <xf numFmtId="0" fontId="61" fillId="3" borderId="98" xfId="0" applyFont="1" applyFill="1" applyBorder="1" applyAlignment="1" applyProtection="1">
      <alignment horizontal="left" vertical="top" wrapText="1"/>
      <protection locked="0"/>
    </xf>
    <xf numFmtId="0" fontId="61" fillId="3" borderId="60" xfId="0" applyFont="1" applyFill="1" applyBorder="1" applyAlignment="1" applyProtection="1">
      <alignment horizontal="left" vertical="top" wrapText="1"/>
      <protection locked="0"/>
    </xf>
    <xf numFmtId="15" fontId="32" fillId="0" borderId="98" xfId="0" applyNumberFormat="1" applyFont="1" applyBorder="1" applyAlignment="1">
      <alignment horizontal="center" vertical="center"/>
    </xf>
    <xf numFmtId="15" fontId="32" fillId="0" borderId="60" xfId="0" applyNumberFormat="1" applyFont="1" applyBorder="1" applyAlignment="1">
      <alignment horizontal="center" vertical="center"/>
    </xf>
    <xf numFmtId="0" fontId="32" fillId="0" borderId="98" xfId="0" applyFont="1" applyBorder="1" applyAlignment="1">
      <alignment horizontal="center" vertical="center"/>
    </xf>
    <xf numFmtId="0" fontId="32" fillId="0" borderId="60" xfId="0" applyFont="1" applyBorder="1" applyAlignment="1">
      <alignment horizontal="center" vertical="center"/>
    </xf>
    <xf numFmtId="0" fontId="82" fillId="0" borderId="98" xfId="0" applyFont="1" applyBorder="1" applyAlignment="1" applyProtection="1">
      <alignment horizontal="center" vertical="center" wrapText="1"/>
      <protection locked="0"/>
    </xf>
    <xf numFmtId="0" fontId="82" fillId="0" borderId="78" xfId="0" applyFont="1" applyBorder="1" applyAlignment="1" applyProtection="1">
      <alignment horizontal="center" vertical="center" wrapText="1"/>
      <protection locked="0"/>
    </xf>
    <xf numFmtId="0" fontId="82" fillId="0" borderId="101" xfId="0" applyFont="1" applyBorder="1" applyAlignment="1" applyProtection="1">
      <alignment horizontal="center" vertical="center" wrapText="1"/>
      <protection locked="0"/>
    </xf>
    <xf numFmtId="0" fontId="82" fillId="0" borderId="98" xfId="0" applyFont="1" applyBorder="1" applyAlignment="1" applyProtection="1">
      <alignment horizontal="center" vertical="center"/>
      <protection locked="0"/>
    </xf>
    <xf numFmtId="0" fontId="82" fillId="0" borderId="78" xfId="0" applyFont="1" applyBorder="1" applyAlignment="1" applyProtection="1">
      <alignment horizontal="center" vertical="center"/>
      <protection locked="0"/>
    </xf>
    <xf numFmtId="0" fontId="82" fillId="0" borderId="101" xfId="0" applyFont="1" applyBorder="1" applyAlignment="1" applyProtection="1">
      <alignment horizontal="center" vertical="center"/>
      <protection locked="0"/>
    </xf>
    <xf numFmtId="0" fontId="82" fillId="0" borderId="88" xfId="0" applyFont="1" applyBorder="1" applyAlignment="1" applyProtection="1">
      <alignment horizontal="center" vertical="center"/>
      <protection locked="0"/>
    </xf>
    <xf numFmtId="0" fontId="82" fillId="0" borderId="13" xfId="0" applyFont="1" applyBorder="1" applyAlignment="1" applyProtection="1">
      <alignment horizontal="center" vertical="center"/>
      <protection locked="0"/>
    </xf>
    <xf numFmtId="0" fontId="82" fillId="0" borderId="65" xfId="0" applyFont="1" applyBorder="1" applyAlignment="1" applyProtection="1">
      <alignment horizontal="center" vertical="center"/>
      <protection locked="0"/>
    </xf>
    <xf numFmtId="0" fontId="32" fillId="0" borderId="88"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0" fontId="76" fillId="24" borderId="102" xfId="0" applyFont="1" applyFill="1" applyBorder="1" applyAlignment="1">
      <alignment horizontal="center"/>
    </xf>
    <xf numFmtId="0" fontId="76" fillId="24" borderId="103" xfId="0" applyFont="1" applyFill="1" applyBorder="1" applyAlignment="1">
      <alignment horizontal="center"/>
    </xf>
    <xf numFmtId="1" fontId="82" fillId="0" borderId="97" xfId="0" applyNumberFormat="1" applyFont="1" applyBorder="1" applyAlignment="1" applyProtection="1">
      <alignment horizontal="center" vertical="center" wrapText="1"/>
      <protection locked="0"/>
    </xf>
    <xf numFmtId="1" fontId="82" fillId="0" borderId="99" xfId="0" applyNumberFormat="1" applyFont="1" applyBorder="1" applyAlignment="1" applyProtection="1">
      <alignment horizontal="center" vertical="center" wrapText="1"/>
      <protection locked="0"/>
    </xf>
    <xf numFmtId="1" fontId="82" fillId="0" borderId="100" xfId="0" applyNumberFormat="1" applyFont="1" applyBorder="1" applyAlignment="1" applyProtection="1">
      <alignment horizontal="center" vertical="center" wrapText="1"/>
      <protection locked="0"/>
    </xf>
    <xf numFmtId="0" fontId="82" fillId="0" borderId="98" xfId="0" applyFont="1" applyBorder="1" applyAlignment="1" applyProtection="1">
      <alignment horizontal="left" vertical="center" wrapText="1"/>
      <protection locked="0"/>
    </xf>
    <xf numFmtId="0" fontId="82" fillId="0" borderId="78" xfId="0" applyFont="1" applyBorder="1" applyAlignment="1" applyProtection="1">
      <alignment horizontal="left" vertical="center" wrapText="1"/>
      <protection locked="0"/>
    </xf>
    <xf numFmtId="0" fontId="82" fillId="0" borderId="101" xfId="0" applyFont="1" applyBorder="1" applyAlignment="1" applyProtection="1">
      <alignment horizontal="left" vertical="center" wrapText="1"/>
      <protection locked="0"/>
    </xf>
    <xf numFmtId="0" fontId="61" fillId="3" borderId="97" xfId="0" applyFont="1" applyFill="1" applyBorder="1" applyAlignment="1" applyProtection="1">
      <alignment horizontal="left" vertical="top" wrapText="1"/>
      <protection locked="0"/>
    </xf>
    <xf numFmtId="0" fontId="61" fillId="3" borderId="59" xfId="0" applyFont="1" applyFill="1" applyBorder="1" applyAlignment="1" applyProtection="1">
      <alignment horizontal="left" vertical="top" wrapText="1"/>
      <protection locked="0"/>
    </xf>
    <xf numFmtId="15" fontId="32" fillId="0" borderId="78" xfId="0" applyNumberFormat="1" applyFont="1" applyBorder="1" applyAlignment="1">
      <alignment horizontal="center" vertical="center"/>
    </xf>
    <xf numFmtId="0" fontId="61" fillId="0" borderId="110" xfId="0" applyFont="1" applyBorder="1" applyAlignment="1">
      <alignment horizontal="center" vertical="top" wrapText="1"/>
    </xf>
    <xf numFmtId="0" fontId="61" fillId="0" borderId="61" xfId="0" applyFont="1" applyBorder="1" applyAlignment="1">
      <alignment horizontal="center" vertical="top" wrapText="1"/>
    </xf>
    <xf numFmtId="1" fontId="82" fillId="0" borderId="106" xfId="0" applyNumberFormat="1" applyFont="1" applyBorder="1" applyAlignment="1">
      <alignment horizontal="center" vertical="center"/>
    </xf>
    <xf numFmtId="0" fontId="82" fillId="0" borderId="79" xfId="0" applyFont="1" applyBorder="1" applyAlignment="1">
      <alignment horizontal="center" vertical="center"/>
    </xf>
    <xf numFmtId="0" fontId="82" fillId="0" borderId="107" xfId="0" applyFont="1" applyBorder="1" applyAlignment="1">
      <alignment horizontal="center" vertical="center"/>
    </xf>
    <xf numFmtId="1" fontId="82" fillId="0" borderId="78" xfId="0" applyNumberFormat="1" applyFont="1" applyBorder="1" applyAlignment="1" applyProtection="1">
      <alignment horizontal="center" vertical="center" wrapText="1"/>
      <protection locked="0"/>
    </xf>
    <xf numFmtId="1" fontId="82" fillId="0" borderId="101" xfId="0" applyNumberFormat="1" applyFont="1" applyBorder="1" applyAlignment="1" applyProtection="1">
      <alignment horizontal="center" vertical="center" wrapText="1"/>
      <protection locked="0"/>
    </xf>
    <xf numFmtId="0" fontId="61" fillId="3" borderId="110" xfId="0" applyFont="1" applyFill="1" applyBorder="1" applyAlignment="1">
      <alignment horizontal="left" vertical="top" wrapText="1"/>
    </xf>
    <xf numFmtId="0" fontId="61" fillId="3" borderId="61" xfId="0" applyFont="1" applyFill="1" applyBorder="1" applyAlignment="1">
      <alignment horizontal="left" vertical="top" wrapText="1"/>
    </xf>
    <xf numFmtId="0" fontId="32" fillId="0" borderId="110" xfId="0" applyFont="1" applyBorder="1" applyAlignment="1">
      <alignment horizontal="center"/>
    </xf>
    <xf numFmtId="0" fontId="32" fillId="0" borderId="111" xfId="0" applyFont="1" applyBorder="1" applyAlignment="1">
      <alignment horizontal="center"/>
    </xf>
    <xf numFmtId="0" fontId="32" fillId="0" borderId="112" xfId="0" applyFont="1" applyBorder="1" applyAlignment="1">
      <alignment horizontal="center"/>
    </xf>
    <xf numFmtId="0" fontId="32" fillId="0" borderId="97" xfId="0" applyFont="1" applyBorder="1" applyAlignment="1">
      <alignment horizontal="center"/>
    </xf>
    <xf numFmtId="0" fontId="32" fillId="0" borderId="99" xfId="0" applyFont="1" applyBorder="1" applyAlignment="1">
      <alignment horizontal="center"/>
    </xf>
    <xf numFmtId="0" fontId="32" fillId="0" borderId="100" xfId="0" applyFont="1" applyBorder="1" applyAlignment="1">
      <alignment horizontal="center"/>
    </xf>
    <xf numFmtId="0" fontId="32" fillId="0" borderId="98" xfId="0" applyFont="1" applyBorder="1" applyAlignment="1">
      <alignment horizontal="center"/>
    </xf>
    <xf numFmtId="0" fontId="32" fillId="0" borderId="101" xfId="0" applyFont="1" applyBorder="1" applyAlignment="1">
      <alignment horizontal="center"/>
    </xf>
    <xf numFmtId="15" fontId="32" fillId="0" borderId="98" xfId="0" applyNumberFormat="1" applyFont="1" applyBorder="1" applyAlignment="1">
      <alignment horizontal="right" vertical="center"/>
    </xf>
    <xf numFmtId="15" fontId="32" fillId="0" borderId="60" xfId="0" applyNumberFormat="1" applyFont="1" applyBorder="1" applyAlignment="1">
      <alignment horizontal="right" vertical="center"/>
    </xf>
    <xf numFmtId="0" fontId="32" fillId="0" borderId="62" xfId="0" applyFont="1" applyBorder="1" applyAlignment="1">
      <alignment horizontal="left" vertical="center" wrapText="1"/>
    </xf>
    <xf numFmtId="15" fontId="32" fillId="0" borderId="13" xfId="0" applyNumberFormat="1" applyFont="1" applyBorder="1" applyAlignment="1">
      <alignment horizontal="center" vertical="center"/>
    </xf>
    <xf numFmtId="0" fontId="32" fillId="0" borderId="13" xfId="0" applyFont="1" applyBorder="1" applyAlignment="1">
      <alignment horizontal="center" vertical="center"/>
    </xf>
  </cellXfs>
  <cellStyles count="3">
    <cellStyle name="Normal" xfId="0" builtinId="0"/>
    <cellStyle name="Normal - Style1 2" xfId="1"/>
    <cellStyle name="Normal 2 2" xfId="2"/>
  </cellStyles>
  <dxfs count="2859">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 xmlns:a16="http://schemas.microsoft.com/office/drawing/2014/main" id="{DD77865D-3137-4C44-9888-338E7CAD30E8}"/>
            </a:ext>
          </a:extLst>
        </xdr:cNvPr>
        <xdr:cNvGrpSpPr>
          <a:grpSpLocks/>
        </xdr:cNvGrpSpPr>
      </xdr:nvGrpSpPr>
      <xdr:grpSpPr bwMode="auto">
        <a:xfrm>
          <a:off x="6992730" y="260350"/>
          <a:ext cx="672685" cy="587237"/>
          <a:chOff x="2381" y="720"/>
          <a:chExt cx="3154" cy="65"/>
        </a:xfrm>
      </xdr:grpSpPr>
      <xdr:pic>
        <xdr:nvPicPr>
          <xdr:cNvPr id="6" name="6 Imagen">
            <a:extLst>
              <a:ext uri="{FF2B5EF4-FFF2-40B4-BE49-F238E27FC236}">
                <a16:creationId xmlns=""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2409824</xdr:colOff>
      <xdr:row>4</xdr:row>
      <xdr:rowOff>19049</xdr:rowOff>
    </xdr:to>
    <xdr:pic>
      <xdr:nvPicPr>
        <xdr:cNvPr id="2" name="18 Imagen" descr="Logo CSJ RGB_01">
          <a:extLst>
            <a:ext uri="{FF2B5EF4-FFF2-40B4-BE49-F238E27FC236}">
              <a16:creationId xmlns="" xmlns:a16="http://schemas.microsoft.com/office/drawing/2014/main" id="{39E1659A-27C7-4559-B31F-A48E2AF03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2381249" cy="647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123825</xdr:rowOff>
    </xdr:to>
    <xdr:sp macro="" textlink="">
      <xdr:nvSpPr>
        <xdr:cNvPr id="3" name="CuadroTexto 4">
          <a:extLst>
            <a:ext uri="{FF2B5EF4-FFF2-40B4-BE49-F238E27FC236}">
              <a16:creationId xmlns="" xmlns:a16="http://schemas.microsoft.com/office/drawing/2014/main" id="{BE7DF411-D3EB-4E98-8483-A5669BFF11EC}"/>
            </a:ext>
          </a:extLst>
        </xdr:cNvPr>
        <xdr:cNvSpPr txBox="1"/>
      </xdr:nvSpPr>
      <xdr:spPr>
        <a:xfrm>
          <a:off x="9324975" y="57150"/>
          <a:ext cx="1743075" cy="55245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 xmlns:a16="http://schemas.microsoft.com/office/drawing/2014/main" id="{C375FF74-5B1E-4496-8A5B-03A9AC69E0A5}"/>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 xmlns:a16="http://schemas.microsoft.com/office/drawing/2014/main" id="{0CE478D7-B722-4977-8275-FDB24DDA42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72EC8277-685B-4C4F-97FB-1791CC3CEE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 xmlns:a16="http://schemas.microsoft.com/office/drawing/2014/main" id="{6E932ECD-16DB-4E2D-A801-E446022F9364}"/>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 xmlns:a16="http://schemas.microsoft.com/office/drawing/2014/main" id="{180353EF-8827-4746-B613-C6FC8E3DAC6B}"/>
            </a:ext>
          </a:extLst>
        </xdr:cNvPr>
        <xdr:cNvSpPr txBox="1"/>
      </xdr:nvSpPr>
      <xdr:spPr>
        <a:xfrm>
          <a:off x="11786235"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 xmlns:a16="http://schemas.microsoft.com/office/drawing/2014/main" id="{6372583D-1E3B-4ACB-A99D-B0BE4F05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 xmlns:a16="http://schemas.microsoft.com/office/drawing/2014/main" id="{062AEE7A-162D-499F-A97D-F9337DCD4DE9}"/>
            </a:ext>
          </a:extLst>
        </xdr:cNvPr>
        <xdr:cNvSpPr txBox="1"/>
      </xdr:nvSpPr>
      <xdr:spPr>
        <a:xfrm>
          <a:off x="61245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 xmlns:a16="http://schemas.microsoft.com/office/drawing/2014/main" id="{7957DFC6-BB87-41B3-8F54-05F158CD39FB}"/>
            </a:ext>
          </a:extLst>
        </xdr:cNvPr>
        <xdr:cNvGrpSpPr>
          <a:grpSpLocks/>
        </xdr:cNvGrpSpPr>
      </xdr:nvGrpSpPr>
      <xdr:grpSpPr bwMode="auto">
        <a:xfrm>
          <a:off x="5000626" y="447675"/>
          <a:ext cx="2886074" cy="76200"/>
          <a:chOff x="2381" y="720"/>
          <a:chExt cx="3154" cy="65"/>
        </a:xfrm>
      </xdr:grpSpPr>
      <xdr:pic>
        <xdr:nvPicPr>
          <xdr:cNvPr id="5" name="6 Imagen">
            <a:extLst>
              <a:ext uri="{FF2B5EF4-FFF2-40B4-BE49-F238E27FC236}">
                <a16:creationId xmlns="" xmlns:a16="http://schemas.microsoft.com/office/drawing/2014/main" id="{E6107960-5CE5-4022-BCF8-CB46F299DF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3D36F87B-9675-4DB0-BBAE-6AD534BFAD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 xmlns:a16="http://schemas.microsoft.com/office/drawing/2014/main" id="{87580101-FAF6-4A72-A2AF-209D770EA9A6}"/>
            </a:ext>
          </a:extLst>
        </xdr:cNvPr>
        <xdr:cNvPicPr>
          <a:picLocks noChangeAspect="1"/>
        </xdr:cNvPicPr>
      </xdr:nvPicPr>
      <xdr:blipFill>
        <a:blip xmlns:r="http://schemas.openxmlformats.org/officeDocument/2006/relationships" r:embed="rId4"/>
        <a:stretch>
          <a:fillRect/>
        </a:stretch>
      </xdr:blipFill>
      <xdr:spPr>
        <a:xfrm>
          <a:off x="62293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 xmlns:a16="http://schemas.microsoft.com/office/drawing/2014/main" id="{EEA8DE56-07A0-4325-9549-357182CA3875}"/>
            </a:ext>
          </a:extLst>
        </xdr:cNvPr>
        <xdr:cNvSpPr txBox="1"/>
      </xdr:nvSpPr>
      <xdr:spPr>
        <a:xfrm>
          <a:off x="8404860" y="61531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2</xdr:row>
      <xdr:rowOff>192639</xdr:rowOff>
    </xdr:to>
    <xdr:pic>
      <xdr:nvPicPr>
        <xdr:cNvPr id="2" name="Imagen 1">
          <a:extLst>
            <a:ext uri="{FF2B5EF4-FFF2-40B4-BE49-F238E27FC236}">
              <a16:creationId xmlns=""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0</xdr:row>
      <xdr:rowOff>723446</xdr:rowOff>
    </xdr:to>
    <xdr:pic>
      <xdr:nvPicPr>
        <xdr:cNvPr id="2" name="Imagen 1">
          <a:extLst>
            <a:ext uri="{FF2B5EF4-FFF2-40B4-BE49-F238E27FC236}">
              <a16:creationId xmlns=""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etbcsj-my.sharepoint.com/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400">
      <pivotArea field="1" type="button" dataOnly="0" labelOnly="1" outline="0" axis="axisRow" fieldPosition="1"/>
    </format>
    <format dxfId="2399">
      <pivotArea dataOnly="0" labelOnly="1" outline="0" fieldPosition="0">
        <references count="1">
          <reference field="0" count="1">
            <x v="0"/>
          </reference>
        </references>
      </pivotArea>
    </format>
    <format dxfId="2398">
      <pivotArea dataOnly="0" labelOnly="1" outline="0" fieldPosition="0">
        <references count="1">
          <reference field="0" count="1">
            <x v="1"/>
          </reference>
        </references>
      </pivotArea>
    </format>
    <format dxfId="2397">
      <pivotArea dataOnly="0" labelOnly="1" outline="0" fieldPosition="0">
        <references count="2">
          <reference field="0" count="1" selected="0">
            <x v="0"/>
          </reference>
          <reference field="1" count="5">
            <x v="0"/>
            <x v="6"/>
            <x v="7"/>
            <x v="8"/>
            <x v="9"/>
          </reference>
        </references>
      </pivotArea>
    </format>
    <format dxfId="2396">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id="1" name="Tabla1" displayName="Tabla1" ref="B237:C247" totalsRowShown="0" headerRowDxfId="2395" dataDxfId="2394">
  <autoFilter ref="B237:C247"/>
  <tableColumns count="2">
    <tableColumn id="1" name="Criterios" dataDxfId="2393"/>
    <tableColumn id="2" name="Subcriterios" dataDxfId="239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I18"/>
  <sheetViews>
    <sheetView showGridLines="0" topLeftCell="A13" zoomScale="115" zoomScaleNormal="115" workbookViewId="0">
      <selection activeCell="C21" sqref="C21"/>
    </sheetView>
  </sheetViews>
  <sheetFormatPr baseColWidth="10" defaultColWidth="11.42578125" defaultRowHeight="15"/>
  <cols>
    <col min="1" max="1" width="28.140625" customWidth="1"/>
    <col min="2" max="2" width="18" customWidth="1"/>
    <col min="3" max="3" width="14.140625" style="86" customWidth="1"/>
    <col min="4" max="8" width="12.42578125" customWidth="1"/>
  </cols>
  <sheetData>
    <row r="1" spans="1:9" ht="42" customHeight="1">
      <c r="A1" s="370" t="s">
        <v>184</v>
      </c>
      <c r="B1" s="370"/>
      <c r="C1" s="370"/>
      <c r="D1" s="370"/>
      <c r="E1" s="370"/>
      <c r="F1" s="370"/>
    </row>
    <row r="5" spans="1:9">
      <c r="D5" s="94"/>
      <c r="E5" s="94"/>
      <c r="F5" s="94"/>
      <c r="G5" s="94"/>
      <c r="H5" s="94"/>
    </row>
    <row r="6" spans="1:9">
      <c r="D6" s="94"/>
      <c r="E6" s="94"/>
      <c r="F6" s="94"/>
      <c r="G6" s="94"/>
      <c r="H6" s="94"/>
    </row>
    <row r="7" spans="1:9" ht="33.75">
      <c r="A7" s="371" t="s">
        <v>209</v>
      </c>
      <c r="B7" s="371"/>
      <c r="C7" s="371"/>
      <c r="D7" s="371"/>
      <c r="E7" s="371"/>
      <c r="F7" s="371"/>
      <c r="G7" s="371"/>
      <c r="H7" s="371"/>
      <c r="I7" s="371"/>
    </row>
    <row r="9" spans="1:9" s="87" customFormat="1" ht="81.75" customHeight="1">
      <c r="A9" s="88" t="s">
        <v>210</v>
      </c>
      <c r="B9" s="372" t="s">
        <v>399</v>
      </c>
      <c r="C9" s="372"/>
      <c r="D9" s="372"/>
      <c r="E9" s="372"/>
      <c r="F9" s="372"/>
      <c r="G9" s="372"/>
      <c r="H9" s="372"/>
      <c r="I9" s="372"/>
    </row>
    <row r="10" spans="1:9" s="87" customFormat="1" ht="16.7" customHeight="1">
      <c r="A10" s="92"/>
      <c r="B10" s="93"/>
      <c r="C10" s="93"/>
      <c r="D10" s="92"/>
      <c r="E10" s="91"/>
    </row>
    <row r="11" spans="1:9" s="87" customFormat="1" ht="84" customHeight="1">
      <c r="A11" s="88" t="s">
        <v>182</v>
      </c>
      <c r="B11" s="216" t="s">
        <v>398</v>
      </c>
      <c r="C11" s="373" t="s">
        <v>402</v>
      </c>
      <c r="D11" s="373"/>
      <c r="E11" s="373"/>
      <c r="F11" s="373"/>
      <c r="G11" s="373"/>
      <c r="H11" s="373"/>
      <c r="I11" s="373"/>
    </row>
    <row r="12" spans="1:9" ht="32.25" customHeight="1">
      <c r="A12" s="90"/>
    </row>
    <row r="13" spans="1:9" ht="32.25" customHeight="1">
      <c r="A13" s="89" t="s">
        <v>183</v>
      </c>
      <c r="B13" s="216" t="s">
        <v>400</v>
      </c>
      <c r="C13" s="369" t="s">
        <v>401</v>
      </c>
      <c r="D13" s="369"/>
      <c r="E13" s="369"/>
      <c r="F13" s="369"/>
      <c r="G13" s="369"/>
      <c r="H13" s="369"/>
      <c r="I13" s="369"/>
    </row>
    <row r="14" spans="1:9" s="87" customFormat="1" ht="69" customHeight="1">
      <c r="A14" s="89" t="s">
        <v>181</v>
      </c>
      <c r="B14" s="369"/>
      <c r="C14" s="369"/>
      <c r="D14" s="369"/>
      <c r="E14" s="369"/>
      <c r="F14" s="369"/>
      <c r="G14" s="369"/>
      <c r="H14" s="369"/>
      <c r="I14" s="369"/>
    </row>
    <row r="15" spans="1:9" s="87" customFormat="1" ht="54" customHeight="1">
      <c r="A15" s="89" t="s">
        <v>180</v>
      </c>
      <c r="B15" s="369"/>
      <c r="C15" s="369"/>
      <c r="D15" s="369"/>
      <c r="E15" s="369"/>
      <c r="F15" s="369"/>
      <c r="G15" s="369"/>
      <c r="H15" s="369"/>
      <c r="I15" s="369"/>
    </row>
    <row r="16" spans="1:9" s="87" customFormat="1" ht="54" customHeight="1">
      <c r="A16" s="88" t="s">
        <v>179</v>
      </c>
      <c r="B16" s="369"/>
      <c r="C16" s="369"/>
      <c r="D16" s="369"/>
      <c r="E16" s="369"/>
      <c r="F16" s="369"/>
      <c r="G16" s="369"/>
      <c r="H16" s="369"/>
      <c r="I16" s="369"/>
    </row>
    <row r="18" spans="1:9" s="87" customFormat="1" ht="54.75" customHeight="1">
      <c r="A18" s="88" t="s">
        <v>178</v>
      </c>
      <c r="B18" s="368">
        <v>44364</v>
      </c>
      <c r="C18" s="368"/>
      <c r="D18" s="368"/>
      <c r="E18" s="368"/>
      <c r="F18" s="368"/>
      <c r="G18" s="368"/>
      <c r="H18" s="368"/>
      <c r="I18" s="368"/>
    </row>
  </sheetData>
  <mergeCells count="9">
    <mergeCell ref="B18:I18"/>
    <mergeCell ref="B15:I15"/>
    <mergeCell ref="B16:I16"/>
    <mergeCell ref="A1:F1"/>
    <mergeCell ref="A7:I7"/>
    <mergeCell ref="B9:I9"/>
    <mergeCell ref="C11:I11"/>
    <mergeCell ref="B14:I14"/>
    <mergeCell ref="C13:I13"/>
  </mergeCells>
  <dataValidations count="2">
    <dataValidation allowBlank="1" showInputMessage="1" showErrorMessage="1" prompt="Proponer y escribir en una frase la estrategia para gestionar la debilidad, la oportunidad, la amenaza o la fortaleza.Usar verbo de acción en infinitivo._x000a_" sqref="G1"/>
    <dataValidation type="list" allowBlank="1" showInputMessage="1" showErrorMessage="1" sqref="B11">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4:AU63"/>
  <sheetViews>
    <sheetView zoomScale="70" zoomScaleNormal="70" workbookViewId="0">
      <selection activeCell="V58" sqref="V58:AA63"/>
    </sheetView>
  </sheetViews>
  <sheetFormatPr baseColWidth="10" defaultRowHeight="1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c r="B4" s="545" t="s">
        <v>340</v>
      </c>
      <c r="C4" s="545"/>
      <c r="D4" s="545"/>
      <c r="E4" s="545"/>
      <c r="F4" s="545"/>
      <c r="G4" s="545"/>
      <c r="H4" s="545"/>
      <c r="I4" s="545"/>
      <c r="J4" s="546" t="s">
        <v>8</v>
      </c>
      <c r="K4" s="546"/>
      <c r="L4" s="546"/>
      <c r="M4" s="546"/>
      <c r="N4" s="546"/>
      <c r="O4" s="546"/>
      <c r="P4" s="546"/>
      <c r="Q4" s="546"/>
      <c r="R4" s="546"/>
      <c r="S4" s="546"/>
      <c r="T4" s="546"/>
      <c r="U4" s="546"/>
      <c r="V4" s="546"/>
      <c r="W4" s="546"/>
      <c r="X4" s="546"/>
      <c r="Y4" s="546"/>
      <c r="Z4" s="546"/>
      <c r="AA4" s="546"/>
      <c r="AB4" s="546"/>
      <c r="AC4" s="546"/>
      <c r="AD4" s="546"/>
      <c r="AE4" s="546"/>
      <c r="AF4" s="546"/>
      <c r="AG4" s="546"/>
      <c r="AH4" s="546"/>
      <c r="AI4" s="546"/>
      <c r="AJ4" s="546"/>
      <c r="AK4" s="546"/>
      <c r="AL4" s="546"/>
      <c r="AT4" s="547" t="s">
        <v>25</v>
      </c>
      <c r="AU4" s="547"/>
    </row>
    <row r="5" spans="2:47">
      <c r="B5" s="545"/>
      <c r="C5" s="545"/>
      <c r="D5" s="545"/>
      <c r="E5" s="545"/>
      <c r="F5" s="545"/>
      <c r="G5" s="545"/>
      <c r="H5" s="545"/>
      <c r="I5" s="545"/>
      <c r="J5" s="546"/>
      <c r="K5" s="546"/>
      <c r="L5" s="546"/>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T5" s="547"/>
      <c r="AU5" s="547"/>
    </row>
    <row r="6" spans="2:47">
      <c r="B6" s="545"/>
      <c r="C6" s="545"/>
      <c r="D6" s="545"/>
      <c r="E6" s="545"/>
      <c r="F6" s="545"/>
      <c r="G6" s="545"/>
      <c r="H6" s="545"/>
      <c r="I6" s="545"/>
      <c r="J6" s="546"/>
      <c r="K6" s="546"/>
      <c r="L6" s="546"/>
      <c r="M6" s="546"/>
      <c r="N6" s="546"/>
      <c r="O6" s="546"/>
      <c r="P6" s="546"/>
      <c r="Q6" s="546"/>
      <c r="R6" s="546"/>
      <c r="S6" s="546"/>
      <c r="T6" s="546"/>
      <c r="U6" s="546"/>
      <c r="V6" s="546"/>
      <c r="W6" s="546"/>
      <c r="X6" s="546"/>
      <c r="Y6" s="546"/>
      <c r="Z6" s="546"/>
      <c r="AA6" s="546"/>
      <c r="AB6" s="546"/>
      <c r="AC6" s="546"/>
      <c r="AD6" s="546"/>
      <c r="AE6" s="546"/>
      <c r="AF6" s="546"/>
      <c r="AG6" s="546"/>
      <c r="AH6" s="546"/>
      <c r="AI6" s="546"/>
      <c r="AJ6" s="546"/>
      <c r="AK6" s="546"/>
      <c r="AL6" s="546"/>
      <c r="AT6" s="547"/>
      <c r="AU6" s="547"/>
    </row>
    <row r="7" spans="2:47" ht="15.75" thickBot="1"/>
    <row r="8" spans="2:47" ht="15.75">
      <c r="B8" s="548" t="s">
        <v>109</v>
      </c>
      <c r="C8" s="548"/>
      <c r="D8" s="549"/>
      <c r="E8" s="515" t="s">
        <v>160</v>
      </c>
      <c r="F8" s="516"/>
      <c r="G8" s="516"/>
      <c r="H8" s="516"/>
      <c r="I8" s="517"/>
      <c r="J8" s="50" t="s">
        <v>337</v>
      </c>
      <c r="K8" s="51" t="s">
        <v>337</v>
      </c>
      <c r="L8" s="51" t="s">
        <v>337</v>
      </c>
      <c r="M8" s="51" t="s">
        <v>337</v>
      </c>
      <c r="N8" s="51" t="s">
        <v>337</v>
      </c>
      <c r="O8" s="52" t="s">
        <v>337</v>
      </c>
      <c r="P8" s="50" t="s">
        <v>337</v>
      </c>
      <c r="Q8" s="51" t="s">
        <v>337</v>
      </c>
      <c r="R8" s="51" t="s">
        <v>337</v>
      </c>
      <c r="S8" s="51" t="s">
        <v>337</v>
      </c>
      <c r="T8" s="51" t="s">
        <v>337</v>
      </c>
      <c r="U8" s="52" t="s">
        <v>337</v>
      </c>
      <c r="V8" s="50" t="s">
        <v>337</v>
      </c>
      <c r="W8" s="51" t="s">
        <v>337</v>
      </c>
      <c r="X8" s="51" t="s">
        <v>337</v>
      </c>
      <c r="Y8" s="51" t="s">
        <v>337</v>
      </c>
      <c r="Z8" s="51" t="s">
        <v>337</v>
      </c>
      <c r="AA8" s="52" t="s">
        <v>337</v>
      </c>
      <c r="AB8" s="50" t="s">
        <v>337</v>
      </c>
      <c r="AC8" s="51" t="s">
        <v>337</v>
      </c>
      <c r="AD8" s="51" t="s">
        <v>337</v>
      </c>
      <c r="AE8" s="51" t="s">
        <v>337</v>
      </c>
      <c r="AF8" s="51" t="s">
        <v>337</v>
      </c>
      <c r="AG8" s="52" t="s">
        <v>337</v>
      </c>
      <c r="AH8" s="53" t="s">
        <v>337</v>
      </c>
      <c r="AI8" s="54" t="s">
        <v>337</v>
      </c>
      <c r="AJ8" s="54" t="s">
        <v>337</v>
      </c>
      <c r="AK8" s="54" t="s">
        <v>337</v>
      </c>
      <c r="AL8" s="54" t="s">
        <v>337</v>
      </c>
      <c r="AN8" s="550" t="s">
        <v>161</v>
      </c>
      <c r="AO8" s="551"/>
      <c r="AP8" s="551"/>
      <c r="AQ8" s="551"/>
      <c r="AR8" s="551"/>
      <c r="AS8" s="552"/>
      <c r="AT8" s="534" t="s">
        <v>339</v>
      </c>
      <c r="AU8" s="534"/>
    </row>
    <row r="9" spans="2:47" ht="15.75">
      <c r="B9" s="548"/>
      <c r="C9" s="548"/>
      <c r="D9" s="549"/>
      <c r="E9" s="521"/>
      <c r="F9" s="525"/>
      <c r="G9" s="525"/>
      <c r="H9" s="525"/>
      <c r="I9" s="520"/>
      <c r="J9" s="55" t="s">
        <v>337</v>
      </c>
      <c r="K9" s="56" t="s">
        <v>337</v>
      </c>
      <c r="L9" s="56" t="s">
        <v>337</v>
      </c>
      <c r="M9" s="56" t="s">
        <v>337</v>
      </c>
      <c r="N9" s="56" t="s">
        <v>337</v>
      </c>
      <c r="O9" s="57" t="s">
        <v>337</v>
      </c>
      <c r="P9" s="55" t="s">
        <v>337</v>
      </c>
      <c r="Q9" s="56" t="s">
        <v>337</v>
      </c>
      <c r="R9" s="56" t="s">
        <v>337</v>
      </c>
      <c r="S9" s="56" t="s">
        <v>337</v>
      </c>
      <c r="T9" s="56" t="s">
        <v>337</v>
      </c>
      <c r="U9" s="57" t="s">
        <v>337</v>
      </c>
      <c r="V9" s="55" t="s">
        <v>337</v>
      </c>
      <c r="W9" s="56" t="s">
        <v>337</v>
      </c>
      <c r="X9" s="56" t="s">
        <v>337</v>
      </c>
      <c r="Y9" s="56" t="s">
        <v>337</v>
      </c>
      <c r="Z9" s="56" t="s">
        <v>337</v>
      </c>
      <c r="AA9" s="57" t="s">
        <v>337</v>
      </c>
      <c r="AB9" s="55" t="s">
        <v>337</v>
      </c>
      <c r="AC9" s="56" t="s">
        <v>337</v>
      </c>
      <c r="AD9" s="56" t="s">
        <v>337</v>
      </c>
      <c r="AE9" s="56" t="s">
        <v>337</v>
      </c>
      <c r="AF9" s="56" t="s">
        <v>337</v>
      </c>
      <c r="AG9" s="57" t="s">
        <v>337</v>
      </c>
      <c r="AH9" s="58" t="s">
        <v>337</v>
      </c>
      <c r="AI9" s="59" t="s">
        <v>337</v>
      </c>
      <c r="AJ9" s="59" t="s">
        <v>337</v>
      </c>
      <c r="AK9" s="59" t="s">
        <v>337</v>
      </c>
      <c r="AL9" s="59" t="s">
        <v>337</v>
      </c>
      <c r="AN9" s="553"/>
      <c r="AO9" s="554"/>
      <c r="AP9" s="554"/>
      <c r="AQ9" s="554"/>
      <c r="AR9" s="554"/>
      <c r="AS9" s="555"/>
      <c r="AT9" s="534"/>
      <c r="AU9" s="534"/>
    </row>
    <row r="10" spans="2:47" ht="15.75">
      <c r="B10" s="548"/>
      <c r="C10" s="548"/>
      <c r="D10" s="549"/>
      <c r="E10" s="521"/>
      <c r="F10" s="525"/>
      <c r="G10" s="525"/>
      <c r="H10" s="525"/>
      <c r="I10" s="520"/>
      <c r="J10" s="55" t="s">
        <v>337</v>
      </c>
      <c r="K10" s="56" t="s">
        <v>337</v>
      </c>
      <c r="L10" s="56" t="s">
        <v>337</v>
      </c>
      <c r="M10" s="56" t="s">
        <v>337</v>
      </c>
      <c r="N10" s="56" t="s">
        <v>337</v>
      </c>
      <c r="O10" s="57" t="s">
        <v>337</v>
      </c>
      <c r="P10" s="55" t="s">
        <v>337</v>
      </c>
      <c r="Q10" s="56" t="s">
        <v>337</v>
      </c>
      <c r="R10" s="56" t="s">
        <v>337</v>
      </c>
      <c r="S10" s="56" t="s">
        <v>337</v>
      </c>
      <c r="T10" s="56" t="s">
        <v>337</v>
      </c>
      <c r="U10" s="57" t="s">
        <v>337</v>
      </c>
      <c r="V10" s="55" t="s">
        <v>337</v>
      </c>
      <c r="W10" s="56" t="s">
        <v>337</v>
      </c>
      <c r="X10" s="56" t="s">
        <v>337</v>
      </c>
      <c r="Y10" s="56" t="s">
        <v>337</v>
      </c>
      <c r="Z10" s="56" t="s">
        <v>337</v>
      </c>
      <c r="AA10" s="57" t="s">
        <v>337</v>
      </c>
      <c r="AB10" s="55" t="s">
        <v>337</v>
      </c>
      <c r="AC10" s="56" t="s">
        <v>337</v>
      </c>
      <c r="AD10" s="56" t="s">
        <v>337</v>
      </c>
      <c r="AE10" s="56" t="s">
        <v>337</v>
      </c>
      <c r="AF10" s="56" t="s">
        <v>337</v>
      </c>
      <c r="AG10" s="57" t="s">
        <v>337</v>
      </c>
      <c r="AH10" s="58" t="s">
        <v>337</v>
      </c>
      <c r="AI10" s="59" t="s">
        <v>337</v>
      </c>
      <c r="AJ10" s="59" t="s">
        <v>337</v>
      </c>
      <c r="AK10" s="59" t="s">
        <v>337</v>
      </c>
      <c r="AL10" s="59" t="s">
        <v>337</v>
      </c>
      <c r="AN10" s="553"/>
      <c r="AO10" s="554"/>
      <c r="AP10" s="554"/>
      <c r="AQ10" s="554"/>
      <c r="AR10" s="554"/>
      <c r="AS10" s="555"/>
      <c r="AT10" s="534"/>
      <c r="AU10" s="534"/>
    </row>
    <row r="11" spans="2:47" ht="15.75">
      <c r="B11" s="548"/>
      <c r="C11" s="548"/>
      <c r="D11" s="549"/>
      <c r="E11" s="521"/>
      <c r="F11" s="525"/>
      <c r="G11" s="525"/>
      <c r="H11" s="525"/>
      <c r="I11" s="520"/>
      <c r="J11" s="55" t="s">
        <v>337</v>
      </c>
      <c r="K11" s="56" t="s">
        <v>337</v>
      </c>
      <c r="L11" s="56" t="s">
        <v>337</v>
      </c>
      <c r="M11" s="56" t="s">
        <v>337</v>
      </c>
      <c r="N11" s="56" t="s">
        <v>337</v>
      </c>
      <c r="O11" s="57" t="s">
        <v>337</v>
      </c>
      <c r="P11" s="55" t="s">
        <v>337</v>
      </c>
      <c r="Q11" s="56" t="s">
        <v>337</v>
      </c>
      <c r="R11" s="56" t="s">
        <v>337</v>
      </c>
      <c r="S11" s="56" t="s">
        <v>337</v>
      </c>
      <c r="T11" s="56" t="s">
        <v>337</v>
      </c>
      <c r="U11" s="57" t="s">
        <v>337</v>
      </c>
      <c r="V11" s="55" t="s">
        <v>337</v>
      </c>
      <c r="W11" s="56" t="s">
        <v>337</v>
      </c>
      <c r="X11" s="56" t="s">
        <v>337</v>
      </c>
      <c r="Y11" s="56" t="s">
        <v>337</v>
      </c>
      <c r="Z11" s="56" t="s">
        <v>337</v>
      </c>
      <c r="AA11" s="57" t="s">
        <v>337</v>
      </c>
      <c r="AB11" s="55" t="s">
        <v>337</v>
      </c>
      <c r="AC11" s="56" t="s">
        <v>337</v>
      </c>
      <c r="AD11" s="56" t="s">
        <v>337</v>
      </c>
      <c r="AE11" s="56" t="s">
        <v>337</v>
      </c>
      <c r="AF11" s="56" t="s">
        <v>337</v>
      </c>
      <c r="AG11" s="57" t="s">
        <v>337</v>
      </c>
      <c r="AH11" s="58" t="s">
        <v>337</v>
      </c>
      <c r="AI11" s="59" t="s">
        <v>337</v>
      </c>
      <c r="AJ11" s="59" t="s">
        <v>337</v>
      </c>
      <c r="AK11" s="59" t="s">
        <v>337</v>
      </c>
      <c r="AL11" s="59" t="s">
        <v>337</v>
      </c>
      <c r="AN11" s="553"/>
      <c r="AO11" s="554"/>
      <c r="AP11" s="554"/>
      <c r="AQ11" s="554"/>
      <c r="AR11" s="554"/>
      <c r="AS11" s="555"/>
      <c r="AT11" s="534"/>
      <c r="AU11" s="534"/>
    </row>
    <row r="12" spans="2:47" ht="15.75">
      <c r="B12" s="548"/>
      <c r="C12" s="548"/>
      <c r="D12" s="549"/>
      <c r="E12" s="521"/>
      <c r="F12" s="525"/>
      <c r="G12" s="525"/>
      <c r="H12" s="525"/>
      <c r="I12" s="520"/>
      <c r="J12" s="55" t="s">
        <v>337</v>
      </c>
      <c r="K12" s="56" t="s">
        <v>337</v>
      </c>
      <c r="L12" s="56" t="s">
        <v>337</v>
      </c>
      <c r="M12" s="56" t="s">
        <v>337</v>
      </c>
      <c r="N12" s="56" t="s">
        <v>337</v>
      </c>
      <c r="O12" s="57" t="s">
        <v>337</v>
      </c>
      <c r="P12" s="55" t="s">
        <v>337</v>
      </c>
      <c r="Q12" s="56" t="s">
        <v>337</v>
      </c>
      <c r="R12" s="56" t="s">
        <v>337</v>
      </c>
      <c r="S12" s="56" t="s">
        <v>337</v>
      </c>
      <c r="T12" s="56" t="s">
        <v>337</v>
      </c>
      <c r="U12" s="57" t="s">
        <v>337</v>
      </c>
      <c r="V12" s="55" t="s">
        <v>337</v>
      </c>
      <c r="W12" s="56" t="s">
        <v>337</v>
      </c>
      <c r="X12" s="56" t="s">
        <v>337</v>
      </c>
      <c r="Y12" s="56" t="s">
        <v>337</v>
      </c>
      <c r="Z12" s="56" t="s">
        <v>337</v>
      </c>
      <c r="AA12" s="57" t="s">
        <v>337</v>
      </c>
      <c r="AB12" s="55" t="s">
        <v>337</v>
      </c>
      <c r="AC12" s="56" t="s">
        <v>337</v>
      </c>
      <c r="AD12" s="56" t="s">
        <v>337</v>
      </c>
      <c r="AE12" s="56" t="s">
        <v>337</v>
      </c>
      <c r="AF12" s="56" t="s">
        <v>337</v>
      </c>
      <c r="AG12" s="57" t="s">
        <v>337</v>
      </c>
      <c r="AH12" s="58" t="s">
        <v>337</v>
      </c>
      <c r="AI12" s="59" t="s">
        <v>337</v>
      </c>
      <c r="AJ12" s="59" t="s">
        <v>337</v>
      </c>
      <c r="AK12" s="59" t="s">
        <v>337</v>
      </c>
      <c r="AL12" s="59" t="s">
        <v>337</v>
      </c>
      <c r="AN12" s="553"/>
      <c r="AO12" s="554"/>
      <c r="AP12" s="554"/>
      <c r="AQ12" s="554"/>
      <c r="AR12" s="554"/>
      <c r="AS12" s="555"/>
      <c r="AT12" s="534"/>
      <c r="AU12" s="534"/>
    </row>
    <row r="13" spans="2:47" ht="15.75">
      <c r="B13" s="548"/>
      <c r="C13" s="548"/>
      <c r="D13" s="549"/>
      <c r="E13" s="521"/>
      <c r="F13" s="525"/>
      <c r="G13" s="525"/>
      <c r="H13" s="525"/>
      <c r="I13" s="520"/>
      <c r="J13" s="55" t="s">
        <v>337</v>
      </c>
      <c r="K13" s="56" t="s">
        <v>337</v>
      </c>
      <c r="L13" s="56" t="s">
        <v>337</v>
      </c>
      <c r="M13" s="56" t="s">
        <v>337</v>
      </c>
      <c r="N13" s="56" t="s">
        <v>337</v>
      </c>
      <c r="O13" s="57" t="s">
        <v>337</v>
      </c>
      <c r="P13" s="55" t="s">
        <v>337</v>
      </c>
      <c r="Q13" s="56" t="s">
        <v>337</v>
      </c>
      <c r="R13" s="56" t="s">
        <v>337</v>
      </c>
      <c r="S13" s="56" t="s">
        <v>337</v>
      </c>
      <c r="T13" s="56" t="s">
        <v>337</v>
      </c>
      <c r="U13" s="57" t="s">
        <v>337</v>
      </c>
      <c r="V13" s="55" t="s">
        <v>337</v>
      </c>
      <c r="W13" s="56" t="s">
        <v>337</v>
      </c>
      <c r="X13" s="56" t="s">
        <v>337</v>
      </c>
      <c r="Y13" s="56" t="s">
        <v>337</v>
      </c>
      <c r="Z13" s="56" t="s">
        <v>337</v>
      </c>
      <c r="AA13" s="57" t="s">
        <v>337</v>
      </c>
      <c r="AB13" s="55" t="s">
        <v>337</v>
      </c>
      <c r="AC13" s="56" t="s">
        <v>337</v>
      </c>
      <c r="AD13" s="56" t="s">
        <v>337</v>
      </c>
      <c r="AE13" s="56" t="s">
        <v>337</v>
      </c>
      <c r="AF13" s="56" t="s">
        <v>337</v>
      </c>
      <c r="AG13" s="57" t="s">
        <v>337</v>
      </c>
      <c r="AH13" s="58" t="s">
        <v>337</v>
      </c>
      <c r="AI13" s="59" t="s">
        <v>337</v>
      </c>
      <c r="AJ13" s="59" t="s">
        <v>337</v>
      </c>
      <c r="AK13" s="59" t="s">
        <v>337</v>
      </c>
      <c r="AL13" s="59" t="s">
        <v>337</v>
      </c>
      <c r="AN13" s="553"/>
      <c r="AO13" s="554"/>
      <c r="AP13" s="554"/>
      <c r="AQ13" s="554"/>
      <c r="AR13" s="554"/>
      <c r="AS13" s="555"/>
      <c r="AT13" s="534"/>
      <c r="AU13" s="534"/>
    </row>
    <row r="14" spans="2:47" ht="5.25" customHeight="1" thickBot="1">
      <c r="B14" s="548"/>
      <c r="C14" s="548"/>
      <c r="D14" s="549"/>
      <c r="E14" s="521"/>
      <c r="F14" s="525"/>
      <c r="G14" s="525"/>
      <c r="H14" s="525"/>
      <c r="I14" s="520"/>
      <c r="J14" s="55" t="s">
        <v>337</v>
      </c>
      <c r="K14" s="56" t="s">
        <v>337</v>
      </c>
      <c r="L14" s="56" t="s">
        <v>337</v>
      </c>
      <c r="M14" s="56" t="s">
        <v>337</v>
      </c>
      <c r="N14" s="56" t="s">
        <v>337</v>
      </c>
      <c r="O14" s="57" t="s">
        <v>337</v>
      </c>
      <c r="P14" s="55" t="s">
        <v>337</v>
      </c>
      <c r="Q14" s="56" t="s">
        <v>337</v>
      </c>
      <c r="R14" s="56" t="s">
        <v>337</v>
      </c>
      <c r="S14" s="56" t="s">
        <v>337</v>
      </c>
      <c r="T14" s="56" t="s">
        <v>337</v>
      </c>
      <c r="U14" s="57" t="s">
        <v>337</v>
      </c>
      <c r="V14" s="55" t="s">
        <v>337</v>
      </c>
      <c r="W14" s="56" t="s">
        <v>337</v>
      </c>
      <c r="X14" s="56" t="s">
        <v>337</v>
      </c>
      <c r="Y14" s="56" t="s">
        <v>337</v>
      </c>
      <c r="Z14" s="56" t="s">
        <v>337</v>
      </c>
      <c r="AA14" s="57" t="s">
        <v>337</v>
      </c>
      <c r="AB14" s="55" t="s">
        <v>337</v>
      </c>
      <c r="AC14" s="56" t="s">
        <v>337</v>
      </c>
      <c r="AD14" s="56" t="s">
        <v>337</v>
      </c>
      <c r="AE14" s="56" t="s">
        <v>337</v>
      </c>
      <c r="AF14" s="56" t="s">
        <v>337</v>
      </c>
      <c r="AG14" s="57" t="s">
        <v>337</v>
      </c>
      <c r="AH14" s="58" t="s">
        <v>337</v>
      </c>
      <c r="AI14" s="59" t="s">
        <v>337</v>
      </c>
      <c r="AJ14" s="59" t="s">
        <v>337</v>
      </c>
      <c r="AK14" s="59" t="s">
        <v>337</v>
      </c>
      <c r="AL14" s="59" t="s">
        <v>337</v>
      </c>
      <c r="AN14" s="553"/>
      <c r="AO14" s="554"/>
      <c r="AP14" s="554"/>
      <c r="AQ14" s="554"/>
      <c r="AR14" s="554"/>
      <c r="AS14" s="555"/>
      <c r="AT14" s="534"/>
      <c r="AU14" s="534"/>
    </row>
    <row r="15" spans="2:47" ht="16.5" hidden="1" thickBot="1">
      <c r="B15" s="548"/>
      <c r="C15" s="548"/>
      <c r="D15" s="549"/>
      <c r="E15" s="521"/>
      <c r="F15" s="525"/>
      <c r="G15" s="525"/>
      <c r="H15" s="525"/>
      <c r="I15" s="520"/>
      <c r="J15" s="55" t="s">
        <v>337</v>
      </c>
      <c r="K15" s="56" t="s">
        <v>337</v>
      </c>
      <c r="L15" s="56" t="s">
        <v>337</v>
      </c>
      <c r="M15" s="56" t="s">
        <v>337</v>
      </c>
      <c r="N15" s="56" t="s">
        <v>337</v>
      </c>
      <c r="O15" s="57" t="s">
        <v>337</v>
      </c>
      <c r="P15" s="55" t="s">
        <v>337</v>
      </c>
      <c r="Q15" s="56" t="s">
        <v>337</v>
      </c>
      <c r="R15" s="56" t="s">
        <v>337</v>
      </c>
      <c r="S15" s="56" t="s">
        <v>337</v>
      </c>
      <c r="T15" s="56" t="s">
        <v>337</v>
      </c>
      <c r="U15" s="57" t="s">
        <v>337</v>
      </c>
      <c r="V15" s="55" t="s">
        <v>337</v>
      </c>
      <c r="W15" s="56" t="s">
        <v>337</v>
      </c>
      <c r="X15" s="56" t="s">
        <v>337</v>
      </c>
      <c r="Y15" s="56" t="s">
        <v>337</v>
      </c>
      <c r="Z15" s="56" t="s">
        <v>337</v>
      </c>
      <c r="AA15" s="57" t="s">
        <v>337</v>
      </c>
      <c r="AB15" s="55" t="s">
        <v>337</v>
      </c>
      <c r="AC15" s="56" t="s">
        <v>337</v>
      </c>
      <c r="AD15" s="56" t="s">
        <v>337</v>
      </c>
      <c r="AE15" s="56" t="s">
        <v>337</v>
      </c>
      <c r="AF15" s="56" t="s">
        <v>337</v>
      </c>
      <c r="AG15" s="57" t="s">
        <v>337</v>
      </c>
      <c r="AH15" s="58" t="s">
        <v>337</v>
      </c>
      <c r="AI15" s="59" t="s">
        <v>337</v>
      </c>
      <c r="AJ15" s="59" t="s">
        <v>337</v>
      </c>
      <c r="AK15" s="59" t="s">
        <v>337</v>
      </c>
      <c r="AL15" s="59" t="s">
        <v>337</v>
      </c>
      <c r="AN15" s="553"/>
      <c r="AO15" s="554"/>
      <c r="AP15" s="554"/>
      <c r="AQ15" s="554"/>
      <c r="AR15" s="554"/>
      <c r="AS15" s="555"/>
      <c r="AT15" s="36"/>
      <c r="AU15" s="36"/>
    </row>
    <row r="16" spans="2:47" ht="16.5" hidden="1" thickBot="1">
      <c r="B16" s="548"/>
      <c r="C16" s="548"/>
      <c r="D16" s="549"/>
      <c r="E16" s="521"/>
      <c r="F16" s="525"/>
      <c r="G16" s="525"/>
      <c r="H16" s="525"/>
      <c r="I16" s="520"/>
      <c r="J16" s="55" t="s">
        <v>337</v>
      </c>
      <c r="K16" s="56" t="s">
        <v>337</v>
      </c>
      <c r="L16" s="56" t="s">
        <v>337</v>
      </c>
      <c r="M16" s="56" t="s">
        <v>337</v>
      </c>
      <c r="N16" s="56" t="s">
        <v>337</v>
      </c>
      <c r="O16" s="57" t="s">
        <v>337</v>
      </c>
      <c r="P16" s="55" t="s">
        <v>337</v>
      </c>
      <c r="Q16" s="56" t="s">
        <v>337</v>
      </c>
      <c r="R16" s="56" t="s">
        <v>337</v>
      </c>
      <c r="S16" s="56" t="s">
        <v>337</v>
      </c>
      <c r="T16" s="56" t="s">
        <v>337</v>
      </c>
      <c r="U16" s="57" t="s">
        <v>337</v>
      </c>
      <c r="V16" s="55" t="s">
        <v>337</v>
      </c>
      <c r="W16" s="56" t="s">
        <v>337</v>
      </c>
      <c r="X16" s="56" t="s">
        <v>337</v>
      </c>
      <c r="Y16" s="56" t="s">
        <v>337</v>
      </c>
      <c r="Z16" s="56" t="s">
        <v>337</v>
      </c>
      <c r="AA16" s="57" t="s">
        <v>337</v>
      </c>
      <c r="AB16" s="55" t="s">
        <v>337</v>
      </c>
      <c r="AC16" s="56" t="s">
        <v>337</v>
      </c>
      <c r="AD16" s="56" t="s">
        <v>337</v>
      </c>
      <c r="AE16" s="56" t="s">
        <v>337</v>
      </c>
      <c r="AF16" s="56" t="s">
        <v>337</v>
      </c>
      <c r="AG16" s="57" t="s">
        <v>337</v>
      </c>
      <c r="AH16" s="58" t="s">
        <v>337</v>
      </c>
      <c r="AI16" s="59" t="s">
        <v>337</v>
      </c>
      <c r="AJ16" s="59" t="s">
        <v>337</v>
      </c>
      <c r="AK16" s="59" t="s">
        <v>337</v>
      </c>
      <c r="AL16" s="59" t="s">
        <v>337</v>
      </c>
      <c r="AN16" s="553"/>
      <c r="AO16" s="554"/>
      <c r="AP16" s="554"/>
      <c r="AQ16" s="554"/>
      <c r="AR16" s="554"/>
      <c r="AS16" s="555"/>
      <c r="AT16" s="36"/>
      <c r="AU16" s="36"/>
    </row>
    <row r="17" spans="2:47" ht="16.5" hidden="1" thickBot="1">
      <c r="B17" s="548"/>
      <c r="C17" s="548"/>
      <c r="D17" s="549"/>
      <c r="E17" s="522"/>
      <c r="F17" s="523"/>
      <c r="G17" s="523"/>
      <c r="H17" s="523"/>
      <c r="I17" s="524"/>
      <c r="J17" s="60" t="s">
        <v>337</v>
      </c>
      <c r="K17" s="61" t="s">
        <v>337</v>
      </c>
      <c r="L17" s="61" t="s">
        <v>337</v>
      </c>
      <c r="M17" s="61" t="s">
        <v>337</v>
      </c>
      <c r="N17" s="61" t="s">
        <v>337</v>
      </c>
      <c r="O17" s="62" t="s">
        <v>337</v>
      </c>
      <c r="P17" s="55" t="s">
        <v>337</v>
      </c>
      <c r="Q17" s="56" t="s">
        <v>337</v>
      </c>
      <c r="R17" s="56" t="s">
        <v>337</v>
      </c>
      <c r="S17" s="56" t="s">
        <v>337</v>
      </c>
      <c r="T17" s="56" t="s">
        <v>337</v>
      </c>
      <c r="U17" s="57" t="s">
        <v>337</v>
      </c>
      <c r="V17" s="60" t="s">
        <v>337</v>
      </c>
      <c r="W17" s="61" t="s">
        <v>337</v>
      </c>
      <c r="X17" s="61" t="s">
        <v>337</v>
      </c>
      <c r="Y17" s="61" t="s">
        <v>337</v>
      </c>
      <c r="Z17" s="61" t="s">
        <v>337</v>
      </c>
      <c r="AA17" s="62" t="s">
        <v>337</v>
      </c>
      <c r="AB17" s="55" t="s">
        <v>337</v>
      </c>
      <c r="AC17" s="56" t="s">
        <v>337</v>
      </c>
      <c r="AD17" s="56" t="s">
        <v>337</v>
      </c>
      <c r="AE17" s="56" t="s">
        <v>337</v>
      </c>
      <c r="AF17" s="56" t="s">
        <v>337</v>
      </c>
      <c r="AG17" s="57" t="s">
        <v>337</v>
      </c>
      <c r="AH17" s="63" t="s">
        <v>337</v>
      </c>
      <c r="AI17" s="64" t="s">
        <v>337</v>
      </c>
      <c r="AJ17" s="64" t="s">
        <v>337</v>
      </c>
      <c r="AK17" s="64" t="s">
        <v>337</v>
      </c>
      <c r="AL17" s="64" t="s">
        <v>337</v>
      </c>
      <c r="AN17" s="556"/>
      <c r="AO17" s="557"/>
      <c r="AP17" s="557"/>
      <c r="AQ17" s="557"/>
      <c r="AR17" s="557"/>
      <c r="AS17" s="558"/>
      <c r="AT17" s="36"/>
      <c r="AU17" s="36"/>
    </row>
    <row r="18" spans="2:47" ht="15.75" customHeight="1">
      <c r="B18" s="548"/>
      <c r="C18" s="548"/>
      <c r="D18" s="549"/>
      <c r="E18" s="515" t="s">
        <v>162</v>
      </c>
      <c r="F18" s="516"/>
      <c r="G18" s="516"/>
      <c r="H18" s="516"/>
      <c r="I18" s="516"/>
      <c r="J18" s="221" t="s">
        <v>337</v>
      </c>
      <c r="K18" s="222" t="s">
        <v>337</v>
      </c>
      <c r="L18" s="222" t="s">
        <v>337</v>
      </c>
      <c r="M18" s="222" t="s">
        <v>337</v>
      </c>
      <c r="N18" s="222" t="s">
        <v>337</v>
      </c>
      <c r="O18" s="223" t="s">
        <v>337</v>
      </c>
      <c r="P18" s="221" t="s">
        <v>337</v>
      </c>
      <c r="Q18" s="222" t="s">
        <v>337</v>
      </c>
      <c r="R18" s="65" t="s">
        <v>337</v>
      </c>
      <c r="S18" s="65" t="s">
        <v>337</v>
      </c>
      <c r="T18" s="65" t="s">
        <v>337</v>
      </c>
      <c r="U18" s="66" t="s">
        <v>337</v>
      </c>
      <c r="V18" s="50" t="s">
        <v>337</v>
      </c>
      <c r="W18" s="51" t="s">
        <v>337</v>
      </c>
      <c r="X18" s="51" t="s">
        <v>337</v>
      </c>
      <c r="Y18" s="51" t="s">
        <v>337</v>
      </c>
      <c r="Z18" s="51" t="s">
        <v>337</v>
      </c>
      <c r="AA18" s="52" t="s">
        <v>337</v>
      </c>
      <c r="AB18" s="50" t="s">
        <v>337</v>
      </c>
      <c r="AC18" s="51" t="s">
        <v>337</v>
      </c>
      <c r="AD18" s="51" t="s">
        <v>337</v>
      </c>
      <c r="AE18" s="51" t="s">
        <v>337</v>
      </c>
      <c r="AF18" s="51" t="s">
        <v>337</v>
      </c>
      <c r="AG18" s="52" t="s">
        <v>337</v>
      </c>
      <c r="AH18" s="53" t="s">
        <v>337</v>
      </c>
      <c r="AI18" s="54" t="s">
        <v>337</v>
      </c>
      <c r="AJ18" s="54" t="s">
        <v>337</v>
      </c>
      <c r="AK18" s="54" t="s">
        <v>337</v>
      </c>
      <c r="AL18" s="54" t="s">
        <v>337</v>
      </c>
      <c r="AN18" s="559" t="s">
        <v>163</v>
      </c>
      <c r="AO18" s="560"/>
      <c r="AP18" s="560"/>
      <c r="AQ18" s="560"/>
      <c r="AR18" s="560"/>
      <c r="AS18" s="560"/>
      <c r="AT18" s="565" t="s">
        <v>338</v>
      </c>
      <c r="AU18" s="566"/>
    </row>
    <row r="19" spans="2:47" ht="15.75" customHeight="1">
      <c r="B19" s="548"/>
      <c r="C19" s="548"/>
      <c r="D19" s="549"/>
      <c r="E19" s="518"/>
      <c r="F19" s="525"/>
      <c r="G19" s="525"/>
      <c r="H19" s="525"/>
      <c r="I19" s="525"/>
      <c r="J19" s="224" t="s">
        <v>337</v>
      </c>
      <c r="K19" s="225" t="s">
        <v>337</v>
      </c>
      <c r="L19" s="225" t="s">
        <v>337</v>
      </c>
      <c r="M19" s="225" t="s">
        <v>337</v>
      </c>
      <c r="N19" s="225" t="s">
        <v>337</v>
      </c>
      <c r="O19" s="226" t="s">
        <v>337</v>
      </c>
      <c r="P19" s="224" t="s">
        <v>337</v>
      </c>
      <c r="Q19" s="225" t="s">
        <v>337</v>
      </c>
      <c r="R19" s="68" t="s">
        <v>337</v>
      </c>
      <c r="S19" s="68" t="s">
        <v>337</v>
      </c>
      <c r="T19" s="68" t="s">
        <v>337</v>
      </c>
      <c r="U19" s="69" t="s">
        <v>337</v>
      </c>
      <c r="V19" s="55" t="s">
        <v>337</v>
      </c>
      <c r="W19" s="56" t="s">
        <v>337</v>
      </c>
      <c r="X19" s="56" t="s">
        <v>337</v>
      </c>
      <c r="Y19" s="56" t="s">
        <v>337</v>
      </c>
      <c r="Z19" s="56" t="s">
        <v>337</v>
      </c>
      <c r="AA19" s="57" t="s">
        <v>337</v>
      </c>
      <c r="AB19" s="55" t="s">
        <v>337</v>
      </c>
      <c r="AC19" s="56" t="s">
        <v>337</v>
      </c>
      <c r="AD19" s="56" t="s">
        <v>337</v>
      </c>
      <c r="AE19" s="56" t="s">
        <v>337</v>
      </c>
      <c r="AF19" s="56" t="s">
        <v>337</v>
      </c>
      <c r="AG19" s="57" t="s">
        <v>337</v>
      </c>
      <c r="AH19" s="58" t="s">
        <v>337</v>
      </c>
      <c r="AI19" s="59" t="s">
        <v>337</v>
      </c>
      <c r="AJ19" s="59" t="s">
        <v>337</v>
      </c>
      <c r="AK19" s="59" t="s">
        <v>337</v>
      </c>
      <c r="AL19" s="59" t="s">
        <v>337</v>
      </c>
      <c r="AN19" s="561"/>
      <c r="AO19" s="562"/>
      <c r="AP19" s="562"/>
      <c r="AQ19" s="562"/>
      <c r="AR19" s="562"/>
      <c r="AS19" s="562"/>
      <c r="AT19" s="567"/>
      <c r="AU19" s="568"/>
    </row>
    <row r="20" spans="2:47" ht="15.75" customHeight="1">
      <c r="B20" s="548"/>
      <c r="C20" s="548"/>
      <c r="D20" s="549"/>
      <c r="E20" s="521"/>
      <c r="F20" s="525"/>
      <c r="G20" s="525"/>
      <c r="H20" s="525"/>
      <c r="I20" s="525"/>
      <c r="J20" s="224" t="s">
        <v>337</v>
      </c>
      <c r="K20" s="225" t="s">
        <v>337</v>
      </c>
      <c r="L20" s="225" t="s">
        <v>337</v>
      </c>
      <c r="M20" s="225" t="s">
        <v>337</v>
      </c>
      <c r="N20" s="225" t="s">
        <v>337</v>
      </c>
      <c r="O20" s="226" t="s">
        <v>337</v>
      </c>
      <c r="P20" s="224" t="s">
        <v>337</v>
      </c>
      <c r="Q20" s="225" t="s">
        <v>337</v>
      </c>
      <c r="R20" s="68" t="s">
        <v>337</v>
      </c>
      <c r="S20" s="68" t="s">
        <v>337</v>
      </c>
      <c r="T20" s="68" t="s">
        <v>337</v>
      </c>
      <c r="U20" s="69" t="s">
        <v>337</v>
      </c>
      <c r="V20" s="55" t="s">
        <v>337</v>
      </c>
      <c r="W20" s="56" t="s">
        <v>337</v>
      </c>
      <c r="X20" s="56" t="s">
        <v>337</v>
      </c>
      <c r="Y20" s="56" t="s">
        <v>337</v>
      </c>
      <c r="Z20" s="56" t="s">
        <v>337</v>
      </c>
      <c r="AA20" s="57" t="s">
        <v>337</v>
      </c>
      <c r="AB20" s="55" t="s">
        <v>337</v>
      </c>
      <c r="AC20" s="56" t="s">
        <v>337</v>
      </c>
      <c r="AD20" s="56" t="s">
        <v>337</v>
      </c>
      <c r="AE20" s="56" t="s">
        <v>337</v>
      </c>
      <c r="AF20" s="56" t="s">
        <v>337</v>
      </c>
      <c r="AG20" s="57" t="s">
        <v>337</v>
      </c>
      <c r="AH20" s="58" t="s">
        <v>337</v>
      </c>
      <c r="AI20" s="59" t="s">
        <v>337</v>
      </c>
      <c r="AJ20" s="59" t="s">
        <v>337</v>
      </c>
      <c r="AK20" s="59" t="s">
        <v>337</v>
      </c>
      <c r="AL20" s="59" t="s">
        <v>337</v>
      </c>
      <c r="AN20" s="561"/>
      <c r="AO20" s="562"/>
      <c r="AP20" s="562"/>
      <c r="AQ20" s="562"/>
      <c r="AR20" s="562"/>
      <c r="AS20" s="562"/>
      <c r="AT20" s="567"/>
      <c r="AU20" s="568"/>
    </row>
    <row r="21" spans="2:47" ht="15.75" customHeight="1">
      <c r="B21" s="548"/>
      <c r="C21" s="548"/>
      <c r="D21" s="549"/>
      <c r="E21" s="521"/>
      <c r="F21" s="525"/>
      <c r="G21" s="525"/>
      <c r="H21" s="525"/>
      <c r="I21" s="525"/>
      <c r="J21" s="224" t="s">
        <v>337</v>
      </c>
      <c r="K21" s="225" t="s">
        <v>337</v>
      </c>
      <c r="L21" s="225" t="s">
        <v>337</v>
      </c>
      <c r="M21" s="225" t="s">
        <v>337</v>
      </c>
      <c r="N21" s="225" t="s">
        <v>337</v>
      </c>
      <c r="O21" s="226" t="s">
        <v>337</v>
      </c>
      <c r="P21" s="224" t="s">
        <v>337</v>
      </c>
      <c r="Q21" s="225" t="s">
        <v>337</v>
      </c>
      <c r="R21" s="68" t="s">
        <v>337</v>
      </c>
      <c r="S21" s="68" t="s">
        <v>337</v>
      </c>
      <c r="T21" s="68" t="s">
        <v>337</v>
      </c>
      <c r="U21" s="69" t="s">
        <v>337</v>
      </c>
      <c r="V21" s="55" t="s">
        <v>337</v>
      </c>
      <c r="W21" s="56" t="s">
        <v>337</v>
      </c>
      <c r="X21" s="56" t="s">
        <v>337</v>
      </c>
      <c r="Y21" s="56" t="s">
        <v>337</v>
      </c>
      <c r="Z21" s="56" t="s">
        <v>337</v>
      </c>
      <c r="AA21" s="57" t="s">
        <v>337</v>
      </c>
      <c r="AB21" s="55" t="s">
        <v>337</v>
      </c>
      <c r="AC21" s="56" t="s">
        <v>337</v>
      </c>
      <c r="AD21" s="56" t="s">
        <v>337</v>
      </c>
      <c r="AE21" s="56" t="s">
        <v>337</v>
      </c>
      <c r="AF21" s="56" t="s">
        <v>337</v>
      </c>
      <c r="AG21" s="57" t="s">
        <v>337</v>
      </c>
      <c r="AH21" s="58" t="s">
        <v>337</v>
      </c>
      <c r="AI21" s="59" t="s">
        <v>337</v>
      </c>
      <c r="AJ21" s="59" t="s">
        <v>337</v>
      </c>
      <c r="AK21" s="59" t="s">
        <v>337</v>
      </c>
      <c r="AL21" s="59" t="s">
        <v>337</v>
      </c>
      <c r="AN21" s="561"/>
      <c r="AO21" s="562"/>
      <c r="AP21" s="562"/>
      <c r="AQ21" s="562"/>
      <c r="AR21" s="562"/>
      <c r="AS21" s="562"/>
      <c r="AT21" s="567"/>
      <c r="AU21" s="568"/>
    </row>
    <row r="22" spans="2:47" ht="15.75" customHeight="1">
      <c r="B22" s="548"/>
      <c r="C22" s="548"/>
      <c r="D22" s="549"/>
      <c r="E22" s="521"/>
      <c r="F22" s="525"/>
      <c r="G22" s="525"/>
      <c r="H22" s="525"/>
      <c r="I22" s="525"/>
      <c r="J22" s="224" t="s">
        <v>337</v>
      </c>
      <c r="K22" s="225" t="s">
        <v>337</v>
      </c>
      <c r="L22" s="225" t="s">
        <v>337</v>
      </c>
      <c r="M22" s="225" t="s">
        <v>337</v>
      </c>
      <c r="N22" s="225" t="s">
        <v>337</v>
      </c>
      <c r="O22" s="226" t="s">
        <v>337</v>
      </c>
      <c r="P22" s="224" t="s">
        <v>337</v>
      </c>
      <c r="Q22" s="225" t="s">
        <v>337</v>
      </c>
      <c r="R22" s="68" t="s">
        <v>337</v>
      </c>
      <c r="S22" s="68" t="s">
        <v>337</v>
      </c>
      <c r="T22" s="68" t="s">
        <v>337</v>
      </c>
      <c r="U22" s="69" t="s">
        <v>337</v>
      </c>
      <c r="V22" s="55" t="s">
        <v>337</v>
      </c>
      <c r="W22" s="56" t="s">
        <v>337</v>
      </c>
      <c r="X22" s="56" t="s">
        <v>337</v>
      </c>
      <c r="Y22" s="56" t="s">
        <v>337</v>
      </c>
      <c r="Z22" s="56" t="s">
        <v>337</v>
      </c>
      <c r="AA22" s="57" t="s">
        <v>337</v>
      </c>
      <c r="AB22" s="55" t="s">
        <v>337</v>
      </c>
      <c r="AC22" s="56" t="s">
        <v>337</v>
      </c>
      <c r="AD22" s="56" t="s">
        <v>337</v>
      </c>
      <c r="AE22" s="56" t="s">
        <v>337</v>
      </c>
      <c r="AF22" s="56" t="s">
        <v>337</v>
      </c>
      <c r="AG22" s="57" t="s">
        <v>337</v>
      </c>
      <c r="AH22" s="58" t="s">
        <v>337</v>
      </c>
      <c r="AI22" s="59" t="s">
        <v>337</v>
      </c>
      <c r="AJ22" s="59" t="s">
        <v>337</v>
      </c>
      <c r="AK22" s="59" t="s">
        <v>337</v>
      </c>
      <c r="AL22" s="59" t="s">
        <v>337</v>
      </c>
      <c r="AN22" s="561"/>
      <c r="AO22" s="562"/>
      <c r="AP22" s="562"/>
      <c r="AQ22" s="562"/>
      <c r="AR22" s="562"/>
      <c r="AS22" s="562"/>
      <c r="AT22" s="567"/>
      <c r="AU22" s="568"/>
    </row>
    <row r="23" spans="2:47" ht="0.75" customHeight="1">
      <c r="B23" s="548"/>
      <c r="C23" s="548"/>
      <c r="D23" s="549"/>
      <c r="E23" s="521"/>
      <c r="F23" s="525"/>
      <c r="G23" s="525"/>
      <c r="H23" s="525"/>
      <c r="I23" s="525"/>
      <c r="J23" s="224" t="s">
        <v>337</v>
      </c>
      <c r="K23" s="225" t="s">
        <v>337</v>
      </c>
      <c r="L23" s="225" t="s">
        <v>337</v>
      </c>
      <c r="M23" s="225" t="s">
        <v>337</v>
      </c>
      <c r="N23" s="225" t="s">
        <v>337</v>
      </c>
      <c r="O23" s="226" t="s">
        <v>337</v>
      </c>
      <c r="P23" s="224" t="s">
        <v>337</v>
      </c>
      <c r="Q23" s="225" t="s">
        <v>337</v>
      </c>
      <c r="R23" s="68" t="s">
        <v>337</v>
      </c>
      <c r="S23" s="68" t="s">
        <v>337</v>
      </c>
      <c r="T23" s="68" t="s">
        <v>337</v>
      </c>
      <c r="U23" s="69" t="s">
        <v>337</v>
      </c>
      <c r="V23" s="55" t="s">
        <v>337</v>
      </c>
      <c r="W23" s="56" t="s">
        <v>337</v>
      </c>
      <c r="X23" s="56" t="s">
        <v>337</v>
      </c>
      <c r="Y23" s="56" t="s">
        <v>337</v>
      </c>
      <c r="Z23" s="56" t="s">
        <v>337</v>
      </c>
      <c r="AA23" s="57" t="s">
        <v>337</v>
      </c>
      <c r="AB23" s="55" t="s">
        <v>337</v>
      </c>
      <c r="AC23" s="56" t="s">
        <v>337</v>
      </c>
      <c r="AD23" s="56" t="s">
        <v>337</v>
      </c>
      <c r="AE23" s="56" t="s">
        <v>337</v>
      </c>
      <c r="AF23" s="56" t="s">
        <v>337</v>
      </c>
      <c r="AG23" s="57" t="s">
        <v>337</v>
      </c>
      <c r="AH23" s="58" t="s">
        <v>337</v>
      </c>
      <c r="AI23" s="59" t="s">
        <v>337</v>
      </c>
      <c r="AJ23" s="59" t="s">
        <v>337</v>
      </c>
      <c r="AK23" s="59" t="s">
        <v>337</v>
      </c>
      <c r="AL23" s="59" t="s">
        <v>337</v>
      </c>
      <c r="AN23" s="561"/>
      <c r="AO23" s="562"/>
      <c r="AP23" s="562"/>
      <c r="AQ23" s="562"/>
      <c r="AR23" s="562"/>
      <c r="AS23" s="562"/>
      <c r="AT23" s="567"/>
      <c r="AU23" s="568"/>
    </row>
    <row r="24" spans="2:47" ht="15.75" hidden="1" customHeight="1">
      <c r="B24" s="548"/>
      <c r="C24" s="548"/>
      <c r="D24" s="549"/>
      <c r="E24" s="521"/>
      <c r="F24" s="525"/>
      <c r="G24" s="525"/>
      <c r="H24" s="525"/>
      <c r="I24" s="525"/>
      <c r="J24" s="224" t="s">
        <v>337</v>
      </c>
      <c r="K24" s="225" t="s">
        <v>337</v>
      </c>
      <c r="L24" s="225" t="s">
        <v>337</v>
      </c>
      <c r="M24" s="225" t="s">
        <v>337</v>
      </c>
      <c r="N24" s="225" t="s">
        <v>337</v>
      </c>
      <c r="O24" s="226" t="s">
        <v>337</v>
      </c>
      <c r="P24" s="224" t="s">
        <v>337</v>
      </c>
      <c r="Q24" s="225" t="s">
        <v>337</v>
      </c>
      <c r="R24" s="68" t="s">
        <v>337</v>
      </c>
      <c r="S24" s="68" t="s">
        <v>337</v>
      </c>
      <c r="T24" s="68" t="s">
        <v>337</v>
      </c>
      <c r="U24" s="69" t="s">
        <v>337</v>
      </c>
      <c r="V24" s="55" t="s">
        <v>337</v>
      </c>
      <c r="W24" s="56" t="s">
        <v>337</v>
      </c>
      <c r="X24" s="56" t="s">
        <v>337</v>
      </c>
      <c r="Y24" s="56" t="s">
        <v>337</v>
      </c>
      <c r="Z24" s="56" t="s">
        <v>337</v>
      </c>
      <c r="AA24" s="57" t="s">
        <v>337</v>
      </c>
      <c r="AB24" s="55" t="s">
        <v>337</v>
      </c>
      <c r="AC24" s="56" t="s">
        <v>337</v>
      </c>
      <c r="AD24" s="56" t="s">
        <v>337</v>
      </c>
      <c r="AE24" s="56" t="s">
        <v>337</v>
      </c>
      <c r="AF24" s="56" t="s">
        <v>337</v>
      </c>
      <c r="AG24" s="57" t="s">
        <v>337</v>
      </c>
      <c r="AH24" s="58" t="s">
        <v>337</v>
      </c>
      <c r="AI24" s="59" t="s">
        <v>337</v>
      </c>
      <c r="AJ24" s="59" t="s">
        <v>337</v>
      </c>
      <c r="AK24" s="59" t="s">
        <v>337</v>
      </c>
      <c r="AL24" s="59" t="s">
        <v>337</v>
      </c>
      <c r="AN24" s="561"/>
      <c r="AO24" s="562"/>
      <c r="AP24" s="562"/>
      <c r="AQ24" s="562"/>
      <c r="AR24" s="562"/>
      <c r="AS24" s="562"/>
      <c r="AT24" s="567"/>
      <c r="AU24" s="568"/>
    </row>
    <row r="25" spans="2:47" ht="15.75" hidden="1" customHeight="1" thickBot="1">
      <c r="B25" s="548"/>
      <c r="C25" s="548"/>
      <c r="D25" s="549"/>
      <c r="E25" s="521"/>
      <c r="F25" s="525"/>
      <c r="G25" s="525"/>
      <c r="H25" s="525"/>
      <c r="I25" s="525"/>
      <c r="J25" s="224" t="s">
        <v>337</v>
      </c>
      <c r="K25" s="225" t="s">
        <v>337</v>
      </c>
      <c r="L25" s="225" t="s">
        <v>337</v>
      </c>
      <c r="M25" s="225" t="s">
        <v>337</v>
      </c>
      <c r="N25" s="225" t="s">
        <v>337</v>
      </c>
      <c r="O25" s="226" t="s">
        <v>337</v>
      </c>
      <c r="P25" s="224" t="s">
        <v>337</v>
      </c>
      <c r="Q25" s="225" t="s">
        <v>337</v>
      </c>
      <c r="R25" s="68" t="s">
        <v>337</v>
      </c>
      <c r="S25" s="68" t="s">
        <v>337</v>
      </c>
      <c r="T25" s="68" t="s">
        <v>337</v>
      </c>
      <c r="U25" s="69" t="s">
        <v>337</v>
      </c>
      <c r="V25" s="55" t="s">
        <v>337</v>
      </c>
      <c r="W25" s="56" t="s">
        <v>337</v>
      </c>
      <c r="X25" s="56" t="s">
        <v>337</v>
      </c>
      <c r="Y25" s="56" t="s">
        <v>337</v>
      </c>
      <c r="Z25" s="56" t="s">
        <v>337</v>
      </c>
      <c r="AA25" s="57" t="s">
        <v>337</v>
      </c>
      <c r="AB25" s="55" t="s">
        <v>337</v>
      </c>
      <c r="AC25" s="56" t="s">
        <v>337</v>
      </c>
      <c r="AD25" s="56" t="s">
        <v>337</v>
      </c>
      <c r="AE25" s="56" t="s">
        <v>337</v>
      </c>
      <c r="AF25" s="56" t="s">
        <v>337</v>
      </c>
      <c r="AG25" s="57" t="s">
        <v>337</v>
      </c>
      <c r="AH25" s="58" t="s">
        <v>337</v>
      </c>
      <c r="AI25" s="59" t="s">
        <v>337</v>
      </c>
      <c r="AJ25" s="59" t="s">
        <v>337</v>
      </c>
      <c r="AK25" s="59" t="s">
        <v>337</v>
      </c>
      <c r="AL25" s="59" t="s">
        <v>337</v>
      </c>
      <c r="AN25" s="561"/>
      <c r="AO25" s="562"/>
      <c r="AP25" s="562"/>
      <c r="AQ25" s="562"/>
      <c r="AR25" s="562"/>
      <c r="AS25" s="562"/>
      <c r="AT25" s="567"/>
      <c r="AU25" s="568"/>
    </row>
    <row r="26" spans="2:47" ht="15.75" hidden="1" customHeight="1" thickBot="1">
      <c r="B26" s="548"/>
      <c r="C26" s="548"/>
      <c r="D26" s="549"/>
      <c r="E26" s="521"/>
      <c r="F26" s="525"/>
      <c r="G26" s="525"/>
      <c r="H26" s="525"/>
      <c r="I26" s="525"/>
      <c r="J26" s="224" t="s">
        <v>337</v>
      </c>
      <c r="K26" s="225" t="s">
        <v>337</v>
      </c>
      <c r="L26" s="225" t="s">
        <v>337</v>
      </c>
      <c r="M26" s="225" t="s">
        <v>337</v>
      </c>
      <c r="N26" s="225" t="s">
        <v>337</v>
      </c>
      <c r="O26" s="226" t="s">
        <v>337</v>
      </c>
      <c r="P26" s="224" t="s">
        <v>337</v>
      </c>
      <c r="Q26" s="225" t="s">
        <v>337</v>
      </c>
      <c r="R26" s="68" t="s">
        <v>337</v>
      </c>
      <c r="S26" s="68" t="s">
        <v>337</v>
      </c>
      <c r="T26" s="68" t="s">
        <v>337</v>
      </c>
      <c r="U26" s="69" t="s">
        <v>337</v>
      </c>
      <c r="V26" s="55" t="s">
        <v>337</v>
      </c>
      <c r="W26" s="56" t="s">
        <v>337</v>
      </c>
      <c r="X26" s="56" t="s">
        <v>337</v>
      </c>
      <c r="Y26" s="56" t="s">
        <v>337</v>
      </c>
      <c r="Z26" s="56" t="s">
        <v>337</v>
      </c>
      <c r="AA26" s="57" t="s">
        <v>337</v>
      </c>
      <c r="AB26" s="55" t="s">
        <v>337</v>
      </c>
      <c r="AC26" s="56" t="s">
        <v>337</v>
      </c>
      <c r="AD26" s="56" t="s">
        <v>337</v>
      </c>
      <c r="AE26" s="56" t="s">
        <v>337</v>
      </c>
      <c r="AF26" s="56" t="s">
        <v>337</v>
      </c>
      <c r="AG26" s="57" t="s">
        <v>337</v>
      </c>
      <c r="AH26" s="58" t="s">
        <v>337</v>
      </c>
      <c r="AI26" s="59" t="s">
        <v>337</v>
      </c>
      <c r="AJ26" s="59" t="s">
        <v>337</v>
      </c>
      <c r="AK26" s="59" t="s">
        <v>337</v>
      </c>
      <c r="AL26" s="59" t="s">
        <v>337</v>
      </c>
      <c r="AN26" s="561"/>
      <c r="AO26" s="562"/>
      <c r="AP26" s="562"/>
      <c r="AQ26" s="562"/>
      <c r="AR26" s="562"/>
      <c r="AS26" s="562"/>
      <c r="AT26" s="567"/>
      <c r="AU26" s="568"/>
    </row>
    <row r="27" spans="2:47" ht="21" customHeight="1" thickBot="1">
      <c r="B27" s="548"/>
      <c r="C27" s="548"/>
      <c r="D27" s="549"/>
      <c r="E27" s="522"/>
      <c r="F27" s="523"/>
      <c r="G27" s="523"/>
      <c r="H27" s="523"/>
      <c r="I27" s="523"/>
      <c r="J27" s="227" t="s">
        <v>337</v>
      </c>
      <c r="K27" s="228" t="s">
        <v>337</v>
      </c>
      <c r="L27" s="228" t="s">
        <v>337</v>
      </c>
      <c r="M27" s="228" t="s">
        <v>337</v>
      </c>
      <c r="N27" s="228" t="s">
        <v>337</v>
      </c>
      <c r="O27" s="229" t="s">
        <v>337</v>
      </c>
      <c r="P27" s="227" t="s">
        <v>337</v>
      </c>
      <c r="Q27" s="228" t="s">
        <v>337</v>
      </c>
      <c r="R27" s="71" t="s">
        <v>337</v>
      </c>
      <c r="S27" s="71" t="s">
        <v>337</v>
      </c>
      <c r="T27" s="71" t="s">
        <v>337</v>
      </c>
      <c r="U27" s="72" t="s">
        <v>337</v>
      </c>
      <c r="V27" s="60" t="s">
        <v>337</v>
      </c>
      <c r="W27" s="61" t="s">
        <v>337</v>
      </c>
      <c r="X27" s="61" t="s">
        <v>337</v>
      </c>
      <c r="Y27" s="61" t="s">
        <v>337</v>
      </c>
      <c r="Z27" s="61" t="s">
        <v>337</v>
      </c>
      <c r="AA27" s="62" t="s">
        <v>337</v>
      </c>
      <c r="AB27" s="60" t="s">
        <v>337</v>
      </c>
      <c r="AC27" s="61" t="s">
        <v>337</v>
      </c>
      <c r="AD27" s="61" t="s">
        <v>337</v>
      </c>
      <c r="AE27" s="61" t="s">
        <v>337</v>
      </c>
      <c r="AF27" s="61" t="s">
        <v>337</v>
      </c>
      <c r="AG27" s="62" t="s">
        <v>337</v>
      </c>
      <c r="AH27" s="63" t="s">
        <v>337</v>
      </c>
      <c r="AI27" s="64" t="s">
        <v>337</v>
      </c>
      <c r="AJ27" s="64" t="s">
        <v>337</v>
      </c>
      <c r="AK27" s="64" t="s">
        <v>337</v>
      </c>
      <c r="AL27" s="64" t="s">
        <v>337</v>
      </c>
      <c r="AN27" s="563"/>
      <c r="AO27" s="564"/>
      <c r="AP27" s="564"/>
      <c r="AQ27" s="564"/>
      <c r="AR27" s="564"/>
      <c r="AS27" s="564"/>
      <c r="AT27" s="569"/>
      <c r="AU27" s="570"/>
    </row>
    <row r="28" spans="2:47" ht="15.75" customHeight="1">
      <c r="B28" s="548"/>
      <c r="C28" s="548"/>
      <c r="D28" s="549"/>
      <c r="E28" s="515" t="s">
        <v>164</v>
      </c>
      <c r="F28" s="516"/>
      <c r="G28" s="516"/>
      <c r="H28" s="516"/>
      <c r="I28" s="517"/>
      <c r="J28" s="221" t="s">
        <v>337</v>
      </c>
      <c r="K28" s="222" t="s">
        <v>337</v>
      </c>
      <c r="L28" s="222" t="s">
        <v>337</v>
      </c>
      <c r="M28" s="222" t="s">
        <v>337</v>
      </c>
      <c r="N28" s="222" t="s">
        <v>337</v>
      </c>
      <c r="O28" s="223" t="s">
        <v>337</v>
      </c>
      <c r="P28" s="221" t="s">
        <v>337</v>
      </c>
      <c r="Q28" s="222" t="s">
        <v>337</v>
      </c>
      <c r="R28" s="222" t="s">
        <v>337</v>
      </c>
      <c r="S28" s="222" t="s">
        <v>337</v>
      </c>
      <c r="T28" s="222" t="s">
        <v>337</v>
      </c>
      <c r="U28" s="223" t="s">
        <v>337</v>
      </c>
      <c r="V28" s="221" t="s">
        <v>337</v>
      </c>
      <c r="W28" s="222" t="s">
        <v>337</v>
      </c>
      <c r="X28" s="65" t="s">
        <v>337</v>
      </c>
      <c r="Y28" s="65" t="s">
        <v>337</v>
      </c>
      <c r="Z28" s="65" t="s">
        <v>337</v>
      </c>
      <c r="AA28" s="66" t="s">
        <v>337</v>
      </c>
      <c r="AB28" s="50" t="s">
        <v>337</v>
      </c>
      <c r="AC28" s="51" t="s">
        <v>337</v>
      </c>
      <c r="AD28" s="51" t="s">
        <v>337</v>
      </c>
      <c r="AE28" s="51" t="s">
        <v>337</v>
      </c>
      <c r="AF28" s="51" t="s">
        <v>337</v>
      </c>
      <c r="AG28" s="52" t="s">
        <v>337</v>
      </c>
      <c r="AH28" s="53" t="s">
        <v>337</v>
      </c>
      <c r="AI28" s="54" t="s">
        <v>337</v>
      </c>
      <c r="AJ28" s="54" t="s">
        <v>337</v>
      </c>
      <c r="AK28" s="54" t="s">
        <v>337</v>
      </c>
      <c r="AL28" s="54" t="s">
        <v>337</v>
      </c>
      <c r="AN28" s="526" t="s">
        <v>127</v>
      </c>
      <c r="AO28" s="527"/>
      <c r="AP28" s="527"/>
      <c r="AQ28" s="527"/>
      <c r="AR28" s="527"/>
      <c r="AS28" s="527"/>
      <c r="AT28" s="534" t="s">
        <v>361</v>
      </c>
      <c r="AU28" s="534"/>
    </row>
    <row r="29" spans="2:47" ht="15.75">
      <c r="B29" s="548"/>
      <c r="C29" s="548"/>
      <c r="D29" s="549"/>
      <c r="E29" s="518"/>
      <c r="F29" s="525"/>
      <c r="G29" s="525"/>
      <c r="H29" s="525"/>
      <c r="I29" s="520"/>
      <c r="J29" s="224" t="s">
        <v>337</v>
      </c>
      <c r="K29" s="225" t="s">
        <v>337</v>
      </c>
      <c r="L29" s="225" t="s">
        <v>337</v>
      </c>
      <c r="M29" s="225" t="s">
        <v>337</v>
      </c>
      <c r="N29" s="225" t="s">
        <v>337</v>
      </c>
      <c r="O29" s="226" t="s">
        <v>337</v>
      </c>
      <c r="P29" s="224" t="s">
        <v>337</v>
      </c>
      <c r="Q29" s="225" t="s">
        <v>337</v>
      </c>
      <c r="R29" s="225" t="s">
        <v>337</v>
      </c>
      <c r="S29" s="225" t="s">
        <v>337</v>
      </c>
      <c r="T29" s="225" t="s">
        <v>337</v>
      </c>
      <c r="U29" s="226" t="s">
        <v>337</v>
      </c>
      <c r="V29" s="224" t="s">
        <v>337</v>
      </c>
      <c r="W29" s="225" t="s">
        <v>337</v>
      </c>
      <c r="X29" s="68" t="s">
        <v>337</v>
      </c>
      <c r="Y29" s="68" t="s">
        <v>337</v>
      </c>
      <c r="Z29" s="68" t="s">
        <v>337</v>
      </c>
      <c r="AA29" s="69" t="s">
        <v>337</v>
      </c>
      <c r="AB29" s="55" t="s">
        <v>337</v>
      </c>
      <c r="AC29" s="56" t="s">
        <v>337</v>
      </c>
      <c r="AD29" s="56" t="s">
        <v>337</v>
      </c>
      <c r="AE29" s="56" t="s">
        <v>337</v>
      </c>
      <c r="AF29" s="56" t="s">
        <v>337</v>
      </c>
      <c r="AG29" s="57" t="s">
        <v>337</v>
      </c>
      <c r="AH29" s="58" t="s">
        <v>337</v>
      </c>
      <c r="AI29" s="59" t="s">
        <v>337</v>
      </c>
      <c r="AJ29" s="59" t="s">
        <v>337</v>
      </c>
      <c r="AK29" s="59" t="s">
        <v>337</v>
      </c>
      <c r="AL29" s="59" t="s">
        <v>337</v>
      </c>
      <c r="AN29" s="528"/>
      <c r="AO29" s="529"/>
      <c r="AP29" s="529"/>
      <c r="AQ29" s="529"/>
      <c r="AR29" s="529"/>
      <c r="AS29" s="529"/>
      <c r="AT29" s="534"/>
      <c r="AU29" s="534"/>
    </row>
    <row r="30" spans="2:47" ht="15.75">
      <c r="B30" s="548"/>
      <c r="C30" s="548"/>
      <c r="D30" s="549"/>
      <c r="E30" s="521"/>
      <c r="F30" s="525"/>
      <c r="G30" s="525"/>
      <c r="H30" s="525"/>
      <c r="I30" s="520"/>
      <c r="J30" s="224" t="s">
        <v>337</v>
      </c>
      <c r="K30" s="225" t="s">
        <v>337</v>
      </c>
      <c r="L30" s="225" t="s">
        <v>337</v>
      </c>
      <c r="M30" s="225" t="s">
        <v>337</v>
      </c>
      <c r="N30" s="225" t="s">
        <v>337</v>
      </c>
      <c r="O30" s="226" t="s">
        <v>337</v>
      </c>
      <c r="P30" s="224" t="s">
        <v>337</v>
      </c>
      <c r="Q30" s="225" t="s">
        <v>337</v>
      </c>
      <c r="R30" s="225" t="s">
        <v>337</v>
      </c>
      <c r="S30" s="225" t="s">
        <v>337</v>
      </c>
      <c r="T30" s="225" t="s">
        <v>337</v>
      </c>
      <c r="U30" s="226" t="s">
        <v>337</v>
      </c>
      <c r="V30" s="224" t="s">
        <v>337</v>
      </c>
      <c r="W30" s="225" t="s">
        <v>337</v>
      </c>
      <c r="X30" s="68" t="s">
        <v>337</v>
      </c>
      <c r="Y30" s="68" t="s">
        <v>337</v>
      </c>
      <c r="Z30" s="68" t="s">
        <v>337</v>
      </c>
      <c r="AA30" s="69" t="s">
        <v>337</v>
      </c>
      <c r="AB30" s="55" t="s">
        <v>337</v>
      </c>
      <c r="AC30" s="56" t="s">
        <v>337</v>
      </c>
      <c r="AD30" s="56" t="s">
        <v>337</v>
      </c>
      <c r="AE30" s="56" t="s">
        <v>337</v>
      </c>
      <c r="AF30" s="56" t="s">
        <v>337</v>
      </c>
      <c r="AG30" s="57" t="s">
        <v>337</v>
      </c>
      <c r="AH30" s="58" t="s">
        <v>337</v>
      </c>
      <c r="AI30" s="59" t="s">
        <v>337</v>
      </c>
      <c r="AJ30" s="59" t="s">
        <v>337</v>
      </c>
      <c r="AK30" s="59" t="s">
        <v>337</v>
      </c>
      <c r="AL30" s="59" t="s">
        <v>337</v>
      </c>
      <c r="AN30" s="528"/>
      <c r="AO30" s="529"/>
      <c r="AP30" s="529"/>
      <c r="AQ30" s="529"/>
      <c r="AR30" s="529"/>
      <c r="AS30" s="529"/>
      <c r="AT30" s="534"/>
      <c r="AU30" s="534"/>
    </row>
    <row r="31" spans="2:47" ht="15.75">
      <c r="B31" s="548"/>
      <c r="C31" s="548"/>
      <c r="D31" s="549"/>
      <c r="E31" s="521"/>
      <c r="F31" s="525"/>
      <c r="G31" s="525"/>
      <c r="H31" s="525"/>
      <c r="I31" s="520"/>
      <c r="J31" s="224" t="s">
        <v>337</v>
      </c>
      <c r="K31" s="225" t="s">
        <v>337</v>
      </c>
      <c r="L31" s="225" t="s">
        <v>337</v>
      </c>
      <c r="M31" s="225" t="s">
        <v>337</v>
      </c>
      <c r="N31" s="225" t="s">
        <v>337</v>
      </c>
      <c r="O31" s="226" t="s">
        <v>337</v>
      </c>
      <c r="P31" s="224" t="s">
        <v>337</v>
      </c>
      <c r="Q31" s="225" t="s">
        <v>337</v>
      </c>
      <c r="R31" s="225" t="s">
        <v>337</v>
      </c>
      <c r="S31" s="225" t="s">
        <v>337</v>
      </c>
      <c r="T31" s="225" t="s">
        <v>337</v>
      </c>
      <c r="U31" s="226" t="s">
        <v>337</v>
      </c>
      <c r="V31" s="224" t="s">
        <v>337</v>
      </c>
      <c r="W31" s="225" t="s">
        <v>337</v>
      </c>
      <c r="X31" s="68" t="s">
        <v>337</v>
      </c>
      <c r="Y31" s="68" t="s">
        <v>337</v>
      </c>
      <c r="Z31" s="68" t="s">
        <v>337</v>
      </c>
      <c r="AA31" s="69" t="s">
        <v>337</v>
      </c>
      <c r="AB31" s="55" t="s">
        <v>337</v>
      </c>
      <c r="AC31" s="56" t="s">
        <v>337</v>
      </c>
      <c r="AD31" s="56" t="s">
        <v>337</v>
      </c>
      <c r="AE31" s="56" t="s">
        <v>337</v>
      </c>
      <c r="AF31" s="56" t="s">
        <v>337</v>
      </c>
      <c r="AG31" s="57" t="s">
        <v>337</v>
      </c>
      <c r="AH31" s="58" t="s">
        <v>337</v>
      </c>
      <c r="AI31" s="59" t="s">
        <v>337</v>
      </c>
      <c r="AJ31" s="59" t="s">
        <v>337</v>
      </c>
      <c r="AK31" s="59" t="s">
        <v>337</v>
      </c>
      <c r="AL31" s="59" t="s">
        <v>337</v>
      </c>
      <c r="AN31" s="528"/>
      <c r="AO31" s="529"/>
      <c r="AP31" s="529"/>
      <c r="AQ31" s="529"/>
      <c r="AR31" s="529"/>
      <c r="AS31" s="529"/>
      <c r="AT31" s="534"/>
      <c r="AU31" s="534"/>
    </row>
    <row r="32" spans="2:47" ht="15.75">
      <c r="B32" s="548"/>
      <c r="C32" s="548"/>
      <c r="D32" s="549"/>
      <c r="E32" s="521"/>
      <c r="F32" s="525"/>
      <c r="G32" s="525"/>
      <c r="H32" s="525"/>
      <c r="I32" s="520"/>
      <c r="J32" s="224" t="s">
        <v>337</v>
      </c>
      <c r="K32" s="225" t="s">
        <v>337</v>
      </c>
      <c r="L32" s="225" t="s">
        <v>337</v>
      </c>
      <c r="M32" s="225" t="s">
        <v>337</v>
      </c>
      <c r="N32" s="225" t="s">
        <v>337</v>
      </c>
      <c r="O32" s="226" t="s">
        <v>337</v>
      </c>
      <c r="P32" s="224" t="s">
        <v>337</v>
      </c>
      <c r="Q32" s="225" t="s">
        <v>337</v>
      </c>
      <c r="R32" s="225" t="s">
        <v>337</v>
      </c>
      <c r="S32" s="225" t="s">
        <v>337</v>
      </c>
      <c r="T32" s="225" t="s">
        <v>337</v>
      </c>
      <c r="U32" s="226" t="s">
        <v>337</v>
      </c>
      <c r="V32" s="224" t="s">
        <v>337</v>
      </c>
      <c r="W32" s="225" t="s">
        <v>337</v>
      </c>
      <c r="X32" s="68" t="s">
        <v>337</v>
      </c>
      <c r="Y32" s="68" t="s">
        <v>337</v>
      </c>
      <c r="Z32" s="68" t="s">
        <v>337</v>
      </c>
      <c r="AA32" s="69" t="s">
        <v>337</v>
      </c>
      <c r="AB32" s="55" t="s">
        <v>337</v>
      </c>
      <c r="AC32" s="56" t="s">
        <v>337</v>
      </c>
      <c r="AD32" s="56" t="s">
        <v>337</v>
      </c>
      <c r="AE32" s="56" t="s">
        <v>337</v>
      </c>
      <c r="AF32" s="56" t="s">
        <v>337</v>
      </c>
      <c r="AG32" s="57" t="s">
        <v>337</v>
      </c>
      <c r="AH32" s="58" t="s">
        <v>337</v>
      </c>
      <c r="AI32" s="59" t="s">
        <v>337</v>
      </c>
      <c r="AJ32" s="59" t="s">
        <v>337</v>
      </c>
      <c r="AK32" s="59" t="s">
        <v>337</v>
      </c>
      <c r="AL32" s="59" t="s">
        <v>337</v>
      </c>
      <c r="AN32" s="528"/>
      <c r="AO32" s="529"/>
      <c r="AP32" s="529"/>
      <c r="AQ32" s="529"/>
      <c r="AR32" s="529"/>
      <c r="AS32" s="529"/>
      <c r="AT32" s="534"/>
      <c r="AU32" s="534"/>
    </row>
    <row r="33" spans="2:47" ht="15.75">
      <c r="B33" s="548"/>
      <c r="C33" s="548"/>
      <c r="D33" s="549"/>
      <c r="E33" s="521"/>
      <c r="F33" s="525"/>
      <c r="G33" s="525"/>
      <c r="H33" s="525"/>
      <c r="I33" s="520"/>
      <c r="J33" s="224" t="s">
        <v>337</v>
      </c>
      <c r="K33" s="225" t="s">
        <v>337</v>
      </c>
      <c r="L33" s="225" t="s">
        <v>337</v>
      </c>
      <c r="M33" s="225" t="s">
        <v>337</v>
      </c>
      <c r="N33" s="225" t="s">
        <v>337</v>
      </c>
      <c r="O33" s="226" t="s">
        <v>337</v>
      </c>
      <c r="P33" s="224" t="s">
        <v>337</v>
      </c>
      <c r="Q33" s="225" t="s">
        <v>337</v>
      </c>
      <c r="R33" s="225" t="s">
        <v>337</v>
      </c>
      <c r="S33" s="225" t="s">
        <v>337</v>
      </c>
      <c r="T33" s="225" t="s">
        <v>337</v>
      </c>
      <c r="U33" s="226" t="s">
        <v>337</v>
      </c>
      <c r="V33" s="224" t="s">
        <v>337</v>
      </c>
      <c r="W33" s="225" t="s">
        <v>337</v>
      </c>
      <c r="X33" s="68" t="s">
        <v>337</v>
      </c>
      <c r="Y33" s="68" t="s">
        <v>337</v>
      </c>
      <c r="Z33" s="68" t="s">
        <v>337</v>
      </c>
      <c r="AA33" s="69" t="s">
        <v>337</v>
      </c>
      <c r="AB33" s="55" t="s">
        <v>337</v>
      </c>
      <c r="AC33" s="56" t="s">
        <v>337</v>
      </c>
      <c r="AD33" s="56" t="s">
        <v>337</v>
      </c>
      <c r="AE33" s="56" t="s">
        <v>337</v>
      </c>
      <c r="AF33" s="56" t="s">
        <v>337</v>
      </c>
      <c r="AG33" s="57" t="s">
        <v>337</v>
      </c>
      <c r="AH33" s="58" t="s">
        <v>337</v>
      </c>
      <c r="AI33" s="59" t="s">
        <v>337</v>
      </c>
      <c r="AJ33" s="59" t="s">
        <v>337</v>
      </c>
      <c r="AK33" s="59" t="s">
        <v>337</v>
      </c>
      <c r="AL33" s="59" t="s">
        <v>337</v>
      </c>
      <c r="AN33" s="528"/>
      <c r="AO33" s="529"/>
      <c r="AP33" s="529"/>
      <c r="AQ33" s="529"/>
      <c r="AR33" s="529"/>
      <c r="AS33" s="529"/>
      <c r="AT33" s="534"/>
      <c r="AU33" s="534"/>
    </row>
    <row r="34" spans="2:47" ht="15.75">
      <c r="B34" s="548"/>
      <c r="C34" s="548"/>
      <c r="D34" s="549"/>
      <c r="E34" s="521"/>
      <c r="F34" s="525"/>
      <c r="G34" s="525"/>
      <c r="H34" s="525"/>
      <c r="I34" s="520"/>
      <c r="J34" s="224" t="s">
        <v>337</v>
      </c>
      <c r="K34" s="225" t="s">
        <v>337</v>
      </c>
      <c r="L34" s="225" t="s">
        <v>337</v>
      </c>
      <c r="M34" s="225" t="s">
        <v>337</v>
      </c>
      <c r="N34" s="225" t="s">
        <v>337</v>
      </c>
      <c r="O34" s="226" t="s">
        <v>337</v>
      </c>
      <c r="P34" s="224" t="s">
        <v>337</v>
      </c>
      <c r="Q34" s="225" t="s">
        <v>337</v>
      </c>
      <c r="R34" s="225" t="s">
        <v>337</v>
      </c>
      <c r="S34" s="225" t="s">
        <v>337</v>
      </c>
      <c r="T34" s="225" t="s">
        <v>337</v>
      </c>
      <c r="U34" s="226" t="s">
        <v>337</v>
      </c>
      <c r="V34" s="224" t="s">
        <v>337</v>
      </c>
      <c r="W34" s="225" t="s">
        <v>337</v>
      </c>
      <c r="X34" s="68" t="s">
        <v>337</v>
      </c>
      <c r="Y34" s="68" t="s">
        <v>337</v>
      </c>
      <c r="Z34" s="68" t="s">
        <v>337</v>
      </c>
      <c r="AA34" s="69" t="s">
        <v>337</v>
      </c>
      <c r="AB34" s="55" t="s">
        <v>337</v>
      </c>
      <c r="AC34" s="56" t="s">
        <v>337</v>
      </c>
      <c r="AD34" s="56" t="s">
        <v>337</v>
      </c>
      <c r="AE34" s="56" t="s">
        <v>337</v>
      </c>
      <c r="AF34" s="56" t="s">
        <v>337</v>
      </c>
      <c r="AG34" s="57" t="s">
        <v>337</v>
      </c>
      <c r="AH34" s="58" t="s">
        <v>337</v>
      </c>
      <c r="AI34" s="59" t="s">
        <v>337</v>
      </c>
      <c r="AJ34" s="59" t="s">
        <v>337</v>
      </c>
      <c r="AK34" s="59" t="s">
        <v>337</v>
      </c>
      <c r="AL34" s="59" t="s">
        <v>337</v>
      </c>
      <c r="AN34" s="528"/>
      <c r="AO34" s="529"/>
      <c r="AP34" s="529"/>
      <c r="AQ34" s="529"/>
      <c r="AR34" s="529"/>
      <c r="AS34" s="529"/>
      <c r="AT34" s="534"/>
      <c r="AU34" s="534"/>
    </row>
    <row r="35" spans="2:47" ht="6" customHeight="1" thickBot="1">
      <c r="B35" s="548"/>
      <c r="C35" s="548"/>
      <c r="D35" s="549"/>
      <c r="E35" s="521"/>
      <c r="F35" s="525"/>
      <c r="G35" s="525"/>
      <c r="H35" s="525"/>
      <c r="I35" s="520"/>
      <c r="J35" s="224" t="s">
        <v>337</v>
      </c>
      <c r="K35" s="225" t="s">
        <v>337</v>
      </c>
      <c r="L35" s="225" t="s">
        <v>337</v>
      </c>
      <c r="M35" s="225" t="s">
        <v>337</v>
      </c>
      <c r="N35" s="225" t="s">
        <v>337</v>
      </c>
      <c r="O35" s="226" t="s">
        <v>337</v>
      </c>
      <c r="P35" s="224" t="s">
        <v>337</v>
      </c>
      <c r="Q35" s="225" t="s">
        <v>337</v>
      </c>
      <c r="R35" s="225" t="s">
        <v>337</v>
      </c>
      <c r="S35" s="225" t="s">
        <v>337</v>
      </c>
      <c r="T35" s="225" t="s">
        <v>337</v>
      </c>
      <c r="U35" s="226" t="s">
        <v>337</v>
      </c>
      <c r="V35" s="224" t="s">
        <v>337</v>
      </c>
      <c r="W35" s="225" t="s">
        <v>337</v>
      </c>
      <c r="X35" s="68" t="s">
        <v>337</v>
      </c>
      <c r="Y35" s="68" t="s">
        <v>337</v>
      </c>
      <c r="Z35" s="68" t="s">
        <v>337</v>
      </c>
      <c r="AA35" s="69" t="s">
        <v>337</v>
      </c>
      <c r="AB35" s="55" t="s">
        <v>337</v>
      </c>
      <c r="AC35" s="56" t="s">
        <v>337</v>
      </c>
      <c r="AD35" s="56" t="s">
        <v>337</v>
      </c>
      <c r="AE35" s="56" t="s">
        <v>337</v>
      </c>
      <c r="AF35" s="56" t="s">
        <v>337</v>
      </c>
      <c r="AG35" s="57" t="s">
        <v>337</v>
      </c>
      <c r="AH35" s="58" t="s">
        <v>337</v>
      </c>
      <c r="AI35" s="59" t="s">
        <v>337</v>
      </c>
      <c r="AJ35" s="59" t="s">
        <v>337</v>
      </c>
      <c r="AK35" s="59" t="s">
        <v>337</v>
      </c>
      <c r="AL35" s="59" t="s">
        <v>337</v>
      </c>
      <c r="AN35" s="528"/>
      <c r="AO35" s="529"/>
      <c r="AP35" s="529"/>
      <c r="AQ35" s="529"/>
      <c r="AR35" s="529"/>
      <c r="AS35" s="529"/>
      <c r="AT35" s="534"/>
      <c r="AU35" s="534"/>
    </row>
    <row r="36" spans="2:47" ht="16.5" hidden="1" thickBot="1">
      <c r="B36" s="548"/>
      <c r="C36" s="548"/>
      <c r="D36" s="549"/>
      <c r="E36" s="521"/>
      <c r="F36" s="525"/>
      <c r="G36" s="525"/>
      <c r="H36" s="525"/>
      <c r="I36" s="520"/>
      <c r="J36" s="67" t="s">
        <v>337</v>
      </c>
      <c r="K36" s="68" t="s">
        <v>337</v>
      </c>
      <c r="L36" s="68" t="s">
        <v>337</v>
      </c>
      <c r="M36" s="68" t="s">
        <v>337</v>
      </c>
      <c r="N36" s="68" t="s">
        <v>337</v>
      </c>
      <c r="O36" s="69" t="s">
        <v>337</v>
      </c>
      <c r="P36" s="67" t="s">
        <v>337</v>
      </c>
      <c r="Q36" s="68" t="s">
        <v>337</v>
      </c>
      <c r="R36" s="68" t="s">
        <v>337</v>
      </c>
      <c r="S36" s="68" t="s">
        <v>337</v>
      </c>
      <c r="T36" s="68" t="s">
        <v>337</v>
      </c>
      <c r="U36" s="69" t="s">
        <v>337</v>
      </c>
      <c r="V36" s="67" t="s">
        <v>337</v>
      </c>
      <c r="W36" s="68" t="s">
        <v>337</v>
      </c>
      <c r="X36" s="68" t="s">
        <v>337</v>
      </c>
      <c r="Y36" s="68" t="s">
        <v>337</v>
      </c>
      <c r="Z36" s="68" t="s">
        <v>337</v>
      </c>
      <c r="AA36" s="69" t="s">
        <v>337</v>
      </c>
      <c r="AB36" s="55" t="s">
        <v>337</v>
      </c>
      <c r="AC36" s="56" t="s">
        <v>337</v>
      </c>
      <c r="AD36" s="56" t="s">
        <v>337</v>
      </c>
      <c r="AE36" s="56" t="s">
        <v>337</v>
      </c>
      <c r="AF36" s="56" t="s">
        <v>337</v>
      </c>
      <c r="AG36" s="57" t="s">
        <v>337</v>
      </c>
      <c r="AH36" s="58" t="s">
        <v>337</v>
      </c>
      <c r="AI36" s="59" t="s">
        <v>337</v>
      </c>
      <c r="AJ36" s="59" t="s">
        <v>337</v>
      </c>
      <c r="AK36" s="59" t="s">
        <v>337</v>
      </c>
      <c r="AL36" s="59" t="s">
        <v>337</v>
      </c>
      <c r="AN36" s="528"/>
      <c r="AO36" s="529"/>
      <c r="AP36" s="529"/>
      <c r="AQ36" s="529"/>
      <c r="AR36" s="529"/>
      <c r="AS36" s="530"/>
      <c r="AT36" s="36"/>
      <c r="AU36" s="36"/>
    </row>
    <row r="37" spans="2:47" ht="16.5" hidden="1" thickBot="1">
      <c r="B37" s="548"/>
      <c r="C37" s="548"/>
      <c r="D37" s="549"/>
      <c r="E37" s="522"/>
      <c r="F37" s="523"/>
      <c r="G37" s="523"/>
      <c r="H37" s="523"/>
      <c r="I37" s="524"/>
      <c r="J37" s="67" t="s">
        <v>337</v>
      </c>
      <c r="K37" s="68" t="s">
        <v>337</v>
      </c>
      <c r="L37" s="68" t="s">
        <v>337</v>
      </c>
      <c r="M37" s="68" t="s">
        <v>337</v>
      </c>
      <c r="N37" s="68" t="s">
        <v>337</v>
      </c>
      <c r="O37" s="69" t="s">
        <v>337</v>
      </c>
      <c r="P37" s="67" t="s">
        <v>337</v>
      </c>
      <c r="Q37" s="68" t="s">
        <v>337</v>
      </c>
      <c r="R37" s="68" t="s">
        <v>337</v>
      </c>
      <c r="S37" s="68" t="s">
        <v>337</v>
      </c>
      <c r="T37" s="68" t="s">
        <v>337</v>
      </c>
      <c r="U37" s="69" t="s">
        <v>337</v>
      </c>
      <c r="V37" s="67" t="s">
        <v>337</v>
      </c>
      <c r="W37" s="68" t="s">
        <v>337</v>
      </c>
      <c r="X37" s="68" t="s">
        <v>337</v>
      </c>
      <c r="Y37" s="68" t="s">
        <v>337</v>
      </c>
      <c r="Z37" s="68" t="s">
        <v>337</v>
      </c>
      <c r="AA37" s="69" t="s">
        <v>337</v>
      </c>
      <c r="AB37" s="60" t="s">
        <v>337</v>
      </c>
      <c r="AC37" s="61" t="s">
        <v>337</v>
      </c>
      <c r="AD37" s="61" t="s">
        <v>337</v>
      </c>
      <c r="AE37" s="61" t="s">
        <v>337</v>
      </c>
      <c r="AF37" s="61" t="s">
        <v>337</v>
      </c>
      <c r="AG37" s="62" t="s">
        <v>337</v>
      </c>
      <c r="AH37" s="63" t="s">
        <v>337</v>
      </c>
      <c r="AI37" s="64" t="s">
        <v>337</v>
      </c>
      <c r="AJ37" s="64" t="s">
        <v>337</v>
      </c>
      <c r="AK37" s="64" t="s">
        <v>337</v>
      </c>
      <c r="AL37" s="64" t="s">
        <v>337</v>
      </c>
      <c r="AN37" s="531"/>
      <c r="AO37" s="532"/>
      <c r="AP37" s="532"/>
      <c r="AQ37" s="532"/>
      <c r="AR37" s="532"/>
      <c r="AS37" s="533"/>
      <c r="AT37" s="36"/>
      <c r="AU37" s="36"/>
    </row>
    <row r="38" spans="2:47" ht="15.75">
      <c r="B38" s="548"/>
      <c r="C38" s="548"/>
      <c r="D38" s="549"/>
      <c r="E38" s="515" t="s">
        <v>165</v>
      </c>
      <c r="F38" s="516"/>
      <c r="G38" s="516"/>
      <c r="H38" s="516"/>
      <c r="I38" s="516"/>
      <c r="J38" s="73" t="s">
        <v>337</v>
      </c>
      <c r="K38" s="74" t="s">
        <v>337</v>
      </c>
      <c r="L38" s="74" t="s">
        <v>337</v>
      </c>
      <c r="M38" s="74" t="s">
        <v>337</v>
      </c>
      <c r="N38" s="74" t="s">
        <v>337</v>
      </c>
      <c r="O38" s="75" t="s">
        <v>337</v>
      </c>
      <c r="P38" s="221" t="s">
        <v>337</v>
      </c>
      <c r="Q38" s="222" t="s">
        <v>337</v>
      </c>
      <c r="R38" s="222" t="s">
        <v>337</v>
      </c>
      <c r="S38" s="222" t="s">
        <v>337</v>
      </c>
      <c r="T38" s="222" t="s">
        <v>337</v>
      </c>
      <c r="U38" s="223" t="s">
        <v>337</v>
      </c>
      <c r="V38" s="221"/>
      <c r="W38" s="222"/>
      <c r="X38" s="65" t="s">
        <v>337</v>
      </c>
      <c r="Y38" s="65" t="s">
        <v>337</v>
      </c>
      <c r="Z38" s="65" t="s">
        <v>337</v>
      </c>
      <c r="AA38" s="66" t="s">
        <v>337</v>
      </c>
      <c r="AB38" s="50" t="s">
        <v>337</v>
      </c>
      <c r="AC38" s="51" t="s">
        <v>337</v>
      </c>
      <c r="AD38" s="51" t="s">
        <v>337</v>
      </c>
      <c r="AE38" s="51" t="s">
        <v>337</v>
      </c>
      <c r="AF38" s="51" t="s">
        <v>337</v>
      </c>
      <c r="AG38" s="52" t="s">
        <v>337</v>
      </c>
      <c r="AH38" s="53" t="s">
        <v>337</v>
      </c>
      <c r="AI38" s="54" t="s">
        <v>337</v>
      </c>
      <c r="AJ38" s="54" t="s">
        <v>337</v>
      </c>
      <c r="AK38" s="54" t="s">
        <v>337</v>
      </c>
      <c r="AL38" s="54" t="s">
        <v>337</v>
      </c>
      <c r="AN38" s="535" t="s">
        <v>166</v>
      </c>
      <c r="AO38" s="536"/>
      <c r="AP38" s="536"/>
      <c r="AQ38" s="536"/>
      <c r="AR38" s="536"/>
      <c r="AS38" s="536"/>
      <c r="AT38" s="534" t="s">
        <v>360</v>
      </c>
      <c r="AU38" s="543"/>
    </row>
    <row r="39" spans="2:47" ht="15.75">
      <c r="B39" s="548"/>
      <c r="C39" s="548"/>
      <c r="D39" s="549"/>
      <c r="E39" s="518"/>
      <c r="F39" s="525"/>
      <c r="G39" s="525"/>
      <c r="H39" s="525"/>
      <c r="I39" s="525"/>
      <c r="J39" s="76" t="s">
        <v>337</v>
      </c>
      <c r="K39" s="77" t="s">
        <v>337</v>
      </c>
      <c r="L39" s="77" t="s">
        <v>337</v>
      </c>
      <c r="M39" s="77" t="s">
        <v>337</v>
      </c>
      <c r="N39" s="77" t="s">
        <v>337</v>
      </c>
      <c r="O39" s="78" t="s">
        <v>337</v>
      </c>
      <c r="P39" s="224" t="s">
        <v>337</v>
      </c>
      <c r="Q39" s="225" t="s">
        <v>337</v>
      </c>
      <c r="R39" s="225" t="s">
        <v>337</v>
      </c>
      <c r="S39" s="225" t="s">
        <v>337</v>
      </c>
      <c r="T39" s="225" t="s">
        <v>337</v>
      </c>
      <c r="U39" s="226" t="s">
        <v>337</v>
      </c>
      <c r="V39" s="224" t="s">
        <v>337</v>
      </c>
      <c r="W39" s="225" t="s">
        <v>337</v>
      </c>
      <c r="X39" s="68" t="s">
        <v>337</v>
      </c>
      <c r="Y39" s="68" t="s">
        <v>337</v>
      </c>
      <c r="Z39" s="68" t="s">
        <v>337</v>
      </c>
      <c r="AA39" s="69" t="s">
        <v>337</v>
      </c>
      <c r="AB39" s="55" t="s">
        <v>337</v>
      </c>
      <c r="AC39" s="56" t="s">
        <v>337</v>
      </c>
      <c r="AD39" s="56" t="s">
        <v>337</v>
      </c>
      <c r="AE39" s="56" t="s">
        <v>337</v>
      </c>
      <c r="AF39" s="56" t="s">
        <v>337</v>
      </c>
      <c r="AG39" s="57" t="s">
        <v>337</v>
      </c>
      <c r="AH39" s="58" t="s">
        <v>337</v>
      </c>
      <c r="AI39" s="59" t="s">
        <v>337</v>
      </c>
      <c r="AJ39" s="59" t="s">
        <v>337</v>
      </c>
      <c r="AK39" s="59" t="s">
        <v>337</v>
      </c>
      <c r="AL39" s="59" t="s">
        <v>337</v>
      </c>
      <c r="AN39" s="537"/>
      <c r="AO39" s="538"/>
      <c r="AP39" s="538"/>
      <c r="AQ39" s="538"/>
      <c r="AR39" s="538"/>
      <c r="AS39" s="538"/>
      <c r="AT39" s="543"/>
      <c r="AU39" s="543"/>
    </row>
    <row r="40" spans="2:47" ht="15.75">
      <c r="B40" s="548"/>
      <c r="C40" s="548"/>
      <c r="D40" s="549"/>
      <c r="E40" s="521"/>
      <c r="F40" s="525"/>
      <c r="G40" s="525"/>
      <c r="H40" s="525"/>
      <c r="I40" s="525"/>
      <c r="J40" s="76" t="s">
        <v>337</v>
      </c>
      <c r="K40" s="77" t="s">
        <v>337</v>
      </c>
      <c r="L40" s="77" t="s">
        <v>337</v>
      </c>
      <c r="M40" s="77" t="s">
        <v>337</v>
      </c>
      <c r="N40" s="77" t="s">
        <v>337</v>
      </c>
      <c r="O40" s="78" t="s">
        <v>337</v>
      </c>
      <c r="P40" s="224" t="s">
        <v>337</v>
      </c>
      <c r="Q40" s="225" t="s">
        <v>337</v>
      </c>
      <c r="R40" s="225" t="s">
        <v>337</v>
      </c>
      <c r="S40" s="225" t="s">
        <v>337</v>
      </c>
      <c r="T40" s="225" t="s">
        <v>337</v>
      </c>
      <c r="U40" s="226" t="s">
        <v>337</v>
      </c>
      <c r="V40" s="224" t="s">
        <v>337</v>
      </c>
      <c r="W40" s="225" t="s">
        <v>337</v>
      </c>
      <c r="X40" s="68" t="s">
        <v>337</v>
      </c>
      <c r="Y40" s="68" t="s">
        <v>337</v>
      </c>
      <c r="Z40" s="68" t="s">
        <v>337</v>
      </c>
      <c r="AA40" s="69" t="s">
        <v>337</v>
      </c>
      <c r="AB40" s="55" t="s">
        <v>337</v>
      </c>
      <c r="AC40" s="56" t="s">
        <v>337</v>
      </c>
      <c r="AD40" s="56" t="s">
        <v>337</v>
      </c>
      <c r="AE40" s="56" t="s">
        <v>337</v>
      </c>
      <c r="AF40" s="56" t="s">
        <v>337</v>
      </c>
      <c r="AG40" s="57" t="s">
        <v>337</v>
      </c>
      <c r="AH40" s="58" t="s">
        <v>337</v>
      </c>
      <c r="AI40" s="59" t="s">
        <v>337</v>
      </c>
      <c r="AJ40" s="59" t="s">
        <v>337</v>
      </c>
      <c r="AK40" s="59" t="s">
        <v>337</v>
      </c>
      <c r="AL40" s="59" t="s">
        <v>337</v>
      </c>
      <c r="AN40" s="537"/>
      <c r="AO40" s="538"/>
      <c r="AP40" s="538"/>
      <c r="AQ40" s="538"/>
      <c r="AR40" s="538"/>
      <c r="AS40" s="538"/>
      <c r="AT40" s="543"/>
      <c r="AU40" s="543"/>
    </row>
    <row r="41" spans="2:47" ht="15.75">
      <c r="B41" s="548"/>
      <c r="C41" s="548"/>
      <c r="D41" s="549"/>
      <c r="E41" s="521"/>
      <c r="F41" s="525"/>
      <c r="G41" s="525"/>
      <c r="H41" s="525"/>
      <c r="I41" s="525"/>
      <c r="J41" s="76" t="s">
        <v>337</v>
      </c>
      <c r="K41" s="77" t="s">
        <v>337</v>
      </c>
      <c r="L41" s="77" t="s">
        <v>337</v>
      </c>
      <c r="M41" s="77" t="s">
        <v>337</v>
      </c>
      <c r="N41" s="77" t="s">
        <v>337</v>
      </c>
      <c r="O41" s="78" t="s">
        <v>337</v>
      </c>
      <c r="P41" s="224" t="s">
        <v>337</v>
      </c>
      <c r="Q41" s="225" t="s">
        <v>337</v>
      </c>
      <c r="R41" s="225" t="s">
        <v>337</v>
      </c>
      <c r="S41" s="225" t="s">
        <v>337</v>
      </c>
      <c r="T41" s="225" t="s">
        <v>337</v>
      </c>
      <c r="U41" s="226" t="s">
        <v>337</v>
      </c>
      <c r="V41" s="224" t="s">
        <v>337</v>
      </c>
      <c r="W41" s="225" t="s">
        <v>337</v>
      </c>
      <c r="X41" s="68" t="s">
        <v>337</v>
      </c>
      <c r="Y41" s="68" t="s">
        <v>337</v>
      </c>
      <c r="Z41" s="68" t="s">
        <v>337</v>
      </c>
      <c r="AA41" s="69" t="s">
        <v>337</v>
      </c>
      <c r="AB41" s="55" t="s">
        <v>337</v>
      </c>
      <c r="AC41" s="56" t="s">
        <v>337</v>
      </c>
      <c r="AD41" s="56" t="s">
        <v>337</v>
      </c>
      <c r="AE41" s="56" t="s">
        <v>337</v>
      </c>
      <c r="AF41" s="56" t="s">
        <v>337</v>
      </c>
      <c r="AG41" s="57" t="s">
        <v>337</v>
      </c>
      <c r="AH41" s="58" t="s">
        <v>337</v>
      </c>
      <c r="AI41" s="59" t="s">
        <v>337</v>
      </c>
      <c r="AJ41" s="59" t="s">
        <v>337</v>
      </c>
      <c r="AK41" s="59" t="s">
        <v>337</v>
      </c>
      <c r="AL41" s="59" t="s">
        <v>337</v>
      </c>
      <c r="AN41" s="537"/>
      <c r="AO41" s="538"/>
      <c r="AP41" s="538"/>
      <c r="AQ41" s="538"/>
      <c r="AR41" s="538"/>
      <c r="AS41" s="538"/>
      <c r="AT41" s="543"/>
      <c r="AU41" s="543"/>
    </row>
    <row r="42" spans="2:47" ht="15.75">
      <c r="B42" s="548"/>
      <c r="C42" s="548"/>
      <c r="D42" s="549"/>
      <c r="E42" s="521"/>
      <c r="F42" s="525"/>
      <c r="G42" s="525"/>
      <c r="H42" s="525"/>
      <c r="I42" s="525"/>
      <c r="J42" s="76" t="s">
        <v>337</v>
      </c>
      <c r="K42" s="77" t="s">
        <v>337</v>
      </c>
      <c r="L42" s="77" t="s">
        <v>337</v>
      </c>
      <c r="M42" s="77" t="s">
        <v>337</v>
      </c>
      <c r="N42" s="77" t="s">
        <v>337</v>
      </c>
      <c r="O42" s="78" t="s">
        <v>337</v>
      </c>
      <c r="P42" s="224" t="s">
        <v>337</v>
      </c>
      <c r="Q42" s="225" t="s">
        <v>337</v>
      </c>
      <c r="R42" s="225" t="s">
        <v>337</v>
      </c>
      <c r="S42" s="225" t="s">
        <v>337</v>
      </c>
      <c r="T42" s="225" t="s">
        <v>337</v>
      </c>
      <c r="U42" s="226" t="s">
        <v>337</v>
      </c>
      <c r="V42" s="224" t="s">
        <v>337</v>
      </c>
      <c r="W42" s="225" t="s">
        <v>337</v>
      </c>
      <c r="X42" s="68" t="s">
        <v>337</v>
      </c>
      <c r="Y42" s="68" t="s">
        <v>337</v>
      </c>
      <c r="Z42" s="68" t="s">
        <v>337</v>
      </c>
      <c r="AA42" s="69" t="s">
        <v>337</v>
      </c>
      <c r="AB42" s="55" t="s">
        <v>337</v>
      </c>
      <c r="AC42" s="56" t="s">
        <v>337</v>
      </c>
      <c r="AD42" s="56" t="s">
        <v>337</v>
      </c>
      <c r="AE42" s="56" t="s">
        <v>337</v>
      </c>
      <c r="AF42" s="56" t="s">
        <v>337</v>
      </c>
      <c r="AG42" s="57" t="s">
        <v>337</v>
      </c>
      <c r="AH42" s="58" t="s">
        <v>337</v>
      </c>
      <c r="AI42" s="59" t="s">
        <v>337</v>
      </c>
      <c r="AJ42" s="59" t="s">
        <v>337</v>
      </c>
      <c r="AK42" s="59" t="s">
        <v>337</v>
      </c>
      <c r="AL42" s="59" t="s">
        <v>337</v>
      </c>
      <c r="AN42" s="537"/>
      <c r="AO42" s="538"/>
      <c r="AP42" s="538"/>
      <c r="AQ42" s="538"/>
      <c r="AR42" s="538"/>
      <c r="AS42" s="538"/>
      <c r="AT42" s="543"/>
      <c r="AU42" s="543"/>
    </row>
    <row r="43" spans="2:47" ht="15.75">
      <c r="B43" s="548"/>
      <c r="C43" s="548"/>
      <c r="D43" s="549"/>
      <c r="E43" s="521"/>
      <c r="F43" s="525"/>
      <c r="G43" s="525"/>
      <c r="H43" s="525"/>
      <c r="I43" s="525"/>
      <c r="J43" s="76" t="s">
        <v>337</v>
      </c>
      <c r="K43" s="77" t="s">
        <v>337</v>
      </c>
      <c r="L43" s="77" t="s">
        <v>337</v>
      </c>
      <c r="M43" s="77" t="s">
        <v>337</v>
      </c>
      <c r="N43" s="77" t="s">
        <v>337</v>
      </c>
      <c r="O43" s="78" t="s">
        <v>337</v>
      </c>
      <c r="P43" s="224" t="s">
        <v>337</v>
      </c>
      <c r="Q43" s="225" t="s">
        <v>337</v>
      </c>
      <c r="R43" s="225" t="s">
        <v>337</v>
      </c>
      <c r="S43" s="225" t="s">
        <v>337</v>
      </c>
      <c r="T43" s="225" t="s">
        <v>337</v>
      </c>
      <c r="U43" s="226" t="s">
        <v>337</v>
      </c>
      <c r="V43" s="224" t="s">
        <v>337</v>
      </c>
      <c r="W43" s="225" t="s">
        <v>337</v>
      </c>
      <c r="X43" s="68" t="s">
        <v>337</v>
      </c>
      <c r="Y43" s="68" t="s">
        <v>337</v>
      </c>
      <c r="Z43" s="68" t="s">
        <v>337</v>
      </c>
      <c r="AA43" s="69" t="s">
        <v>337</v>
      </c>
      <c r="AB43" s="55" t="s">
        <v>337</v>
      </c>
      <c r="AC43" s="56" t="s">
        <v>337</v>
      </c>
      <c r="AD43" s="56" t="s">
        <v>337</v>
      </c>
      <c r="AE43" s="56" t="s">
        <v>337</v>
      </c>
      <c r="AF43" s="56" t="s">
        <v>337</v>
      </c>
      <c r="AG43" s="57" t="s">
        <v>337</v>
      </c>
      <c r="AH43" s="58" t="s">
        <v>337</v>
      </c>
      <c r="AI43" s="59" t="s">
        <v>337</v>
      </c>
      <c r="AJ43" s="59" t="s">
        <v>337</v>
      </c>
      <c r="AK43" s="59" t="s">
        <v>337</v>
      </c>
      <c r="AL43" s="59" t="s">
        <v>337</v>
      </c>
      <c r="AN43" s="537"/>
      <c r="AO43" s="538"/>
      <c r="AP43" s="538"/>
      <c r="AQ43" s="538"/>
      <c r="AR43" s="538"/>
      <c r="AS43" s="538"/>
      <c r="AT43" s="543"/>
      <c r="AU43" s="543"/>
    </row>
    <row r="44" spans="2:47" ht="15.75">
      <c r="B44" s="548"/>
      <c r="C44" s="548"/>
      <c r="D44" s="549"/>
      <c r="E44" s="521"/>
      <c r="F44" s="525"/>
      <c r="G44" s="525"/>
      <c r="H44" s="525"/>
      <c r="I44" s="525"/>
      <c r="J44" s="76" t="s">
        <v>337</v>
      </c>
      <c r="K44" s="77" t="s">
        <v>337</v>
      </c>
      <c r="L44" s="77" t="s">
        <v>337</v>
      </c>
      <c r="M44" s="77" t="s">
        <v>337</v>
      </c>
      <c r="N44" s="77" t="s">
        <v>337</v>
      </c>
      <c r="O44" s="78" t="s">
        <v>337</v>
      </c>
      <c r="P44" s="224" t="s">
        <v>337</v>
      </c>
      <c r="Q44" s="225" t="s">
        <v>337</v>
      </c>
      <c r="R44" s="225" t="s">
        <v>337</v>
      </c>
      <c r="S44" s="225" t="s">
        <v>337</v>
      </c>
      <c r="T44" s="225" t="s">
        <v>337</v>
      </c>
      <c r="U44" s="226" t="s">
        <v>337</v>
      </c>
      <c r="V44" s="224" t="s">
        <v>337</v>
      </c>
      <c r="W44" s="225" t="s">
        <v>337</v>
      </c>
      <c r="X44" s="68" t="s">
        <v>337</v>
      </c>
      <c r="Y44" s="68" t="s">
        <v>337</v>
      </c>
      <c r="Z44" s="68" t="s">
        <v>337</v>
      </c>
      <c r="AA44" s="69" t="s">
        <v>337</v>
      </c>
      <c r="AB44" s="55" t="s">
        <v>337</v>
      </c>
      <c r="AC44" s="56" t="s">
        <v>337</v>
      </c>
      <c r="AD44" s="56" t="s">
        <v>337</v>
      </c>
      <c r="AE44" s="56" t="s">
        <v>337</v>
      </c>
      <c r="AF44" s="56" t="s">
        <v>337</v>
      </c>
      <c r="AG44" s="57" t="s">
        <v>337</v>
      </c>
      <c r="AH44" s="58" t="s">
        <v>337</v>
      </c>
      <c r="AI44" s="59" t="s">
        <v>337</v>
      </c>
      <c r="AJ44" s="59" t="s">
        <v>337</v>
      </c>
      <c r="AK44" s="59" t="s">
        <v>337</v>
      </c>
      <c r="AL44" s="59" t="s">
        <v>337</v>
      </c>
      <c r="AN44" s="537"/>
      <c r="AO44" s="538"/>
      <c r="AP44" s="538"/>
      <c r="AQ44" s="538"/>
      <c r="AR44" s="538"/>
      <c r="AS44" s="538"/>
      <c r="AT44" s="543"/>
      <c r="AU44" s="543"/>
    </row>
    <row r="45" spans="2:47" ht="3" customHeight="1" thickBot="1">
      <c r="B45" s="548"/>
      <c r="C45" s="548"/>
      <c r="D45" s="549"/>
      <c r="E45" s="521"/>
      <c r="F45" s="525"/>
      <c r="G45" s="525"/>
      <c r="H45" s="525"/>
      <c r="I45" s="525"/>
      <c r="J45" s="76" t="s">
        <v>337</v>
      </c>
      <c r="K45" s="77" t="s">
        <v>337</v>
      </c>
      <c r="L45" s="77" t="s">
        <v>337</v>
      </c>
      <c r="M45" s="77" t="s">
        <v>337</v>
      </c>
      <c r="N45" s="77" t="s">
        <v>337</v>
      </c>
      <c r="O45" s="78" t="s">
        <v>337</v>
      </c>
      <c r="P45" s="224" t="s">
        <v>337</v>
      </c>
      <c r="Q45" s="225" t="s">
        <v>337</v>
      </c>
      <c r="R45" s="225" t="s">
        <v>337</v>
      </c>
      <c r="S45" s="225" t="s">
        <v>337</v>
      </c>
      <c r="T45" s="225" t="s">
        <v>337</v>
      </c>
      <c r="U45" s="226" t="s">
        <v>337</v>
      </c>
      <c r="V45" s="224" t="s">
        <v>337</v>
      </c>
      <c r="W45" s="225" t="s">
        <v>337</v>
      </c>
      <c r="X45" s="68" t="s">
        <v>337</v>
      </c>
      <c r="Y45" s="68" t="s">
        <v>337</v>
      </c>
      <c r="Z45" s="68" t="s">
        <v>337</v>
      </c>
      <c r="AA45" s="69" t="s">
        <v>337</v>
      </c>
      <c r="AB45" s="55" t="s">
        <v>337</v>
      </c>
      <c r="AC45" s="56" t="s">
        <v>337</v>
      </c>
      <c r="AD45" s="56" t="s">
        <v>337</v>
      </c>
      <c r="AE45" s="56" t="s">
        <v>337</v>
      </c>
      <c r="AF45" s="56" t="s">
        <v>337</v>
      </c>
      <c r="AG45" s="57" t="s">
        <v>337</v>
      </c>
      <c r="AH45" s="58" t="s">
        <v>337</v>
      </c>
      <c r="AI45" s="59" t="s">
        <v>337</v>
      </c>
      <c r="AJ45" s="59" t="s">
        <v>337</v>
      </c>
      <c r="AK45" s="59" t="s">
        <v>337</v>
      </c>
      <c r="AL45" s="59" t="s">
        <v>337</v>
      </c>
      <c r="AN45" s="537"/>
      <c r="AO45" s="538"/>
      <c r="AP45" s="538"/>
      <c r="AQ45" s="538"/>
      <c r="AR45" s="538"/>
      <c r="AS45" s="539"/>
      <c r="AT45" s="36"/>
      <c r="AU45" s="36"/>
    </row>
    <row r="46" spans="2:47" ht="16.5" hidden="1" thickBot="1">
      <c r="B46" s="548"/>
      <c r="C46" s="548"/>
      <c r="D46" s="549"/>
      <c r="E46" s="521"/>
      <c r="F46" s="525"/>
      <c r="G46" s="525"/>
      <c r="H46" s="525"/>
      <c r="I46" s="525"/>
      <c r="J46" s="76" t="s">
        <v>337</v>
      </c>
      <c r="K46" s="77" t="s">
        <v>337</v>
      </c>
      <c r="L46" s="77" t="s">
        <v>337</v>
      </c>
      <c r="M46" s="77" t="s">
        <v>337</v>
      </c>
      <c r="N46" s="77" t="s">
        <v>337</v>
      </c>
      <c r="O46" s="78" t="s">
        <v>337</v>
      </c>
      <c r="P46" s="67" t="s">
        <v>337</v>
      </c>
      <c r="Q46" s="68" t="s">
        <v>337</v>
      </c>
      <c r="R46" s="68" t="s">
        <v>337</v>
      </c>
      <c r="S46" s="68" t="s">
        <v>337</v>
      </c>
      <c r="T46" s="68" t="s">
        <v>337</v>
      </c>
      <c r="U46" s="69" t="s">
        <v>337</v>
      </c>
      <c r="V46" s="67" t="s">
        <v>337</v>
      </c>
      <c r="W46" s="68" t="s">
        <v>337</v>
      </c>
      <c r="X46" s="68" t="s">
        <v>337</v>
      </c>
      <c r="Y46" s="68" t="s">
        <v>337</v>
      </c>
      <c r="Z46" s="68" t="s">
        <v>337</v>
      </c>
      <c r="AA46" s="69" t="s">
        <v>337</v>
      </c>
      <c r="AB46" s="55" t="s">
        <v>337</v>
      </c>
      <c r="AC46" s="56" t="s">
        <v>337</v>
      </c>
      <c r="AD46" s="56" t="s">
        <v>337</v>
      </c>
      <c r="AE46" s="56" t="s">
        <v>337</v>
      </c>
      <c r="AF46" s="56" t="s">
        <v>337</v>
      </c>
      <c r="AG46" s="57" t="s">
        <v>337</v>
      </c>
      <c r="AH46" s="58" t="s">
        <v>337</v>
      </c>
      <c r="AI46" s="59" t="s">
        <v>337</v>
      </c>
      <c r="AJ46" s="59" t="s">
        <v>337</v>
      </c>
      <c r="AK46" s="59" t="s">
        <v>337</v>
      </c>
      <c r="AL46" s="59" t="s">
        <v>337</v>
      </c>
      <c r="AN46" s="537"/>
      <c r="AO46" s="538"/>
      <c r="AP46" s="538"/>
      <c r="AQ46" s="538"/>
      <c r="AR46" s="538"/>
      <c r="AS46" s="539"/>
    </row>
    <row r="47" spans="2:47" ht="16.5" hidden="1" thickBot="1">
      <c r="B47" s="548"/>
      <c r="C47" s="548"/>
      <c r="D47" s="549"/>
      <c r="E47" s="522"/>
      <c r="F47" s="523"/>
      <c r="G47" s="523"/>
      <c r="H47" s="523"/>
      <c r="I47" s="523"/>
      <c r="J47" s="79" t="s">
        <v>337</v>
      </c>
      <c r="K47" s="80" t="s">
        <v>337</v>
      </c>
      <c r="L47" s="80" t="s">
        <v>337</v>
      </c>
      <c r="M47" s="80" t="s">
        <v>337</v>
      </c>
      <c r="N47" s="80" t="s">
        <v>337</v>
      </c>
      <c r="O47" s="81" t="s">
        <v>337</v>
      </c>
      <c r="P47" s="67" t="s">
        <v>337</v>
      </c>
      <c r="Q47" s="68" t="s">
        <v>337</v>
      </c>
      <c r="R47" s="68" t="s">
        <v>337</v>
      </c>
      <c r="S47" s="68" t="s">
        <v>337</v>
      </c>
      <c r="T47" s="68" t="s">
        <v>337</v>
      </c>
      <c r="U47" s="69" t="s">
        <v>337</v>
      </c>
      <c r="V47" s="70" t="s">
        <v>337</v>
      </c>
      <c r="W47" s="71" t="s">
        <v>337</v>
      </c>
      <c r="X47" s="71" t="s">
        <v>337</v>
      </c>
      <c r="Y47" s="71" t="s">
        <v>337</v>
      </c>
      <c r="Z47" s="71" t="s">
        <v>337</v>
      </c>
      <c r="AA47" s="72" t="s">
        <v>337</v>
      </c>
      <c r="AB47" s="60" t="s">
        <v>337</v>
      </c>
      <c r="AC47" s="61" t="s">
        <v>337</v>
      </c>
      <c r="AD47" s="61" t="s">
        <v>337</v>
      </c>
      <c r="AE47" s="61" t="s">
        <v>337</v>
      </c>
      <c r="AF47" s="61" t="s">
        <v>337</v>
      </c>
      <c r="AG47" s="62" t="s">
        <v>337</v>
      </c>
      <c r="AH47" s="63" t="s">
        <v>337</v>
      </c>
      <c r="AI47" s="64" t="s">
        <v>337</v>
      </c>
      <c r="AJ47" s="64" t="s">
        <v>337</v>
      </c>
      <c r="AK47" s="64" t="s">
        <v>337</v>
      </c>
      <c r="AL47" s="64" t="s">
        <v>337</v>
      </c>
      <c r="AN47" s="540"/>
      <c r="AO47" s="541"/>
      <c r="AP47" s="541"/>
      <c r="AQ47" s="541"/>
      <c r="AR47" s="541"/>
      <c r="AS47" s="542"/>
    </row>
    <row r="48" spans="2:47" ht="23.25">
      <c r="B48" s="548"/>
      <c r="C48" s="548"/>
      <c r="D48" s="549"/>
      <c r="E48" s="515" t="s">
        <v>167</v>
      </c>
      <c r="F48" s="516"/>
      <c r="G48" s="516"/>
      <c r="H48" s="516"/>
      <c r="I48" s="517"/>
      <c r="J48" s="73" t="s">
        <v>337</v>
      </c>
      <c r="K48" s="74" t="s">
        <v>337</v>
      </c>
      <c r="L48" s="74" t="s">
        <v>337</v>
      </c>
      <c r="M48" s="74" t="s">
        <v>337</v>
      </c>
      <c r="N48" s="74" t="s">
        <v>337</v>
      </c>
      <c r="O48" s="75" t="s">
        <v>337</v>
      </c>
      <c r="P48" s="73" t="s">
        <v>337</v>
      </c>
      <c r="Q48" s="74" t="s">
        <v>337</v>
      </c>
      <c r="R48" s="74" t="s">
        <v>337</v>
      </c>
      <c r="S48" s="74" t="s">
        <v>337</v>
      </c>
      <c r="T48" s="74" t="s">
        <v>337</v>
      </c>
      <c r="U48" s="75" t="s">
        <v>337</v>
      </c>
      <c r="V48" s="221" t="s">
        <v>337</v>
      </c>
      <c r="W48" s="230" t="s">
        <v>337</v>
      </c>
      <c r="X48" s="65" t="s">
        <v>337</v>
      </c>
      <c r="Y48" s="65" t="s">
        <v>337</v>
      </c>
      <c r="Z48" s="65" t="s">
        <v>337</v>
      </c>
      <c r="AA48" s="66" t="s">
        <v>337</v>
      </c>
      <c r="AB48" s="50" t="s">
        <v>337</v>
      </c>
      <c r="AC48" s="51" t="s">
        <v>337</v>
      </c>
      <c r="AD48" s="51" t="s">
        <v>337</v>
      </c>
      <c r="AE48" s="51" t="s">
        <v>337</v>
      </c>
      <c r="AF48" s="51" t="s">
        <v>337</v>
      </c>
      <c r="AG48" s="52" t="s">
        <v>337</v>
      </c>
      <c r="AH48" s="53" t="s">
        <v>337</v>
      </c>
      <c r="AI48" s="54" t="s">
        <v>337</v>
      </c>
      <c r="AJ48" s="54" t="s">
        <v>337</v>
      </c>
      <c r="AK48" s="54" t="s">
        <v>337</v>
      </c>
      <c r="AL48" s="54" t="s">
        <v>337</v>
      </c>
    </row>
    <row r="49" spans="2:38" ht="15.75">
      <c r="B49" s="548"/>
      <c r="C49" s="548"/>
      <c r="D49" s="549"/>
      <c r="E49" s="518"/>
      <c r="F49" s="525"/>
      <c r="G49" s="525"/>
      <c r="H49" s="525"/>
      <c r="I49" s="520"/>
      <c r="J49" s="76" t="s">
        <v>337</v>
      </c>
      <c r="K49" s="77" t="s">
        <v>337</v>
      </c>
      <c r="L49" s="77" t="s">
        <v>337</v>
      </c>
      <c r="M49" s="77" t="s">
        <v>337</v>
      </c>
      <c r="N49" s="77" t="s">
        <v>337</v>
      </c>
      <c r="O49" s="78" t="s">
        <v>337</v>
      </c>
      <c r="P49" s="76" t="s">
        <v>337</v>
      </c>
      <c r="Q49" s="77" t="s">
        <v>337</v>
      </c>
      <c r="R49" s="77" t="s">
        <v>337</v>
      </c>
      <c r="S49" s="77" t="s">
        <v>337</v>
      </c>
      <c r="T49" s="77" t="s">
        <v>337</v>
      </c>
      <c r="U49" s="78" t="s">
        <v>337</v>
      </c>
      <c r="V49" s="224" t="s">
        <v>337</v>
      </c>
      <c r="W49" s="225" t="s">
        <v>337</v>
      </c>
      <c r="X49" s="68" t="s">
        <v>337</v>
      </c>
      <c r="Y49" s="68" t="s">
        <v>337</v>
      </c>
      <c r="Z49" s="68" t="s">
        <v>337</v>
      </c>
      <c r="AA49" s="69" t="s">
        <v>337</v>
      </c>
      <c r="AB49" s="55" t="s">
        <v>337</v>
      </c>
      <c r="AC49" s="56" t="s">
        <v>337</v>
      </c>
      <c r="AD49" s="56" t="s">
        <v>337</v>
      </c>
      <c r="AE49" s="56" t="s">
        <v>337</v>
      </c>
      <c r="AF49" s="56" t="s">
        <v>337</v>
      </c>
      <c r="AG49" s="57" t="s">
        <v>337</v>
      </c>
      <c r="AH49" s="58" t="s">
        <v>337</v>
      </c>
      <c r="AI49" s="59" t="s">
        <v>337</v>
      </c>
      <c r="AJ49" s="59" t="s">
        <v>337</v>
      </c>
      <c r="AK49" s="59" t="s">
        <v>337</v>
      </c>
      <c r="AL49" s="59" t="s">
        <v>337</v>
      </c>
    </row>
    <row r="50" spans="2:38" ht="15.75">
      <c r="B50" s="548"/>
      <c r="C50" s="548"/>
      <c r="D50" s="549"/>
      <c r="E50" s="518"/>
      <c r="F50" s="525"/>
      <c r="G50" s="525"/>
      <c r="H50" s="525"/>
      <c r="I50" s="520"/>
      <c r="J50" s="76" t="s">
        <v>337</v>
      </c>
      <c r="K50" s="77" t="s">
        <v>337</v>
      </c>
      <c r="L50" s="77" t="s">
        <v>337</v>
      </c>
      <c r="M50" s="77" t="s">
        <v>337</v>
      </c>
      <c r="N50" s="77" t="s">
        <v>337</v>
      </c>
      <c r="O50" s="78" t="s">
        <v>337</v>
      </c>
      <c r="P50" s="76" t="s">
        <v>337</v>
      </c>
      <c r="Q50" s="77" t="s">
        <v>337</v>
      </c>
      <c r="R50" s="77" t="s">
        <v>337</v>
      </c>
      <c r="S50" s="77" t="s">
        <v>337</v>
      </c>
      <c r="T50" s="77" t="s">
        <v>337</v>
      </c>
      <c r="U50" s="78" t="s">
        <v>337</v>
      </c>
      <c r="V50" s="224" t="s">
        <v>337</v>
      </c>
      <c r="W50" s="225" t="s">
        <v>337</v>
      </c>
      <c r="X50" s="68" t="s">
        <v>337</v>
      </c>
      <c r="Y50" s="68" t="s">
        <v>337</v>
      </c>
      <c r="Z50" s="68" t="s">
        <v>337</v>
      </c>
      <c r="AA50" s="69" t="s">
        <v>337</v>
      </c>
      <c r="AB50" s="55" t="s">
        <v>337</v>
      </c>
      <c r="AC50" s="56" t="s">
        <v>337</v>
      </c>
      <c r="AD50" s="56" t="s">
        <v>337</v>
      </c>
      <c r="AE50" s="56" t="s">
        <v>337</v>
      </c>
      <c r="AF50" s="56" t="s">
        <v>337</v>
      </c>
      <c r="AG50" s="57" t="s">
        <v>337</v>
      </c>
      <c r="AH50" s="58" t="s">
        <v>337</v>
      </c>
      <c r="AI50" s="59" t="s">
        <v>337</v>
      </c>
      <c r="AJ50" s="59" t="s">
        <v>337</v>
      </c>
      <c r="AK50" s="59" t="s">
        <v>337</v>
      </c>
      <c r="AL50" s="59" t="s">
        <v>337</v>
      </c>
    </row>
    <row r="51" spans="2:38" ht="15.75">
      <c r="B51" s="548"/>
      <c r="C51" s="548"/>
      <c r="D51" s="549"/>
      <c r="E51" s="521"/>
      <c r="F51" s="525"/>
      <c r="G51" s="525"/>
      <c r="H51" s="525"/>
      <c r="I51" s="520"/>
      <c r="J51" s="76" t="s">
        <v>337</v>
      </c>
      <c r="K51" s="77" t="s">
        <v>337</v>
      </c>
      <c r="L51" s="77" t="s">
        <v>337</v>
      </c>
      <c r="M51" s="77" t="s">
        <v>337</v>
      </c>
      <c r="N51" s="77" t="s">
        <v>337</v>
      </c>
      <c r="O51" s="78" t="s">
        <v>337</v>
      </c>
      <c r="P51" s="76" t="s">
        <v>337</v>
      </c>
      <c r="Q51" s="77" t="s">
        <v>337</v>
      </c>
      <c r="R51" s="77" t="s">
        <v>337</v>
      </c>
      <c r="S51" s="77" t="s">
        <v>337</v>
      </c>
      <c r="T51" s="77" t="s">
        <v>337</v>
      </c>
      <c r="U51" s="78" t="s">
        <v>337</v>
      </c>
      <c r="V51" s="224" t="s">
        <v>337</v>
      </c>
      <c r="W51" s="225" t="s">
        <v>337</v>
      </c>
      <c r="X51" s="68" t="s">
        <v>337</v>
      </c>
      <c r="Y51" s="68" t="s">
        <v>337</v>
      </c>
      <c r="Z51" s="68" t="s">
        <v>337</v>
      </c>
      <c r="AA51" s="69" t="s">
        <v>337</v>
      </c>
      <c r="AB51" s="55" t="s">
        <v>337</v>
      </c>
      <c r="AC51" s="56" t="s">
        <v>337</v>
      </c>
      <c r="AD51" s="56" t="s">
        <v>337</v>
      </c>
      <c r="AE51" s="56" t="s">
        <v>337</v>
      </c>
      <c r="AF51" s="56" t="s">
        <v>337</v>
      </c>
      <c r="AG51" s="57" t="s">
        <v>337</v>
      </c>
      <c r="AH51" s="58" t="s">
        <v>337</v>
      </c>
      <c r="AI51" s="59" t="s">
        <v>337</v>
      </c>
      <c r="AJ51" s="59" t="s">
        <v>337</v>
      </c>
      <c r="AK51" s="59" t="s">
        <v>337</v>
      </c>
      <c r="AL51" s="59" t="s">
        <v>337</v>
      </c>
    </row>
    <row r="52" spans="2:38" ht="15.75">
      <c r="B52" s="548"/>
      <c r="C52" s="548"/>
      <c r="D52" s="549"/>
      <c r="E52" s="521"/>
      <c r="F52" s="525"/>
      <c r="G52" s="525"/>
      <c r="H52" s="525"/>
      <c r="I52" s="520"/>
      <c r="J52" s="76" t="s">
        <v>337</v>
      </c>
      <c r="K52" s="77" t="s">
        <v>337</v>
      </c>
      <c r="L52" s="77" t="s">
        <v>337</v>
      </c>
      <c r="M52" s="77" t="s">
        <v>337</v>
      </c>
      <c r="N52" s="77" t="s">
        <v>337</v>
      </c>
      <c r="O52" s="78" t="s">
        <v>337</v>
      </c>
      <c r="P52" s="76" t="s">
        <v>337</v>
      </c>
      <c r="Q52" s="77" t="s">
        <v>337</v>
      </c>
      <c r="R52" s="77" t="s">
        <v>337</v>
      </c>
      <c r="S52" s="77" t="s">
        <v>337</v>
      </c>
      <c r="T52" s="77" t="s">
        <v>337</v>
      </c>
      <c r="U52" s="78" t="s">
        <v>337</v>
      </c>
      <c r="V52" s="224" t="s">
        <v>337</v>
      </c>
      <c r="W52" s="225" t="s">
        <v>337</v>
      </c>
      <c r="X52" s="68" t="s">
        <v>337</v>
      </c>
      <c r="Y52" s="68" t="s">
        <v>337</v>
      </c>
      <c r="Z52" s="68" t="s">
        <v>337</v>
      </c>
      <c r="AA52" s="69" t="s">
        <v>337</v>
      </c>
      <c r="AB52" s="55" t="s">
        <v>337</v>
      </c>
      <c r="AC52" s="56" t="s">
        <v>337</v>
      </c>
      <c r="AD52" s="56" t="s">
        <v>337</v>
      </c>
      <c r="AE52" s="56" t="s">
        <v>337</v>
      </c>
      <c r="AF52" s="56" t="s">
        <v>337</v>
      </c>
      <c r="AG52" s="57" t="s">
        <v>337</v>
      </c>
      <c r="AH52" s="58" t="s">
        <v>337</v>
      </c>
      <c r="AI52" s="59" t="s">
        <v>337</v>
      </c>
      <c r="AJ52" s="59" t="s">
        <v>337</v>
      </c>
      <c r="AK52" s="59" t="s">
        <v>337</v>
      </c>
      <c r="AL52" s="59" t="s">
        <v>337</v>
      </c>
    </row>
    <row r="53" spans="2:38" ht="5.25" customHeight="1">
      <c r="B53" s="548"/>
      <c r="C53" s="548"/>
      <c r="D53" s="549"/>
      <c r="E53" s="521"/>
      <c r="F53" s="525"/>
      <c r="G53" s="525"/>
      <c r="H53" s="525"/>
      <c r="I53" s="520"/>
      <c r="J53" s="76" t="s">
        <v>337</v>
      </c>
      <c r="K53" s="77" t="s">
        <v>337</v>
      </c>
      <c r="L53" s="77" t="s">
        <v>337</v>
      </c>
      <c r="M53" s="77" t="s">
        <v>337</v>
      </c>
      <c r="N53" s="77" t="s">
        <v>337</v>
      </c>
      <c r="O53" s="78" t="s">
        <v>337</v>
      </c>
      <c r="P53" s="76" t="s">
        <v>337</v>
      </c>
      <c r="Q53" s="77" t="s">
        <v>337</v>
      </c>
      <c r="R53" s="77" t="s">
        <v>337</v>
      </c>
      <c r="S53" s="77" t="s">
        <v>337</v>
      </c>
      <c r="T53" s="77" t="s">
        <v>337</v>
      </c>
      <c r="U53" s="78" t="s">
        <v>337</v>
      </c>
      <c r="V53" s="224" t="s">
        <v>337</v>
      </c>
      <c r="W53" s="225" t="s">
        <v>337</v>
      </c>
      <c r="X53" s="68" t="s">
        <v>337</v>
      </c>
      <c r="Y53" s="68" t="s">
        <v>337</v>
      </c>
      <c r="Z53" s="68" t="s">
        <v>337</v>
      </c>
      <c r="AA53" s="69" t="s">
        <v>337</v>
      </c>
      <c r="AB53" s="55" t="s">
        <v>337</v>
      </c>
      <c r="AC53" s="56" t="s">
        <v>337</v>
      </c>
      <c r="AD53" s="56" t="s">
        <v>337</v>
      </c>
      <c r="AE53" s="56" t="s">
        <v>337</v>
      </c>
      <c r="AF53" s="56" t="s">
        <v>337</v>
      </c>
      <c r="AG53" s="57" t="s">
        <v>337</v>
      </c>
      <c r="AH53" s="58" t="s">
        <v>337</v>
      </c>
      <c r="AI53" s="59" t="s">
        <v>337</v>
      </c>
      <c r="AJ53" s="59" t="s">
        <v>337</v>
      </c>
      <c r="AK53" s="59" t="s">
        <v>337</v>
      </c>
      <c r="AL53" s="59" t="s">
        <v>337</v>
      </c>
    </row>
    <row r="54" spans="2:38" ht="3" hidden="1" customHeight="1">
      <c r="B54" s="548"/>
      <c r="C54" s="548"/>
      <c r="D54" s="549"/>
      <c r="E54" s="521"/>
      <c r="F54" s="525"/>
      <c r="G54" s="525"/>
      <c r="H54" s="525"/>
      <c r="I54" s="520"/>
      <c r="J54" s="76" t="s">
        <v>337</v>
      </c>
      <c r="K54" s="77" t="s">
        <v>337</v>
      </c>
      <c r="L54" s="77" t="s">
        <v>337</v>
      </c>
      <c r="M54" s="77" t="s">
        <v>337</v>
      </c>
      <c r="N54" s="77" t="s">
        <v>337</v>
      </c>
      <c r="O54" s="78" t="s">
        <v>337</v>
      </c>
      <c r="P54" s="76" t="s">
        <v>337</v>
      </c>
      <c r="Q54" s="77" t="s">
        <v>337</v>
      </c>
      <c r="R54" s="77" t="s">
        <v>337</v>
      </c>
      <c r="S54" s="77" t="s">
        <v>337</v>
      </c>
      <c r="T54" s="77" t="s">
        <v>337</v>
      </c>
      <c r="U54" s="78" t="s">
        <v>337</v>
      </c>
      <c r="V54" s="224" t="s">
        <v>337</v>
      </c>
      <c r="W54" s="225" t="s">
        <v>337</v>
      </c>
      <c r="X54" s="68" t="s">
        <v>337</v>
      </c>
      <c r="Y54" s="68" t="s">
        <v>337</v>
      </c>
      <c r="Z54" s="68" t="s">
        <v>337</v>
      </c>
      <c r="AA54" s="69" t="s">
        <v>337</v>
      </c>
      <c r="AB54" s="55" t="s">
        <v>337</v>
      </c>
      <c r="AC54" s="56" t="s">
        <v>337</v>
      </c>
      <c r="AD54" s="56" t="s">
        <v>337</v>
      </c>
      <c r="AE54" s="56" t="s">
        <v>337</v>
      </c>
      <c r="AF54" s="56" t="s">
        <v>337</v>
      </c>
      <c r="AG54" s="57" t="s">
        <v>337</v>
      </c>
      <c r="AH54" s="58" t="s">
        <v>337</v>
      </c>
      <c r="AI54" s="59" t="s">
        <v>337</v>
      </c>
      <c r="AJ54" s="59" t="s">
        <v>337</v>
      </c>
      <c r="AK54" s="59" t="s">
        <v>337</v>
      </c>
      <c r="AL54" s="59" t="s">
        <v>337</v>
      </c>
    </row>
    <row r="55" spans="2:38" ht="15.75" hidden="1">
      <c r="B55" s="548"/>
      <c r="C55" s="548"/>
      <c r="D55" s="549"/>
      <c r="E55" s="521"/>
      <c r="F55" s="525"/>
      <c r="G55" s="525"/>
      <c r="H55" s="525"/>
      <c r="I55" s="520"/>
      <c r="J55" s="76" t="s">
        <v>337</v>
      </c>
      <c r="K55" s="77" t="s">
        <v>337</v>
      </c>
      <c r="L55" s="77" t="s">
        <v>337</v>
      </c>
      <c r="M55" s="77" t="s">
        <v>337</v>
      </c>
      <c r="N55" s="77" t="s">
        <v>337</v>
      </c>
      <c r="O55" s="78" t="s">
        <v>337</v>
      </c>
      <c r="P55" s="76" t="s">
        <v>337</v>
      </c>
      <c r="Q55" s="77" t="s">
        <v>337</v>
      </c>
      <c r="R55" s="77" t="s">
        <v>337</v>
      </c>
      <c r="S55" s="77" t="s">
        <v>337</v>
      </c>
      <c r="T55" s="77" t="s">
        <v>337</v>
      </c>
      <c r="U55" s="78" t="s">
        <v>337</v>
      </c>
      <c r="V55" s="224" t="s">
        <v>337</v>
      </c>
      <c r="W55" s="225" t="s">
        <v>337</v>
      </c>
      <c r="X55" s="68" t="s">
        <v>337</v>
      </c>
      <c r="Y55" s="68" t="s">
        <v>337</v>
      </c>
      <c r="Z55" s="68" t="s">
        <v>337</v>
      </c>
      <c r="AA55" s="69" t="s">
        <v>337</v>
      </c>
      <c r="AB55" s="55" t="s">
        <v>337</v>
      </c>
      <c r="AC55" s="56" t="s">
        <v>337</v>
      </c>
      <c r="AD55" s="56" t="s">
        <v>337</v>
      </c>
      <c r="AE55" s="56" t="s">
        <v>337</v>
      </c>
      <c r="AF55" s="56" t="s">
        <v>337</v>
      </c>
      <c r="AG55" s="57" t="s">
        <v>337</v>
      </c>
      <c r="AH55" s="58" t="s">
        <v>337</v>
      </c>
      <c r="AI55" s="59" t="s">
        <v>337</v>
      </c>
      <c r="AJ55" s="59" t="s">
        <v>337</v>
      </c>
      <c r="AK55" s="59" t="s">
        <v>337</v>
      </c>
      <c r="AL55" s="59" t="s">
        <v>337</v>
      </c>
    </row>
    <row r="56" spans="2:38" ht="15.75" hidden="1">
      <c r="B56" s="548"/>
      <c r="C56" s="548"/>
      <c r="D56" s="549"/>
      <c r="E56" s="521"/>
      <c r="F56" s="525"/>
      <c r="G56" s="525"/>
      <c r="H56" s="525"/>
      <c r="I56" s="520"/>
      <c r="J56" s="76" t="s">
        <v>337</v>
      </c>
      <c r="K56" s="77" t="s">
        <v>337</v>
      </c>
      <c r="L56" s="77" t="s">
        <v>337</v>
      </c>
      <c r="M56" s="77" t="s">
        <v>337</v>
      </c>
      <c r="N56" s="77" t="s">
        <v>337</v>
      </c>
      <c r="O56" s="78" t="s">
        <v>337</v>
      </c>
      <c r="P56" s="76" t="s">
        <v>337</v>
      </c>
      <c r="Q56" s="77" t="s">
        <v>337</v>
      </c>
      <c r="R56" s="77" t="s">
        <v>337</v>
      </c>
      <c r="S56" s="77" t="s">
        <v>337</v>
      </c>
      <c r="T56" s="77" t="s">
        <v>337</v>
      </c>
      <c r="U56" s="78" t="s">
        <v>337</v>
      </c>
      <c r="V56" s="224" t="s">
        <v>337</v>
      </c>
      <c r="W56" s="225" t="s">
        <v>337</v>
      </c>
      <c r="X56" s="68" t="s">
        <v>337</v>
      </c>
      <c r="Y56" s="68" t="s">
        <v>337</v>
      </c>
      <c r="Z56" s="68" t="s">
        <v>337</v>
      </c>
      <c r="AA56" s="69" t="s">
        <v>337</v>
      </c>
      <c r="AB56" s="55" t="s">
        <v>337</v>
      </c>
      <c r="AC56" s="56" t="s">
        <v>337</v>
      </c>
      <c r="AD56" s="56" t="s">
        <v>337</v>
      </c>
      <c r="AE56" s="56" t="s">
        <v>337</v>
      </c>
      <c r="AF56" s="56" t="s">
        <v>337</v>
      </c>
      <c r="AG56" s="57" t="s">
        <v>337</v>
      </c>
      <c r="AH56" s="58" t="s">
        <v>337</v>
      </c>
      <c r="AI56" s="59" t="s">
        <v>337</v>
      </c>
      <c r="AJ56" s="59" t="s">
        <v>337</v>
      </c>
      <c r="AK56" s="59" t="s">
        <v>337</v>
      </c>
      <c r="AL56" s="59" t="s">
        <v>337</v>
      </c>
    </row>
    <row r="57" spans="2:38" ht="16.5" thickBot="1">
      <c r="B57" s="548"/>
      <c r="C57" s="548"/>
      <c r="D57" s="549"/>
      <c r="E57" s="522"/>
      <c r="F57" s="523"/>
      <c r="G57" s="523"/>
      <c r="H57" s="523"/>
      <c r="I57" s="524"/>
      <c r="J57" s="79" t="s">
        <v>337</v>
      </c>
      <c r="K57" s="80" t="s">
        <v>337</v>
      </c>
      <c r="L57" s="80" t="s">
        <v>337</v>
      </c>
      <c r="M57" s="80" t="s">
        <v>337</v>
      </c>
      <c r="N57" s="80" t="s">
        <v>337</v>
      </c>
      <c r="O57" s="81" t="s">
        <v>337</v>
      </c>
      <c r="P57" s="79" t="s">
        <v>337</v>
      </c>
      <c r="Q57" s="80" t="s">
        <v>337</v>
      </c>
      <c r="R57" s="80" t="s">
        <v>337</v>
      </c>
      <c r="S57" s="80" t="s">
        <v>337</v>
      </c>
      <c r="T57" s="80" t="s">
        <v>337</v>
      </c>
      <c r="U57" s="81" t="s">
        <v>337</v>
      </c>
      <c r="V57" s="227" t="s">
        <v>337</v>
      </c>
      <c r="W57" s="228" t="s">
        <v>337</v>
      </c>
      <c r="X57" s="71" t="s">
        <v>337</v>
      </c>
      <c r="Y57" s="71" t="s">
        <v>337</v>
      </c>
      <c r="Z57" s="71" t="s">
        <v>337</v>
      </c>
      <c r="AA57" s="72" t="s">
        <v>337</v>
      </c>
      <c r="AB57" s="60" t="s">
        <v>337</v>
      </c>
      <c r="AC57" s="61" t="s">
        <v>337</v>
      </c>
      <c r="AD57" s="61" t="s">
        <v>337</v>
      </c>
      <c r="AE57" s="61" t="s">
        <v>337</v>
      </c>
      <c r="AF57" s="61" t="s">
        <v>337</v>
      </c>
      <c r="AG57" s="62" t="s">
        <v>337</v>
      </c>
      <c r="AH57" s="58" t="s">
        <v>337</v>
      </c>
      <c r="AI57" s="59" t="s">
        <v>337</v>
      </c>
      <c r="AJ57" s="59" t="s">
        <v>337</v>
      </c>
      <c r="AK57" s="59" t="s">
        <v>337</v>
      </c>
      <c r="AL57" s="59" t="s">
        <v>337</v>
      </c>
    </row>
    <row r="58" spans="2:38" ht="15" customHeight="1">
      <c r="J58" s="515" t="s">
        <v>168</v>
      </c>
      <c r="K58" s="516"/>
      <c r="L58" s="516"/>
      <c r="M58" s="516"/>
      <c r="N58" s="516"/>
      <c r="O58" s="517"/>
      <c r="P58" s="515" t="s">
        <v>169</v>
      </c>
      <c r="Q58" s="516"/>
      <c r="R58" s="516"/>
      <c r="S58" s="516"/>
      <c r="T58" s="516"/>
      <c r="U58" s="517"/>
      <c r="V58" s="515" t="s">
        <v>170</v>
      </c>
      <c r="W58" s="516"/>
      <c r="X58" s="516"/>
      <c r="Y58" s="516"/>
      <c r="Z58" s="516"/>
      <c r="AA58" s="517"/>
      <c r="AB58" s="515" t="s">
        <v>171</v>
      </c>
      <c r="AC58" s="544"/>
      <c r="AD58" s="516"/>
      <c r="AE58" s="516"/>
      <c r="AF58" s="516"/>
      <c r="AG58" s="516"/>
      <c r="AH58" s="515" t="s">
        <v>172</v>
      </c>
      <c r="AI58" s="516"/>
      <c r="AJ58" s="516"/>
      <c r="AK58" s="516"/>
      <c r="AL58" s="517"/>
    </row>
    <row r="59" spans="2:38" ht="15" customHeight="1">
      <c r="J59" s="521"/>
      <c r="K59" s="525"/>
      <c r="L59" s="525"/>
      <c r="M59" s="525"/>
      <c r="N59" s="525"/>
      <c r="O59" s="520"/>
      <c r="P59" s="521"/>
      <c r="Q59" s="525"/>
      <c r="R59" s="525"/>
      <c r="S59" s="525"/>
      <c r="T59" s="525"/>
      <c r="U59" s="520"/>
      <c r="V59" s="521"/>
      <c r="W59" s="525"/>
      <c r="X59" s="525"/>
      <c r="Y59" s="525"/>
      <c r="Z59" s="525"/>
      <c r="AA59" s="520"/>
      <c r="AB59" s="521"/>
      <c r="AC59" s="525"/>
      <c r="AD59" s="525"/>
      <c r="AE59" s="525"/>
      <c r="AF59" s="525"/>
      <c r="AG59" s="525"/>
      <c r="AH59" s="518"/>
      <c r="AI59" s="519"/>
      <c r="AJ59" s="519"/>
      <c r="AK59" s="519"/>
      <c r="AL59" s="520"/>
    </row>
    <row r="60" spans="2:38" ht="15" customHeight="1">
      <c r="J60" s="521"/>
      <c r="K60" s="525"/>
      <c r="L60" s="525"/>
      <c r="M60" s="525"/>
      <c r="N60" s="525"/>
      <c r="O60" s="520"/>
      <c r="P60" s="521"/>
      <c r="Q60" s="525"/>
      <c r="R60" s="525"/>
      <c r="S60" s="525"/>
      <c r="T60" s="525"/>
      <c r="U60" s="520"/>
      <c r="V60" s="521"/>
      <c r="W60" s="525"/>
      <c r="X60" s="525"/>
      <c r="Y60" s="525"/>
      <c r="Z60" s="525"/>
      <c r="AA60" s="520"/>
      <c r="AB60" s="521"/>
      <c r="AC60" s="525"/>
      <c r="AD60" s="525"/>
      <c r="AE60" s="525"/>
      <c r="AF60" s="525"/>
      <c r="AG60" s="525"/>
      <c r="AH60" s="518"/>
      <c r="AI60" s="519"/>
      <c r="AJ60" s="519"/>
      <c r="AK60" s="519"/>
      <c r="AL60" s="520"/>
    </row>
    <row r="61" spans="2:38" ht="15" customHeight="1">
      <c r="J61" s="521"/>
      <c r="K61" s="525"/>
      <c r="L61" s="525"/>
      <c r="M61" s="525"/>
      <c r="N61" s="525"/>
      <c r="O61" s="520"/>
      <c r="P61" s="521"/>
      <c r="Q61" s="525"/>
      <c r="R61" s="525"/>
      <c r="S61" s="525"/>
      <c r="T61" s="525"/>
      <c r="U61" s="520"/>
      <c r="V61" s="521"/>
      <c r="W61" s="525"/>
      <c r="X61" s="525"/>
      <c r="Y61" s="525"/>
      <c r="Z61" s="525"/>
      <c r="AA61" s="520"/>
      <c r="AB61" s="521"/>
      <c r="AC61" s="525"/>
      <c r="AD61" s="525"/>
      <c r="AE61" s="525"/>
      <c r="AF61" s="525"/>
      <c r="AG61" s="525"/>
      <c r="AH61" s="521"/>
      <c r="AI61" s="519"/>
      <c r="AJ61" s="519"/>
      <c r="AK61" s="519"/>
      <c r="AL61" s="520"/>
    </row>
    <row r="62" spans="2:38" ht="15" customHeight="1">
      <c r="J62" s="521"/>
      <c r="K62" s="525"/>
      <c r="L62" s="525"/>
      <c r="M62" s="525"/>
      <c r="N62" s="525"/>
      <c r="O62" s="520"/>
      <c r="P62" s="521"/>
      <c r="Q62" s="525"/>
      <c r="R62" s="525"/>
      <c r="S62" s="525"/>
      <c r="T62" s="525"/>
      <c r="U62" s="520"/>
      <c r="V62" s="521"/>
      <c r="W62" s="525"/>
      <c r="X62" s="525"/>
      <c r="Y62" s="525"/>
      <c r="Z62" s="525"/>
      <c r="AA62" s="520"/>
      <c r="AB62" s="521"/>
      <c r="AC62" s="525"/>
      <c r="AD62" s="525"/>
      <c r="AE62" s="525"/>
      <c r="AF62" s="525"/>
      <c r="AG62" s="525"/>
      <c r="AH62" s="521"/>
      <c r="AI62" s="519"/>
      <c r="AJ62" s="519"/>
      <c r="AK62" s="519"/>
      <c r="AL62" s="520"/>
    </row>
    <row r="63" spans="2:38" ht="28.5" customHeight="1" thickBot="1">
      <c r="J63" s="522"/>
      <c r="K63" s="523"/>
      <c r="L63" s="523"/>
      <c r="M63" s="523"/>
      <c r="N63" s="523"/>
      <c r="O63" s="524"/>
      <c r="P63" s="522"/>
      <c r="Q63" s="523"/>
      <c r="R63" s="523"/>
      <c r="S63" s="523"/>
      <c r="T63" s="523"/>
      <c r="U63" s="524"/>
      <c r="V63" s="522"/>
      <c r="W63" s="523"/>
      <c r="X63" s="523"/>
      <c r="Y63" s="523"/>
      <c r="Z63" s="523"/>
      <c r="AA63" s="524"/>
      <c r="AB63" s="522"/>
      <c r="AC63" s="523"/>
      <c r="AD63" s="523"/>
      <c r="AE63" s="523"/>
      <c r="AF63" s="523"/>
      <c r="AG63" s="523"/>
      <c r="AH63" s="522"/>
      <c r="AI63" s="523"/>
      <c r="AJ63" s="523"/>
      <c r="AK63" s="523"/>
      <c r="AL63" s="524"/>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61"/>
  <sheetViews>
    <sheetView workbookViewId="0">
      <selection activeCell="Q15" sqref="Q15"/>
    </sheetView>
  </sheetViews>
  <sheetFormatPr baseColWidth="10" defaultRowHeight="15"/>
  <cols>
    <col min="2" max="2" width="25.5703125" customWidth="1"/>
    <col min="6" max="6" width="27.42578125" customWidth="1"/>
    <col min="7" max="7" width="24.7109375" style="137" customWidth="1"/>
    <col min="8" max="8" width="11.42578125" style="137"/>
    <col min="9" max="9" width="18.28515625" style="137" customWidth="1"/>
    <col min="10" max="12" width="11.42578125" style="137"/>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37" t="s">
        <v>23</v>
      </c>
      <c r="H1" s="137" t="s">
        <v>15</v>
      </c>
    </row>
    <row r="4" spans="2:26">
      <c r="B4" t="s">
        <v>212</v>
      </c>
      <c r="C4" t="s">
        <v>166</v>
      </c>
      <c r="F4" t="s">
        <v>52</v>
      </c>
      <c r="G4" s="136" t="s">
        <v>237</v>
      </c>
      <c r="H4" s="136">
        <v>0.2</v>
      </c>
      <c r="I4" s="136"/>
      <c r="K4" s="136"/>
      <c r="Q4" t="s">
        <v>238</v>
      </c>
      <c r="R4" s="136">
        <v>0.5</v>
      </c>
      <c r="S4" s="137" t="s">
        <v>111</v>
      </c>
      <c r="T4" s="136">
        <v>0.3</v>
      </c>
      <c r="U4" s="137" t="s">
        <v>124</v>
      </c>
      <c r="V4" s="136">
        <v>0.4</v>
      </c>
      <c r="W4" s="137" t="s">
        <v>127</v>
      </c>
    </row>
    <row r="5" spans="2:26">
      <c r="B5" t="s">
        <v>213</v>
      </c>
      <c r="C5" t="s">
        <v>166</v>
      </c>
      <c r="F5" t="s">
        <v>53</v>
      </c>
      <c r="G5" s="136" t="s">
        <v>237</v>
      </c>
      <c r="H5" s="136">
        <v>0.2</v>
      </c>
      <c r="I5" s="136"/>
      <c r="K5" s="136"/>
      <c r="Q5" t="s">
        <v>239</v>
      </c>
      <c r="R5" s="136">
        <v>0.45</v>
      </c>
      <c r="S5" s="137" t="s">
        <v>111</v>
      </c>
      <c r="T5" s="136">
        <v>0.36</v>
      </c>
      <c r="U5" s="137" t="s">
        <v>124</v>
      </c>
      <c r="V5" s="136">
        <v>0.4</v>
      </c>
      <c r="W5" s="137" t="s">
        <v>127</v>
      </c>
    </row>
    <row r="6" spans="2:26">
      <c r="B6" t="s">
        <v>214</v>
      </c>
      <c r="C6" t="s">
        <v>127</v>
      </c>
      <c r="F6" t="s">
        <v>54</v>
      </c>
      <c r="G6" s="136" t="s">
        <v>113</v>
      </c>
      <c r="H6" s="136">
        <v>0.6</v>
      </c>
      <c r="I6" s="136" t="s">
        <v>269</v>
      </c>
      <c r="K6" s="136"/>
      <c r="Q6" t="s">
        <v>240</v>
      </c>
      <c r="R6" s="136">
        <v>0.4</v>
      </c>
      <c r="S6" s="137" t="s">
        <v>111</v>
      </c>
      <c r="T6" s="136">
        <v>0.36</v>
      </c>
      <c r="U6" s="137" t="s">
        <v>124</v>
      </c>
      <c r="V6" s="136">
        <v>0.4</v>
      </c>
      <c r="W6" s="137" t="s">
        <v>127</v>
      </c>
    </row>
    <row r="7" spans="2:26">
      <c r="B7" t="s">
        <v>215</v>
      </c>
      <c r="C7" t="s">
        <v>211</v>
      </c>
      <c r="G7" s="136"/>
      <c r="I7" s="136"/>
      <c r="K7" s="136"/>
      <c r="Q7" t="s">
        <v>241</v>
      </c>
      <c r="R7" s="136">
        <v>0.35</v>
      </c>
      <c r="S7" s="137" t="s">
        <v>113</v>
      </c>
      <c r="T7" s="136">
        <v>0.42</v>
      </c>
      <c r="U7" s="137" t="s">
        <v>124</v>
      </c>
      <c r="V7" s="136">
        <v>0.4</v>
      </c>
      <c r="W7" s="137" t="s">
        <v>127</v>
      </c>
    </row>
    <row r="8" spans="2:26">
      <c r="B8" t="s">
        <v>216</v>
      </c>
      <c r="C8" t="s">
        <v>161</v>
      </c>
      <c r="G8" s="136"/>
      <c r="I8" s="136"/>
      <c r="K8" s="136"/>
      <c r="Q8" t="s">
        <v>242</v>
      </c>
      <c r="R8" s="136">
        <v>0.35</v>
      </c>
      <c r="S8" s="137" t="s">
        <v>113</v>
      </c>
      <c r="T8" s="136">
        <v>0.6</v>
      </c>
      <c r="U8" s="137" t="s">
        <v>124</v>
      </c>
      <c r="V8" s="136">
        <v>0.26</v>
      </c>
      <c r="W8" s="137" t="s">
        <v>127</v>
      </c>
    </row>
    <row r="9" spans="2:26">
      <c r="B9" t="s">
        <v>218</v>
      </c>
      <c r="C9" t="s">
        <v>166</v>
      </c>
      <c r="G9" s="136"/>
      <c r="I9" s="136"/>
      <c r="K9" s="136"/>
      <c r="Q9" t="s">
        <v>243</v>
      </c>
      <c r="R9" s="136">
        <v>0.3</v>
      </c>
      <c r="S9" s="137" t="s">
        <v>113</v>
      </c>
      <c r="T9" s="136">
        <v>0.6</v>
      </c>
      <c r="U9" s="137" t="s">
        <v>124</v>
      </c>
      <c r="V9" s="136">
        <v>0.3</v>
      </c>
      <c r="W9" s="137" t="s">
        <v>127</v>
      </c>
    </row>
    <row r="10" spans="2:26">
      <c r="B10" t="s">
        <v>219</v>
      </c>
      <c r="C10" t="s">
        <v>127</v>
      </c>
    </row>
    <row r="11" spans="2:26">
      <c r="B11" t="s">
        <v>220</v>
      </c>
      <c r="C11" t="s">
        <v>127</v>
      </c>
      <c r="F11" t="s">
        <v>212</v>
      </c>
      <c r="G11" s="137" t="s">
        <v>110</v>
      </c>
      <c r="H11" s="136">
        <v>0.1</v>
      </c>
      <c r="I11" s="137" t="s">
        <v>237</v>
      </c>
      <c r="J11" s="136">
        <v>0.2</v>
      </c>
      <c r="K11" s="137" t="s">
        <v>166</v>
      </c>
    </row>
    <row r="12" spans="2:26">
      <c r="B12" t="s">
        <v>221</v>
      </c>
      <c r="C12" t="s">
        <v>211</v>
      </c>
      <c r="F12" t="s">
        <v>213</v>
      </c>
      <c r="G12" s="137" t="s">
        <v>110</v>
      </c>
      <c r="H12" s="136">
        <v>0.1</v>
      </c>
      <c r="I12" s="137" t="s">
        <v>124</v>
      </c>
      <c r="J12" s="136">
        <v>0.4</v>
      </c>
      <c r="K12" s="137" t="s">
        <v>166</v>
      </c>
      <c r="Q12" t="s">
        <v>14</v>
      </c>
      <c r="R12" t="s">
        <v>270</v>
      </c>
      <c r="S12" s="137" t="s">
        <v>18</v>
      </c>
      <c r="T12" t="s">
        <v>31</v>
      </c>
      <c r="U12" s="137" t="s">
        <v>32</v>
      </c>
      <c r="V12" t="s">
        <v>271</v>
      </c>
      <c r="W12" s="137" t="s">
        <v>15</v>
      </c>
      <c r="X12" t="s">
        <v>23</v>
      </c>
      <c r="Y12" s="137" t="s">
        <v>15</v>
      </c>
      <c r="Z12" t="s">
        <v>272</v>
      </c>
    </row>
    <row r="13" spans="2:26">
      <c r="B13" t="s">
        <v>222</v>
      </c>
      <c r="C13" t="s">
        <v>161</v>
      </c>
      <c r="F13" t="s">
        <v>214</v>
      </c>
      <c r="G13" s="137" t="s">
        <v>110</v>
      </c>
      <c r="H13" s="136">
        <v>0.1</v>
      </c>
      <c r="I13" s="137" t="s">
        <v>127</v>
      </c>
      <c r="J13" s="136">
        <v>0.6</v>
      </c>
      <c r="K13" s="137" t="s">
        <v>127</v>
      </c>
      <c r="Q13" t="s">
        <v>110</v>
      </c>
      <c r="R13" t="s">
        <v>237</v>
      </c>
      <c r="S13" t="s">
        <v>166</v>
      </c>
      <c r="T13" t="s">
        <v>52</v>
      </c>
      <c r="U13" t="s">
        <v>56</v>
      </c>
      <c r="V13" t="s">
        <v>110</v>
      </c>
      <c r="W13" s="135">
        <v>0.1</v>
      </c>
      <c r="X13" t="s">
        <v>237</v>
      </c>
      <c r="Y13" s="135">
        <v>0.2</v>
      </c>
      <c r="Z13" t="s">
        <v>166</v>
      </c>
    </row>
    <row r="14" spans="2:26">
      <c r="B14" t="s">
        <v>223</v>
      </c>
      <c r="C14" t="s">
        <v>127</v>
      </c>
      <c r="F14" t="s">
        <v>215</v>
      </c>
      <c r="G14" s="137" t="s">
        <v>110</v>
      </c>
      <c r="H14" s="136">
        <v>0.1</v>
      </c>
      <c r="I14" s="137" t="s">
        <v>130</v>
      </c>
      <c r="J14" s="136">
        <v>0.8</v>
      </c>
      <c r="K14" s="137" t="s">
        <v>163</v>
      </c>
      <c r="Q14" t="s">
        <v>110</v>
      </c>
      <c r="R14" t="s">
        <v>124</v>
      </c>
      <c r="S14" t="s">
        <v>166</v>
      </c>
      <c r="T14" t="s">
        <v>52</v>
      </c>
      <c r="U14" t="s">
        <v>56</v>
      </c>
      <c r="V14" t="s">
        <v>110</v>
      </c>
      <c r="W14" s="135">
        <v>0.1</v>
      </c>
      <c r="X14" t="s">
        <v>124</v>
      </c>
      <c r="Y14" s="135">
        <v>0.4</v>
      </c>
      <c r="Z14" t="s">
        <v>166</v>
      </c>
    </row>
    <row r="15" spans="2:26">
      <c r="B15" t="s">
        <v>217</v>
      </c>
      <c r="C15" t="s">
        <v>127</v>
      </c>
      <c r="F15" t="s">
        <v>216</v>
      </c>
      <c r="G15" s="137" t="s">
        <v>110</v>
      </c>
      <c r="H15" s="136">
        <v>0.1</v>
      </c>
      <c r="I15" s="137" t="s">
        <v>132</v>
      </c>
      <c r="J15" s="136">
        <v>1</v>
      </c>
      <c r="K15" s="137" t="s">
        <v>161</v>
      </c>
      <c r="Q15" t="s">
        <v>110</v>
      </c>
      <c r="R15" t="s">
        <v>127</v>
      </c>
      <c r="S15" t="s">
        <v>127</v>
      </c>
      <c r="T15" t="s">
        <v>52</v>
      </c>
      <c r="U15" t="s">
        <v>56</v>
      </c>
      <c r="V15" t="s">
        <v>110</v>
      </c>
      <c r="W15" s="135">
        <v>0.1</v>
      </c>
      <c r="X15" t="s">
        <v>127</v>
      </c>
      <c r="Y15" s="135">
        <v>0.6</v>
      </c>
      <c r="Z15" t="s">
        <v>127</v>
      </c>
    </row>
    <row r="16" spans="2:26">
      <c r="B16" t="s">
        <v>233</v>
      </c>
      <c r="C16" t="s">
        <v>127</v>
      </c>
      <c r="F16" t="s">
        <v>218</v>
      </c>
      <c r="G16" s="137" t="s">
        <v>110</v>
      </c>
      <c r="H16" s="136">
        <v>0.2</v>
      </c>
      <c r="I16" s="137" t="s">
        <v>237</v>
      </c>
      <c r="J16" s="136">
        <v>0.2</v>
      </c>
      <c r="K16" s="137" t="s">
        <v>166</v>
      </c>
      <c r="T16" t="s">
        <v>52</v>
      </c>
      <c r="U16" t="s">
        <v>56</v>
      </c>
    </row>
    <row r="17" spans="2:21">
      <c r="B17" t="s">
        <v>224</v>
      </c>
      <c r="C17" t="s">
        <v>211</v>
      </c>
      <c r="F17" t="s">
        <v>219</v>
      </c>
      <c r="G17" s="137" t="s">
        <v>110</v>
      </c>
      <c r="H17" s="136">
        <v>0.2</v>
      </c>
      <c r="I17" s="137" t="s">
        <v>124</v>
      </c>
      <c r="J17" s="136">
        <v>0.4</v>
      </c>
      <c r="K17" s="137" t="s">
        <v>166</v>
      </c>
      <c r="R17" s="136">
        <v>0.5</v>
      </c>
      <c r="S17" s="135">
        <v>0.5</v>
      </c>
      <c r="T17" t="s">
        <v>52</v>
      </c>
      <c r="U17" t="s">
        <v>56</v>
      </c>
    </row>
    <row r="18" spans="2:21">
      <c r="B18" t="s">
        <v>225</v>
      </c>
      <c r="C18" t="s">
        <v>161</v>
      </c>
      <c r="F18" t="s">
        <v>220</v>
      </c>
      <c r="G18" s="137" t="s">
        <v>110</v>
      </c>
      <c r="H18" s="136">
        <v>0.2</v>
      </c>
      <c r="I18" s="137" t="s">
        <v>127</v>
      </c>
      <c r="J18" s="136">
        <v>0.6</v>
      </c>
      <c r="K18" s="137" t="s">
        <v>127</v>
      </c>
      <c r="R18" s="136">
        <v>0.45</v>
      </c>
      <c r="S18" s="135">
        <v>0.35</v>
      </c>
      <c r="T18" t="s">
        <v>52</v>
      </c>
      <c r="U18" t="s">
        <v>56</v>
      </c>
    </row>
    <row r="19" spans="2:21">
      <c r="B19" t="s">
        <v>226</v>
      </c>
      <c r="C19" t="s">
        <v>127</v>
      </c>
      <c r="F19" t="s">
        <v>221</v>
      </c>
      <c r="G19" s="137" t="s">
        <v>110</v>
      </c>
      <c r="H19" s="136">
        <v>0.2</v>
      </c>
      <c r="I19" s="137" t="s">
        <v>130</v>
      </c>
      <c r="J19" s="136">
        <v>0.8</v>
      </c>
      <c r="K19" s="137" t="s">
        <v>163</v>
      </c>
      <c r="R19" s="136">
        <v>0.4</v>
      </c>
      <c r="T19" t="s">
        <v>52</v>
      </c>
      <c r="U19" t="s">
        <v>56</v>
      </c>
    </row>
    <row r="20" spans="2:21">
      <c r="B20" t="s">
        <v>227</v>
      </c>
      <c r="C20" t="s">
        <v>127</v>
      </c>
      <c r="F20" t="s">
        <v>222</v>
      </c>
      <c r="G20" s="137" t="s">
        <v>110</v>
      </c>
      <c r="H20" s="136">
        <v>0.2</v>
      </c>
      <c r="I20" s="137" t="s">
        <v>132</v>
      </c>
      <c r="J20" s="136">
        <v>1</v>
      </c>
      <c r="K20" s="137" t="s">
        <v>161</v>
      </c>
      <c r="R20" s="136">
        <v>0.35</v>
      </c>
      <c r="T20" t="s">
        <v>52</v>
      </c>
      <c r="U20" t="s">
        <v>56</v>
      </c>
    </row>
    <row r="21" spans="2:21">
      <c r="B21" t="s">
        <v>228</v>
      </c>
      <c r="C21" t="s">
        <v>211</v>
      </c>
      <c r="F21" t="s">
        <v>223</v>
      </c>
      <c r="G21" s="137" t="s">
        <v>111</v>
      </c>
      <c r="H21" s="136">
        <v>0.3</v>
      </c>
      <c r="I21" s="137" t="s">
        <v>237</v>
      </c>
      <c r="J21" s="136">
        <v>0.2</v>
      </c>
      <c r="K21" s="137" t="s">
        <v>166</v>
      </c>
      <c r="R21" s="136">
        <v>0.35</v>
      </c>
      <c r="T21" t="s">
        <v>52</v>
      </c>
      <c r="U21" t="s">
        <v>56</v>
      </c>
    </row>
    <row r="22" spans="2:21">
      <c r="B22" t="s">
        <v>229</v>
      </c>
      <c r="C22" t="s">
        <v>211</v>
      </c>
      <c r="F22" t="s">
        <v>217</v>
      </c>
      <c r="G22" s="137" t="s">
        <v>111</v>
      </c>
      <c r="H22" s="136">
        <v>0.3</v>
      </c>
      <c r="I22" s="137" t="s">
        <v>124</v>
      </c>
      <c r="J22" s="136">
        <v>0.4</v>
      </c>
      <c r="K22" s="137" t="s">
        <v>127</v>
      </c>
      <c r="R22" s="136">
        <v>0.3</v>
      </c>
      <c r="T22" t="s">
        <v>52</v>
      </c>
      <c r="U22" t="s">
        <v>56</v>
      </c>
    </row>
    <row r="23" spans="2:21">
      <c r="B23" t="s">
        <v>230</v>
      </c>
      <c r="C23" t="s">
        <v>161</v>
      </c>
      <c r="F23" t="s">
        <v>233</v>
      </c>
      <c r="G23" s="137" t="s">
        <v>111</v>
      </c>
      <c r="H23" s="136">
        <v>0.3</v>
      </c>
      <c r="I23" s="137" t="s">
        <v>127</v>
      </c>
      <c r="J23" s="136">
        <v>0.6</v>
      </c>
      <c r="K23" s="137" t="s">
        <v>127</v>
      </c>
      <c r="T23" t="s">
        <v>52</v>
      </c>
      <c r="U23" t="s">
        <v>56</v>
      </c>
    </row>
    <row r="24" spans="2:21">
      <c r="B24" t="s">
        <v>277</v>
      </c>
      <c r="C24" t="s">
        <v>211</v>
      </c>
      <c r="F24" t="s">
        <v>224</v>
      </c>
      <c r="G24" s="137" t="s">
        <v>111</v>
      </c>
      <c r="H24" s="136">
        <v>0.3</v>
      </c>
      <c r="I24" s="137" t="s">
        <v>130</v>
      </c>
      <c r="J24" s="136">
        <v>0.8</v>
      </c>
      <c r="K24" s="137" t="s">
        <v>163</v>
      </c>
      <c r="T24" t="s">
        <v>52</v>
      </c>
      <c r="U24" t="s">
        <v>56</v>
      </c>
    </row>
    <row r="25" spans="2:21">
      <c r="B25" t="s">
        <v>278</v>
      </c>
      <c r="C25" t="s">
        <v>211</v>
      </c>
      <c r="F25" t="s">
        <v>225</v>
      </c>
      <c r="G25" s="137" t="s">
        <v>111</v>
      </c>
      <c r="H25" s="136">
        <v>0.3</v>
      </c>
      <c r="I25" s="137" t="s">
        <v>132</v>
      </c>
      <c r="J25" s="136">
        <v>1</v>
      </c>
      <c r="K25" s="137" t="s">
        <v>161</v>
      </c>
    </row>
    <row r="26" spans="2:21">
      <c r="B26" t="s">
        <v>279</v>
      </c>
      <c r="C26" t="s">
        <v>211</v>
      </c>
      <c r="F26" t="s">
        <v>226</v>
      </c>
      <c r="G26" s="137" t="s">
        <v>111</v>
      </c>
      <c r="H26" s="136">
        <v>0.4</v>
      </c>
      <c r="I26" s="137" t="s">
        <v>237</v>
      </c>
      <c r="J26" s="136">
        <v>0.2</v>
      </c>
      <c r="K26" s="137" t="s">
        <v>166</v>
      </c>
    </row>
    <row r="27" spans="2:21">
      <c r="B27" t="s">
        <v>280</v>
      </c>
      <c r="C27" t="s">
        <v>211</v>
      </c>
      <c r="F27" t="s">
        <v>227</v>
      </c>
      <c r="G27" s="137" t="s">
        <v>111</v>
      </c>
      <c r="H27" s="136">
        <v>0.4</v>
      </c>
      <c r="I27" s="137" t="s">
        <v>124</v>
      </c>
      <c r="J27" s="136">
        <v>0.4</v>
      </c>
      <c r="K27" s="137" t="s">
        <v>127</v>
      </c>
    </row>
    <row r="28" spans="2:21">
      <c r="B28" t="s">
        <v>281</v>
      </c>
      <c r="C28" t="s">
        <v>161</v>
      </c>
      <c r="F28" t="s">
        <v>228</v>
      </c>
      <c r="G28" s="137" t="s">
        <v>111</v>
      </c>
      <c r="H28" s="136">
        <v>0.4</v>
      </c>
      <c r="I28" s="137" t="s">
        <v>127</v>
      </c>
      <c r="J28" s="136">
        <v>0.6</v>
      </c>
      <c r="K28" s="137" t="s">
        <v>127</v>
      </c>
    </row>
    <row r="29" spans="2:21">
      <c r="F29" t="s">
        <v>229</v>
      </c>
      <c r="G29" s="137" t="s">
        <v>111</v>
      </c>
      <c r="H29" s="136">
        <v>0.4</v>
      </c>
      <c r="I29" s="137" t="s">
        <v>130</v>
      </c>
      <c r="J29" s="136">
        <v>0.8</v>
      </c>
      <c r="K29" s="137" t="s">
        <v>163</v>
      </c>
    </row>
    <row r="30" spans="2:21">
      <c r="F30" t="s">
        <v>230</v>
      </c>
      <c r="G30" s="137" t="s">
        <v>111</v>
      </c>
      <c r="H30" s="136">
        <v>0.4</v>
      </c>
      <c r="I30" s="137" t="s">
        <v>132</v>
      </c>
      <c r="J30" s="136">
        <v>1</v>
      </c>
      <c r="K30" s="137" t="s">
        <v>161</v>
      </c>
    </row>
    <row r="31" spans="2:21">
      <c r="F31" t="s">
        <v>231</v>
      </c>
      <c r="G31" s="137" t="s">
        <v>113</v>
      </c>
      <c r="H31" s="136">
        <v>0.5</v>
      </c>
      <c r="I31" s="137" t="s">
        <v>237</v>
      </c>
      <c r="J31" s="136">
        <v>0.2</v>
      </c>
      <c r="K31" s="137" t="s">
        <v>127</v>
      </c>
    </row>
    <row r="32" spans="2:21">
      <c r="F32" t="s">
        <v>232</v>
      </c>
      <c r="G32" s="137" t="s">
        <v>113</v>
      </c>
      <c r="H32" s="136">
        <v>0.5</v>
      </c>
      <c r="I32" s="137" t="s">
        <v>124</v>
      </c>
      <c r="J32" s="136">
        <v>0.4</v>
      </c>
      <c r="K32" s="137" t="s">
        <v>127</v>
      </c>
    </row>
    <row r="33" spans="6:11">
      <c r="F33" t="s">
        <v>234</v>
      </c>
      <c r="G33" s="137" t="s">
        <v>113</v>
      </c>
      <c r="H33" s="136">
        <v>0.5</v>
      </c>
      <c r="I33" s="137" t="s">
        <v>127</v>
      </c>
      <c r="J33" s="136">
        <v>0.6</v>
      </c>
      <c r="K33" s="137" t="s">
        <v>127</v>
      </c>
    </row>
    <row r="34" spans="6:11">
      <c r="F34" t="s">
        <v>236</v>
      </c>
      <c r="G34" s="137" t="s">
        <v>113</v>
      </c>
      <c r="H34" s="136">
        <v>0.5</v>
      </c>
      <c r="I34" s="137" t="s">
        <v>130</v>
      </c>
      <c r="J34" s="136">
        <v>0.8</v>
      </c>
      <c r="K34" s="137" t="s">
        <v>163</v>
      </c>
    </row>
    <row r="35" spans="6:11">
      <c r="F35" t="s">
        <v>235</v>
      </c>
      <c r="G35" s="137" t="s">
        <v>113</v>
      </c>
      <c r="H35" s="136">
        <v>0.5</v>
      </c>
      <c r="I35" s="137" t="s">
        <v>132</v>
      </c>
      <c r="J35" s="136">
        <v>1</v>
      </c>
      <c r="K35" s="137" t="s">
        <v>161</v>
      </c>
    </row>
    <row r="37" spans="6:11" ht="45">
      <c r="G37" s="138" t="s">
        <v>244</v>
      </c>
    </row>
    <row r="38" spans="6:11" ht="105">
      <c r="G38" s="138" t="s">
        <v>245</v>
      </c>
    </row>
    <row r="39" spans="6:11" ht="75">
      <c r="G39" s="138" t="s">
        <v>246</v>
      </c>
    </row>
    <row r="40" spans="6:11" ht="75">
      <c r="G40" s="138" t="s">
        <v>247</v>
      </c>
    </row>
    <row r="41" spans="6:11" ht="75">
      <c r="G41" s="138" t="s">
        <v>248</v>
      </c>
    </row>
    <row r="42" spans="6:11" ht="45">
      <c r="G42" s="138" t="s">
        <v>249</v>
      </c>
    </row>
    <row r="43" spans="6:11" ht="105">
      <c r="G43" s="138" t="s">
        <v>250</v>
      </c>
    </row>
    <row r="44" spans="6:11" ht="75">
      <c r="G44" s="138" t="s">
        <v>251</v>
      </c>
    </row>
    <row r="45" spans="6:11" ht="75">
      <c r="G45" s="138" t="s">
        <v>252</v>
      </c>
    </row>
    <row r="46" spans="6:11" ht="75">
      <c r="G46" s="138" t="s">
        <v>253</v>
      </c>
    </row>
    <row r="47" spans="6:11" ht="45">
      <c r="G47" s="138" t="s">
        <v>254</v>
      </c>
    </row>
    <row r="48" spans="6:11" ht="105">
      <c r="G48" s="138" t="s">
        <v>255</v>
      </c>
    </row>
    <row r="49" spans="7:7" ht="75">
      <c r="G49" s="138" t="s">
        <v>256</v>
      </c>
    </row>
    <row r="50" spans="7:7" ht="75">
      <c r="G50" s="138" t="s">
        <v>257</v>
      </c>
    </row>
    <row r="51" spans="7:7" ht="75">
      <c r="G51" s="138" t="s">
        <v>258</v>
      </c>
    </row>
    <row r="52" spans="7:7" ht="45">
      <c r="G52" s="138" t="s">
        <v>259</v>
      </c>
    </row>
    <row r="53" spans="7:7" ht="105">
      <c r="G53" s="138" t="s">
        <v>260</v>
      </c>
    </row>
    <row r="54" spans="7:7" ht="75">
      <c r="G54" s="138" t="s">
        <v>261</v>
      </c>
    </row>
    <row r="55" spans="7:7" ht="75">
      <c r="G55" s="138" t="s">
        <v>262</v>
      </c>
    </row>
    <row r="56" spans="7:7" ht="75">
      <c r="G56" s="138" t="s">
        <v>263</v>
      </c>
    </row>
    <row r="57" spans="7:7" ht="45">
      <c r="G57" s="138" t="s">
        <v>264</v>
      </c>
    </row>
    <row r="58" spans="7:7" ht="105">
      <c r="G58" s="138" t="s">
        <v>265</v>
      </c>
    </row>
    <row r="59" spans="7:7" ht="75">
      <c r="G59" s="138" t="s">
        <v>266</v>
      </c>
    </row>
    <row r="60" spans="7:7" ht="75">
      <c r="G60" s="138" t="s">
        <v>267</v>
      </c>
    </row>
    <row r="61" spans="7:7" ht="75">
      <c r="G61" s="138" t="s">
        <v>268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topLeftCell="A6" workbookViewId="0">
      <selection activeCell="B10" sqref="B10"/>
    </sheetView>
  </sheetViews>
  <sheetFormatPr baseColWidth="10" defaultRowHeight="1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4" t="s">
        <v>38</v>
      </c>
      <c r="C2" s="4" t="s">
        <v>39</v>
      </c>
      <c r="D2" s="4" t="s">
        <v>46</v>
      </c>
      <c r="E2" s="6" t="s">
        <v>51</v>
      </c>
      <c r="F2" s="4" t="s">
        <v>55</v>
      </c>
      <c r="G2" s="4" t="s">
        <v>58</v>
      </c>
      <c r="H2" s="4" t="s">
        <v>61</v>
      </c>
      <c r="I2" s="4" t="s">
        <v>64</v>
      </c>
      <c r="J2" s="4" t="s">
        <v>175</v>
      </c>
      <c r="K2" s="4" t="s">
        <v>283</v>
      </c>
    </row>
    <row r="3" spans="2:11" ht="30">
      <c r="B3" t="s">
        <v>40</v>
      </c>
      <c r="C3" s="82" t="s">
        <v>41</v>
      </c>
      <c r="D3" s="5" t="s">
        <v>47</v>
      </c>
      <c r="E3" t="s">
        <v>52</v>
      </c>
      <c r="F3" t="s">
        <v>56</v>
      </c>
      <c r="G3" t="s">
        <v>59</v>
      </c>
      <c r="H3" t="s">
        <v>62</v>
      </c>
      <c r="I3" t="s">
        <v>65</v>
      </c>
      <c r="J3" t="s">
        <v>176</v>
      </c>
      <c r="K3" t="s">
        <v>284</v>
      </c>
    </row>
    <row r="4" spans="2:11" ht="75">
      <c r="B4" s="161" t="s">
        <v>289</v>
      </c>
      <c r="C4" t="s">
        <v>42</v>
      </c>
      <c r="D4" s="5" t="s">
        <v>48</v>
      </c>
      <c r="E4" t="s">
        <v>53</v>
      </c>
      <c r="F4" t="s">
        <v>57</v>
      </c>
      <c r="G4" t="s">
        <v>60</v>
      </c>
      <c r="H4" t="s">
        <v>63</v>
      </c>
      <c r="I4" t="s">
        <v>66</v>
      </c>
      <c r="J4" t="s">
        <v>177</v>
      </c>
      <c r="K4" t="s">
        <v>285</v>
      </c>
    </row>
    <row r="5" spans="2:11" ht="60">
      <c r="B5" s="161" t="s">
        <v>302</v>
      </c>
      <c r="C5" t="s">
        <v>43</v>
      </c>
      <c r="D5" s="5" t="s">
        <v>129</v>
      </c>
      <c r="E5" t="s">
        <v>54</v>
      </c>
      <c r="K5" t="s">
        <v>286</v>
      </c>
    </row>
    <row r="6" spans="2:11" ht="45">
      <c r="B6" s="161" t="s">
        <v>288</v>
      </c>
      <c r="C6" t="s">
        <v>44</v>
      </c>
      <c r="D6" s="5" t="s">
        <v>304</v>
      </c>
      <c r="K6" t="s">
        <v>287</v>
      </c>
    </row>
    <row r="7" spans="2:11" ht="60">
      <c r="B7" s="161" t="s">
        <v>315</v>
      </c>
      <c r="C7" t="s">
        <v>45</v>
      </c>
      <c r="D7" s="83" t="s">
        <v>50</v>
      </c>
    </row>
    <row r="8" spans="2:11" ht="30">
      <c r="B8" s="161" t="s">
        <v>381</v>
      </c>
      <c r="C8" t="s">
        <v>303</v>
      </c>
      <c r="D8" s="149" t="s">
        <v>295</v>
      </c>
    </row>
    <row r="9" spans="2:11" ht="30">
      <c r="B9" s="161" t="s">
        <v>382</v>
      </c>
      <c r="C9" t="s">
        <v>174</v>
      </c>
      <c r="D9" s="149" t="s">
        <v>296</v>
      </c>
    </row>
    <row r="10" spans="2:11" ht="30">
      <c r="C10" t="s">
        <v>343</v>
      </c>
      <c r="D10" s="149" t="s">
        <v>297</v>
      </c>
    </row>
    <row r="11" spans="2:11" ht="30">
      <c r="D11" s="149" t="s">
        <v>298</v>
      </c>
    </row>
    <row r="12" spans="2:11" ht="30">
      <c r="D12" s="149" t="s">
        <v>299</v>
      </c>
    </row>
    <row r="13" spans="2:11" ht="30">
      <c r="D13" s="147" t="s">
        <v>290</v>
      </c>
    </row>
    <row r="14" spans="2:11" ht="30">
      <c r="D14" s="147" t="s">
        <v>291</v>
      </c>
    </row>
    <row r="15" spans="2:11" ht="30">
      <c r="D15" s="147" t="s">
        <v>292</v>
      </c>
    </row>
    <row r="16" spans="2:11" ht="30">
      <c r="D16" s="147" t="s">
        <v>293</v>
      </c>
    </row>
    <row r="17" spans="4:4" ht="30">
      <c r="D17" s="147" t="s">
        <v>294</v>
      </c>
    </row>
    <row r="18" spans="4:4" ht="60">
      <c r="D18" s="82" t="s">
        <v>378</v>
      </c>
    </row>
    <row r="19" spans="4:4" ht="60">
      <c r="D19" s="82" t="s">
        <v>379</v>
      </c>
    </row>
    <row r="20" spans="4:4" ht="30">
      <c r="D20" s="173" t="s">
        <v>307</v>
      </c>
    </row>
    <row r="21" spans="4:4" ht="30">
      <c r="D21" s="173" t="s">
        <v>311</v>
      </c>
    </row>
    <row r="22" spans="4:4" ht="30">
      <c r="D22" s="173" t="s">
        <v>312</v>
      </c>
    </row>
    <row r="23" spans="4:4" ht="30">
      <c r="D23" s="173" t="s">
        <v>313</v>
      </c>
    </row>
    <row r="24" spans="4:4" ht="45">
      <c r="D24" s="173" t="s">
        <v>314</v>
      </c>
    </row>
    <row r="25" spans="4:4" ht="45">
      <c r="D25" s="173" t="s">
        <v>305</v>
      </c>
    </row>
    <row r="26" spans="4:4" ht="60">
      <c r="D26" s="173" t="s">
        <v>306</v>
      </c>
    </row>
    <row r="27" spans="4:4" ht="45">
      <c r="D27" s="173" t="s">
        <v>323</v>
      </c>
    </row>
    <row r="28" spans="4:4" ht="45">
      <c r="D28" s="173" t="s">
        <v>324</v>
      </c>
    </row>
    <row r="29" spans="4:4" ht="45">
      <c r="D29" s="173" t="s">
        <v>325</v>
      </c>
    </row>
    <row r="30" spans="4:4" ht="45">
      <c r="D30" s="173" t="s">
        <v>322</v>
      </c>
    </row>
    <row r="31" spans="4:4" ht="45">
      <c r="D31" s="173" t="s">
        <v>326</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Q59"/>
  <sheetViews>
    <sheetView topLeftCell="H37" zoomScale="70" zoomScaleNormal="70" workbookViewId="0">
      <selection activeCell="O40" sqref="O40"/>
    </sheetView>
  </sheetViews>
  <sheetFormatPr baseColWidth="10" defaultColWidth="11.42578125" defaultRowHeight="75.75" customHeight="1"/>
  <cols>
    <col min="1" max="2" width="18.42578125" style="82" customWidth="1"/>
    <col min="3" max="3" width="15.5703125" customWidth="1"/>
    <col min="4" max="4" width="27.5703125" style="82" customWidth="1"/>
    <col min="5" max="5" width="18" style="199" customWidth="1"/>
    <col min="6" max="6" width="40.140625" customWidth="1"/>
    <col min="7" max="7" width="20.42578125" customWidth="1"/>
    <col min="8" max="8" width="10.42578125" style="200" customWidth="1"/>
    <col min="9" max="9" width="11.42578125" style="200" customWidth="1"/>
    <col min="10" max="10" width="10.140625" style="201" customWidth="1"/>
    <col min="11" max="11" width="11.42578125" style="200" customWidth="1"/>
    <col min="12" max="12" width="10.85546875" style="200" customWidth="1"/>
    <col min="13" max="13" width="18.28515625" style="200"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25" customWidth="1"/>
    <col min="21" max="175" width="11.42578125" style="122"/>
  </cols>
  <sheetData>
    <row r="1" spans="1:277" s="163" customFormat="1" ht="58.5" customHeight="1">
      <c r="A1" s="454"/>
      <c r="B1" s="455"/>
      <c r="C1" s="455"/>
      <c r="D1" s="576" t="s">
        <v>362</v>
      </c>
      <c r="E1" s="576"/>
      <c r="F1" s="576"/>
      <c r="G1" s="576"/>
      <c r="H1" s="576"/>
      <c r="I1" s="576"/>
      <c r="J1" s="576"/>
      <c r="K1" s="576"/>
      <c r="L1" s="576"/>
      <c r="M1" s="576"/>
      <c r="N1" s="576"/>
      <c r="O1" s="576"/>
      <c r="P1" s="576"/>
      <c r="Q1" s="577"/>
      <c r="R1" s="446" t="s">
        <v>67</v>
      </c>
      <c r="S1" s="446"/>
      <c r="T1" s="446"/>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162"/>
      <c r="DD1" s="162"/>
      <c r="DE1" s="162"/>
      <c r="DF1" s="162"/>
      <c r="DG1" s="162"/>
      <c r="DH1" s="162"/>
      <c r="DI1" s="162"/>
      <c r="DJ1" s="162"/>
      <c r="DK1" s="162"/>
      <c r="DL1" s="162"/>
      <c r="DM1" s="162"/>
      <c r="DN1" s="162"/>
      <c r="DO1" s="162"/>
      <c r="DP1" s="162"/>
      <c r="DQ1" s="162"/>
      <c r="DR1" s="162"/>
      <c r="DS1" s="162"/>
      <c r="DT1" s="162"/>
      <c r="DU1" s="162"/>
      <c r="DV1" s="162"/>
      <c r="DW1" s="162"/>
      <c r="DX1" s="162"/>
      <c r="DY1" s="162"/>
      <c r="DZ1" s="162"/>
      <c r="EA1" s="162"/>
      <c r="EB1" s="162"/>
      <c r="EC1" s="162"/>
      <c r="ED1" s="162"/>
      <c r="EE1" s="162"/>
      <c r="EF1" s="162"/>
      <c r="EG1" s="162"/>
      <c r="EH1" s="162"/>
      <c r="EI1" s="162"/>
      <c r="EJ1" s="162"/>
      <c r="EK1" s="162"/>
      <c r="EL1" s="162"/>
      <c r="EM1" s="162"/>
      <c r="EN1" s="162"/>
      <c r="EO1" s="162"/>
      <c r="EP1" s="162"/>
      <c r="EQ1" s="162"/>
      <c r="ER1" s="162"/>
      <c r="ES1" s="162"/>
      <c r="ET1" s="162"/>
      <c r="EU1" s="162"/>
      <c r="EV1" s="162"/>
      <c r="EW1" s="162"/>
      <c r="EX1" s="162"/>
      <c r="EY1" s="162"/>
      <c r="EZ1" s="162"/>
      <c r="FA1" s="162"/>
      <c r="FB1" s="162"/>
      <c r="FC1" s="162"/>
      <c r="FD1" s="162"/>
      <c r="FE1" s="162"/>
      <c r="FF1" s="162"/>
      <c r="FG1" s="162"/>
      <c r="FH1" s="162"/>
      <c r="FI1" s="162"/>
      <c r="FJ1" s="162"/>
      <c r="FK1" s="162"/>
      <c r="FL1" s="162"/>
      <c r="FM1" s="162"/>
      <c r="FN1" s="162"/>
      <c r="FO1" s="162"/>
      <c r="FP1" s="162"/>
      <c r="FQ1" s="162"/>
      <c r="FR1" s="162"/>
      <c r="FS1" s="162"/>
      <c r="FT1" s="162"/>
      <c r="FU1" s="162"/>
      <c r="FV1" s="162"/>
      <c r="FW1" s="162"/>
      <c r="FX1" s="162"/>
      <c r="FY1" s="162"/>
      <c r="FZ1" s="162"/>
      <c r="GA1" s="162"/>
      <c r="GB1" s="162"/>
      <c r="GC1" s="162"/>
      <c r="GD1" s="162"/>
      <c r="GE1" s="162"/>
      <c r="GF1" s="162"/>
      <c r="GG1" s="162"/>
      <c r="GH1" s="162"/>
      <c r="GI1" s="162"/>
      <c r="GJ1" s="162"/>
      <c r="GK1" s="162"/>
      <c r="GL1" s="162"/>
      <c r="GM1" s="162"/>
      <c r="GN1" s="162"/>
      <c r="GO1" s="162"/>
      <c r="GP1" s="162"/>
      <c r="GQ1" s="162"/>
      <c r="GR1" s="162"/>
      <c r="GS1" s="162"/>
      <c r="GT1" s="162"/>
      <c r="GU1" s="162"/>
      <c r="GV1" s="162"/>
      <c r="GW1" s="162"/>
      <c r="GX1" s="162"/>
      <c r="GY1" s="162"/>
      <c r="GZ1" s="162"/>
      <c r="HA1" s="162"/>
      <c r="HB1" s="162"/>
      <c r="HC1" s="162"/>
      <c r="HD1" s="162"/>
      <c r="HE1" s="162"/>
      <c r="HF1" s="162"/>
      <c r="HG1" s="162"/>
      <c r="HH1" s="162"/>
      <c r="HI1" s="162"/>
      <c r="HJ1" s="162"/>
      <c r="HK1" s="162"/>
      <c r="HL1" s="162"/>
      <c r="HM1" s="162"/>
      <c r="HN1" s="162"/>
      <c r="HO1" s="162"/>
      <c r="HP1" s="162"/>
      <c r="HQ1" s="162"/>
      <c r="HR1" s="162"/>
      <c r="HS1" s="162"/>
      <c r="HT1" s="162"/>
      <c r="HU1" s="162"/>
      <c r="HV1" s="162"/>
      <c r="HW1" s="162"/>
      <c r="HX1" s="162"/>
      <c r="HY1" s="162"/>
      <c r="HZ1" s="162"/>
      <c r="IA1" s="162"/>
      <c r="IB1" s="162"/>
      <c r="IC1" s="162"/>
      <c r="ID1" s="162"/>
      <c r="IE1" s="162"/>
      <c r="IF1" s="162"/>
      <c r="IG1" s="162"/>
      <c r="IH1" s="162"/>
      <c r="II1" s="162"/>
      <c r="IJ1" s="162"/>
      <c r="IK1" s="162"/>
      <c r="IL1" s="162"/>
      <c r="IM1" s="162"/>
      <c r="IN1" s="162"/>
      <c r="IO1" s="162"/>
      <c r="IP1" s="162"/>
      <c r="IQ1" s="162"/>
      <c r="IR1" s="162"/>
      <c r="IS1" s="162"/>
      <c r="IT1" s="162"/>
      <c r="IU1" s="162"/>
      <c r="IV1" s="162"/>
      <c r="IW1" s="162"/>
      <c r="IX1" s="162"/>
      <c r="IY1" s="162"/>
      <c r="IZ1" s="162"/>
      <c r="JA1" s="162"/>
      <c r="JB1" s="162"/>
      <c r="JC1" s="162"/>
      <c r="JD1" s="162"/>
      <c r="JE1" s="162"/>
      <c r="JF1" s="162"/>
      <c r="JG1" s="162"/>
      <c r="JH1" s="162"/>
      <c r="JI1" s="162"/>
      <c r="JJ1" s="162"/>
      <c r="JK1" s="162"/>
      <c r="JL1" s="162"/>
      <c r="JM1" s="162"/>
      <c r="JN1" s="162"/>
      <c r="JO1" s="162"/>
      <c r="JP1" s="162"/>
      <c r="JQ1" s="162"/>
    </row>
    <row r="2" spans="1:277" s="163" customFormat="1" ht="11.25" customHeight="1">
      <c r="A2" s="456"/>
      <c r="B2" s="457"/>
      <c r="C2" s="457"/>
      <c r="D2" s="578"/>
      <c r="E2" s="578"/>
      <c r="F2" s="578"/>
      <c r="G2" s="578"/>
      <c r="H2" s="578"/>
      <c r="I2" s="578"/>
      <c r="J2" s="578"/>
      <c r="K2" s="578"/>
      <c r="L2" s="578"/>
      <c r="M2" s="578"/>
      <c r="N2" s="578"/>
      <c r="O2" s="578"/>
      <c r="P2" s="578"/>
      <c r="Q2" s="579"/>
      <c r="R2" s="446"/>
      <c r="S2" s="446"/>
      <c r="T2" s="446"/>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162"/>
      <c r="BC2" s="162"/>
      <c r="BD2" s="162"/>
      <c r="BE2" s="162"/>
      <c r="BF2" s="162"/>
      <c r="BG2" s="162"/>
      <c r="BH2" s="162"/>
      <c r="BI2" s="162"/>
      <c r="BJ2" s="162"/>
      <c r="BK2" s="162"/>
      <c r="BL2" s="162"/>
      <c r="BM2" s="162"/>
      <c r="BN2" s="162"/>
      <c r="BO2" s="162"/>
      <c r="BP2" s="162"/>
      <c r="BQ2" s="162"/>
      <c r="BR2" s="162"/>
      <c r="BS2" s="162"/>
      <c r="BT2" s="162"/>
      <c r="BU2" s="162"/>
      <c r="BV2" s="162"/>
      <c r="BW2" s="162"/>
      <c r="BX2" s="162"/>
      <c r="BY2" s="162"/>
      <c r="BZ2" s="162"/>
      <c r="CA2" s="162"/>
      <c r="CB2" s="162"/>
      <c r="CC2" s="162"/>
      <c r="CD2" s="162"/>
      <c r="CE2" s="162"/>
      <c r="CF2" s="162"/>
      <c r="CG2" s="162"/>
      <c r="CH2" s="162"/>
      <c r="CI2" s="162"/>
      <c r="CJ2" s="162"/>
      <c r="CK2" s="162"/>
      <c r="CL2" s="162"/>
      <c r="CM2" s="162"/>
      <c r="CN2" s="162"/>
      <c r="CO2" s="162"/>
      <c r="CP2" s="162"/>
      <c r="CQ2" s="162"/>
      <c r="CR2" s="162"/>
      <c r="CS2" s="162"/>
      <c r="CT2" s="162"/>
      <c r="CU2" s="162"/>
      <c r="CV2" s="162"/>
      <c r="CW2" s="162"/>
      <c r="CX2" s="162"/>
      <c r="CY2" s="162"/>
      <c r="CZ2" s="162"/>
      <c r="DA2" s="162"/>
      <c r="DB2" s="162"/>
      <c r="DC2" s="162"/>
      <c r="DD2" s="162"/>
      <c r="DE2" s="162"/>
      <c r="DF2" s="162"/>
      <c r="DG2" s="162"/>
      <c r="DH2" s="162"/>
      <c r="DI2" s="162"/>
      <c r="DJ2" s="162"/>
      <c r="DK2" s="162"/>
      <c r="DL2" s="162"/>
      <c r="DM2" s="162"/>
      <c r="DN2" s="162"/>
      <c r="DO2" s="162"/>
      <c r="DP2" s="162"/>
      <c r="DQ2" s="162"/>
      <c r="DR2" s="162"/>
      <c r="DS2" s="162"/>
      <c r="DT2" s="162"/>
      <c r="DU2" s="162"/>
      <c r="DV2" s="162"/>
      <c r="DW2" s="162"/>
      <c r="DX2" s="162"/>
      <c r="DY2" s="162"/>
      <c r="DZ2" s="162"/>
      <c r="EA2" s="162"/>
      <c r="EB2" s="162"/>
      <c r="EC2" s="162"/>
      <c r="ED2" s="162"/>
      <c r="EE2" s="162"/>
      <c r="EF2" s="162"/>
      <c r="EG2" s="162"/>
      <c r="EH2" s="162"/>
      <c r="EI2" s="162"/>
      <c r="EJ2" s="162"/>
      <c r="EK2" s="162"/>
      <c r="EL2" s="162"/>
      <c r="EM2" s="162"/>
      <c r="EN2" s="162"/>
      <c r="EO2" s="162"/>
      <c r="EP2" s="162"/>
      <c r="EQ2" s="162"/>
      <c r="ER2" s="162"/>
      <c r="ES2" s="162"/>
      <c r="ET2" s="162"/>
      <c r="EU2" s="162"/>
      <c r="EV2" s="162"/>
      <c r="EW2" s="162"/>
      <c r="EX2" s="162"/>
      <c r="EY2" s="162"/>
      <c r="EZ2" s="162"/>
      <c r="FA2" s="162"/>
      <c r="FB2" s="162"/>
      <c r="FC2" s="162"/>
      <c r="FD2" s="162"/>
      <c r="FE2" s="162"/>
      <c r="FF2" s="162"/>
      <c r="FG2" s="162"/>
      <c r="FH2" s="162"/>
      <c r="FI2" s="162"/>
      <c r="FJ2" s="162"/>
      <c r="FK2" s="162"/>
      <c r="FL2" s="162"/>
      <c r="FM2" s="162"/>
      <c r="FN2" s="162"/>
      <c r="FO2" s="162"/>
      <c r="FP2" s="162"/>
      <c r="FQ2" s="162"/>
      <c r="FR2" s="162"/>
      <c r="FS2" s="162"/>
      <c r="FT2" s="162"/>
      <c r="FU2" s="162"/>
      <c r="FV2" s="162"/>
      <c r="FW2" s="162"/>
      <c r="FX2" s="162"/>
      <c r="FY2" s="162"/>
      <c r="FZ2" s="162"/>
      <c r="GA2" s="162"/>
      <c r="GB2" s="162"/>
      <c r="GC2" s="162"/>
      <c r="GD2" s="162"/>
      <c r="GE2" s="162"/>
      <c r="GF2" s="162"/>
      <c r="GG2" s="162"/>
      <c r="GH2" s="162"/>
      <c r="GI2" s="162"/>
      <c r="GJ2" s="162"/>
      <c r="GK2" s="162"/>
      <c r="GL2" s="162"/>
      <c r="GM2" s="162"/>
      <c r="GN2" s="162"/>
      <c r="GO2" s="162"/>
      <c r="GP2" s="162"/>
      <c r="GQ2" s="162"/>
      <c r="GR2" s="162"/>
      <c r="GS2" s="162"/>
      <c r="GT2" s="162"/>
      <c r="GU2" s="162"/>
      <c r="GV2" s="162"/>
      <c r="GW2" s="162"/>
      <c r="GX2" s="162"/>
      <c r="GY2" s="162"/>
      <c r="GZ2" s="162"/>
      <c r="HA2" s="162"/>
      <c r="HB2" s="162"/>
      <c r="HC2" s="162"/>
      <c r="HD2" s="162"/>
      <c r="HE2" s="162"/>
      <c r="HF2" s="162"/>
      <c r="HG2" s="162"/>
      <c r="HH2" s="162"/>
      <c r="HI2" s="162"/>
      <c r="HJ2" s="162"/>
      <c r="HK2" s="162"/>
      <c r="HL2" s="162"/>
      <c r="HM2" s="162"/>
      <c r="HN2" s="162"/>
      <c r="HO2" s="162"/>
      <c r="HP2" s="162"/>
      <c r="HQ2" s="162"/>
      <c r="HR2" s="162"/>
      <c r="HS2" s="162"/>
      <c r="HT2" s="162"/>
      <c r="HU2" s="162"/>
      <c r="HV2" s="162"/>
      <c r="HW2" s="162"/>
      <c r="HX2" s="162"/>
      <c r="HY2" s="162"/>
      <c r="HZ2" s="162"/>
      <c r="IA2" s="162"/>
      <c r="IB2" s="162"/>
      <c r="IC2" s="162"/>
      <c r="ID2" s="162"/>
      <c r="IE2" s="162"/>
      <c r="IF2" s="162"/>
      <c r="IG2" s="162"/>
      <c r="IH2" s="162"/>
      <c r="II2" s="162"/>
      <c r="IJ2" s="162"/>
      <c r="IK2" s="162"/>
      <c r="IL2" s="162"/>
      <c r="IM2" s="162"/>
      <c r="IN2" s="162"/>
      <c r="IO2" s="162"/>
      <c r="IP2" s="162"/>
      <c r="IQ2" s="162"/>
      <c r="IR2" s="162"/>
      <c r="IS2" s="162"/>
      <c r="IT2" s="162"/>
      <c r="IU2" s="162"/>
      <c r="IV2" s="162"/>
      <c r="IW2" s="162"/>
      <c r="IX2" s="162"/>
      <c r="IY2" s="162"/>
      <c r="IZ2" s="162"/>
      <c r="JA2" s="162"/>
      <c r="JB2" s="162"/>
      <c r="JC2" s="162"/>
      <c r="JD2" s="162"/>
      <c r="JE2" s="162"/>
      <c r="JF2" s="162"/>
      <c r="JG2" s="162"/>
      <c r="JH2" s="162"/>
      <c r="JI2" s="162"/>
      <c r="JJ2" s="162"/>
      <c r="JK2" s="162"/>
      <c r="JL2" s="162"/>
      <c r="JM2" s="162"/>
      <c r="JN2" s="162"/>
      <c r="JO2" s="162"/>
      <c r="JP2" s="162"/>
      <c r="JQ2" s="162"/>
    </row>
    <row r="3" spans="1:277" s="163" customFormat="1" ht="13.5" customHeight="1">
      <c r="A3" s="2"/>
      <c r="B3" s="2"/>
      <c r="C3" s="214"/>
      <c r="D3" s="578"/>
      <c r="E3" s="578"/>
      <c r="F3" s="578"/>
      <c r="G3" s="578"/>
      <c r="H3" s="578"/>
      <c r="I3" s="578"/>
      <c r="J3" s="578"/>
      <c r="K3" s="578"/>
      <c r="L3" s="578"/>
      <c r="M3" s="578"/>
      <c r="N3" s="578"/>
      <c r="O3" s="578"/>
      <c r="P3" s="578"/>
      <c r="Q3" s="579"/>
      <c r="R3" s="446"/>
      <c r="S3" s="446"/>
      <c r="T3" s="446"/>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s="162"/>
      <c r="BD3" s="162"/>
      <c r="BE3" s="162"/>
      <c r="BF3" s="162"/>
      <c r="BG3" s="162"/>
      <c r="BH3" s="162"/>
      <c r="BI3" s="162"/>
      <c r="BJ3" s="162"/>
      <c r="BK3" s="162"/>
      <c r="BL3" s="162"/>
      <c r="BM3" s="162"/>
      <c r="BN3" s="162"/>
      <c r="BO3" s="162"/>
      <c r="BP3" s="162"/>
      <c r="BQ3" s="162"/>
      <c r="BR3" s="162"/>
      <c r="BS3" s="162"/>
      <c r="BT3" s="162"/>
      <c r="BU3" s="162"/>
      <c r="BV3" s="162"/>
      <c r="BW3" s="162"/>
      <c r="BX3" s="162"/>
      <c r="BY3" s="162"/>
      <c r="BZ3" s="162"/>
      <c r="CA3" s="162"/>
      <c r="CB3" s="162"/>
      <c r="CC3" s="162"/>
      <c r="CD3" s="162"/>
      <c r="CE3" s="162"/>
      <c r="CF3" s="162"/>
      <c r="CG3" s="162"/>
      <c r="CH3" s="162"/>
      <c r="CI3" s="162"/>
      <c r="CJ3" s="162"/>
      <c r="CK3" s="162"/>
      <c r="CL3" s="162"/>
      <c r="CM3" s="162"/>
      <c r="CN3" s="162"/>
      <c r="CO3" s="162"/>
      <c r="CP3" s="162"/>
      <c r="CQ3" s="162"/>
      <c r="CR3" s="162"/>
      <c r="CS3" s="162"/>
      <c r="CT3" s="162"/>
      <c r="CU3" s="162"/>
      <c r="CV3" s="162"/>
      <c r="CW3" s="162"/>
      <c r="CX3" s="162"/>
      <c r="CY3" s="162"/>
      <c r="CZ3" s="162"/>
      <c r="DA3" s="162"/>
      <c r="DB3" s="162"/>
      <c r="DC3" s="162"/>
      <c r="DD3" s="162"/>
      <c r="DE3" s="162"/>
      <c r="DF3" s="162"/>
      <c r="DG3" s="162"/>
      <c r="DH3" s="162"/>
      <c r="DI3" s="162"/>
      <c r="DJ3" s="162"/>
      <c r="DK3" s="162"/>
      <c r="DL3" s="162"/>
      <c r="DM3" s="162"/>
      <c r="DN3" s="162"/>
      <c r="DO3" s="162"/>
      <c r="DP3" s="162"/>
      <c r="DQ3" s="162"/>
      <c r="DR3" s="162"/>
      <c r="DS3" s="162"/>
      <c r="DT3" s="162"/>
      <c r="DU3" s="162"/>
      <c r="DV3" s="162"/>
      <c r="DW3" s="162"/>
      <c r="DX3" s="162"/>
      <c r="DY3" s="162"/>
      <c r="DZ3" s="162"/>
      <c r="EA3" s="162"/>
      <c r="EB3" s="162"/>
      <c r="EC3" s="162"/>
      <c r="ED3" s="162"/>
      <c r="EE3" s="162"/>
      <c r="EF3" s="162"/>
      <c r="EG3" s="162"/>
      <c r="EH3" s="162"/>
      <c r="EI3" s="162"/>
      <c r="EJ3" s="162"/>
      <c r="EK3" s="162"/>
      <c r="EL3" s="162"/>
      <c r="EM3" s="162"/>
      <c r="EN3" s="162"/>
      <c r="EO3" s="162"/>
      <c r="EP3" s="162"/>
      <c r="EQ3" s="162"/>
      <c r="ER3" s="162"/>
      <c r="ES3" s="162"/>
      <c r="ET3" s="162"/>
      <c r="EU3" s="162"/>
      <c r="EV3" s="162"/>
      <c r="EW3" s="162"/>
      <c r="EX3" s="162"/>
      <c r="EY3" s="162"/>
      <c r="EZ3" s="162"/>
      <c r="FA3" s="162"/>
      <c r="FB3" s="162"/>
      <c r="FC3" s="162"/>
      <c r="FD3" s="162"/>
      <c r="FE3" s="162"/>
      <c r="FF3" s="162"/>
      <c r="FG3" s="162"/>
      <c r="FH3" s="162"/>
      <c r="FI3" s="162"/>
      <c r="FJ3" s="162"/>
      <c r="FK3" s="162"/>
      <c r="FL3" s="162"/>
      <c r="FM3" s="162"/>
      <c r="FN3" s="162"/>
      <c r="FO3" s="162"/>
      <c r="FP3" s="162"/>
      <c r="FQ3" s="162"/>
      <c r="FR3" s="162"/>
      <c r="FS3" s="162"/>
      <c r="FT3" s="162"/>
      <c r="FU3" s="162"/>
      <c r="FV3" s="162"/>
      <c r="FW3" s="162"/>
      <c r="FX3" s="162"/>
      <c r="FY3" s="162"/>
      <c r="FZ3" s="162"/>
      <c r="GA3" s="162"/>
      <c r="GB3" s="162"/>
      <c r="GC3" s="162"/>
      <c r="GD3" s="162"/>
      <c r="GE3" s="162"/>
      <c r="GF3" s="162"/>
      <c r="GG3" s="162"/>
      <c r="GH3" s="162"/>
      <c r="GI3" s="162"/>
      <c r="GJ3" s="162"/>
      <c r="GK3" s="162"/>
      <c r="GL3" s="162"/>
      <c r="GM3" s="162"/>
      <c r="GN3" s="162"/>
      <c r="GO3" s="162"/>
      <c r="GP3" s="162"/>
      <c r="GQ3" s="162"/>
      <c r="GR3" s="162"/>
      <c r="GS3" s="162"/>
      <c r="GT3" s="162"/>
      <c r="GU3" s="162"/>
      <c r="GV3" s="162"/>
      <c r="GW3" s="162"/>
      <c r="GX3" s="162"/>
      <c r="GY3" s="162"/>
      <c r="GZ3" s="162"/>
      <c r="HA3" s="162"/>
      <c r="HB3" s="162"/>
      <c r="HC3" s="162"/>
      <c r="HD3" s="162"/>
      <c r="HE3" s="162"/>
      <c r="HF3" s="162"/>
      <c r="HG3" s="162"/>
      <c r="HH3" s="162"/>
      <c r="HI3" s="162"/>
      <c r="HJ3" s="162"/>
      <c r="HK3" s="162"/>
      <c r="HL3" s="162"/>
      <c r="HM3" s="162"/>
      <c r="HN3" s="162"/>
      <c r="HO3" s="162"/>
      <c r="HP3" s="162"/>
      <c r="HQ3" s="162"/>
      <c r="HR3" s="162"/>
      <c r="HS3" s="162"/>
      <c r="HT3" s="162"/>
      <c r="HU3" s="162"/>
      <c r="HV3" s="162"/>
      <c r="HW3" s="162"/>
      <c r="HX3" s="162"/>
      <c r="HY3" s="162"/>
      <c r="HZ3" s="162"/>
      <c r="IA3" s="162"/>
      <c r="IB3" s="162"/>
      <c r="IC3" s="162"/>
      <c r="ID3" s="162"/>
      <c r="IE3" s="162"/>
      <c r="IF3" s="162"/>
      <c r="IG3" s="162"/>
      <c r="IH3" s="162"/>
      <c r="II3" s="162"/>
      <c r="IJ3" s="162"/>
      <c r="IK3" s="162"/>
      <c r="IL3" s="162"/>
      <c r="IM3" s="162"/>
      <c r="IN3" s="162"/>
      <c r="IO3" s="162"/>
      <c r="IP3" s="162"/>
      <c r="IQ3" s="162"/>
      <c r="IR3" s="162"/>
      <c r="IS3" s="162"/>
      <c r="IT3" s="162"/>
      <c r="IU3" s="162"/>
      <c r="IV3" s="162"/>
      <c r="IW3" s="162"/>
      <c r="IX3" s="162"/>
      <c r="IY3" s="162"/>
      <c r="IZ3" s="162"/>
      <c r="JA3" s="162"/>
      <c r="JB3" s="162"/>
      <c r="JC3" s="162"/>
      <c r="JD3" s="162"/>
      <c r="JE3" s="162"/>
      <c r="JF3" s="162"/>
      <c r="JG3" s="162"/>
      <c r="JH3" s="162"/>
      <c r="JI3" s="162"/>
      <c r="JJ3" s="162"/>
      <c r="JK3" s="162"/>
      <c r="JL3" s="162"/>
      <c r="JM3" s="162"/>
      <c r="JN3" s="162"/>
      <c r="JO3" s="162"/>
      <c r="JP3" s="162"/>
      <c r="JQ3" s="162"/>
    </row>
    <row r="4" spans="1:277" s="163" customFormat="1" ht="43.5" customHeight="1">
      <c r="A4" s="447" t="s">
        <v>0</v>
      </c>
      <c r="B4" s="448"/>
      <c r="C4" s="449"/>
      <c r="D4" s="450" t="str">
        <f>'Mapa Final'!D4</f>
        <v>Sistema de Gestión de Seguridad y Salud en el Trabajo</v>
      </c>
      <c r="E4" s="451"/>
      <c r="F4" s="451"/>
      <c r="G4" s="451"/>
      <c r="H4" s="451"/>
      <c r="I4" s="451"/>
      <c r="J4" s="451"/>
      <c r="K4" s="451"/>
      <c r="L4" s="451"/>
      <c r="M4" s="451"/>
      <c r="N4" s="452"/>
      <c r="O4" s="453"/>
      <c r="P4" s="453"/>
      <c r="Q4" s="453"/>
      <c r="R4" s="1"/>
      <c r="S4" s="1"/>
      <c r="T4" s="1"/>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c r="EE4" s="162"/>
      <c r="EF4" s="162"/>
      <c r="EG4" s="162"/>
      <c r="EH4" s="162"/>
      <c r="EI4" s="162"/>
      <c r="EJ4" s="162"/>
      <c r="EK4" s="162"/>
      <c r="EL4" s="162"/>
      <c r="EM4" s="162"/>
      <c r="EN4" s="162"/>
      <c r="EO4" s="162"/>
      <c r="EP4" s="162"/>
      <c r="EQ4" s="162"/>
      <c r="ER4" s="162"/>
      <c r="ES4" s="162"/>
      <c r="ET4" s="162"/>
      <c r="EU4" s="162"/>
      <c r="EV4" s="162"/>
      <c r="EW4" s="162"/>
      <c r="EX4" s="162"/>
      <c r="EY4" s="162"/>
      <c r="EZ4" s="162"/>
      <c r="FA4" s="162"/>
      <c r="FB4" s="162"/>
      <c r="FC4" s="162"/>
      <c r="FD4" s="162"/>
      <c r="FE4" s="162"/>
      <c r="FF4" s="162"/>
      <c r="FG4" s="162"/>
      <c r="FH4" s="162"/>
      <c r="FI4" s="162"/>
      <c r="FJ4" s="162"/>
      <c r="FK4" s="162"/>
      <c r="FL4" s="162"/>
      <c r="FM4" s="162"/>
      <c r="FN4" s="162"/>
      <c r="FO4" s="162"/>
      <c r="FP4" s="162"/>
      <c r="FQ4" s="162"/>
      <c r="FR4" s="162"/>
      <c r="FS4" s="162"/>
      <c r="FT4" s="162"/>
      <c r="FU4" s="162"/>
      <c r="FV4" s="162"/>
      <c r="FW4" s="162"/>
      <c r="FX4" s="162"/>
      <c r="FY4" s="162"/>
      <c r="FZ4" s="162"/>
      <c r="GA4" s="162"/>
      <c r="GB4" s="162"/>
      <c r="GC4" s="162"/>
      <c r="GD4" s="162"/>
      <c r="GE4" s="162"/>
      <c r="GF4" s="162"/>
      <c r="GG4" s="162"/>
      <c r="GH4" s="162"/>
      <c r="GI4" s="162"/>
      <c r="GJ4" s="162"/>
      <c r="GK4" s="162"/>
      <c r="GL4" s="162"/>
      <c r="GM4" s="162"/>
      <c r="GN4" s="162"/>
      <c r="GO4" s="162"/>
      <c r="GP4" s="162"/>
      <c r="GQ4" s="162"/>
      <c r="GR4" s="162"/>
      <c r="GS4" s="162"/>
      <c r="GT4" s="162"/>
      <c r="GU4" s="162"/>
      <c r="GV4" s="162"/>
      <c r="GW4" s="162"/>
      <c r="GX4" s="162"/>
      <c r="GY4" s="162"/>
      <c r="GZ4" s="162"/>
      <c r="HA4" s="162"/>
      <c r="HB4" s="162"/>
      <c r="HC4" s="162"/>
      <c r="HD4" s="162"/>
      <c r="HE4" s="162"/>
      <c r="HF4" s="162"/>
      <c r="HG4" s="162"/>
      <c r="HH4" s="162"/>
      <c r="HI4" s="162"/>
      <c r="HJ4" s="162"/>
      <c r="HK4" s="162"/>
      <c r="HL4" s="162"/>
      <c r="HM4" s="162"/>
      <c r="HN4" s="162"/>
      <c r="HO4" s="162"/>
      <c r="HP4" s="162"/>
      <c r="HQ4" s="162"/>
      <c r="HR4" s="162"/>
      <c r="HS4" s="162"/>
      <c r="HT4" s="162"/>
      <c r="HU4" s="162"/>
      <c r="HV4" s="162"/>
      <c r="HW4" s="162"/>
      <c r="HX4" s="162"/>
      <c r="HY4" s="162"/>
      <c r="HZ4" s="162"/>
      <c r="IA4" s="162"/>
      <c r="IB4" s="162"/>
      <c r="IC4" s="162"/>
      <c r="ID4" s="162"/>
      <c r="IE4" s="162"/>
      <c r="IF4" s="162"/>
      <c r="IG4" s="162"/>
      <c r="IH4" s="162"/>
      <c r="II4" s="162"/>
      <c r="IJ4" s="162"/>
      <c r="IK4" s="162"/>
      <c r="IL4" s="162"/>
      <c r="IM4" s="162"/>
      <c r="IN4" s="162"/>
      <c r="IO4" s="162"/>
      <c r="IP4" s="162"/>
      <c r="IQ4" s="162"/>
      <c r="IR4" s="162"/>
      <c r="IS4" s="162"/>
      <c r="IT4" s="162"/>
      <c r="IU4" s="162"/>
      <c r="IV4" s="162"/>
      <c r="IW4" s="162"/>
      <c r="IX4" s="162"/>
      <c r="IY4" s="162"/>
      <c r="IZ4" s="162"/>
      <c r="JA4" s="162"/>
      <c r="JB4" s="162"/>
      <c r="JC4" s="162"/>
      <c r="JD4" s="162"/>
      <c r="JE4" s="162"/>
      <c r="JF4" s="162"/>
      <c r="JG4" s="162"/>
      <c r="JH4" s="162"/>
      <c r="JI4" s="162"/>
      <c r="JJ4" s="162"/>
      <c r="JK4" s="162"/>
      <c r="JL4" s="162"/>
      <c r="JM4" s="162"/>
      <c r="JN4" s="162"/>
      <c r="JO4" s="162"/>
      <c r="JP4" s="162"/>
      <c r="JQ4" s="162"/>
    </row>
    <row r="5" spans="1:277" s="163" customFormat="1" ht="60.75" customHeight="1">
      <c r="A5" s="447" t="s">
        <v>1</v>
      </c>
      <c r="B5" s="448"/>
      <c r="C5" s="449"/>
      <c r="D5" s="458" t="str">
        <f>'Mapa Final'!D5</f>
        <v>Velar por el cumplimiento normativo que garantice la seguridad y la salud en el trabajo de los servidores judiciales, contratistas por prestación de servicios, trabajadores en misión, judicantes y practicantes, articulados con el Sistema de Gestión de la Calidad y el Medio Ambiente de la Rama Judicial.</v>
      </c>
      <c r="E5" s="459"/>
      <c r="F5" s="459"/>
      <c r="G5" s="459"/>
      <c r="H5" s="459"/>
      <c r="I5" s="459"/>
      <c r="J5" s="459"/>
      <c r="K5" s="459"/>
      <c r="L5" s="459"/>
      <c r="M5" s="459"/>
      <c r="N5" s="460"/>
      <c r="O5" s="1"/>
      <c r="P5" s="1"/>
      <c r="Q5" s="1"/>
      <c r="R5" s="1"/>
      <c r="S5" s="1"/>
      <c r="T5" s="1"/>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c r="EI5" s="162"/>
      <c r="EJ5" s="162"/>
      <c r="EK5" s="162"/>
      <c r="EL5" s="162"/>
      <c r="EM5" s="162"/>
      <c r="EN5" s="162"/>
      <c r="EO5" s="162"/>
      <c r="EP5" s="162"/>
      <c r="EQ5" s="162"/>
      <c r="ER5" s="162"/>
      <c r="ES5" s="162"/>
      <c r="ET5" s="162"/>
      <c r="EU5" s="162"/>
      <c r="EV5" s="162"/>
      <c r="EW5" s="162"/>
      <c r="EX5" s="162"/>
      <c r="EY5" s="162"/>
      <c r="EZ5" s="162"/>
      <c r="FA5" s="162"/>
      <c r="FB5" s="162"/>
      <c r="FC5" s="162"/>
      <c r="FD5" s="162"/>
      <c r="FE5" s="162"/>
      <c r="FF5" s="162"/>
      <c r="FG5" s="162"/>
      <c r="FH5" s="162"/>
      <c r="FI5" s="162"/>
      <c r="FJ5" s="162"/>
      <c r="FK5" s="162"/>
      <c r="FL5" s="162"/>
      <c r="FM5" s="162"/>
      <c r="FN5" s="162"/>
      <c r="FO5" s="162"/>
      <c r="FP5" s="162"/>
      <c r="FQ5" s="162"/>
      <c r="FR5" s="162"/>
      <c r="FS5" s="162"/>
      <c r="FT5" s="162"/>
      <c r="FU5" s="162"/>
      <c r="FV5" s="162"/>
      <c r="FW5" s="162"/>
      <c r="FX5" s="162"/>
      <c r="FY5" s="162"/>
      <c r="FZ5" s="162"/>
      <c r="GA5" s="162"/>
      <c r="GB5" s="162"/>
      <c r="GC5" s="162"/>
      <c r="GD5" s="162"/>
      <c r="GE5" s="162"/>
      <c r="GF5" s="162"/>
      <c r="GG5" s="162"/>
      <c r="GH5" s="162"/>
      <c r="GI5" s="162"/>
      <c r="GJ5" s="162"/>
      <c r="GK5" s="162"/>
      <c r="GL5" s="162"/>
      <c r="GM5" s="162"/>
      <c r="GN5" s="162"/>
      <c r="GO5" s="162"/>
      <c r="GP5" s="162"/>
      <c r="GQ5" s="162"/>
      <c r="GR5" s="162"/>
      <c r="GS5" s="162"/>
      <c r="GT5" s="162"/>
      <c r="GU5" s="162"/>
      <c r="GV5" s="162"/>
      <c r="GW5" s="162"/>
      <c r="GX5" s="162"/>
      <c r="GY5" s="162"/>
      <c r="GZ5" s="162"/>
      <c r="HA5" s="162"/>
      <c r="HB5" s="162"/>
      <c r="HC5" s="162"/>
      <c r="HD5" s="162"/>
      <c r="HE5" s="162"/>
      <c r="HF5" s="162"/>
      <c r="HG5" s="162"/>
      <c r="HH5" s="162"/>
      <c r="HI5" s="162"/>
      <c r="HJ5" s="162"/>
      <c r="HK5" s="162"/>
      <c r="HL5" s="162"/>
      <c r="HM5" s="162"/>
      <c r="HN5" s="162"/>
      <c r="HO5" s="162"/>
      <c r="HP5" s="162"/>
      <c r="HQ5" s="162"/>
      <c r="HR5" s="162"/>
      <c r="HS5" s="162"/>
      <c r="HT5" s="162"/>
      <c r="HU5" s="162"/>
      <c r="HV5" s="162"/>
      <c r="HW5" s="162"/>
      <c r="HX5" s="162"/>
      <c r="HY5" s="162"/>
      <c r="HZ5" s="162"/>
      <c r="IA5" s="162"/>
      <c r="IB5" s="162"/>
      <c r="IC5" s="162"/>
      <c r="ID5" s="162"/>
      <c r="IE5" s="162"/>
      <c r="IF5" s="162"/>
      <c r="IG5" s="162"/>
      <c r="IH5" s="162"/>
      <c r="II5" s="162"/>
      <c r="IJ5" s="162"/>
      <c r="IK5" s="162"/>
      <c r="IL5" s="162"/>
      <c r="IM5" s="162"/>
      <c r="IN5" s="162"/>
      <c r="IO5" s="162"/>
      <c r="IP5" s="162"/>
      <c r="IQ5" s="162"/>
      <c r="IR5" s="162"/>
      <c r="IS5" s="162"/>
      <c r="IT5" s="162"/>
      <c r="IU5" s="162"/>
      <c r="IV5" s="162"/>
      <c r="IW5" s="162"/>
      <c r="IX5" s="162"/>
      <c r="IY5" s="162"/>
      <c r="IZ5" s="162"/>
      <c r="JA5" s="162"/>
      <c r="JB5" s="162"/>
      <c r="JC5" s="162"/>
      <c r="JD5" s="162"/>
      <c r="JE5" s="162"/>
      <c r="JF5" s="162"/>
      <c r="JG5" s="162"/>
      <c r="JH5" s="162"/>
      <c r="JI5" s="162"/>
      <c r="JJ5" s="162"/>
      <c r="JK5" s="162"/>
      <c r="JL5" s="162"/>
      <c r="JM5" s="162"/>
      <c r="JN5" s="162"/>
      <c r="JO5" s="162"/>
      <c r="JP5" s="162"/>
      <c r="JQ5" s="162"/>
    </row>
    <row r="6" spans="1:277" s="163" customFormat="1" ht="38.25" customHeight="1" thickBot="1">
      <c r="A6" s="447" t="s">
        <v>2</v>
      </c>
      <c r="B6" s="448"/>
      <c r="C6" s="449"/>
      <c r="D6" s="458" t="str">
        <f>'Mapa Final'!D6</f>
        <v>Nacional</v>
      </c>
      <c r="E6" s="459"/>
      <c r="F6" s="459"/>
      <c r="G6" s="459"/>
      <c r="H6" s="459"/>
      <c r="I6" s="459"/>
      <c r="J6" s="459"/>
      <c r="K6" s="459"/>
      <c r="L6" s="459"/>
      <c r="M6" s="459"/>
      <c r="N6" s="460"/>
      <c r="O6" s="1"/>
      <c r="P6" s="1"/>
      <c r="Q6" s="1"/>
      <c r="R6" s="1"/>
      <c r="S6" s="1"/>
      <c r="T6" s="1"/>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c r="CD6" s="162"/>
      <c r="CE6" s="162"/>
      <c r="CF6" s="162"/>
      <c r="CG6" s="162"/>
      <c r="CH6" s="162"/>
      <c r="CI6" s="162"/>
      <c r="CJ6" s="162"/>
      <c r="CK6" s="162"/>
      <c r="CL6" s="162"/>
      <c r="CM6" s="162"/>
      <c r="CN6" s="162"/>
      <c r="CO6" s="162"/>
      <c r="CP6" s="162"/>
      <c r="CQ6" s="162"/>
      <c r="CR6" s="162"/>
      <c r="CS6" s="162"/>
      <c r="CT6" s="162"/>
      <c r="CU6" s="162"/>
      <c r="CV6" s="162"/>
      <c r="CW6" s="162"/>
      <c r="CX6" s="162"/>
      <c r="CY6" s="162"/>
      <c r="CZ6" s="162"/>
      <c r="DA6" s="162"/>
      <c r="DB6" s="162"/>
      <c r="DC6" s="162"/>
      <c r="DD6" s="162"/>
      <c r="DE6" s="162"/>
      <c r="DF6" s="162"/>
      <c r="DG6" s="162"/>
      <c r="DH6" s="162"/>
      <c r="DI6" s="162"/>
      <c r="DJ6" s="162"/>
      <c r="DK6" s="162"/>
      <c r="DL6" s="162"/>
      <c r="DM6" s="162"/>
      <c r="DN6" s="162"/>
      <c r="DO6" s="162"/>
      <c r="DP6" s="162"/>
      <c r="DQ6" s="162"/>
      <c r="DR6" s="162"/>
      <c r="DS6" s="162"/>
      <c r="DT6" s="162"/>
      <c r="DU6" s="162"/>
      <c r="DV6" s="162"/>
      <c r="DW6" s="162"/>
      <c r="DX6" s="162"/>
      <c r="DY6" s="162"/>
      <c r="DZ6" s="162"/>
      <c r="EA6" s="162"/>
      <c r="EB6" s="162"/>
      <c r="EC6" s="162"/>
      <c r="ED6" s="162"/>
      <c r="EE6" s="162"/>
      <c r="EF6" s="162"/>
      <c r="EG6" s="162"/>
      <c r="EH6" s="162"/>
      <c r="EI6" s="162"/>
      <c r="EJ6" s="162"/>
      <c r="EK6" s="162"/>
      <c r="EL6" s="162"/>
      <c r="EM6" s="162"/>
      <c r="EN6" s="162"/>
      <c r="EO6" s="162"/>
      <c r="EP6" s="162"/>
      <c r="EQ6" s="162"/>
      <c r="ER6" s="162"/>
      <c r="ES6" s="162"/>
      <c r="ET6" s="162"/>
      <c r="EU6" s="162"/>
      <c r="EV6" s="162"/>
      <c r="EW6" s="162"/>
      <c r="EX6" s="162"/>
      <c r="EY6" s="162"/>
      <c r="EZ6" s="162"/>
      <c r="FA6" s="162"/>
      <c r="FB6" s="162"/>
      <c r="FC6" s="162"/>
      <c r="FD6" s="162"/>
      <c r="FE6" s="162"/>
      <c r="FF6" s="162"/>
      <c r="FG6" s="162"/>
      <c r="FH6" s="162"/>
      <c r="FI6" s="162"/>
      <c r="FJ6" s="162"/>
      <c r="FK6" s="162"/>
      <c r="FL6" s="162"/>
      <c r="FM6" s="162"/>
      <c r="FN6" s="162"/>
      <c r="FO6" s="162"/>
      <c r="FP6" s="162"/>
      <c r="FQ6" s="162"/>
      <c r="FR6" s="162"/>
      <c r="FS6" s="162"/>
      <c r="FT6" s="162"/>
      <c r="FU6" s="162"/>
      <c r="FV6" s="162"/>
      <c r="FW6" s="162"/>
      <c r="FX6" s="162"/>
      <c r="FY6" s="162"/>
      <c r="FZ6" s="162"/>
      <c r="GA6" s="162"/>
      <c r="GB6" s="162"/>
      <c r="GC6" s="162"/>
      <c r="GD6" s="162"/>
      <c r="GE6" s="162"/>
      <c r="GF6" s="162"/>
      <c r="GG6" s="162"/>
      <c r="GH6" s="162"/>
      <c r="GI6" s="162"/>
      <c r="GJ6" s="162"/>
      <c r="GK6" s="162"/>
      <c r="GL6" s="162"/>
      <c r="GM6" s="162"/>
      <c r="GN6" s="162"/>
      <c r="GO6" s="162"/>
      <c r="GP6" s="162"/>
      <c r="GQ6" s="162"/>
      <c r="GR6" s="162"/>
      <c r="GS6" s="162"/>
      <c r="GT6" s="162"/>
      <c r="GU6" s="162"/>
      <c r="GV6" s="162"/>
      <c r="GW6" s="162"/>
      <c r="GX6" s="162"/>
      <c r="GY6" s="162"/>
      <c r="GZ6" s="162"/>
      <c r="HA6" s="162"/>
      <c r="HB6" s="162"/>
      <c r="HC6" s="162"/>
      <c r="HD6" s="162"/>
      <c r="HE6" s="162"/>
      <c r="HF6" s="162"/>
      <c r="HG6" s="162"/>
      <c r="HH6" s="162"/>
      <c r="HI6" s="162"/>
      <c r="HJ6" s="162"/>
      <c r="HK6" s="162"/>
      <c r="HL6" s="162"/>
      <c r="HM6" s="162"/>
      <c r="HN6" s="162"/>
      <c r="HO6" s="162"/>
      <c r="HP6" s="162"/>
      <c r="HQ6" s="162"/>
      <c r="HR6" s="162"/>
      <c r="HS6" s="162"/>
      <c r="HT6" s="162"/>
      <c r="HU6" s="162"/>
      <c r="HV6" s="162"/>
      <c r="HW6" s="162"/>
      <c r="HX6" s="162"/>
      <c r="HY6" s="162"/>
      <c r="HZ6" s="162"/>
      <c r="IA6" s="162"/>
      <c r="IB6" s="162"/>
      <c r="IC6" s="162"/>
      <c r="ID6" s="162"/>
      <c r="IE6" s="162"/>
      <c r="IF6" s="162"/>
      <c r="IG6" s="162"/>
      <c r="IH6" s="162"/>
      <c r="II6" s="162"/>
      <c r="IJ6" s="162"/>
      <c r="IK6" s="162"/>
      <c r="IL6" s="162"/>
      <c r="IM6" s="162"/>
      <c r="IN6" s="162"/>
      <c r="IO6" s="162"/>
      <c r="IP6" s="162"/>
      <c r="IQ6" s="162"/>
      <c r="IR6" s="162"/>
      <c r="IS6" s="162"/>
      <c r="IT6" s="162"/>
      <c r="IU6" s="162"/>
      <c r="IV6" s="162"/>
      <c r="IW6" s="162"/>
      <c r="IX6" s="162"/>
      <c r="IY6" s="162"/>
      <c r="IZ6" s="162"/>
      <c r="JA6" s="162"/>
      <c r="JB6" s="162"/>
      <c r="JC6" s="162"/>
      <c r="JD6" s="162"/>
      <c r="JE6" s="162"/>
      <c r="JF6" s="162"/>
      <c r="JG6" s="162"/>
      <c r="JH6" s="162"/>
      <c r="JI6" s="162"/>
      <c r="JJ6" s="162"/>
      <c r="JK6" s="162"/>
      <c r="JL6" s="162"/>
      <c r="JM6" s="162"/>
      <c r="JN6" s="162"/>
      <c r="JO6" s="162"/>
      <c r="JP6" s="162"/>
      <c r="JQ6" s="162"/>
    </row>
    <row r="7" spans="1:277" s="195" customFormat="1" ht="75.75" customHeight="1" thickTop="1" thickBot="1">
      <c r="A7" s="571" t="s">
        <v>344</v>
      </c>
      <c r="B7" s="572"/>
      <c r="C7" s="572"/>
      <c r="D7" s="572"/>
      <c r="E7" s="572"/>
      <c r="F7" s="573"/>
      <c r="G7" s="202"/>
      <c r="H7" s="574" t="s">
        <v>345</v>
      </c>
      <c r="I7" s="574"/>
      <c r="J7" s="574"/>
      <c r="K7" s="574" t="s">
        <v>346</v>
      </c>
      <c r="L7" s="574"/>
      <c r="M7" s="574"/>
      <c r="N7" s="575" t="s">
        <v>347</v>
      </c>
      <c r="O7" s="580" t="s">
        <v>348</v>
      </c>
      <c r="P7" s="582" t="s">
        <v>349</v>
      </c>
      <c r="Q7" s="583"/>
      <c r="R7" s="582" t="s">
        <v>350</v>
      </c>
      <c r="S7" s="583"/>
      <c r="T7" s="584" t="s">
        <v>351</v>
      </c>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row>
    <row r="8" spans="1:277" s="196" customFormat="1" ht="75.75" customHeight="1" thickTop="1" thickBot="1">
      <c r="A8" s="212" t="s">
        <v>202</v>
      </c>
      <c r="B8" s="212" t="s">
        <v>375</v>
      </c>
      <c r="C8" s="213" t="s">
        <v>8</v>
      </c>
      <c r="D8" s="203" t="s">
        <v>359</v>
      </c>
      <c r="E8" s="215" t="s">
        <v>10</v>
      </c>
      <c r="F8" s="215" t="s">
        <v>11</v>
      </c>
      <c r="G8" s="215" t="s">
        <v>12</v>
      </c>
      <c r="H8" s="205" t="s">
        <v>352</v>
      </c>
      <c r="I8" s="205" t="s">
        <v>38</v>
      </c>
      <c r="J8" s="205" t="s">
        <v>353</v>
      </c>
      <c r="K8" s="205" t="s">
        <v>352</v>
      </c>
      <c r="L8" s="205" t="s">
        <v>354</v>
      </c>
      <c r="M8" s="205" t="s">
        <v>353</v>
      </c>
      <c r="N8" s="575"/>
      <c r="O8" s="581"/>
      <c r="P8" s="206" t="s">
        <v>355</v>
      </c>
      <c r="Q8" s="206" t="s">
        <v>356</v>
      </c>
      <c r="R8" s="206" t="s">
        <v>357</v>
      </c>
      <c r="S8" s="206" t="s">
        <v>358</v>
      </c>
      <c r="T8" s="584"/>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09"/>
      <c r="BQ8" s="209"/>
      <c r="BR8" s="209"/>
      <c r="BS8" s="209"/>
      <c r="BT8" s="209"/>
      <c r="BU8" s="209"/>
      <c r="BV8" s="209"/>
      <c r="BW8" s="209"/>
      <c r="BX8" s="209"/>
      <c r="BY8" s="209"/>
      <c r="BZ8" s="209"/>
      <c r="CA8" s="209"/>
      <c r="CB8" s="209"/>
      <c r="CC8" s="209"/>
      <c r="CD8" s="209"/>
      <c r="CE8" s="209"/>
      <c r="CF8" s="209"/>
      <c r="CG8" s="209"/>
      <c r="CH8" s="209"/>
      <c r="CI8" s="209"/>
      <c r="CJ8" s="209"/>
      <c r="CK8" s="209"/>
      <c r="CL8" s="209"/>
      <c r="CM8" s="209"/>
      <c r="CN8" s="209"/>
      <c r="CO8" s="209"/>
      <c r="CP8" s="209"/>
      <c r="CQ8" s="209"/>
      <c r="CR8" s="209"/>
      <c r="CS8" s="209"/>
      <c r="CT8" s="209"/>
      <c r="CU8" s="209"/>
      <c r="CV8" s="209"/>
      <c r="CW8" s="209"/>
      <c r="CX8" s="209"/>
      <c r="CY8" s="209"/>
      <c r="CZ8" s="209"/>
      <c r="DA8" s="209"/>
      <c r="DB8" s="209"/>
      <c r="DC8" s="209"/>
      <c r="DD8" s="209"/>
      <c r="DE8" s="209"/>
      <c r="DF8" s="209"/>
      <c r="DG8" s="209"/>
      <c r="DH8" s="209"/>
      <c r="DI8" s="209"/>
      <c r="DJ8" s="209"/>
      <c r="DK8" s="209"/>
      <c r="DL8" s="209"/>
      <c r="DM8" s="209"/>
      <c r="DN8" s="209"/>
      <c r="DO8" s="209"/>
      <c r="DP8" s="209"/>
      <c r="DQ8" s="209"/>
      <c r="DR8" s="209"/>
      <c r="DS8" s="209"/>
      <c r="DT8" s="209"/>
      <c r="DU8" s="209"/>
      <c r="DV8" s="209"/>
      <c r="DW8" s="209"/>
      <c r="DX8" s="209"/>
      <c r="DY8" s="209"/>
      <c r="DZ8" s="209"/>
      <c r="EA8" s="209"/>
      <c r="EB8" s="209"/>
      <c r="EC8" s="209"/>
      <c r="ED8" s="209"/>
      <c r="EE8" s="209"/>
      <c r="EF8" s="209"/>
      <c r="EG8" s="209"/>
      <c r="EH8" s="209"/>
      <c r="EI8" s="209"/>
      <c r="EJ8" s="209"/>
      <c r="EK8" s="209"/>
      <c r="EL8" s="209"/>
      <c r="EM8" s="209"/>
      <c r="EN8" s="209"/>
      <c r="EO8" s="209"/>
      <c r="EP8" s="209"/>
      <c r="EQ8" s="209"/>
      <c r="ER8" s="209"/>
      <c r="ES8" s="209"/>
      <c r="ET8" s="209"/>
      <c r="EU8" s="209"/>
      <c r="EV8" s="209"/>
      <c r="EW8" s="209"/>
      <c r="EX8" s="209"/>
      <c r="EY8" s="209"/>
      <c r="EZ8" s="209"/>
      <c r="FA8" s="209"/>
      <c r="FB8" s="209"/>
      <c r="FC8" s="209"/>
      <c r="FD8" s="209"/>
      <c r="FE8" s="209"/>
      <c r="FF8" s="209"/>
      <c r="FG8" s="209"/>
      <c r="FH8" s="209"/>
      <c r="FI8" s="209"/>
      <c r="FJ8" s="209"/>
      <c r="FK8" s="209"/>
      <c r="FL8" s="209"/>
      <c r="FM8" s="209"/>
      <c r="FN8" s="209"/>
      <c r="FO8" s="209"/>
      <c r="FP8" s="209"/>
      <c r="FQ8" s="209"/>
      <c r="FR8" s="209"/>
      <c r="FS8" s="209"/>
    </row>
    <row r="9" spans="1:277" s="197" customFormat="1" ht="16.5" customHeight="1" thickTop="1" thickBot="1">
      <c r="A9" s="613"/>
      <c r="B9" s="614"/>
      <c r="C9" s="614"/>
      <c r="D9" s="614"/>
      <c r="E9" s="614"/>
      <c r="F9" s="614"/>
      <c r="G9" s="614"/>
      <c r="H9" s="614"/>
      <c r="I9" s="614"/>
      <c r="J9" s="614"/>
      <c r="K9" s="614"/>
      <c r="L9" s="614"/>
      <c r="M9" s="614"/>
      <c r="N9" s="614"/>
      <c r="T9" s="207"/>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10"/>
      <c r="BU9" s="210"/>
      <c r="BV9" s="210"/>
      <c r="BW9" s="210"/>
      <c r="BX9" s="210"/>
      <c r="BY9" s="210"/>
      <c r="BZ9" s="210"/>
      <c r="CA9" s="210"/>
      <c r="CB9" s="210"/>
      <c r="CC9" s="210"/>
      <c r="CD9" s="210"/>
      <c r="CE9" s="210"/>
      <c r="CF9" s="210"/>
      <c r="CG9" s="210"/>
      <c r="CH9" s="210"/>
      <c r="CI9" s="210"/>
      <c r="CJ9" s="210"/>
      <c r="CK9" s="210"/>
      <c r="CL9" s="210"/>
      <c r="CM9" s="210"/>
      <c r="CN9" s="210"/>
      <c r="CO9" s="210"/>
      <c r="CP9" s="210"/>
      <c r="CQ9" s="210"/>
      <c r="CR9" s="210"/>
      <c r="CS9" s="210"/>
      <c r="CT9" s="210"/>
      <c r="CU9" s="210"/>
      <c r="CV9" s="210"/>
      <c r="CW9" s="210"/>
      <c r="CX9" s="210"/>
      <c r="CY9" s="210"/>
      <c r="CZ9" s="210"/>
      <c r="DA9" s="210"/>
      <c r="DB9" s="210"/>
      <c r="DC9" s="210"/>
      <c r="DD9" s="210"/>
      <c r="DE9" s="210"/>
      <c r="DF9" s="210"/>
      <c r="DG9" s="210"/>
      <c r="DH9" s="210"/>
      <c r="DI9" s="210"/>
      <c r="DJ9" s="210"/>
      <c r="DK9" s="210"/>
      <c r="DL9" s="210"/>
      <c r="DM9" s="210"/>
      <c r="DN9" s="210"/>
      <c r="DO9" s="210"/>
      <c r="DP9" s="210"/>
      <c r="DQ9" s="210"/>
      <c r="DR9" s="210"/>
      <c r="DS9" s="210"/>
      <c r="DT9" s="210"/>
      <c r="DU9" s="210"/>
      <c r="DV9" s="210"/>
      <c r="DW9" s="210"/>
      <c r="DX9" s="210"/>
      <c r="DY9" s="210"/>
      <c r="DZ9" s="210"/>
      <c r="EA9" s="210"/>
      <c r="EB9" s="210"/>
      <c r="EC9" s="210"/>
      <c r="ED9" s="210"/>
      <c r="EE9" s="210"/>
      <c r="EF9" s="210"/>
      <c r="EG9" s="210"/>
      <c r="EH9" s="210"/>
      <c r="EI9" s="210"/>
      <c r="EJ9" s="210"/>
      <c r="EK9" s="210"/>
      <c r="EL9" s="210"/>
      <c r="EM9" s="210"/>
      <c r="EN9" s="210"/>
      <c r="EO9" s="210"/>
      <c r="EP9" s="210"/>
      <c r="EQ9" s="210"/>
      <c r="ER9" s="210"/>
      <c r="ES9" s="210"/>
      <c r="ET9" s="210"/>
      <c r="EU9" s="210"/>
      <c r="EV9" s="210"/>
      <c r="EW9" s="210"/>
      <c r="EX9" s="210"/>
      <c r="EY9" s="210"/>
      <c r="EZ9" s="210"/>
      <c r="FA9" s="210"/>
      <c r="FB9" s="210"/>
      <c r="FC9" s="210"/>
      <c r="FD9" s="210"/>
      <c r="FE9" s="210"/>
      <c r="FF9" s="210"/>
      <c r="FG9" s="210"/>
      <c r="FH9" s="210"/>
      <c r="FI9" s="210"/>
      <c r="FJ9" s="210"/>
      <c r="FK9" s="210"/>
      <c r="FL9" s="210"/>
      <c r="FM9" s="210"/>
      <c r="FN9" s="210"/>
      <c r="FO9" s="210"/>
      <c r="FP9" s="210"/>
      <c r="FQ9" s="210"/>
      <c r="FR9" s="210"/>
      <c r="FS9" s="210"/>
    </row>
    <row r="10" spans="1:277" s="198" customFormat="1" ht="86.25" customHeight="1">
      <c r="A10" s="615">
        <f>'Mapa Final'!A15</f>
        <v>2</v>
      </c>
      <c r="B10" s="590" t="str">
        <f>'Mapa Final'!B15</f>
        <v>Recurso Humanos no competente e insuficiente</v>
      </c>
      <c r="C10" s="618" t="str">
        <f>'Mapa Final'!C15</f>
        <v>Incumplimiento de las metas establecidas</v>
      </c>
      <c r="D10" s="618" t="str">
        <f>'Mapa Final'!D15</f>
        <v xml:space="preserve">* Falta de recurso humano para la implementación del SG-SST
*No se cuenta con perfil del cargo para los Coordinadores Nacional y Coordinadores Seccionales del SG-SST 
* Desconocimiento en la implementación del SG-SST por los coordinadores del  SG-SST seccionales
* Rotación de Coordinadores de SG-SST de Seccionales y Coordinaciones Administrativas
</v>
      </c>
      <c r="E10" s="601" t="str">
        <f>'Mapa Final'!E15</f>
        <v>Carencias de recurso humano suficiente, capacitado y entrenado para la implementación del SG-SST en las Direcciones Seccionales y Coordinaciones Administrativas</v>
      </c>
      <c r="F10" s="601" t="str">
        <f>'Mapa Final'!F15</f>
        <v>La posibilidad de Incumplimiento de las metas establecidas en el plan de trabajo y los objetivos del  SG-SST debido a la carencias de recurso humano suficiente, capacitado y entrenado para la implementación del SG-SST en las Direcciones Seccionales y Coordinaciones Administrativas</v>
      </c>
      <c r="G10" s="601" t="str">
        <f>'Mapa Final'!G15</f>
        <v>Usuarios, productos y prácticas organizacionales</v>
      </c>
      <c r="H10" s="604" t="str">
        <f>'Mapa Final'!I15</f>
        <v>Muy Alta</v>
      </c>
      <c r="I10" s="607" t="str">
        <f>'Mapa Final'!L15</f>
        <v>Moderado</v>
      </c>
      <c r="J10" s="610" t="str">
        <f>'Mapa Final'!N15</f>
        <v xml:space="preserve">Alto </v>
      </c>
      <c r="K10" s="587" t="str">
        <f>'Mapa Final'!AA15</f>
        <v>Media</v>
      </c>
      <c r="L10" s="587" t="str">
        <f>'Mapa Final'!AE15</f>
        <v>Moderado</v>
      </c>
      <c r="M10" s="592" t="str">
        <f>'Mapa Final'!AG15</f>
        <v>Moderado</v>
      </c>
      <c r="N10" s="587" t="str">
        <f>'Mapa Final'!AH15</f>
        <v>Reducir(mitigar)</v>
      </c>
      <c r="O10" s="281" t="s">
        <v>598</v>
      </c>
      <c r="P10" s="279" t="s">
        <v>576</v>
      </c>
      <c r="Q10" s="279" t="s">
        <v>509</v>
      </c>
      <c r="R10" s="280">
        <v>44197</v>
      </c>
      <c r="S10" s="280">
        <v>44286</v>
      </c>
      <c r="T10" s="281" t="s">
        <v>550</v>
      </c>
      <c r="U10" s="211"/>
      <c r="V10" s="211"/>
      <c r="W10" s="211"/>
      <c r="X10" s="211"/>
      <c r="Y10" s="211"/>
      <c r="Z10" s="211"/>
      <c r="AA10" s="211"/>
      <c r="AB10" s="211"/>
      <c r="AC10" s="211"/>
      <c r="AD10" s="211"/>
      <c r="AE10" s="211"/>
      <c r="AF10" s="211"/>
      <c r="AG10" s="211"/>
      <c r="AH10" s="211"/>
      <c r="AI10" s="211"/>
      <c r="AJ10" s="211"/>
      <c r="AK10" s="211"/>
      <c r="AL10" s="211"/>
      <c r="AM10" s="211"/>
      <c r="AN10" s="211"/>
      <c r="AO10" s="211"/>
      <c r="AP10" s="211"/>
      <c r="AQ10" s="211"/>
      <c r="AR10" s="211"/>
      <c r="AS10" s="211"/>
      <c r="AT10" s="211"/>
      <c r="AU10" s="211"/>
      <c r="AV10" s="211"/>
      <c r="AW10" s="211"/>
      <c r="AX10" s="211"/>
      <c r="AY10" s="211"/>
      <c r="AZ10" s="211"/>
      <c r="BA10" s="211"/>
      <c r="BB10" s="211"/>
      <c r="BC10" s="211"/>
      <c r="BD10" s="211"/>
      <c r="BE10" s="211"/>
      <c r="BF10" s="211"/>
      <c r="BG10" s="211"/>
      <c r="BH10" s="211"/>
      <c r="BI10" s="211"/>
      <c r="BJ10" s="211"/>
      <c r="BK10" s="211"/>
      <c r="BL10" s="211"/>
      <c r="BM10" s="211"/>
      <c r="BN10" s="211"/>
      <c r="BO10" s="211"/>
      <c r="BP10" s="211"/>
      <c r="BQ10" s="211"/>
      <c r="BR10" s="211"/>
      <c r="BS10" s="211"/>
      <c r="BT10" s="211"/>
      <c r="BU10" s="211"/>
      <c r="BV10" s="211"/>
      <c r="BW10" s="211"/>
      <c r="BX10" s="211"/>
      <c r="BY10" s="211"/>
      <c r="BZ10" s="211"/>
      <c r="CA10" s="211"/>
      <c r="CB10" s="211"/>
      <c r="CC10" s="211"/>
      <c r="CD10" s="211"/>
      <c r="CE10" s="211"/>
      <c r="CF10" s="211"/>
      <c r="CG10" s="211"/>
      <c r="CH10" s="211"/>
      <c r="CI10" s="211"/>
      <c r="CJ10" s="211"/>
      <c r="CK10" s="211"/>
      <c r="CL10" s="211"/>
      <c r="CM10" s="211"/>
      <c r="CN10" s="211"/>
      <c r="CO10" s="211"/>
      <c r="CP10" s="211"/>
      <c r="CQ10" s="211"/>
      <c r="CR10" s="211"/>
      <c r="CS10" s="211"/>
      <c r="CT10" s="211"/>
      <c r="CU10" s="211"/>
      <c r="CV10" s="211"/>
      <c r="CW10" s="211"/>
      <c r="CX10" s="211"/>
      <c r="CY10" s="211"/>
      <c r="CZ10" s="211"/>
      <c r="DA10" s="211"/>
      <c r="DB10" s="211"/>
      <c r="DC10" s="211"/>
      <c r="DD10" s="211"/>
      <c r="DE10" s="211"/>
      <c r="DF10" s="211"/>
      <c r="DG10" s="211"/>
      <c r="DH10" s="211"/>
      <c r="DI10" s="211"/>
      <c r="DJ10" s="211"/>
      <c r="DK10" s="211"/>
      <c r="DL10" s="211"/>
      <c r="DM10" s="211"/>
      <c r="DN10" s="211"/>
      <c r="DO10" s="211"/>
      <c r="DP10" s="211"/>
      <c r="DQ10" s="211"/>
      <c r="DR10" s="211"/>
      <c r="DS10" s="211"/>
      <c r="DT10" s="211"/>
      <c r="DU10" s="211"/>
      <c r="DV10" s="211"/>
      <c r="DW10" s="211"/>
      <c r="DX10" s="211"/>
      <c r="DY10" s="211"/>
      <c r="DZ10" s="211"/>
      <c r="EA10" s="211"/>
      <c r="EB10" s="211"/>
      <c r="EC10" s="211"/>
      <c r="ED10" s="211"/>
      <c r="EE10" s="211"/>
      <c r="EF10" s="211"/>
      <c r="EG10" s="211"/>
      <c r="EH10" s="211"/>
      <c r="EI10" s="211"/>
      <c r="EJ10" s="211"/>
      <c r="EK10" s="211"/>
      <c r="EL10" s="211"/>
      <c r="EM10" s="211"/>
      <c r="EN10" s="211"/>
      <c r="EO10" s="211"/>
      <c r="EP10" s="211"/>
      <c r="EQ10" s="211"/>
      <c r="ER10" s="211"/>
      <c r="ES10" s="211"/>
      <c r="ET10" s="211"/>
      <c r="EU10" s="211"/>
      <c r="EV10" s="211"/>
      <c r="EW10" s="211"/>
      <c r="EX10" s="211"/>
      <c r="EY10" s="211"/>
      <c r="EZ10" s="211"/>
      <c r="FA10" s="211"/>
      <c r="FB10" s="211"/>
      <c r="FC10" s="211"/>
      <c r="FD10" s="211"/>
      <c r="FE10" s="211"/>
      <c r="FF10" s="211"/>
      <c r="FG10" s="211"/>
      <c r="FH10" s="211"/>
      <c r="FI10" s="211"/>
      <c r="FJ10" s="211"/>
      <c r="FK10" s="211"/>
      <c r="FL10" s="211"/>
      <c r="FM10" s="211"/>
      <c r="FN10" s="211"/>
      <c r="FO10" s="211"/>
      <c r="FP10" s="211"/>
      <c r="FQ10" s="211"/>
      <c r="FR10" s="211"/>
      <c r="FS10" s="211"/>
    </row>
    <row r="11" spans="1:277" s="198" customFormat="1" ht="75.75" customHeight="1">
      <c r="A11" s="616"/>
      <c r="B11" s="434"/>
      <c r="C11" s="619"/>
      <c r="D11" s="619"/>
      <c r="E11" s="602"/>
      <c r="F11" s="602"/>
      <c r="G11" s="602"/>
      <c r="H11" s="605"/>
      <c r="I11" s="608"/>
      <c r="J11" s="611"/>
      <c r="K11" s="588"/>
      <c r="L11" s="588"/>
      <c r="M11" s="593"/>
      <c r="N11" s="588"/>
      <c r="O11" s="179" t="s">
        <v>599</v>
      </c>
      <c r="P11" s="279" t="s">
        <v>509</v>
      </c>
      <c r="Q11" s="279" t="s">
        <v>509</v>
      </c>
      <c r="R11" s="280">
        <v>44197</v>
      </c>
      <c r="S11" s="280">
        <v>44286</v>
      </c>
      <c r="T11" s="259" t="s">
        <v>552</v>
      </c>
      <c r="U11" s="211"/>
      <c r="V11" s="211"/>
      <c r="W11" s="211"/>
      <c r="X11" s="211"/>
      <c r="Y11" s="211"/>
      <c r="Z11" s="211"/>
      <c r="AA11" s="211"/>
      <c r="AB11" s="211"/>
      <c r="AC11" s="211"/>
      <c r="AD11" s="211"/>
      <c r="AE11" s="211"/>
      <c r="AF11" s="211"/>
      <c r="AG11" s="211"/>
      <c r="AH11" s="211"/>
      <c r="AI11" s="211"/>
      <c r="AJ11" s="211"/>
      <c r="AK11" s="211"/>
      <c r="AL11" s="211"/>
      <c r="AM11" s="211"/>
      <c r="AN11" s="211"/>
      <c r="AO11" s="211"/>
      <c r="AP11" s="211"/>
      <c r="AQ11" s="211"/>
      <c r="AR11" s="211"/>
      <c r="AS11" s="211"/>
      <c r="AT11" s="211"/>
      <c r="AU11" s="211"/>
      <c r="AV11" s="211"/>
      <c r="AW11" s="211"/>
      <c r="AX11" s="211"/>
      <c r="AY11" s="211"/>
      <c r="AZ11" s="211"/>
      <c r="BA11" s="211"/>
      <c r="BB11" s="211"/>
      <c r="BC11" s="211"/>
      <c r="BD11" s="211"/>
      <c r="BE11" s="211"/>
      <c r="BF11" s="211"/>
      <c r="BG11" s="211"/>
      <c r="BH11" s="211"/>
      <c r="BI11" s="211"/>
      <c r="BJ11" s="211"/>
      <c r="BK11" s="211"/>
      <c r="BL11" s="211"/>
      <c r="BM11" s="211"/>
      <c r="BN11" s="211"/>
      <c r="BO11" s="211"/>
      <c r="BP11" s="211"/>
      <c r="BQ11" s="211"/>
      <c r="BR11" s="211"/>
      <c r="BS11" s="211"/>
      <c r="BT11" s="211"/>
      <c r="BU11" s="211"/>
      <c r="BV11" s="211"/>
      <c r="BW11" s="211"/>
      <c r="BX11" s="211"/>
      <c r="BY11" s="211"/>
      <c r="BZ11" s="211"/>
      <c r="CA11" s="211"/>
      <c r="CB11" s="211"/>
      <c r="CC11" s="211"/>
      <c r="CD11" s="211"/>
      <c r="CE11" s="211"/>
      <c r="CF11" s="211"/>
      <c r="CG11" s="211"/>
      <c r="CH11" s="211"/>
      <c r="CI11" s="211"/>
      <c r="CJ11" s="211"/>
      <c r="CK11" s="211"/>
      <c r="CL11" s="211"/>
      <c r="CM11" s="211"/>
      <c r="CN11" s="211"/>
      <c r="CO11" s="211"/>
      <c r="CP11" s="211"/>
      <c r="CQ11" s="211"/>
      <c r="CR11" s="211"/>
      <c r="CS11" s="211"/>
      <c r="CT11" s="211"/>
      <c r="CU11" s="211"/>
      <c r="CV11" s="211"/>
      <c r="CW11" s="211"/>
      <c r="CX11" s="211"/>
      <c r="CY11" s="211"/>
      <c r="CZ11" s="211"/>
      <c r="DA11" s="211"/>
      <c r="DB11" s="211"/>
      <c r="DC11" s="211"/>
      <c r="DD11" s="211"/>
      <c r="DE11" s="211"/>
      <c r="DF11" s="211"/>
      <c r="DG11" s="211"/>
      <c r="DH11" s="211"/>
      <c r="DI11" s="211"/>
      <c r="DJ11" s="211"/>
      <c r="DK11" s="211"/>
      <c r="DL11" s="211"/>
      <c r="DM11" s="211"/>
      <c r="DN11" s="211"/>
      <c r="DO11" s="211"/>
      <c r="DP11" s="211"/>
      <c r="DQ11" s="211"/>
      <c r="DR11" s="211"/>
      <c r="DS11" s="211"/>
      <c r="DT11" s="211"/>
      <c r="DU11" s="211"/>
      <c r="DV11" s="211"/>
      <c r="DW11" s="211"/>
      <c r="DX11" s="211"/>
      <c r="DY11" s="211"/>
      <c r="DZ11" s="211"/>
      <c r="EA11" s="211"/>
      <c r="EB11" s="211"/>
      <c r="EC11" s="211"/>
      <c r="ED11" s="211"/>
      <c r="EE11" s="211"/>
      <c r="EF11" s="211"/>
      <c r="EG11" s="211"/>
      <c r="EH11" s="211"/>
      <c r="EI11" s="211"/>
      <c r="EJ11" s="211"/>
      <c r="EK11" s="211"/>
      <c r="EL11" s="211"/>
      <c r="EM11" s="211"/>
      <c r="EN11" s="211"/>
      <c r="EO11" s="211"/>
      <c r="EP11" s="211"/>
      <c r="EQ11" s="211"/>
      <c r="ER11" s="211"/>
      <c r="ES11" s="211"/>
      <c r="ET11" s="211"/>
      <c r="EU11" s="211"/>
      <c r="EV11" s="211"/>
      <c r="EW11" s="211"/>
      <c r="EX11" s="211"/>
      <c r="EY11" s="211"/>
      <c r="EZ11" s="211"/>
      <c r="FA11" s="211"/>
      <c r="FB11" s="211"/>
      <c r="FC11" s="211"/>
      <c r="FD11" s="211"/>
      <c r="FE11" s="211"/>
      <c r="FF11" s="211"/>
      <c r="FG11" s="211"/>
      <c r="FH11" s="211"/>
      <c r="FI11" s="211"/>
      <c r="FJ11" s="211"/>
      <c r="FK11" s="211"/>
      <c r="FL11" s="211"/>
      <c r="FM11" s="211"/>
      <c r="FN11" s="211"/>
      <c r="FO11" s="211"/>
      <c r="FP11" s="211"/>
      <c r="FQ11" s="211"/>
      <c r="FR11" s="211"/>
      <c r="FS11" s="211"/>
    </row>
    <row r="12" spans="1:277" s="198" customFormat="1" ht="75.75" customHeight="1">
      <c r="A12" s="616"/>
      <c r="B12" s="434"/>
      <c r="C12" s="619"/>
      <c r="D12" s="619"/>
      <c r="E12" s="602"/>
      <c r="F12" s="602"/>
      <c r="G12" s="602"/>
      <c r="H12" s="605"/>
      <c r="I12" s="608"/>
      <c r="J12" s="611"/>
      <c r="K12" s="588"/>
      <c r="L12" s="588"/>
      <c r="M12" s="593"/>
      <c r="N12" s="588"/>
      <c r="O12" s="259" t="s">
        <v>600</v>
      </c>
      <c r="P12" s="279" t="s">
        <v>509</v>
      </c>
      <c r="Q12" s="279" t="s">
        <v>509</v>
      </c>
      <c r="R12" s="280">
        <v>44197</v>
      </c>
      <c r="S12" s="280">
        <v>44286</v>
      </c>
      <c r="T12" s="259" t="s">
        <v>553</v>
      </c>
      <c r="U12" s="211"/>
      <c r="V12" s="211"/>
      <c r="W12" s="211"/>
      <c r="X12" s="211"/>
      <c r="Y12" s="211"/>
      <c r="Z12" s="211"/>
      <c r="AA12" s="211"/>
      <c r="AB12" s="211"/>
      <c r="AC12" s="211"/>
      <c r="AD12" s="211"/>
      <c r="AE12" s="211"/>
      <c r="AF12" s="211"/>
      <c r="AG12" s="211"/>
      <c r="AH12" s="211"/>
      <c r="AI12" s="211"/>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1"/>
      <c r="BQ12" s="211"/>
      <c r="BR12" s="211"/>
      <c r="BS12" s="211"/>
      <c r="BT12" s="211"/>
      <c r="BU12" s="211"/>
      <c r="BV12" s="211"/>
      <c r="BW12" s="211"/>
      <c r="BX12" s="211"/>
      <c r="BY12" s="211"/>
      <c r="BZ12" s="211"/>
      <c r="CA12" s="211"/>
      <c r="CB12" s="211"/>
      <c r="CC12" s="211"/>
      <c r="CD12" s="211"/>
      <c r="CE12" s="211"/>
      <c r="CF12" s="211"/>
      <c r="CG12" s="211"/>
      <c r="CH12" s="211"/>
      <c r="CI12" s="211"/>
      <c r="CJ12" s="211"/>
      <c r="CK12" s="211"/>
      <c r="CL12" s="211"/>
      <c r="CM12" s="211"/>
      <c r="CN12" s="211"/>
      <c r="CO12" s="211"/>
      <c r="CP12" s="211"/>
      <c r="CQ12" s="211"/>
      <c r="CR12" s="211"/>
      <c r="CS12" s="211"/>
      <c r="CT12" s="211"/>
      <c r="CU12" s="211"/>
      <c r="CV12" s="211"/>
      <c r="CW12" s="211"/>
      <c r="CX12" s="211"/>
      <c r="CY12" s="211"/>
      <c r="CZ12" s="211"/>
      <c r="DA12" s="211"/>
      <c r="DB12" s="211"/>
      <c r="DC12" s="211"/>
      <c r="DD12" s="211"/>
      <c r="DE12" s="211"/>
      <c r="DF12" s="211"/>
      <c r="DG12" s="211"/>
      <c r="DH12" s="211"/>
      <c r="DI12" s="211"/>
      <c r="DJ12" s="211"/>
      <c r="DK12" s="211"/>
      <c r="DL12" s="211"/>
      <c r="DM12" s="211"/>
      <c r="DN12" s="211"/>
      <c r="DO12" s="211"/>
      <c r="DP12" s="211"/>
      <c r="DQ12" s="211"/>
      <c r="DR12" s="211"/>
      <c r="DS12" s="211"/>
      <c r="DT12" s="211"/>
      <c r="DU12" s="211"/>
      <c r="DV12" s="211"/>
      <c r="DW12" s="211"/>
      <c r="DX12" s="211"/>
      <c r="DY12" s="211"/>
      <c r="DZ12" s="211"/>
      <c r="EA12" s="211"/>
      <c r="EB12" s="211"/>
      <c r="EC12" s="211"/>
      <c r="ED12" s="211"/>
      <c r="EE12" s="211"/>
      <c r="EF12" s="211"/>
      <c r="EG12" s="211"/>
      <c r="EH12" s="211"/>
      <c r="EI12" s="211"/>
      <c r="EJ12" s="211"/>
      <c r="EK12" s="211"/>
      <c r="EL12" s="211"/>
      <c r="EM12" s="211"/>
      <c r="EN12" s="211"/>
      <c r="EO12" s="211"/>
      <c r="EP12" s="211"/>
      <c r="EQ12" s="211"/>
      <c r="ER12" s="211"/>
      <c r="ES12" s="211"/>
      <c r="ET12" s="211"/>
      <c r="EU12" s="211"/>
      <c r="EV12" s="211"/>
      <c r="EW12" s="211"/>
      <c r="EX12" s="211"/>
      <c r="EY12" s="211"/>
      <c r="EZ12" s="211"/>
      <c r="FA12" s="211"/>
      <c r="FB12" s="211"/>
      <c r="FC12" s="211"/>
      <c r="FD12" s="211"/>
      <c r="FE12" s="211"/>
      <c r="FF12" s="211"/>
      <c r="FG12" s="211"/>
      <c r="FH12" s="211"/>
      <c r="FI12" s="211"/>
      <c r="FJ12" s="211"/>
      <c r="FK12" s="211"/>
      <c r="FL12" s="211"/>
      <c r="FM12" s="211"/>
      <c r="FN12" s="211"/>
      <c r="FO12" s="211"/>
      <c r="FP12" s="211"/>
      <c r="FQ12" s="211"/>
      <c r="FR12" s="211"/>
      <c r="FS12" s="211"/>
    </row>
    <row r="13" spans="1:277" s="198" customFormat="1" ht="25.5" customHeight="1">
      <c r="A13" s="616"/>
      <c r="B13" s="434"/>
      <c r="C13" s="619"/>
      <c r="D13" s="619"/>
      <c r="E13" s="602"/>
      <c r="F13" s="602"/>
      <c r="G13" s="602"/>
      <c r="H13" s="605"/>
      <c r="I13" s="608"/>
      <c r="J13" s="611"/>
      <c r="K13" s="588"/>
      <c r="L13" s="588"/>
      <c r="M13" s="593"/>
      <c r="N13" s="588"/>
      <c r="O13" s="259"/>
      <c r="P13" s="283"/>
      <c r="Q13" s="283"/>
      <c r="R13" s="283"/>
      <c r="S13" s="283"/>
      <c r="T13" s="283"/>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211"/>
      <c r="AT13" s="211"/>
      <c r="AU13" s="211"/>
      <c r="AV13" s="211"/>
      <c r="AW13" s="211"/>
      <c r="AX13" s="211"/>
      <c r="AY13" s="211"/>
      <c r="AZ13" s="211"/>
      <c r="BA13" s="211"/>
      <c r="BB13" s="211"/>
      <c r="BC13" s="211"/>
      <c r="BD13" s="211"/>
      <c r="BE13" s="211"/>
      <c r="BF13" s="211"/>
      <c r="BG13" s="211"/>
      <c r="BH13" s="211"/>
      <c r="BI13" s="211"/>
      <c r="BJ13" s="211"/>
      <c r="BK13" s="211"/>
      <c r="BL13" s="211"/>
      <c r="BM13" s="211"/>
      <c r="BN13" s="211"/>
      <c r="BO13" s="211"/>
      <c r="BP13" s="211"/>
      <c r="BQ13" s="211"/>
      <c r="BR13" s="211"/>
      <c r="BS13" s="211"/>
      <c r="BT13" s="211"/>
      <c r="BU13" s="211"/>
      <c r="BV13" s="211"/>
      <c r="BW13" s="211"/>
      <c r="BX13" s="211"/>
      <c r="BY13" s="211"/>
      <c r="BZ13" s="211"/>
      <c r="CA13" s="211"/>
      <c r="CB13" s="211"/>
      <c r="CC13" s="211"/>
      <c r="CD13" s="211"/>
      <c r="CE13" s="211"/>
      <c r="CF13" s="211"/>
      <c r="CG13" s="211"/>
      <c r="CH13" s="211"/>
      <c r="CI13" s="211"/>
      <c r="CJ13" s="211"/>
      <c r="CK13" s="211"/>
      <c r="CL13" s="211"/>
      <c r="CM13" s="211"/>
      <c r="CN13" s="211"/>
      <c r="CO13" s="211"/>
      <c r="CP13" s="211"/>
      <c r="CQ13" s="211"/>
      <c r="CR13" s="211"/>
      <c r="CS13" s="211"/>
      <c r="CT13" s="211"/>
      <c r="CU13" s="211"/>
      <c r="CV13" s="211"/>
      <c r="CW13" s="211"/>
      <c r="CX13" s="211"/>
      <c r="CY13" s="211"/>
      <c r="CZ13" s="211"/>
      <c r="DA13" s="211"/>
      <c r="DB13" s="211"/>
      <c r="DC13" s="211"/>
      <c r="DD13" s="211"/>
      <c r="DE13" s="211"/>
      <c r="DF13" s="211"/>
      <c r="DG13" s="211"/>
      <c r="DH13" s="211"/>
      <c r="DI13" s="211"/>
      <c r="DJ13" s="211"/>
      <c r="DK13" s="211"/>
      <c r="DL13" s="211"/>
      <c r="DM13" s="211"/>
      <c r="DN13" s="211"/>
      <c r="DO13" s="211"/>
      <c r="DP13" s="211"/>
      <c r="DQ13" s="211"/>
      <c r="DR13" s="211"/>
      <c r="DS13" s="211"/>
      <c r="DT13" s="211"/>
      <c r="DU13" s="211"/>
      <c r="DV13" s="211"/>
      <c r="DW13" s="211"/>
      <c r="DX13" s="211"/>
      <c r="DY13" s="211"/>
      <c r="DZ13" s="211"/>
      <c r="EA13" s="211"/>
      <c r="EB13" s="211"/>
      <c r="EC13" s="211"/>
      <c r="ED13" s="211"/>
      <c r="EE13" s="211"/>
      <c r="EF13" s="211"/>
      <c r="EG13" s="211"/>
      <c r="EH13" s="211"/>
      <c r="EI13" s="211"/>
      <c r="EJ13" s="211"/>
      <c r="EK13" s="211"/>
      <c r="EL13" s="211"/>
      <c r="EM13" s="211"/>
      <c r="EN13" s="211"/>
      <c r="EO13" s="211"/>
      <c r="EP13" s="211"/>
      <c r="EQ13" s="211"/>
      <c r="ER13" s="211"/>
      <c r="ES13" s="211"/>
      <c r="ET13" s="211"/>
      <c r="EU13" s="211"/>
      <c r="EV13" s="211"/>
      <c r="EW13" s="211"/>
      <c r="EX13" s="211"/>
      <c r="EY13" s="211"/>
      <c r="EZ13" s="211"/>
      <c r="FA13" s="211"/>
      <c r="FB13" s="211"/>
      <c r="FC13" s="211"/>
      <c r="FD13" s="211"/>
      <c r="FE13" s="211"/>
      <c r="FF13" s="211"/>
      <c r="FG13" s="211"/>
      <c r="FH13" s="211"/>
      <c r="FI13" s="211"/>
      <c r="FJ13" s="211"/>
      <c r="FK13" s="211"/>
      <c r="FL13" s="211"/>
      <c r="FM13" s="211"/>
      <c r="FN13" s="211"/>
      <c r="FO13" s="211"/>
      <c r="FP13" s="211"/>
      <c r="FQ13" s="211"/>
      <c r="FR13" s="211"/>
      <c r="FS13" s="211"/>
    </row>
    <row r="14" spans="1:277" s="198" customFormat="1" ht="25.5" customHeight="1" thickBot="1">
      <c r="A14" s="617"/>
      <c r="B14" s="591"/>
      <c r="C14" s="620"/>
      <c r="D14" s="620"/>
      <c r="E14" s="603"/>
      <c r="F14" s="603"/>
      <c r="G14" s="603"/>
      <c r="H14" s="606"/>
      <c r="I14" s="609"/>
      <c r="J14" s="612"/>
      <c r="K14" s="589"/>
      <c r="L14" s="589"/>
      <c r="M14" s="594"/>
      <c r="N14" s="589"/>
      <c r="O14" s="295"/>
      <c r="P14" s="284"/>
      <c r="Q14" s="284"/>
      <c r="R14" s="284"/>
      <c r="S14" s="284"/>
      <c r="T14" s="284"/>
      <c r="U14" s="211"/>
      <c r="V14" s="211"/>
      <c r="W14" s="211"/>
      <c r="X14" s="211"/>
      <c r="Y14" s="211"/>
      <c r="Z14" s="211"/>
      <c r="AA14" s="211"/>
      <c r="AB14" s="211"/>
      <c r="AC14" s="211"/>
      <c r="AD14" s="211"/>
      <c r="AE14" s="211"/>
      <c r="AF14" s="211"/>
      <c r="AG14" s="211"/>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c r="BH14" s="211"/>
      <c r="BI14" s="211"/>
      <c r="BJ14" s="211"/>
      <c r="BK14" s="211"/>
      <c r="BL14" s="211"/>
      <c r="BM14" s="211"/>
      <c r="BN14" s="211"/>
      <c r="BO14" s="211"/>
      <c r="BP14" s="211"/>
      <c r="BQ14" s="211"/>
      <c r="BR14" s="211"/>
      <c r="BS14" s="211"/>
      <c r="BT14" s="211"/>
      <c r="BU14" s="211"/>
      <c r="BV14" s="211"/>
      <c r="BW14" s="211"/>
      <c r="BX14" s="211"/>
      <c r="BY14" s="211"/>
      <c r="BZ14" s="211"/>
      <c r="CA14" s="211"/>
      <c r="CB14" s="211"/>
      <c r="CC14" s="211"/>
      <c r="CD14" s="211"/>
      <c r="CE14" s="211"/>
      <c r="CF14" s="211"/>
      <c r="CG14" s="211"/>
      <c r="CH14" s="211"/>
      <c r="CI14" s="211"/>
      <c r="CJ14" s="211"/>
      <c r="CK14" s="211"/>
      <c r="CL14" s="211"/>
      <c r="CM14" s="211"/>
      <c r="CN14" s="211"/>
      <c r="CO14" s="211"/>
      <c r="CP14" s="211"/>
      <c r="CQ14" s="211"/>
      <c r="CR14" s="211"/>
      <c r="CS14" s="211"/>
      <c r="CT14" s="211"/>
      <c r="CU14" s="211"/>
      <c r="CV14" s="211"/>
      <c r="CW14" s="211"/>
      <c r="CX14" s="211"/>
      <c r="CY14" s="211"/>
      <c r="CZ14" s="211"/>
      <c r="DA14" s="211"/>
      <c r="DB14" s="211"/>
      <c r="DC14" s="211"/>
      <c r="DD14" s="211"/>
      <c r="DE14" s="211"/>
      <c r="DF14" s="211"/>
      <c r="DG14" s="211"/>
      <c r="DH14" s="211"/>
      <c r="DI14" s="211"/>
      <c r="DJ14" s="211"/>
      <c r="DK14" s="211"/>
      <c r="DL14" s="211"/>
      <c r="DM14" s="211"/>
      <c r="DN14" s="211"/>
      <c r="DO14" s="211"/>
      <c r="DP14" s="211"/>
      <c r="DQ14" s="211"/>
      <c r="DR14" s="211"/>
      <c r="DS14" s="211"/>
      <c r="DT14" s="211"/>
      <c r="DU14" s="211"/>
      <c r="DV14" s="211"/>
      <c r="DW14" s="211"/>
      <c r="DX14" s="211"/>
      <c r="DY14" s="211"/>
      <c r="DZ14" s="211"/>
      <c r="EA14" s="211"/>
      <c r="EB14" s="211"/>
      <c r="EC14" s="211"/>
      <c r="ED14" s="211"/>
      <c r="EE14" s="211"/>
      <c r="EF14" s="211"/>
      <c r="EG14" s="211"/>
      <c r="EH14" s="211"/>
      <c r="EI14" s="211"/>
      <c r="EJ14" s="211"/>
      <c r="EK14" s="211"/>
      <c r="EL14" s="211"/>
      <c r="EM14" s="211"/>
      <c r="EN14" s="211"/>
      <c r="EO14" s="211"/>
      <c r="EP14" s="211"/>
      <c r="EQ14" s="211"/>
      <c r="ER14" s="211"/>
      <c r="ES14" s="211"/>
      <c r="ET14" s="211"/>
      <c r="EU14" s="211"/>
      <c r="EV14" s="211"/>
      <c r="EW14" s="211"/>
      <c r="EX14" s="211"/>
      <c r="EY14" s="211"/>
      <c r="EZ14" s="211"/>
      <c r="FA14" s="211"/>
      <c r="FB14" s="211"/>
      <c r="FC14" s="211"/>
      <c r="FD14" s="211"/>
      <c r="FE14" s="211"/>
      <c r="FF14" s="211"/>
      <c r="FG14" s="211"/>
      <c r="FH14" s="211"/>
      <c r="FI14" s="211"/>
      <c r="FJ14" s="211"/>
      <c r="FK14" s="211"/>
      <c r="FL14" s="211"/>
      <c r="FM14" s="211"/>
      <c r="FN14" s="211"/>
      <c r="FO14" s="211"/>
      <c r="FP14" s="211"/>
      <c r="FQ14" s="211"/>
      <c r="FR14" s="211"/>
      <c r="FS14" s="211"/>
    </row>
    <row r="15" spans="1:277" s="198" customFormat="1" ht="75.75" customHeight="1">
      <c r="A15" s="615">
        <f>'Mapa Final'!A10</f>
        <v>1</v>
      </c>
      <c r="B15" s="590" t="str">
        <f>'Mapa Final'!B10</f>
        <v xml:space="preserve">Incumplimiento de los requisitos legales del SG-SST </v>
      </c>
      <c r="C15" s="618" t="str">
        <f>'Mapa Final'!C10</f>
        <v>Afectación Económica</v>
      </c>
      <c r="D15" s="618" t="str">
        <f>'Mapa Final'!D10</f>
        <v>* Falta de recursos técnicos, humanos y financieros para la implementación del SG-SST</v>
      </c>
      <c r="E15" s="601" t="str">
        <f>'Mapa Final'!E10</f>
        <v>Dificultad en implementación de requisitos legales en SG-SST</v>
      </c>
      <c r="F15" s="601" t="str">
        <f>'Mapa Final'!F10</f>
        <v>La posibilidad de afectación económica y reputación de la entidad  debido a la  Dificultad en implementación de requisitos legales en SG-SST</v>
      </c>
      <c r="G15" s="601" t="str">
        <f>'Mapa Final'!G10</f>
        <v>Relaciones Laborales</v>
      </c>
      <c r="H15" s="604" t="str">
        <f>'Mapa Final'!I10</f>
        <v>Alta</v>
      </c>
      <c r="I15" s="607" t="str">
        <f>'Mapa Final'!L10</f>
        <v>Moderado</v>
      </c>
      <c r="J15" s="610" t="str">
        <f>'Mapa Final'!N10</f>
        <v xml:space="preserve">Alto </v>
      </c>
      <c r="K15" s="587" t="str">
        <f>'Mapa Final'!AA10</f>
        <v>Baja</v>
      </c>
      <c r="L15" s="587" t="str">
        <f>'Mapa Final'!AE10</f>
        <v>Moderado</v>
      </c>
      <c r="M15" s="592" t="str">
        <f>'Mapa Final'!AG10</f>
        <v>Moderado</v>
      </c>
      <c r="N15" s="587" t="str">
        <f>'Mapa Final'!AH10</f>
        <v>Evitar</v>
      </c>
      <c r="O15" s="344" t="s">
        <v>596</v>
      </c>
      <c r="P15" s="293" t="s">
        <v>509</v>
      </c>
      <c r="Q15" s="293" t="s">
        <v>509</v>
      </c>
      <c r="R15" s="292">
        <v>44197</v>
      </c>
      <c r="S15" s="292">
        <v>44286</v>
      </c>
      <c r="T15" s="294" t="s">
        <v>560</v>
      </c>
      <c r="U15" s="211"/>
      <c r="V15" s="211"/>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c r="BH15" s="211"/>
      <c r="BI15" s="211"/>
      <c r="BJ15" s="211"/>
      <c r="BK15" s="211"/>
      <c r="BL15" s="211"/>
      <c r="BM15" s="211"/>
      <c r="BN15" s="211"/>
      <c r="BO15" s="211"/>
      <c r="BP15" s="211"/>
      <c r="BQ15" s="211"/>
      <c r="BR15" s="211"/>
      <c r="BS15" s="211"/>
      <c r="BT15" s="211"/>
      <c r="BU15" s="211"/>
      <c r="BV15" s="211"/>
      <c r="BW15" s="211"/>
      <c r="BX15" s="211"/>
      <c r="BY15" s="211"/>
      <c r="BZ15" s="211"/>
      <c r="CA15" s="211"/>
      <c r="CB15" s="211"/>
      <c r="CC15" s="211"/>
      <c r="CD15" s="211"/>
      <c r="CE15" s="211"/>
      <c r="CF15" s="211"/>
      <c r="CG15" s="211"/>
      <c r="CH15" s="211"/>
      <c r="CI15" s="211"/>
      <c r="CJ15" s="211"/>
      <c r="CK15" s="211"/>
      <c r="CL15" s="211"/>
      <c r="CM15" s="211"/>
      <c r="CN15" s="211"/>
      <c r="CO15" s="211"/>
      <c r="CP15" s="211"/>
      <c r="CQ15" s="211"/>
      <c r="CR15" s="211"/>
      <c r="CS15" s="211"/>
      <c r="CT15" s="211"/>
      <c r="CU15" s="211"/>
      <c r="CV15" s="211"/>
      <c r="CW15" s="211"/>
      <c r="CX15" s="211"/>
      <c r="CY15" s="211"/>
      <c r="CZ15" s="211"/>
      <c r="DA15" s="211"/>
      <c r="DB15" s="211"/>
      <c r="DC15" s="211"/>
      <c r="DD15" s="211"/>
      <c r="DE15" s="211"/>
      <c r="DF15" s="211"/>
      <c r="DG15" s="211"/>
      <c r="DH15" s="211"/>
      <c r="DI15" s="211"/>
      <c r="DJ15" s="211"/>
      <c r="DK15" s="211"/>
      <c r="DL15" s="211"/>
      <c r="DM15" s="211"/>
      <c r="DN15" s="211"/>
      <c r="DO15" s="211"/>
      <c r="DP15" s="211"/>
      <c r="DQ15" s="211"/>
      <c r="DR15" s="211"/>
      <c r="DS15" s="211"/>
      <c r="DT15" s="211"/>
      <c r="DU15" s="211"/>
      <c r="DV15" s="211"/>
      <c r="DW15" s="211"/>
      <c r="DX15" s="211"/>
      <c r="DY15" s="211"/>
      <c r="DZ15" s="211"/>
      <c r="EA15" s="211"/>
      <c r="EB15" s="211"/>
      <c r="EC15" s="211"/>
      <c r="ED15" s="211"/>
      <c r="EE15" s="211"/>
      <c r="EF15" s="211"/>
      <c r="EG15" s="211"/>
      <c r="EH15" s="211"/>
      <c r="EI15" s="211"/>
      <c r="EJ15" s="211"/>
      <c r="EK15" s="211"/>
      <c r="EL15" s="211"/>
      <c r="EM15" s="211"/>
      <c r="EN15" s="211"/>
      <c r="EO15" s="211"/>
      <c r="EP15" s="211"/>
      <c r="EQ15" s="211"/>
      <c r="ER15" s="211"/>
      <c r="ES15" s="211"/>
      <c r="ET15" s="211"/>
      <c r="EU15" s="211"/>
      <c r="EV15" s="211"/>
      <c r="EW15" s="211"/>
      <c r="EX15" s="211"/>
      <c r="EY15" s="211"/>
      <c r="EZ15" s="211"/>
      <c r="FA15" s="211"/>
      <c r="FB15" s="211"/>
      <c r="FC15" s="211"/>
      <c r="FD15" s="211"/>
      <c r="FE15" s="211"/>
      <c r="FF15" s="211"/>
      <c r="FG15" s="211"/>
      <c r="FH15" s="211"/>
      <c r="FI15" s="211"/>
      <c r="FJ15" s="211"/>
      <c r="FK15" s="211"/>
      <c r="FL15" s="211"/>
      <c r="FM15" s="211"/>
      <c r="FN15" s="211"/>
      <c r="FO15" s="211"/>
      <c r="FP15" s="211"/>
      <c r="FQ15" s="211"/>
      <c r="FR15" s="211"/>
      <c r="FS15" s="211"/>
    </row>
    <row r="16" spans="1:277" s="198" customFormat="1" ht="117.75" customHeight="1">
      <c r="A16" s="616"/>
      <c r="B16" s="434"/>
      <c r="C16" s="619"/>
      <c r="D16" s="619"/>
      <c r="E16" s="602"/>
      <c r="F16" s="602"/>
      <c r="G16" s="602"/>
      <c r="H16" s="605"/>
      <c r="I16" s="608"/>
      <c r="J16" s="611"/>
      <c r="K16" s="588"/>
      <c r="L16" s="588"/>
      <c r="M16" s="593"/>
      <c r="N16" s="588"/>
      <c r="O16" s="282" t="s">
        <v>597</v>
      </c>
      <c r="P16" s="279" t="s">
        <v>509</v>
      </c>
      <c r="Q16" s="279" t="s">
        <v>509</v>
      </c>
      <c r="R16" s="280">
        <v>44197</v>
      </c>
      <c r="S16" s="280">
        <v>44286</v>
      </c>
      <c r="T16" s="259" t="s">
        <v>563</v>
      </c>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c r="BR16" s="211"/>
      <c r="BS16" s="211"/>
      <c r="BT16" s="211"/>
      <c r="BU16" s="211"/>
      <c r="BV16" s="211"/>
      <c r="BW16" s="211"/>
      <c r="BX16" s="211"/>
      <c r="BY16" s="211"/>
      <c r="BZ16" s="211"/>
      <c r="CA16" s="211"/>
      <c r="CB16" s="211"/>
      <c r="CC16" s="211"/>
      <c r="CD16" s="211"/>
      <c r="CE16" s="211"/>
      <c r="CF16" s="211"/>
      <c r="CG16" s="211"/>
      <c r="CH16" s="211"/>
      <c r="CI16" s="211"/>
      <c r="CJ16" s="211"/>
      <c r="CK16" s="211"/>
      <c r="CL16" s="211"/>
      <c r="CM16" s="211"/>
      <c r="CN16" s="211"/>
      <c r="CO16" s="211"/>
      <c r="CP16" s="211"/>
      <c r="CQ16" s="211"/>
      <c r="CR16" s="211"/>
      <c r="CS16" s="211"/>
      <c r="CT16" s="211"/>
      <c r="CU16" s="211"/>
      <c r="CV16" s="211"/>
      <c r="CW16" s="211"/>
      <c r="CX16" s="211"/>
      <c r="CY16" s="211"/>
      <c r="CZ16" s="211"/>
      <c r="DA16" s="211"/>
      <c r="DB16" s="211"/>
      <c r="DC16" s="211"/>
      <c r="DD16" s="211"/>
      <c r="DE16" s="211"/>
      <c r="DF16" s="211"/>
      <c r="DG16" s="211"/>
      <c r="DH16" s="211"/>
      <c r="DI16" s="211"/>
      <c r="DJ16" s="211"/>
      <c r="DK16" s="211"/>
      <c r="DL16" s="211"/>
      <c r="DM16" s="211"/>
      <c r="DN16" s="211"/>
      <c r="DO16" s="211"/>
      <c r="DP16" s="211"/>
      <c r="DQ16" s="211"/>
      <c r="DR16" s="211"/>
      <c r="DS16" s="211"/>
      <c r="DT16" s="211"/>
      <c r="DU16" s="211"/>
      <c r="DV16" s="211"/>
      <c r="DW16" s="211"/>
      <c r="DX16" s="211"/>
      <c r="DY16" s="211"/>
      <c r="DZ16" s="211"/>
      <c r="EA16" s="211"/>
      <c r="EB16" s="211"/>
      <c r="EC16" s="211"/>
      <c r="ED16" s="211"/>
      <c r="EE16" s="211"/>
      <c r="EF16" s="211"/>
      <c r="EG16" s="211"/>
      <c r="EH16" s="211"/>
      <c r="EI16" s="211"/>
      <c r="EJ16" s="211"/>
      <c r="EK16" s="211"/>
      <c r="EL16" s="211"/>
      <c r="EM16" s="211"/>
      <c r="EN16" s="211"/>
      <c r="EO16" s="211"/>
      <c r="EP16" s="211"/>
      <c r="EQ16" s="211"/>
      <c r="ER16" s="211"/>
      <c r="ES16" s="211"/>
      <c r="ET16" s="211"/>
      <c r="EU16" s="211"/>
      <c r="EV16" s="211"/>
      <c r="EW16" s="211"/>
      <c r="EX16" s="211"/>
      <c r="EY16" s="211"/>
      <c r="EZ16" s="211"/>
      <c r="FA16" s="211"/>
      <c r="FB16" s="211"/>
      <c r="FC16" s="211"/>
      <c r="FD16" s="211"/>
      <c r="FE16" s="211"/>
      <c r="FF16" s="211"/>
      <c r="FG16" s="211"/>
      <c r="FH16" s="211"/>
      <c r="FI16" s="211"/>
      <c r="FJ16" s="211"/>
      <c r="FK16" s="211"/>
      <c r="FL16" s="211"/>
      <c r="FM16" s="211"/>
      <c r="FN16" s="211"/>
      <c r="FO16" s="211"/>
      <c r="FP16" s="211"/>
      <c r="FQ16" s="211"/>
      <c r="FR16" s="211"/>
      <c r="FS16" s="211"/>
    </row>
    <row r="17" spans="1:175" s="198" customFormat="1" ht="75.75" customHeight="1">
      <c r="A17" s="616"/>
      <c r="B17" s="434"/>
      <c r="C17" s="619"/>
      <c r="D17" s="619"/>
      <c r="E17" s="602"/>
      <c r="F17" s="602"/>
      <c r="G17" s="602"/>
      <c r="H17" s="605"/>
      <c r="I17" s="608"/>
      <c r="J17" s="611"/>
      <c r="K17" s="588"/>
      <c r="L17" s="588"/>
      <c r="M17" s="593"/>
      <c r="N17" s="588"/>
      <c r="O17" s="259" t="s">
        <v>561</v>
      </c>
      <c r="P17" s="279" t="s">
        <v>509</v>
      </c>
      <c r="Q17" s="279" t="s">
        <v>509</v>
      </c>
      <c r="R17" s="280">
        <v>44197</v>
      </c>
      <c r="S17" s="280">
        <v>44286</v>
      </c>
      <c r="T17" s="282" t="s">
        <v>554</v>
      </c>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1"/>
      <c r="BP17" s="211"/>
      <c r="BQ17" s="211"/>
      <c r="BR17" s="211"/>
      <c r="BS17" s="211"/>
      <c r="BT17" s="211"/>
      <c r="BU17" s="211"/>
      <c r="BV17" s="211"/>
      <c r="BW17" s="211"/>
      <c r="BX17" s="211"/>
      <c r="BY17" s="211"/>
      <c r="BZ17" s="211"/>
      <c r="CA17" s="211"/>
      <c r="CB17" s="211"/>
      <c r="CC17" s="211"/>
      <c r="CD17" s="211"/>
      <c r="CE17" s="211"/>
      <c r="CF17" s="211"/>
      <c r="CG17" s="211"/>
      <c r="CH17" s="211"/>
      <c r="CI17" s="211"/>
      <c r="CJ17" s="211"/>
      <c r="CK17" s="211"/>
      <c r="CL17" s="211"/>
      <c r="CM17" s="211"/>
      <c r="CN17" s="211"/>
      <c r="CO17" s="211"/>
      <c r="CP17" s="211"/>
      <c r="CQ17" s="211"/>
      <c r="CR17" s="211"/>
      <c r="CS17" s="211"/>
      <c r="CT17" s="211"/>
      <c r="CU17" s="211"/>
      <c r="CV17" s="211"/>
      <c r="CW17" s="211"/>
      <c r="CX17" s="211"/>
      <c r="CY17" s="211"/>
      <c r="CZ17" s="211"/>
      <c r="DA17" s="211"/>
      <c r="DB17" s="211"/>
      <c r="DC17" s="211"/>
      <c r="DD17" s="211"/>
      <c r="DE17" s="211"/>
      <c r="DF17" s="211"/>
      <c r="DG17" s="211"/>
      <c r="DH17" s="211"/>
      <c r="DI17" s="211"/>
      <c r="DJ17" s="211"/>
      <c r="DK17" s="211"/>
      <c r="DL17" s="211"/>
      <c r="DM17" s="211"/>
      <c r="DN17" s="211"/>
      <c r="DO17" s="211"/>
      <c r="DP17" s="211"/>
      <c r="DQ17" s="211"/>
      <c r="DR17" s="211"/>
      <c r="DS17" s="211"/>
      <c r="DT17" s="211"/>
      <c r="DU17" s="211"/>
      <c r="DV17" s="211"/>
      <c r="DW17" s="211"/>
      <c r="DX17" s="211"/>
      <c r="DY17" s="211"/>
      <c r="DZ17" s="211"/>
      <c r="EA17" s="211"/>
      <c r="EB17" s="211"/>
      <c r="EC17" s="211"/>
      <c r="ED17" s="211"/>
      <c r="EE17" s="211"/>
      <c r="EF17" s="211"/>
      <c r="EG17" s="211"/>
      <c r="EH17" s="211"/>
      <c r="EI17" s="211"/>
      <c r="EJ17" s="211"/>
      <c r="EK17" s="211"/>
      <c r="EL17" s="211"/>
      <c r="EM17" s="211"/>
      <c r="EN17" s="211"/>
      <c r="EO17" s="211"/>
      <c r="EP17" s="211"/>
      <c r="EQ17" s="211"/>
      <c r="ER17" s="211"/>
      <c r="ES17" s="211"/>
      <c r="ET17" s="211"/>
      <c r="EU17" s="211"/>
      <c r="EV17" s="211"/>
      <c r="EW17" s="211"/>
      <c r="EX17" s="211"/>
      <c r="EY17" s="211"/>
      <c r="EZ17" s="211"/>
      <c r="FA17" s="211"/>
      <c r="FB17" s="211"/>
      <c r="FC17" s="211"/>
      <c r="FD17" s="211"/>
      <c r="FE17" s="211"/>
      <c r="FF17" s="211"/>
      <c r="FG17" s="211"/>
      <c r="FH17" s="211"/>
      <c r="FI17" s="211"/>
      <c r="FJ17" s="211"/>
      <c r="FK17" s="211"/>
      <c r="FL17" s="211"/>
      <c r="FM17" s="211"/>
      <c r="FN17" s="211"/>
      <c r="FO17" s="211"/>
      <c r="FP17" s="211"/>
      <c r="FQ17" s="211"/>
      <c r="FR17" s="211"/>
      <c r="FS17" s="211"/>
    </row>
    <row r="18" spans="1:175" s="198" customFormat="1" ht="75.75" customHeight="1">
      <c r="A18" s="616"/>
      <c r="B18" s="434"/>
      <c r="C18" s="619"/>
      <c r="D18" s="619"/>
      <c r="E18" s="602"/>
      <c r="F18" s="602"/>
      <c r="G18" s="602"/>
      <c r="H18" s="605"/>
      <c r="I18" s="608"/>
      <c r="J18" s="611"/>
      <c r="K18" s="588"/>
      <c r="L18" s="588"/>
      <c r="M18" s="593"/>
      <c r="N18" s="588"/>
      <c r="O18" s="179" t="s">
        <v>591</v>
      </c>
      <c r="P18" s="279" t="s">
        <v>509</v>
      </c>
      <c r="Q18" s="279" t="s">
        <v>509</v>
      </c>
      <c r="R18" s="280">
        <v>44197</v>
      </c>
      <c r="S18" s="280">
        <v>44286</v>
      </c>
      <c r="T18" s="282" t="s">
        <v>555</v>
      </c>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c r="BR18" s="211"/>
      <c r="BS18" s="211"/>
      <c r="BT18" s="211"/>
      <c r="BU18" s="211"/>
      <c r="BV18" s="211"/>
      <c r="BW18" s="211"/>
      <c r="BX18" s="211"/>
      <c r="BY18" s="211"/>
      <c r="BZ18" s="211"/>
      <c r="CA18" s="211"/>
      <c r="CB18" s="211"/>
      <c r="CC18" s="211"/>
      <c r="CD18" s="211"/>
      <c r="CE18" s="211"/>
      <c r="CF18" s="211"/>
      <c r="CG18" s="211"/>
      <c r="CH18" s="211"/>
      <c r="CI18" s="211"/>
      <c r="CJ18" s="211"/>
      <c r="CK18" s="211"/>
      <c r="CL18" s="211"/>
      <c r="CM18" s="211"/>
      <c r="CN18" s="211"/>
      <c r="CO18" s="211"/>
      <c r="CP18" s="211"/>
      <c r="CQ18" s="211"/>
      <c r="CR18" s="211"/>
      <c r="CS18" s="211"/>
      <c r="CT18" s="211"/>
      <c r="CU18" s="211"/>
      <c r="CV18" s="211"/>
      <c r="CW18" s="211"/>
      <c r="CX18" s="211"/>
      <c r="CY18" s="211"/>
      <c r="CZ18" s="211"/>
      <c r="DA18" s="211"/>
      <c r="DB18" s="211"/>
      <c r="DC18" s="211"/>
      <c r="DD18" s="211"/>
      <c r="DE18" s="211"/>
      <c r="DF18" s="211"/>
      <c r="DG18" s="211"/>
      <c r="DH18" s="211"/>
      <c r="DI18" s="211"/>
      <c r="DJ18" s="211"/>
      <c r="DK18" s="211"/>
      <c r="DL18" s="211"/>
      <c r="DM18" s="211"/>
      <c r="DN18" s="211"/>
      <c r="DO18" s="211"/>
      <c r="DP18" s="211"/>
      <c r="DQ18" s="211"/>
      <c r="DR18" s="211"/>
      <c r="DS18" s="211"/>
      <c r="DT18" s="211"/>
      <c r="DU18" s="211"/>
      <c r="DV18" s="211"/>
      <c r="DW18" s="211"/>
      <c r="DX18" s="211"/>
      <c r="DY18" s="211"/>
      <c r="DZ18" s="211"/>
      <c r="EA18" s="211"/>
      <c r="EB18" s="211"/>
      <c r="EC18" s="211"/>
      <c r="ED18" s="211"/>
      <c r="EE18" s="211"/>
      <c r="EF18" s="211"/>
      <c r="EG18" s="211"/>
      <c r="EH18" s="211"/>
      <c r="EI18" s="211"/>
      <c r="EJ18" s="211"/>
      <c r="EK18" s="211"/>
      <c r="EL18" s="211"/>
      <c r="EM18" s="211"/>
      <c r="EN18" s="211"/>
      <c r="EO18" s="211"/>
      <c r="EP18" s="211"/>
      <c r="EQ18" s="211"/>
      <c r="ER18" s="211"/>
      <c r="ES18" s="211"/>
      <c r="ET18" s="211"/>
      <c r="EU18" s="211"/>
      <c r="EV18" s="211"/>
      <c r="EW18" s="211"/>
      <c r="EX18" s="211"/>
      <c r="EY18" s="211"/>
      <c r="EZ18" s="211"/>
      <c r="FA18" s="211"/>
      <c r="FB18" s="211"/>
      <c r="FC18" s="211"/>
      <c r="FD18" s="211"/>
      <c r="FE18" s="211"/>
      <c r="FF18" s="211"/>
      <c r="FG18" s="211"/>
      <c r="FH18" s="211"/>
      <c r="FI18" s="211"/>
      <c r="FJ18" s="211"/>
      <c r="FK18" s="211"/>
      <c r="FL18" s="211"/>
      <c r="FM18" s="211"/>
      <c r="FN18" s="211"/>
      <c r="FO18" s="211"/>
      <c r="FP18" s="211"/>
      <c r="FQ18" s="211"/>
      <c r="FR18" s="211"/>
      <c r="FS18" s="211"/>
    </row>
    <row r="19" spans="1:175" s="198" customFormat="1" ht="21" customHeight="1" thickBot="1">
      <c r="A19" s="617"/>
      <c r="B19" s="591"/>
      <c r="C19" s="620"/>
      <c r="D19" s="620"/>
      <c r="E19" s="603"/>
      <c r="F19" s="603"/>
      <c r="G19" s="603"/>
      <c r="H19" s="606"/>
      <c r="I19" s="609"/>
      <c r="J19" s="612"/>
      <c r="K19" s="589"/>
      <c r="L19" s="589"/>
      <c r="M19" s="594"/>
      <c r="N19" s="589"/>
      <c r="O19" s="297"/>
      <c r="P19" s="298"/>
      <c r="Q19" s="298"/>
      <c r="R19" s="299"/>
      <c r="S19" s="299"/>
      <c r="T19" s="300"/>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c r="BX19" s="211"/>
      <c r="BY19" s="211"/>
      <c r="BZ19" s="211"/>
      <c r="CA19" s="211"/>
      <c r="CB19" s="211"/>
      <c r="CC19" s="211"/>
      <c r="CD19" s="211"/>
      <c r="CE19" s="211"/>
      <c r="CF19" s="211"/>
      <c r="CG19" s="211"/>
      <c r="CH19" s="211"/>
      <c r="CI19" s="211"/>
      <c r="CJ19" s="211"/>
      <c r="CK19" s="211"/>
      <c r="CL19" s="211"/>
      <c r="CM19" s="211"/>
      <c r="CN19" s="211"/>
      <c r="CO19" s="211"/>
      <c r="CP19" s="211"/>
      <c r="CQ19" s="211"/>
      <c r="CR19" s="211"/>
      <c r="CS19" s="211"/>
      <c r="CT19" s="211"/>
      <c r="CU19" s="211"/>
      <c r="CV19" s="211"/>
      <c r="CW19" s="211"/>
      <c r="CX19" s="211"/>
      <c r="CY19" s="211"/>
      <c r="CZ19" s="211"/>
      <c r="DA19" s="211"/>
      <c r="DB19" s="211"/>
      <c r="DC19" s="211"/>
      <c r="DD19" s="211"/>
      <c r="DE19" s="211"/>
      <c r="DF19" s="211"/>
      <c r="DG19" s="211"/>
      <c r="DH19" s="211"/>
      <c r="DI19" s="211"/>
      <c r="DJ19" s="211"/>
      <c r="DK19" s="211"/>
      <c r="DL19" s="211"/>
      <c r="DM19" s="211"/>
      <c r="DN19" s="211"/>
      <c r="DO19" s="211"/>
      <c r="DP19" s="211"/>
      <c r="DQ19" s="211"/>
      <c r="DR19" s="211"/>
      <c r="DS19" s="211"/>
      <c r="DT19" s="211"/>
      <c r="DU19" s="211"/>
      <c r="DV19" s="211"/>
      <c r="DW19" s="211"/>
      <c r="DX19" s="211"/>
      <c r="DY19" s="211"/>
      <c r="DZ19" s="211"/>
      <c r="EA19" s="211"/>
      <c r="EB19" s="211"/>
      <c r="EC19" s="211"/>
      <c r="ED19" s="211"/>
      <c r="EE19" s="211"/>
      <c r="EF19" s="211"/>
      <c r="EG19" s="211"/>
      <c r="EH19" s="211"/>
      <c r="EI19" s="211"/>
      <c r="EJ19" s="211"/>
      <c r="EK19" s="211"/>
      <c r="EL19" s="211"/>
      <c r="EM19" s="211"/>
      <c r="EN19" s="211"/>
      <c r="EO19" s="211"/>
      <c r="EP19" s="211"/>
      <c r="EQ19" s="211"/>
      <c r="ER19" s="211"/>
      <c r="ES19" s="211"/>
      <c r="ET19" s="211"/>
      <c r="EU19" s="211"/>
      <c r="EV19" s="211"/>
      <c r="EW19" s="211"/>
      <c r="EX19" s="211"/>
      <c r="EY19" s="211"/>
      <c r="EZ19" s="211"/>
      <c r="FA19" s="211"/>
      <c r="FB19" s="211"/>
      <c r="FC19" s="211"/>
      <c r="FD19" s="211"/>
      <c r="FE19" s="211"/>
      <c r="FF19" s="211"/>
      <c r="FG19" s="211"/>
      <c r="FH19" s="211"/>
      <c r="FI19" s="211"/>
      <c r="FJ19" s="211"/>
      <c r="FK19" s="211"/>
      <c r="FL19" s="211"/>
      <c r="FM19" s="211"/>
      <c r="FN19" s="211"/>
      <c r="FO19" s="211"/>
      <c r="FP19" s="211"/>
      <c r="FQ19" s="211"/>
      <c r="FR19" s="211"/>
      <c r="FS19" s="211"/>
    </row>
    <row r="20" spans="1:175" ht="146.25" customHeight="1">
      <c r="A20" s="615">
        <f>'Mapa Final'!A20</f>
        <v>3</v>
      </c>
      <c r="B20" s="590" t="str">
        <f>'Mapa Final'!B20</f>
        <v xml:space="preserve"> Vial</v>
      </c>
      <c r="C20" s="618" t="str">
        <f>'Mapa Final'!C20</f>
        <v>Afectación Económica</v>
      </c>
      <c r="D20" s="618" t="str">
        <f>'Mapa Final'!D20</f>
        <v>* Desconocimiento del PESV  por parte de los roles en la vía: Conductor de carro, motociclistas, ciclistas y peatones 
* Falta de control y seguimiento en la implementación del Plan Estratégico de Seguridad Vial (PESV)</v>
      </c>
      <c r="E20" s="601" t="str">
        <f>'Mapa Final'!E20</f>
        <v>Ocurrencia de accidentes de tránsito que puede presentar  accidentes de trabajo  leves, graves y mortales de los actores en la vía y daños de vehículos</v>
      </c>
      <c r="F20" s="601" t="str">
        <f>'Mapa Final'!F20</f>
        <v xml:space="preserve">La posibilidad de afectación económica, reputación y salud de la población judicial de la entidad,  debido a la ocurrencia de accidentes de tránsito que puede presentar  accidentes de trabajo  leves, graves y mortales de los actores en la vía  y daños de vehículos </v>
      </c>
      <c r="G20" s="601" t="str">
        <f>'Mapa Final'!G20</f>
        <v>Relaciones Laborales</v>
      </c>
      <c r="H20" s="604" t="str">
        <f>'Mapa Final'!I20</f>
        <v>Alta</v>
      </c>
      <c r="I20" s="607" t="str">
        <f>'Mapa Final'!L20</f>
        <v>Mayor</v>
      </c>
      <c r="J20" s="610" t="str">
        <f>'Mapa Final'!N20</f>
        <v xml:space="preserve">Alto </v>
      </c>
      <c r="K20" s="587" t="str">
        <f>'Mapa Final'!AA20</f>
        <v>Media</v>
      </c>
      <c r="L20" s="587" t="str">
        <f>'Mapa Final'!AE20</f>
        <v>Mayor</v>
      </c>
      <c r="M20" s="592" t="str">
        <f>'Mapa Final'!AG20</f>
        <v xml:space="preserve">Alto </v>
      </c>
      <c r="N20" s="587" t="str">
        <f>'Mapa Final'!AH20</f>
        <v>Reducir(mitigar)</v>
      </c>
      <c r="O20" s="296" t="s">
        <v>547</v>
      </c>
      <c r="P20" s="293" t="s">
        <v>509</v>
      </c>
      <c r="Q20" s="293" t="s">
        <v>509</v>
      </c>
      <c r="R20" s="292">
        <v>44197</v>
      </c>
      <c r="S20" s="292">
        <v>44286</v>
      </c>
      <c r="T20" s="341" t="s">
        <v>604</v>
      </c>
      <c r="U20" s="211"/>
    </row>
    <row r="21" spans="1:175" ht="75.75" customHeight="1">
      <c r="A21" s="616"/>
      <c r="B21" s="434"/>
      <c r="C21" s="619"/>
      <c r="D21" s="619"/>
      <c r="E21" s="602"/>
      <c r="F21" s="602"/>
      <c r="G21" s="602"/>
      <c r="H21" s="605"/>
      <c r="I21" s="608"/>
      <c r="J21" s="611"/>
      <c r="K21" s="588"/>
      <c r="L21" s="588"/>
      <c r="M21" s="593"/>
      <c r="N21" s="588"/>
      <c r="O21" s="259" t="s">
        <v>601</v>
      </c>
      <c r="P21" s="279" t="s">
        <v>509</v>
      </c>
      <c r="Q21" s="279" t="s">
        <v>509</v>
      </c>
      <c r="R21" s="280">
        <v>44197</v>
      </c>
      <c r="S21" s="280">
        <v>44286</v>
      </c>
      <c r="T21" s="282" t="s">
        <v>545</v>
      </c>
      <c r="U21" s="211"/>
    </row>
    <row r="22" spans="1:175" ht="37.5" customHeight="1">
      <c r="A22" s="616"/>
      <c r="B22" s="434"/>
      <c r="C22" s="619"/>
      <c r="D22" s="619"/>
      <c r="E22" s="602"/>
      <c r="F22" s="602"/>
      <c r="G22" s="602"/>
      <c r="H22" s="605"/>
      <c r="I22" s="608"/>
      <c r="J22" s="611"/>
      <c r="K22" s="588"/>
      <c r="L22" s="588"/>
      <c r="M22" s="593"/>
      <c r="N22" s="588"/>
      <c r="O22" s="259"/>
      <c r="P22" s="279"/>
      <c r="Q22" s="279"/>
      <c r="R22" s="280"/>
      <c r="S22" s="280"/>
      <c r="T22" s="282"/>
      <c r="U22" s="211"/>
    </row>
    <row r="23" spans="1:175" ht="37.5" customHeight="1">
      <c r="A23" s="616"/>
      <c r="B23" s="434"/>
      <c r="C23" s="619"/>
      <c r="D23" s="619"/>
      <c r="E23" s="602"/>
      <c r="F23" s="602"/>
      <c r="G23" s="602"/>
      <c r="H23" s="605"/>
      <c r="I23" s="608"/>
      <c r="J23" s="611"/>
      <c r="K23" s="588"/>
      <c r="L23" s="588"/>
      <c r="M23" s="593"/>
      <c r="N23" s="588"/>
      <c r="O23" s="260"/>
      <c r="P23" s="279"/>
      <c r="Q23" s="279"/>
      <c r="R23" s="280"/>
      <c r="S23" s="280"/>
      <c r="T23" s="282"/>
      <c r="U23" s="211"/>
    </row>
    <row r="24" spans="1:175" ht="37.5" customHeight="1" thickBot="1">
      <c r="A24" s="617"/>
      <c r="B24" s="591"/>
      <c r="C24" s="620"/>
      <c r="D24" s="620"/>
      <c r="E24" s="603"/>
      <c r="F24" s="603"/>
      <c r="G24" s="603"/>
      <c r="H24" s="606"/>
      <c r="I24" s="609"/>
      <c r="J24" s="612"/>
      <c r="K24" s="589"/>
      <c r="L24" s="589"/>
      <c r="M24" s="594"/>
      <c r="N24" s="589"/>
      <c r="O24" s="284"/>
      <c r="P24" s="284"/>
      <c r="Q24" s="284"/>
      <c r="R24" s="284"/>
      <c r="S24" s="284"/>
      <c r="T24" s="284"/>
      <c r="U24" s="211"/>
    </row>
    <row r="25" spans="1:175" ht="75.75" customHeight="1">
      <c r="A25" s="615">
        <f>'Mapa Final'!A25</f>
        <v>4</v>
      </c>
      <c r="B25" s="590" t="str">
        <f>'Mapa Final'!B25</f>
        <v>Publico</v>
      </c>
      <c r="C25" s="618" t="str">
        <f>'Mapa Final'!C25</f>
        <v>Vulneración de los derechos fundamentales de los ciudadanos</v>
      </c>
      <c r="D25" s="618" t="str">
        <f>'Mapa Final'!D25</f>
        <v>Presencia de los siguientes peligros: 
* Huelga, motín, asonada, conmoción Civil
* Desórdenes civiles.
* Atentados terroristas
* Situación de atraco, asalto robo u otras situaciones de violencia.
* Incursión armada o guerrillera.
* Minas o elementos explosivos</v>
      </c>
      <c r="E25" s="601" t="str">
        <f>'Mapa Final'!E25</f>
        <v>Violencia social generalizada en el país que puede presentar  accidentes de trabajo leves, graves y mortales y afectaciones a la infraestructura</v>
      </c>
      <c r="F25" s="601" t="str">
        <f>'Mapa Final'!F25</f>
        <v>La posibilidad de afectación económica, reputación y salud de la población judicial de la entidad debido a la violencia social generalizada en el país que puede presentar  accidentes de trabajo leves, graves y mortales  y afectaciones a la infraestructura</v>
      </c>
      <c r="G25" s="601" t="str">
        <f>'Mapa Final'!G25</f>
        <v>Relaciones Laborales</v>
      </c>
      <c r="H25" s="604" t="str">
        <f>'Mapa Final'!I25</f>
        <v>Alta</v>
      </c>
      <c r="I25" s="607" t="str">
        <f>'Mapa Final'!L25</f>
        <v>Mayor</v>
      </c>
      <c r="J25" s="610" t="str">
        <f>'Mapa Final'!N25</f>
        <v xml:space="preserve">Alto </v>
      </c>
      <c r="K25" s="587" t="str">
        <f>'Mapa Final'!AA25</f>
        <v>Media</v>
      </c>
      <c r="L25" s="587" t="str">
        <f>'Mapa Final'!AE25</f>
        <v>Mayor</v>
      </c>
      <c r="M25" s="592" t="str">
        <f>'Mapa Final'!AG25</f>
        <v xml:space="preserve">Alto </v>
      </c>
      <c r="N25" s="587" t="str">
        <f>'Mapa Final'!AH25</f>
        <v>Evitar</v>
      </c>
      <c r="O25" s="595" t="s">
        <v>594</v>
      </c>
      <c r="P25" s="599" t="s">
        <v>509</v>
      </c>
      <c r="Q25" s="599" t="s">
        <v>509</v>
      </c>
      <c r="R25" s="597">
        <v>44197</v>
      </c>
      <c r="S25" s="597">
        <v>44286</v>
      </c>
      <c r="T25" s="585" t="s">
        <v>559</v>
      </c>
    </row>
    <row r="26" spans="1:175" ht="61.5" customHeight="1">
      <c r="A26" s="616"/>
      <c r="B26" s="434"/>
      <c r="C26" s="619"/>
      <c r="D26" s="619"/>
      <c r="E26" s="602"/>
      <c r="F26" s="602"/>
      <c r="G26" s="602"/>
      <c r="H26" s="605"/>
      <c r="I26" s="608"/>
      <c r="J26" s="611"/>
      <c r="K26" s="588"/>
      <c r="L26" s="588"/>
      <c r="M26" s="593"/>
      <c r="N26" s="588"/>
      <c r="O26" s="596"/>
      <c r="P26" s="600"/>
      <c r="Q26" s="600"/>
      <c r="R26" s="598"/>
      <c r="S26" s="598"/>
      <c r="T26" s="586"/>
    </row>
    <row r="27" spans="1:175" ht="126" customHeight="1">
      <c r="A27" s="616"/>
      <c r="B27" s="434"/>
      <c r="C27" s="619"/>
      <c r="D27" s="619"/>
      <c r="E27" s="602"/>
      <c r="F27" s="602"/>
      <c r="G27" s="602"/>
      <c r="H27" s="605"/>
      <c r="I27" s="608"/>
      <c r="J27" s="611"/>
      <c r="K27" s="588"/>
      <c r="L27" s="588"/>
      <c r="M27" s="593"/>
      <c r="N27" s="588"/>
      <c r="O27" s="259" t="s">
        <v>595</v>
      </c>
      <c r="P27" s="279" t="s">
        <v>509</v>
      </c>
      <c r="Q27" s="279" t="s">
        <v>509</v>
      </c>
      <c r="R27" s="280">
        <v>44197</v>
      </c>
      <c r="S27" s="280">
        <v>44286</v>
      </c>
      <c r="T27" s="285" t="s">
        <v>569</v>
      </c>
    </row>
    <row r="28" spans="1:175" ht="32.25" customHeight="1">
      <c r="A28" s="616"/>
      <c r="B28" s="434"/>
      <c r="C28" s="619"/>
      <c r="D28" s="619"/>
      <c r="E28" s="602"/>
      <c r="F28" s="602"/>
      <c r="G28" s="602"/>
      <c r="H28" s="605"/>
      <c r="I28" s="608"/>
      <c r="J28" s="611"/>
      <c r="K28" s="588"/>
      <c r="L28" s="588"/>
      <c r="M28" s="593"/>
      <c r="N28" s="588"/>
      <c r="O28" s="283"/>
      <c r="P28" s="283"/>
      <c r="Q28" s="283"/>
      <c r="R28" s="283"/>
      <c r="S28" s="283"/>
      <c r="T28" s="283"/>
    </row>
    <row r="29" spans="1:175" ht="32.25" customHeight="1" thickBot="1">
      <c r="A29" s="617"/>
      <c r="B29" s="591"/>
      <c r="C29" s="620"/>
      <c r="D29" s="620"/>
      <c r="E29" s="603"/>
      <c r="F29" s="603"/>
      <c r="G29" s="603"/>
      <c r="H29" s="606"/>
      <c r="I29" s="609"/>
      <c r="J29" s="612"/>
      <c r="K29" s="589"/>
      <c r="L29" s="589"/>
      <c r="M29" s="594"/>
      <c r="N29" s="589"/>
      <c r="O29" s="284"/>
      <c r="P29" s="284"/>
      <c r="Q29" s="284"/>
      <c r="R29" s="284"/>
      <c r="S29" s="284"/>
      <c r="T29" s="284"/>
    </row>
    <row r="30" spans="1:175" ht="141" customHeight="1">
      <c r="A30" s="615">
        <f>'Mapa Final'!A35</f>
        <v>6</v>
      </c>
      <c r="B30" s="590" t="str">
        <f>'Mapa Final'!B35</f>
        <v>Pandemia Sars COV2 - COVID 19</v>
      </c>
      <c r="C30" s="618" t="str">
        <f>'Mapa Final'!C35</f>
        <v>Afectación en la Prestación del Servicio de Justicia</v>
      </c>
      <c r="D30" s="618" t="str">
        <f>'Mapa Final'!D35</f>
        <v>Propagación a nivel mundial del virus Sars COV2 - COVID 19</v>
      </c>
      <c r="E30" s="601" t="str">
        <f>'Mapa Final'!E35</f>
        <v>Afectación en la salud de la población judicial</v>
      </c>
      <c r="F30" s="601" t="str">
        <f>'Mapa Final'!F35</f>
        <v xml:space="preserve">La posibilidad de afectación en la Prestación del Servicio de Justicia, económica, salud de la población judicial y ambiental de la entidad  debido al Contagio por el virus Sars COV2 - COVID 19 </v>
      </c>
      <c r="G30" s="601" t="str">
        <f>'Mapa Final'!G35</f>
        <v>Relaciones Laborales</v>
      </c>
      <c r="H30" s="604" t="str">
        <f>'Mapa Final'!I35</f>
        <v>Muy Alta</v>
      </c>
      <c r="I30" s="607" t="str">
        <f>'Mapa Final'!L35</f>
        <v>Mayor</v>
      </c>
      <c r="J30" s="610" t="str">
        <f>'Mapa Final'!N35</f>
        <v xml:space="preserve">Alto </v>
      </c>
      <c r="K30" s="587" t="str">
        <f>'Mapa Final'!AA35</f>
        <v>Media</v>
      </c>
      <c r="L30" s="587" t="str">
        <f>'Mapa Final'!AE35</f>
        <v>Mayor</v>
      </c>
      <c r="M30" s="592" t="str">
        <f>'Mapa Final'!AG35</f>
        <v xml:space="preserve">Alto </v>
      </c>
      <c r="N30" s="587" t="str">
        <f>'Mapa Final'!AH35</f>
        <v>Evitar</v>
      </c>
      <c r="O30" s="259" t="s">
        <v>593</v>
      </c>
      <c r="P30" s="279" t="s">
        <v>509</v>
      </c>
      <c r="Q30" s="279" t="s">
        <v>509</v>
      </c>
      <c r="R30" s="280">
        <v>44197</v>
      </c>
      <c r="S30" s="280">
        <v>44286</v>
      </c>
      <c r="T30" s="257" t="s">
        <v>562</v>
      </c>
    </row>
    <row r="31" spans="1:175" ht="75.75" customHeight="1">
      <c r="A31" s="616"/>
      <c r="B31" s="434"/>
      <c r="C31" s="619"/>
      <c r="D31" s="619"/>
      <c r="E31" s="602"/>
      <c r="F31" s="602"/>
      <c r="G31" s="602"/>
      <c r="H31" s="605"/>
      <c r="I31" s="608"/>
      <c r="J31" s="611"/>
      <c r="K31" s="588"/>
      <c r="L31" s="588"/>
      <c r="M31" s="593"/>
      <c r="N31" s="588"/>
      <c r="O31" s="179" t="s">
        <v>591</v>
      </c>
      <c r="P31" s="279" t="s">
        <v>509</v>
      </c>
      <c r="Q31" s="279" t="s">
        <v>509</v>
      </c>
      <c r="R31" s="280">
        <v>44197</v>
      </c>
      <c r="S31" s="280">
        <v>44286</v>
      </c>
      <c r="T31" s="282" t="s">
        <v>555</v>
      </c>
    </row>
    <row r="32" spans="1:175" ht="96" customHeight="1">
      <c r="A32" s="616"/>
      <c r="B32" s="434"/>
      <c r="C32" s="619"/>
      <c r="D32" s="619"/>
      <c r="E32" s="602"/>
      <c r="F32" s="602"/>
      <c r="G32" s="602"/>
      <c r="H32" s="605"/>
      <c r="I32" s="608"/>
      <c r="J32" s="611"/>
      <c r="K32" s="588"/>
      <c r="L32" s="588"/>
      <c r="M32" s="593"/>
      <c r="N32" s="588"/>
      <c r="O32" s="342" t="s">
        <v>592</v>
      </c>
      <c r="P32" s="279" t="s">
        <v>509</v>
      </c>
      <c r="Q32" s="279" t="s">
        <v>509</v>
      </c>
      <c r="R32" s="280">
        <v>44197</v>
      </c>
      <c r="S32" s="280">
        <v>44286</v>
      </c>
      <c r="T32" s="288" t="s">
        <v>570</v>
      </c>
    </row>
    <row r="33" spans="1:20" ht="92.25" customHeight="1">
      <c r="A33" s="616"/>
      <c r="B33" s="434"/>
      <c r="C33" s="619"/>
      <c r="D33" s="619"/>
      <c r="E33" s="602"/>
      <c r="F33" s="602"/>
      <c r="G33" s="602"/>
      <c r="H33" s="605"/>
      <c r="I33" s="608"/>
      <c r="J33" s="611"/>
      <c r="K33" s="588"/>
      <c r="L33" s="588"/>
      <c r="M33" s="593"/>
      <c r="N33" s="588"/>
      <c r="O33" s="342" t="s">
        <v>574</v>
      </c>
      <c r="P33" s="279" t="s">
        <v>509</v>
      </c>
      <c r="Q33" s="279" t="s">
        <v>509</v>
      </c>
      <c r="R33" s="280">
        <v>44197</v>
      </c>
      <c r="S33" s="280">
        <v>44286</v>
      </c>
      <c r="T33" s="288" t="s">
        <v>575</v>
      </c>
    </row>
    <row r="34" spans="1:20" ht="75.75" customHeight="1" thickBot="1">
      <c r="A34" s="617"/>
      <c r="B34" s="591"/>
      <c r="C34" s="620"/>
      <c r="D34" s="620"/>
      <c r="E34" s="603"/>
      <c r="F34" s="603"/>
      <c r="G34" s="603"/>
      <c r="H34" s="606"/>
      <c r="I34" s="609"/>
      <c r="J34" s="612"/>
      <c r="K34" s="589"/>
      <c r="L34" s="589"/>
      <c r="M34" s="594"/>
      <c r="N34" s="589"/>
      <c r="O34" s="343" t="s">
        <v>564</v>
      </c>
      <c r="P34" s="298" t="s">
        <v>509</v>
      </c>
      <c r="Q34" s="298" t="s">
        <v>509</v>
      </c>
      <c r="R34" s="299">
        <v>44197</v>
      </c>
      <c r="S34" s="299">
        <v>44286</v>
      </c>
      <c r="T34" s="301" t="s">
        <v>565</v>
      </c>
    </row>
    <row r="35" spans="1:20" ht="75.75" customHeight="1">
      <c r="A35" s="615">
        <f>'Mapa Final'!A40</f>
        <v>7</v>
      </c>
      <c r="B35" s="590" t="str">
        <f>'Mapa Final'!B40</f>
        <v>Corrupción</v>
      </c>
      <c r="C35" s="618" t="str">
        <f>'Mapa Final'!C40</f>
        <v>Reputacional(Corrupción)</v>
      </c>
      <c r="D35" s="618" t="str">
        <f>'Mapa Final'!D40</f>
        <v xml:space="preserve">1.Insuficientes programas de capacitación para la toma de conciencia debido al desconocimiento de l ley antisoborno (ISO 37001:2016), Plan Anticorrupción y  de los  valores y principios propios de la entidad.
2. Desconocimiento del Código de Ética y Buen Gobierno.    
3.Carencia de compromiso  y transparencia de los servidores judiciales con la entidad  
4.Deficiencia del control y seguimiento de la gestión ejercida por los servidores judiciales.
5.Obtención de beneficios propios </v>
      </c>
      <c r="E35" s="601" t="str">
        <f>'Mapa Final'!E40</f>
        <v xml:space="preserve">Carencia de transparencia, ética y valores . </v>
      </c>
      <c r="F35" s="601" t="str">
        <f>'Mapa Final'!F40</f>
        <v xml:space="preserve">Posibilidad de actos indebidos de  los servidores judiciales debido a  la carencia en transparencia, ética y valores </v>
      </c>
      <c r="G35" s="601" t="str">
        <f>'Mapa Final'!G40</f>
        <v>Fraude Interno</v>
      </c>
      <c r="H35" s="604" t="str">
        <f>'Mapa Final'!I40</f>
        <v>Alta</v>
      </c>
      <c r="I35" s="607" t="str">
        <f>'Mapa Final'!L40</f>
        <v>Mayor</v>
      </c>
      <c r="J35" s="610" t="str">
        <f>'Mapa Final'!N40</f>
        <v xml:space="preserve">Alto </v>
      </c>
      <c r="K35" s="587" t="str">
        <f>'Mapa Final'!AA40</f>
        <v>Media</v>
      </c>
      <c r="L35" s="587" t="str">
        <f>'Mapa Final'!AE40</f>
        <v>Mayor</v>
      </c>
      <c r="M35" s="592" t="str">
        <f>'Mapa Final'!AG40</f>
        <v xml:space="preserve">Alto </v>
      </c>
      <c r="N35" s="587" t="str">
        <f>'Mapa Final'!AH40</f>
        <v>Reducir(mitigar)</v>
      </c>
      <c r="O35" s="290" t="s">
        <v>566</v>
      </c>
      <c r="P35" s="287" t="s">
        <v>509</v>
      </c>
      <c r="Q35" s="287" t="s">
        <v>509</v>
      </c>
      <c r="R35" s="286">
        <v>44197</v>
      </c>
      <c r="S35" s="286">
        <v>44286</v>
      </c>
      <c r="T35" s="290" t="s">
        <v>567</v>
      </c>
    </row>
    <row r="36" spans="1:20" ht="40.5" customHeight="1">
      <c r="A36" s="616"/>
      <c r="B36" s="434"/>
      <c r="C36" s="619"/>
      <c r="D36" s="619"/>
      <c r="E36" s="602"/>
      <c r="F36" s="602"/>
      <c r="G36" s="602"/>
      <c r="H36" s="605"/>
      <c r="I36" s="608"/>
      <c r="J36" s="611"/>
      <c r="K36" s="588"/>
      <c r="L36" s="588"/>
      <c r="M36" s="593"/>
      <c r="N36" s="588"/>
      <c r="O36" s="283"/>
      <c r="P36" s="283"/>
      <c r="Q36" s="283"/>
      <c r="R36" s="283"/>
      <c r="S36" s="283"/>
      <c r="T36" s="283"/>
    </row>
    <row r="37" spans="1:20" ht="40.5" customHeight="1">
      <c r="A37" s="616"/>
      <c r="B37" s="434"/>
      <c r="C37" s="619"/>
      <c r="D37" s="619"/>
      <c r="E37" s="602"/>
      <c r="F37" s="602"/>
      <c r="G37" s="602"/>
      <c r="H37" s="605"/>
      <c r="I37" s="608"/>
      <c r="J37" s="611"/>
      <c r="K37" s="588"/>
      <c r="L37" s="588"/>
      <c r="M37" s="593"/>
      <c r="N37" s="588"/>
      <c r="O37" s="283"/>
      <c r="P37" s="283"/>
      <c r="Q37" s="283"/>
      <c r="R37" s="283"/>
      <c r="S37" s="283"/>
      <c r="T37" s="283"/>
    </row>
    <row r="38" spans="1:20" ht="39" customHeight="1">
      <c r="A38" s="616"/>
      <c r="B38" s="434"/>
      <c r="C38" s="619"/>
      <c r="D38" s="619"/>
      <c r="E38" s="602"/>
      <c r="F38" s="602"/>
      <c r="G38" s="602"/>
      <c r="H38" s="605"/>
      <c r="I38" s="608"/>
      <c r="J38" s="611"/>
      <c r="K38" s="588"/>
      <c r="L38" s="588"/>
      <c r="M38" s="593"/>
      <c r="N38" s="588"/>
      <c r="O38" s="283"/>
      <c r="P38" s="283"/>
      <c r="Q38" s="283"/>
      <c r="R38" s="283"/>
      <c r="S38" s="283"/>
      <c r="T38" s="283"/>
    </row>
    <row r="39" spans="1:20" ht="39" customHeight="1" thickBot="1">
      <c r="A39" s="617"/>
      <c r="B39" s="591"/>
      <c r="C39" s="620"/>
      <c r="D39" s="620"/>
      <c r="E39" s="603"/>
      <c r="F39" s="603"/>
      <c r="G39" s="603"/>
      <c r="H39" s="606"/>
      <c r="I39" s="609"/>
      <c r="J39" s="612"/>
      <c r="K39" s="589"/>
      <c r="L39" s="589"/>
      <c r="M39" s="594"/>
      <c r="N39" s="589"/>
      <c r="O39" s="284"/>
      <c r="P39" s="284"/>
      <c r="Q39" s="284"/>
      <c r="R39" s="284"/>
      <c r="S39" s="284"/>
      <c r="T39" s="273"/>
    </row>
    <row r="40" spans="1:20" ht="135.75" customHeight="1">
      <c r="A40" s="615">
        <f>'Mapa Final'!A30</f>
        <v>5</v>
      </c>
      <c r="B40" s="590" t="str">
        <f>'Mapa Final'!B30</f>
        <v>Fenómenos naturales</v>
      </c>
      <c r="C40" s="618" t="str">
        <f>'Mapa Final'!C30</f>
        <v>Afectación en la Prestación del Servicio de Justicia</v>
      </c>
      <c r="D40" s="618" t="str">
        <f>'Mapa Final'!D30</f>
        <v>Presencia de los siguientes amenazas o desastres: Sismo/Terremoto 
Vendaval/vientos
Huracanes
Inundación 
Derrumbe/Deslizamiento
Precipitaciones, (lluvias, granizadas, heladas) 
Erupción volcánica
Tsunami / Maremoto
Sequías
Tormenta eléctrica - rayos
Colapso estructural
Incendio forestal</v>
      </c>
      <c r="E40" s="601" t="str">
        <f>'Mapa Final'!E30</f>
        <v>Ocurrencia de amenazas o desastres que pueden poner en peligro la seguridad y salud de la población judicial  y visitantes en las instalaciones</v>
      </c>
      <c r="F40" s="601" t="str">
        <f>'Mapa Final'!F30</f>
        <v>La posibilidad de afectación económica,  salud de la población judicial y ambiental de la entidad debido a la ocurrencia de amenazas o desastres que pueden poner en peligro la seguridad y salud de la población judicial  y visitantes en las instalaciones</v>
      </c>
      <c r="G40" s="601" t="str">
        <f>'Mapa Final'!G30</f>
        <v>Relaciones Laborales</v>
      </c>
      <c r="H40" s="604" t="str">
        <f>'Mapa Final'!I30</f>
        <v>Alta</v>
      </c>
      <c r="I40" s="607" t="str">
        <f>'Mapa Final'!L30</f>
        <v>Mayor</v>
      </c>
      <c r="J40" s="610" t="str">
        <f>'Mapa Final'!N30</f>
        <v xml:space="preserve">Alto </v>
      </c>
      <c r="K40" s="587" t="str">
        <f>'Mapa Final'!AA30</f>
        <v>Media</v>
      </c>
      <c r="L40" s="587" t="str">
        <f>'Mapa Final'!AE30</f>
        <v>Mayor</v>
      </c>
      <c r="M40" s="592" t="str">
        <f>'Mapa Final'!AG30</f>
        <v xml:space="preserve">Alto </v>
      </c>
      <c r="N40" s="587" t="str">
        <f>'Mapa Final'!AH30</f>
        <v>Reducir(mitigar)</v>
      </c>
      <c r="O40" s="260" t="s">
        <v>602</v>
      </c>
      <c r="P40" s="279" t="s">
        <v>509</v>
      </c>
      <c r="Q40" s="279" t="s">
        <v>509</v>
      </c>
      <c r="R40" s="280">
        <v>44197</v>
      </c>
      <c r="S40" s="280">
        <v>44286</v>
      </c>
      <c r="T40" s="289" t="s">
        <v>568</v>
      </c>
    </row>
    <row r="41" spans="1:20" ht="130.5" customHeight="1">
      <c r="A41" s="616"/>
      <c r="B41" s="434"/>
      <c r="C41" s="619"/>
      <c r="D41" s="619"/>
      <c r="E41" s="602"/>
      <c r="F41" s="602"/>
      <c r="G41" s="602"/>
      <c r="H41" s="605"/>
      <c r="I41" s="608"/>
      <c r="J41" s="611"/>
      <c r="K41" s="588"/>
      <c r="L41" s="588"/>
      <c r="M41" s="593"/>
      <c r="N41" s="588"/>
      <c r="O41" s="260" t="s">
        <v>603</v>
      </c>
      <c r="P41" s="279" t="s">
        <v>509</v>
      </c>
      <c r="Q41" s="279" t="s">
        <v>509</v>
      </c>
      <c r="R41" s="280">
        <v>44197</v>
      </c>
      <c r="S41" s="280">
        <v>44286</v>
      </c>
      <c r="T41" s="291" t="s">
        <v>590</v>
      </c>
    </row>
    <row r="42" spans="1:20" ht="75.75" customHeight="1">
      <c r="A42" s="616"/>
      <c r="B42" s="434"/>
      <c r="C42" s="619"/>
      <c r="D42" s="619"/>
      <c r="E42" s="602"/>
      <c r="F42" s="602"/>
      <c r="G42" s="602"/>
      <c r="H42" s="605"/>
      <c r="I42" s="608"/>
      <c r="J42" s="611"/>
      <c r="K42" s="588"/>
      <c r="L42" s="588"/>
      <c r="M42" s="593"/>
      <c r="N42" s="588"/>
      <c r="O42" s="283"/>
      <c r="P42" s="283"/>
      <c r="Q42" s="283"/>
      <c r="R42" s="283"/>
      <c r="S42" s="283"/>
      <c r="T42" s="283"/>
    </row>
    <row r="43" spans="1:20" ht="29.25" customHeight="1">
      <c r="A43" s="616"/>
      <c r="B43" s="434"/>
      <c r="C43" s="619"/>
      <c r="D43" s="619"/>
      <c r="E43" s="602"/>
      <c r="F43" s="602"/>
      <c r="G43" s="602"/>
      <c r="H43" s="605"/>
      <c r="I43" s="608"/>
      <c r="J43" s="611"/>
      <c r="K43" s="588"/>
      <c r="L43" s="588"/>
      <c r="M43" s="593"/>
      <c r="N43" s="588"/>
      <c r="O43" s="283"/>
      <c r="P43" s="283"/>
      <c r="Q43" s="283"/>
      <c r="R43" s="283"/>
      <c r="S43" s="283"/>
      <c r="T43" s="283"/>
    </row>
    <row r="44" spans="1:20" ht="29.25" customHeight="1" thickBot="1">
      <c r="A44" s="617"/>
      <c r="B44" s="591"/>
      <c r="C44" s="620"/>
      <c r="D44" s="620"/>
      <c r="E44" s="603"/>
      <c r="F44" s="603"/>
      <c r="G44" s="603"/>
      <c r="H44" s="606"/>
      <c r="I44" s="609"/>
      <c r="J44" s="612"/>
      <c r="K44" s="589"/>
      <c r="L44" s="589"/>
      <c r="M44" s="594"/>
      <c r="N44" s="589"/>
      <c r="O44" s="284"/>
      <c r="P44" s="284"/>
      <c r="Q44" s="284"/>
      <c r="R44" s="284"/>
      <c r="S44" s="284"/>
      <c r="T44" s="284"/>
    </row>
    <row r="45" spans="1:20" ht="75.75" customHeight="1">
      <c r="A45" s="615">
        <f>'Mapa Final'!A45</f>
        <v>0</v>
      </c>
      <c r="B45" s="590">
        <f>'Mapa Final'!B45</f>
        <v>0</v>
      </c>
      <c r="C45" s="618">
        <f>'Mapa Final'!C45</f>
        <v>0</v>
      </c>
      <c r="D45" s="618">
        <f>'Mapa Final'!D45</f>
        <v>0</v>
      </c>
      <c r="E45" s="601">
        <f>'Mapa Final'!E45</f>
        <v>0</v>
      </c>
      <c r="F45" s="601">
        <f>'Mapa Final'!F45</f>
        <v>0</v>
      </c>
      <c r="G45" s="601">
        <f>'Mapa Final'!G45</f>
        <v>0</v>
      </c>
      <c r="H45" s="604" t="str">
        <f>'Mapa Final'!I45</f>
        <v>Muy Baja</v>
      </c>
      <c r="I45" s="607" t="b">
        <f>'Mapa Final'!L45</f>
        <v>0</v>
      </c>
      <c r="J45" s="610" t="e">
        <f>'Mapa Final'!N45</f>
        <v>#N/A</v>
      </c>
      <c r="K45" s="587" t="e">
        <f>'Mapa Final'!AA45</f>
        <v>#DIV/0!</v>
      </c>
      <c r="L45" s="587" t="e">
        <f>'Mapa Final'!AE45</f>
        <v>#DIV/0!</v>
      </c>
      <c r="M45" s="592" t="e">
        <f>'Mapa Final'!AG45</f>
        <v>#DIV/0!</v>
      </c>
      <c r="N45" s="587">
        <f>'Mapa Final'!AH45</f>
        <v>0</v>
      </c>
      <c r="O45" s="269"/>
      <c r="P45" s="269"/>
      <c r="Q45" s="269"/>
      <c r="R45" s="269"/>
      <c r="S45" s="269"/>
      <c r="T45" s="269"/>
    </row>
    <row r="46" spans="1:20" ht="75.75" customHeight="1">
      <c r="A46" s="616"/>
      <c r="B46" s="434"/>
      <c r="C46" s="619"/>
      <c r="D46" s="619"/>
      <c r="E46" s="602"/>
      <c r="F46" s="602"/>
      <c r="G46" s="602"/>
      <c r="H46" s="605"/>
      <c r="I46" s="608"/>
      <c r="J46" s="611"/>
      <c r="K46" s="588"/>
      <c r="L46" s="588"/>
      <c r="M46" s="593"/>
      <c r="N46" s="588"/>
      <c r="O46" s="269"/>
      <c r="P46" s="269"/>
      <c r="Q46" s="269"/>
      <c r="R46" s="269"/>
      <c r="S46" s="269"/>
      <c r="T46" s="269"/>
    </row>
    <row r="47" spans="1:20" ht="75.75" customHeight="1">
      <c r="A47" s="616"/>
      <c r="B47" s="434"/>
      <c r="C47" s="619"/>
      <c r="D47" s="619"/>
      <c r="E47" s="602"/>
      <c r="F47" s="602"/>
      <c r="G47" s="602"/>
      <c r="H47" s="605"/>
      <c r="I47" s="608"/>
      <c r="J47" s="611"/>
      <c r="K47" s="588"/>
      <c r="L47" s="588"/>
      <c r="M47" s="593"/>
      <c r="N47" s="588"/>
      <c r="O47" s="269"/>
      <c r="P47" s="269"/>
      <c r="Q47" s="269"/>
      <c r="R47" s="269"/>
      <c r="S47" s="269"/>
      <c r="T47" s="269"/>
    </row>
    <row r="48" spans="1:20" ht="75.75" customHeight="1">
      <c r="A48" s="616"/>
      <c r="B48" s="434"/>
      <c r="C48" s="619"/>
      <c r="D48" s="619"/>
      <c r="E48" s="602"/>
      <c r="F48" s="602"/>
      <c r="G48" s="602"/>
      <c r="H48" s="605"/>
      <c r="I48" s="608"/>
      <c r="J48" s="611"/>
      <c r="K48" s="588"/>
      <c r="L48" s="588"/>
      <c r="M48" s="593"/>
      <c r="N48" s="588"/>
      <c r="O48" s="269"/>
      <c r="P48" s="269"/>
      <c r="Q48" s="269"/>
      <c r="R48" s="269"/>
      <c r="S48" s="269"/>
      <c r="T48" s="269"/>
    </row>
    <row r="49" spans="1:20" ht="75.75" customHeight="1" thickBot="1">
      <c r="A49" s="617"/>
      <c r="B49" s="591"/>
      <c r="C49" s="620"/>
      <c r="D49" s="620"/>
      <c r="E49" s="603"/>
      <c r="F49" s="603"/>
      <c r="G49" s="603"/>
      <c r="H49" s="606"/>
      <c r="I49" s="609"/>
      <c r="J49" s="612"/>
      <c r="K49" s="589"/>
      <c r="L49" s="589"/>
      <c r="M49" s="594"/>
      <c r="N49" s="589"/>
      <c r="O49" s="270"/>
      <c r="P49" s="270"/>
      <c r="Q49" s="270"/>
      <c r="R49" s="270"/>
      <c r="S49" s="270"/>
      <c r="T49" s="270"/>
    </row>
    <row r="50" spans="1:20" ht="75.75" customHeight="1">
      <c r="A50" s="615">
        <f>'Mapa Final'!A50</f>
        <v>0</v>
      </c>
      <c r="B50" s="590">
        <f>'Mapa Final'!B50</f>
        <v>0</v>
      </c>
      <c r="C50" s="618">
        <f>'Mapa Final'!C50</f>
        <v>0</v>
      </c>
      <c r="D50" s="618">
        <f>'Mapa Final'!D50</f>
        <v>0</v>
      </c>
      <c r="E50" s="601">
        <f>'Mapa Final'!E50</f>
        <v>0</v>
      </c>
      <c r="F50" s="601">
        <f>'Mapa Final'!F50</f>
        <v>0</v>
      </c>
      <c r="G50" s="601">
        <f>'Mapa Final'!G50</f>
        <v>0</v>
      </c>
      <c r="H50" s="604" t="str">
        <f>'Mapa Final'!I50</f>
        <v>Muy Baja</v>
      </c>
      <c r="I50" s="607" t="b">
        <f>'Mapa Final'!L50</f>
        <v>0</v>
      </c>
      <c r="J50" s="610" t="e">
        <f>'Mapa Final'!N50</f>
        <v>#N/A</v>
      </c>
      <c r="K50" s="587" t="e">
        <f>'Mapa Final'!AA50</f>
        <v>#DIV/0!</v>
      </c>
      <c r="L50" s="587" t="e">
        <f>'Mapa Final'!AE50</f>
        <v>#DIV/0!</v>
      </c>
      <c r="M50" s="592" t="e">
        <f>'Mapa Final'!AG50</f>
        <v>#DIV/0!</v>
      </c>
      <c r="N50" s="587">
        <f>'Mapa Final'!AH50</f>
        <v>0</v>
      </c>
      <c r="O50" s="278"/>
      <c r="P50" s="278"/>
      <c r="Q50" s="278"/>
      <c r="R50" s="278"/>
      <c r="S50" s="278"/>
      <c r="T50" s="278"/>
    </row>
    <row r="51" spans="1:20" ht="75.75" customHeight="1">
      <c r="A51" s="616"/>
      <c r="B51" s="434"/>
      <c r="C51" s="619"/>
      <c r="D51" s="619"/>
      <c r="E51" s="602"/>
      <c r="F51" s="602"/>
      <c r="G51" s="602"/>
      <c r="H51" s="605"/>
      <c r="I51" s="608"/>
      <c r="J51" s="611"/>
      <c r="K51" s="588"/>
      <c r="L51" s="588"/>
      <c r="M51" s="593"/>
      <c r="N51" s="588"/>
      <c r="O51" s="269"/>
      <c r="P51" s="269"/>
      <c r="Q51" s="269"/>
      <c r="R51" s="269"/>
      <c r="S51" s="269"/>
      <c r="T51" s="269"/>
    </row>
    <row r="52" spans="1:20" ht="75.75" customHeight="1">
      <c r="A52" s="616"/>
      <c r="B52" s="434"/>
      <c r="C52" s="619"/>
      <c r="D52" s="619"/>
      <c r="E52" s="602"/>
      <c r="F52" s="602"/>
      <c r="G52" s="602"/>
      <c r="H52" s="605"/>
      <c r="I52" s="608"/>
      <c r="J52" s="611"/>
      <c r="K52" s="588"/>
      <c r="L52" s="588"/>
      <c r="M52" s="593"/>
      <c r="N52" s="588"/>
      <c r="O52" s="269"/>
      <c r="P52" s="269"/>
      <c r="Q52" s="269"/>
      <c r="R52" s="269"/>
      <c r="S52" s="269"/>
      <c r="T52" s="269"/>
    </row>
    <row r="53" spans="1:20" ht="75.75" customHeight="1">
      <c r="A53" s="616"/>
      <c r="B53" s="434"/>
      <c r="C53" s="619"/>
      <c r="D53" s="619"/>
      <c r="E53" s="602"/>
      <c r="F53" s="602"/>
      <c r="G53" s="602"/>
      <c r="H53" s="605"/>
      <c r="I53" s="608"/>
      <c r="J53" s="611"/>
      <c r="K53" s="588"/>
      <c r="L53" s="588"/>
      <c r="M53" s="593"/>
      <c r="N53" s="588"/>
      <c r="O53" s="269"/>
      <c r="P53" s="269"/>
      <c r="Q53" s="269"/>
      <c r="R53" s="269"/>
      <c r="S53" s="269"/>
      <c r="T53" s="269"/>
    </row>
    <row r="54" spans="1:20" ht="75.75" customHeight="1" thickBot="1">
      <c r="A54" s="617"/>
      <c r="B54" s="591"/>
      <c r="C54" s="620"/>
      <c r="D54" s="620"/>
      <c r="E54" s="603"/>
      <c r="F54" s="603"/>
      <c r="G54" s="603"/>
      <c r="H54" s="606"/>
      <c r="I54" s="609"/>
      <c r="J54" s="612"/>
      <c r="K54" s="589"/>
      <c r="L54" s="589"/>
      <c r="M54" s="594"/>
      <c r="N54" s="589"/>
      <c r="O54" s="270"/>
      <c r="P54" s="270"/>
      <c r="Q54" s="270"/>
      <c r="R54" s="270"/>
      <c r="S54" s="270"/>
      <c r="T54" s="270"/>
    </row>
    <row r="55" spans="1:20" ht="75.75" customHeight="1">
      <c r="A55" s="615">
        <f>'Mapa Final'!A55</f>
        <v>0</v>
      </c>
      <c r="B55" s="590">
        <f>'Mapa Final'!B55</f>
        <v>0</v>
      </c>
      <c r="C55" s="618">
        <f>'Mapa Final'!C55</f>
        <v>0</v>
      </c>
      <c r="D55" s="618">
        <f>'Mapa Final'!D55</f>
        <v>0</v>
      </c>
      <c r="E55" s="601">
        <f>'Mapa Final'!E55</f>
        <v>0</v>
      </c>
      <c r="F55" s="601">
        <f>'Mapa Final'!F55</f>
        <v>0</v>
      </c>
      <c r="G55" s="601">
        <f>'Mapa Final'!G55</f>
        <v>0</v>
      </c>
      <c r="H55" s="604" t="str">
        <f>'Mapa Final'!I55</f>
        <v>Muy Baja</v>
      </c>
      <c r="I55" s="607" t="b">
        <f>'Mapa Final'!L55</f>
        <v>0</v>
      </c>
      <c r="J55" s="610" t="e">
        <f>'Mapa Final'!N55</f>
        <v>#N/A</v>
      </c>
      <c r="K55" s="587" t="e">
        <f>'Mapa Final'!AA55</f>
        <v>#DIV/0!</v>
      </c>
      <c r="L55" s="587" t="e">
        <f>'Mapa Final'!AE55</f>
        <v>#DIV/0!</v>
      </c>
      <c r="M55" s="592" t="e">
        <f>'Mapa Final'!AG55</f>
        <v>#DIV/0!</v>
      </c>
      <c r="N55" s="587">
        <f>'Mapa Final'!AH55</f>
        <v>0</v>
      </c>
      <c r="O55" s="278"/>
      <c r="P55" s="278"/>
      <c r="Q55" s="278"/>
      <c r="R55" s="278"/>
      <c r="S55" s="278"/>
      <c r="T55" s="278"/>
    </row>
    <row r="56" spans="1:20" ht="75.75" customHeight="1">
      <c r="A56" s="616"/>
      <c r="B56" s="434"/>
      <c r="C56" s="619"/>
      <c r="D56" s="619"/>
      <c r="E56" s="602"/>
      <c r="F56" s="602"/>
      <c r="G56" s="602"/>
      <c r="H56" s="605"/>
      <c r="I56" s="608"/>
      <c r="J56" s="611"/>
      <c r="K56" s="588"/>
      <c r="L56" s="588"/>
      <c r="M56" s="593"/>
      <c r="N56" s="588"/>
      <c r="O56" s="269"/>
      <c r="P56" s="269"/>
      <c r="Q56" s="269"/>
      <c r="R56" s="269"/>
      <c r="S56" s="269"/>
      <c r="T56" s="269"/>
    </row>
    <row r="57" spans="1:20" ht="75.75" customHeight="1">
      <c r="A57" s="616"/>
      <c r="B57" s="434"/>
      <c r="C57" s="619"/>
      <c r="D57" s="619"/>
      <c r="E57" s="602"/>
      <c r="F57" s="602"/>
      <c r="G57" s="602"/>
      <c r="H57" s="605"/>
      <c r="I57" s="608"/>
      <c r="J57" s="611"/>
      <c r="K57" s="588"/>
      <c r="L57" s="588"/>
      <c r="M57" s="593"/>
      <c r="N57" s="588"/>
      <c r="O57" s="269"/>
      <c r="P57" s="269"/>
      <c r="Q57" s="269"/>
      <c r="R57" s="269"/>
      <c r="S57" s="269"/>
      <c r="T57" s="269"/>
    </row>
    <row r="58" spans="1:20" ht="75.75" customHeight="1">
      <c r="A58" s="616"/>
      <c r="B58" s="434"/>
      <c r="C58" s="619"/>
      <c r="D58" s="619"/>
      <c r="E58" s="602"/>
      <c r="F58" s="602"/>
      <c r="G58" s="602"/>
      <c r="H58" s="605"/>
      <c r="I58" s="608"/>
      <c r="J58" s="611"/>
      <c r="K58" s="588"/>
      <c r="L58" s="588"/>
      <c r="M58" s="593"/>
      <c r="N58" s="588"/>
      <c r="O58" s="269"/>
      <c r="P58" s="269"/>
      <c r="Q58" s="269"/>
      <c r="R58" s="269"/>
      <c r="S58" s="269"/>
      <c r="T58" s="269"/>
    </row>
    <row r="59" spans="1:20" ht="75.75" customHeight="1" thickBot="1">
      <c r="A59" s="617"/>
      <c r="B59" s="591"/>
      <c r="C59" s="620"/>
      <c r="D59" s="620"/>
      <c r="E59" s="603"/>
      <c r="F59" s="603"/>
      <c r="G59" s="603"/>
      <c r="H59" s="606"/>
      <c r="I59" s="609"/>
      <c r="J59" s="612"/>
      <c r="K59" s="589"/>
      <c r="L59" s="589"/>
      <c r="M59" s="594"/>
      <c r="N59" s="589"/>
      <c r="O59" s="270"/>
      <c r="P59" s="270"/>
      <c r="Q59" s="270"/>
      <c r="R59" s="270"/>
      <c r="S59" s="270"/>
      <c r="T59" s="270"/>
    </row>
  </sheetData>
  <mergeCells count="165">
    <mergeCell ref="N30:N34"/>
    <mergeCell ref="B25:B29"/>
    <mergeCell ref="J35:J39"/>
    <mergeCell ref="K35:K39"/>
    <mergeCell ref="L35:L39"/>
    <mergeCell ref="N35:N39"/>
    <mergeCell ref="N40:N44"/>
    <mergeCell ref="M40:M44"/>
    <mergeCell ref="G40:G44"/>
    <mergeCell ref="H40:H44"/>
    <mergeCell ref="I40:I44"/>
    <mergeCell ref="J40:J44"/>
    <mergeCell ref="K40:K44"/>
    <mergeCell ref="L40:L44"/>
    <mergeCell ref="G35:G39"/>
    <mergeCell ref="H35:H39"/>
    <mergeCell ref="I35:I39"/>
    <mergeCell ref="M30:M34"/>
    <mergeCell ref="G30:G34"/>
    <mergeCell ref="H30:H34"/>
    <mergeCell ref="I30:I34"/>
    <mergeCell ref="J30:J34"/>
    <mergeCell ref="K30:K34"/>
    <mergeCell ref="L30:L34"/>
    <mergeCell ref="L55:L59"/>
    <mergeCell ref="M55:M59"/>
    <mergeCell ref="N55:N59"/>
    <mergeCell ref="J45:J49"/>
    <mergeCell ref="K45:K49"/>
    <mergeCell ref="L45:L49"/>
    <mergeCell ref="M45:M49"/>
    <mergeCell ref="N45:N49"/>
    <mergeCell ref="N50:N54"/>
    <mergeCell ref="M50:M54"/>
    <mergeCell ref="J50:J54"/>
    <mergeCell ref="K50:K54"/>
    <mergeCell ref="L50:L54"/>
    <mergeCell ref="J55:J59"/>
    <mergeCell ref="K55:K59"/>
    <mergeCell ref="A55:A59"/>
    <mergeCell ref="C55:C59"/>
    <mergeCell ref="D55:D59"/>
    <mergeCell ref="E55:E59"/>
    <mergeCell ref="F55:F59"/>
    <mergeCell ref="G55:G59"/>
    <mergeCell ref="H55:H59"/>
    <mergeCell ref="I55:I59"/>
    <mergeCell ref="G50:G54"/>
    <mergeCell ref="H50:H54"/>
    <mergeCell ref="I50:I54"/>
    <mergeCell ref="B55:B59"/>
    <mergeCell ref="A50:A54"/>
    <mergeCell ref="C50:C54"/>
    <mergeCell ref="D50:D54"/>
    <mergeCell ref="E50:E54"/>
    <mergeCell ref="F50:F54"/>
    <mergeCell ref="B50:B54"/>
    <mergeCell ref="A45:A49"/>
    <mergeCell ref="C45:C49"/>
    <mergeCell ref="D45:D49"/>
    <mergeCell ref="E45:E49"/>
    <mergeCell ref="F45:F49"/>
    <mergeCell ref="G45:G49"/>
    <mergeCell ref="H45:H49"/>
    <mergeCell ref="I45:I49"/>
    <mergeCell ref="B45:B49"/>
    <mergeCell ref="A40:A44"/>
    <mergeCell ref="C40:C44"/>
    <mergeCell ref="D40:D44"/>
    <mergeCell ref="E40:E44"/>
    <mergeCell ref="F40:F44"/>
    <mergeCell ref="A35:A39"/>
    <mergeCell ref="C35:C39"/>
    <mergeCell ref="D35:D39"/>
    <mergeCell ref="E35:E39"/>
    <mergeCell ref="F35:F39"/>
    <mergeCell ref="B35:B39"/>
    <mergeCell ref="B40:B44"/>
    <mergeCell ref="M35:M39"/>
    <mergeCell ref="B30:B34"/>
    <mergeCell ref="A25:A29"/>
    <mergeCell ref="C25:C29"/>
    <mergeCell ref="D25:D29"/>
    <mergeCell ref="E25:E29"/>
    <mergeCell ref="F25:F29"/>
    <mergeCell ref="G25:G29"/>
    <mergeCell ref="H25:H29"/>
    <mergeCell ref="I25:I29"/>
    <mergeCell ref="J25:J29"/>
    <mergeCell ref="K25:K29"/>
    <mergeCell ref="L25:L29"/>
    <mergeCell ref="A20:A24"/>
    <mergeCell ref="C20:C24"/>
    <mergeCell ref="D20:D24"/>
    <mergeCell ref="E20:E24"/>
    <mergeCell ref="F20:F24"/>
    <mergeCell ref="A30:A34"/>
    <mergeCell ref="C30:C34"/>
    <mergeCell ref="D30:D34"/>
    <mergeCell ref="E30:E34"/>
    <mergeCell ref="F30:F34"/>
    <mergeCell ref="A9:N9"/>
    <mergeCell ref="A10:A14"/>
    <mergeCell ref="C10:C14"/>
    <mergeCell ref="D10:D14"/>
    <mergeCell ref="E10:E14"/>
    <mergeCell ref="F10:F14"/>
    <mergeCell ref="A15:A19"/>
    <mergeCell ref="C15:C19"/>
    <mergeCell ref="D15:D19"/>
    <mergeCell ref="E15:E19"/>
    <mergeCell ref="F15:F19"/>
    <mergeCell ref="G15:G19"/>
    <mergeCell ref="H15:H19"/>
    <mergeCell ref="I15:I19"/>
    <mergeCell ref="M10:M14"/>
    <mergeCell ref="N10:N14"/>
    <mergeCell ref="G10:G14"/>
    <mergeCell ref="K15:K19"/>
    <mergeCell ref="L15:L19"/>
    <mergeCell ref="H10:H14"/>
    <mergeCell ref="I10:I14"/>
    <mergeCell ref="J15:J19"/>
    <mergeCell ref="J10:J14"/>
    <mergeCell ref="K10:K14"/>
    <mergeCell ref="T25:T26"/>
    <mergeCell ref="L10:L14"/>
    <mergeCell ref="B10:B14"/>
    <mergeCell ref="N15:N19"/>
    <mergeCell ref="M15:M19"/>
    <mergeCell ref="O25:O26"/>
    <mergeCell ref="S25:S26"/>
    <mergeCell ref="R25:R26"/>
    <mergeCell ref="Q25:Q26"/>
    <mergeCell ref="P25:P26"/>
    <mergeCell ref="N20:N24"/>
    <mergeCell ref="B15:B19"/>
    <mergeCell ref="M25:M29"/>
    <mergeCell ref="N25:N29"/>
    <mergeCell ref="M20:M24"/>
    <mergeCell ref="G20:G24"/>
    <mergeCell ref="H20:H24"/>
    <mergeCell ref="I20:I24"/>
    <mergeCell ref="J20:J24"/>
    <mergeCell ref="K20:K24"/>
    <mergeCell ref="L20:L24"/>
    <mergeCell ref="B20:B2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60:J1048576 A7:B7">
    <cfRule type="containsText" dxfId="2391" priority="663" operator="containsText" text="3- Moderado">
      <formula>NOT(ISERROR(SEARCH("3- Moderado",A7)))</formula>
    </cfRule>
    <cfRule type="containsText" dxfId="2390" priority="664" operator="containsText" text="6- Moderado">
      <formula>NOT(ISERROR(SEARCH("6- Moderado",A7)))</formula>
    </cfRule>
    <cfRule type="containsText" dxfId="2389" priority="665" operator="containsText" text="4- Moderado">
      <formula>NOT(ISERROR(SEARCH("4- Moderado",A7)))</formula>
    </cfRule>
    <cfRule type="containsText" dxfId="2388" priority="666" operator="containsText" text="3- Bajo">
      <formula>NOT(ISERROR(SEARCH("3- Bajo",A7)))</formula>
    </cfRule>
    <cfRule type="containsText" dxfId="2387" priority="667" operator="containsText" text="4- Bajo">
      <formula>NOT(ISERROR(SEARCH("4- Bajo",A7)))</formula>
    </cfRule>
    <cfRule type="containsText" dxfId="2386" priority="668" operator="containsText" text="1- Bajo">
      <formula>NOT(ISERROR(SEARCH("1- Bajo",A7)))</formula>
    </cfRule>
  </conditionalFormatting>
  <conditionalFormatting sqref="H8:J8">
    <cfRule type="containsText" dxfId="2385" priority="656" operator="containsText" text="3- Moderado">
      <formula>NOT(ISERROR(SEARCH("3- Moderado",H8)))</formula>
    </cfRule>
    <cfRule type="containsText" dxfId="2384" priority="657" operator="containsText" text="6- Moderado">
      <formula>NOT(ISERROR(SEARCH("6- Moderado",H8)))</formula>
    </cfRule>
    <cfRule type="containsText" dxfId="2383" priority="658" operator="containsText" text="4- Moderado">
      <formula>NOT(ISERROR(SEARCH("4- Moderado",H8)))</formula>
    </cfRule>
    <cfRule type="containsText" dxfId="2382" priority="659" operator="containsText" text="3- Bajo">
      <formula>NOT(ISERROR(SEARCH("3- Bajo",H8)))</formula>
    </cfRule>
    <cfRule type="containsText" dxfId="2381" priority="660" operator="containsText" text="4- Bajo">
      <formula>NOT(ISERROR(SEARCH("4- Bajo",H8)))</formula>
    </cfRule>
    <cfRule type="containsText" dxfId="2380" priority="662" operator="containsText" text="1- Bajo">
      <formula>NOT(ISERROR(SEARCH("1- Bajo",H8)))</formula>
    </cfRule>
  </conditionalFormatting>
  <conditionalFormatting sqref="J8 J60:J1048576">
    <cfRule type="containsText" dxfId="2379" priority="645" operator="containsText" text="25- Extremo">
      <formula>NOT(ISERROR(SEARCH("25- Extremo",J8)))</formula>
    </cfRule>
    <cfRule type="containsText" dxfId="2378" priority="646" operator="containsText" text="20- Extremo">
      <formula>NOT(ISERROR(SEARCH("20- Extremo",J8)))</formula>
    </cfRule>
    <cfRule type="containsText" dxfId="2377" priority="647" operator="containsText" text="15- Extremo">
      <formula>NOT(ISERROR(SEARCH("15- Extremo",J8)))</formula>
    </cfRule>
    <cfRule type="containsText" dxfId="2376" priority="648" operator="containsText" text="10- Extremo">
      <formula>NOT(ISERROR(SEARCH("10- Extremo",J8)))</formula>
    </cfRule>
    <cfRule type="containsText" dxfId="2375" priority="649" operator="containsText" text="5- Extremo">
      <formula>NOT(ISERROR(SEARCH("5- Extremo",J8)))</formula>
    </cfRule>
    <cfRule type="containsText" dxfId="2374" priority="650" operator="containsText" text="12- Alto">
      <formula>NOT(ISERROR(SEARCH("12- Alto",J8)))</formula>
    </cfRule>
    <cfRule type="containsText" dxfId="2373" priority="651" operator="containsText" text="10- Alto">
      <formula>NOT(ISERROR(SEARCH("10- Alto",J8)))</formula>
    </cfRule>
    <cfRule type="containsText" dxfId="2372" priority="652" operator="containsText" text="9- Alto">
      <formula>NOT(ISERROR(SEARCH("9- Alto",J8)))</formula>
    </cfRule>
    <cfRule type="containsText" dxfId="2371" priority="653" operator="containsText" text="8- Alto">
      <formula>NOT(ISERROR(SEARCH("8- Alto",J8)))</formula>
    </cfRule>
    <cfRule type="containsText" dxfId="2370" priority="654" operator="containsText" text="5- Alto">
      <formula>NOT(ISERROR(SEARCH("5- Alto",J8)))</formula>
    </cfRule>
    <cfRule type="containsText" dxfId="2369" priority="655" operator="containsText" text="4- Alto">
      <formula>NOT(ISERROR(SEARCH("4- Alto",J8)))</formula>
    </cfRule>
    <cfRule type="containsText" dxfId="2368" priority="661" operator="containsText" text="2- Bajo">
      <formula>NOT(ISERROR(SEARCH("2- Bajo",J8)))</formula>
    </cfRule>
  </conditionalFormatting>
  <conditionalFormatting sqref="K10:L10 K15:L15 K20:L20">
    <cfRule type="containsText" dxfId="2367" priority="639" operator="containsText" text="3- Moderado">
      <formula>NOT(ISERROR(SEARCH("3- Moderado",K10)))</formula>
    </cfRule>
    <cfRule type="containsText" dxfId="2366" priority="640" operator="containsText" text="6- Moderado">
      <formula>NOT(ISERROR(SEARCH("6- Moderado",K10)))</formula>
    </cfRule>
    <cfRule type="containsText" dxfId="2365" priority="641" operator="containsText" text="4- Moderado">
      <formula>NOT(ISERROR(SEARCH("4- Moderado",K10)))</formula>
    </cfRule>
    <cfRule type="containsText" dxfId="2364" priority="642" operator="containsText" text="3- Bajo">
      <formula>NOT(ISERROR(SEARCH("3- Bajo",K10)))</formula>
    </cfRule>
    <cfRule type="containsText" dxfId="2363" priority="643" operator="containsText" text="4- Bajo">
      <formula>NOT(ISERROR(SEARCH("4- Bajo",K10)))</formula>
    </cfRule>
    <cfRule type="containsText" dxfId="2362" priority="644" operator="containsText" text="1- Bajo">
      <formula>NOT(ISERROR(SEARCH("1- Bajo",K10)))</formula>
    </cfRule>
  </conditionalFormatting>
  <conditionalFormatting sqref="H10:I10 H15:I15 H20:I20">
    <cfRule type="containsText" dxfId="2361" priority="633" operator="containsText" text="3- Moderado">
      <formula>NOT(ISERROR(SEARCH("3- Moderado",H10)))</formula>
    </cfRule>
    <cfRule type="containsText" dxfId="2360" priority="634" operator="containsText" text="6- Moderado">
      <formula>NOT(ISERROR(SEARCH("6- Moderado",H10)))</formula>
    </cfRule>
    <cfRule type="containsText" dxfId="2359" priority="635" operator="containsText" text="4- Moderado">
      <formula>NOT(ISERROR(SEARCH("4- Moderado",H10)))</formula>
    </cfRule>
    <cfRule type="containsText" dxfId="2358" priority="636" operator="containsText" text="3- Bajo">
      <formula>NOT(ISERROR(SEARCH("3- Bajo",H10)))</formula>
    </cfRule>
    <cfRule type="containsText" dxfId="2357" priority="637" operator="containsText" text="4- Bajo">
      <formula>NOT(ISERROR(SEARCH("4- Bajo",H10)))</formula>
    </cfRule>
    <cfRule type="containsText" dxfId="2356" priority="638" operator="containsText" text="1- Bajo">
      <formula>NOT(ISERROR(SEARCH("1- Bajo",H10)))</formula>
    </cfRule>
  </conditionalFormatting>
  <conditionalFormatting sqref="A10:E10 E15 A15:B15 B20 B25 B30 B35 B40 B45 B50 B55">
    <cfRule type="containsText" dxfId="2355" priority="627" operator="containsText" text="3- Moderado">
      <formula>NOT(ISERROR(SEARCH("3- Moderado",A10)))</formula>
    </cfRule>
    <cfRule type="containsText" dxfId="2354" priority="628" operator="containsText" text="6- Moderado">
      <formula>NOT(ISERROR(SEARCH("6- Moderado",A10)))</formula>
    </cfRule>
    <cfRule type="containsText" dxfId="2353" priority="629" operator="containsText" text="4- Moderado">
      <formula>NOT(ISERROR(SEARCH("4- Moderado",A10)))</formula>
    </cfRule>
    <cfRule type="containsText" dxfId="2352" priority="630" operator="containsText" text="3- Bajo">
      <formula>NOT(ISERROR(SEARCH("3- Bajo",A10)))</formula>
    </cfRule>
    <cfRule type="containsText" dxfId="2351" priority="631" operator="containsText" text="4- Bajo">
      <formula>NOT(ISERROR(SEARCH("4- Bajo",A10)))</formula>
    </cfRule>
    <cfRule type="containsText" dxfId="2350" priority="632" operator="containsText" text="1- Bajo">
      <formula>NOT(ISERROR(SEARCH("1- Bajo",A10)))</formula>
    </cfRule>
  </conditionalFormatting>
  <conditionalFormatting sqref="F10:G10 F15:G15">
    <cfRule type="containsText" dxfId="2349" priority="621" operator="containsText" text="3- Moderado">
      <formula>NOT(ISERROR(SEARCH("3- Moderado",F10)))</formula>
    </cfRule>
    <cfRule type="containsText" dxfId="2348" priority="622" operator="containsText" text="6- Moderado">
      <formula>NOT(ISERROR(SEARCH("6- Moderado",F10)))</formula>
    </cfRule>
    <cfRule type="containsText" dxfId="2347" priority="623" operator="containsText" text="4- Moderado">
      <formula>NOT(ISERROR(SEARCH("4- Moderado",F10)))</formula>
    </cfRule>
    <cfRule type="containsText" dxfId="2346" priority="624" operator="containsText" text="3- Bajo">
      <formula>NOT(ISERROR(SEARCH("3- Bajo",F10)))</formula>
    </cfRule>
    <cfRule type="containsText" dxfId="2345" priority="625" operator="containsText" text="4- Bajo">
      <formula>NOT(ISERROR(SEARCH("4- Bajo",F10)))</formula>
    </cfRule>
    <cfRule type="containsText" dxfId="2344" priority="626" operator="containsText" text="1- Bajo">
      <formula>NOT(ISERROR(SEARCH("1- Bajo",F10)))</formula>
    </cfRule>
  </conditionalFormatting>
  <conditionalFormatting sqref="K8">
    <cfRule type="containsText" dxfId="2343" priority="615" operator="containsText" text="3- Moderado">
      <formula>NOT(ISERROR(SEARCH("3- Moderado",K8)))</formula>
    </cfRule>
    <cfRule type="containsText" dxfId="2342" priority="616" operator="containsText" text="6- Moderado">
      <formula>NOT(ISERROR(SEARCH("6- Moderado",K8)))</formula>
    </cfRule>
    <cfRule type="containsText" dxfId="2341" priority="617" operator="containsText" text="4- Moderado">
      <formula>NOT(ISERROR(SEARCH("4- Moderado",K8)))</formula>
    </cfRule>
    <cfRule type="containsText" dxfId="2340" priority="618" operator="containsText" text="3- Bajo">
      <formula>NOT(ISERROR(SEARCH("3- Bajo",K8)))</formula>
    </cfRule>
    <cfRule type="containsText" dxfId="2339" priority="619" operator="containsText" text="4- Bajo">
      <formula>NOT(ISERROR(SEARCH("4- Bajo",K8)))</formula>
    </cfRule>
    <cfRule type="containsText" dxfId="2338" priority="620" operator="containsText" text="1- Bajo">
      <formula>NOT(ISERROR(SEARCH("1- Bajo",K8)))</formula>
    </cfRule>
  </conditionalFormatting>
  <conditionalFormatting sqref="L8">
    <cfRule type="containsText" dxfId="2337" priority="609" operator="containsText" text="3- Moderado">
      <formula>NOT(ISERROR(SEARCH("3- Moderado",L8)))</formula>
    </cfRule>
    <cfRule type="containsText" dxfId="2336" priority="610" operator="containsText" text="6- Moderado">
      <formula>NOT(ISERROR(SEARCH("6- Moderado",L8)))</formula>
    </cfRule>
    <cfRule type="containsText" dxfId="2335" priority="611" operator="containsText" text="4- Moderado">
      <formula>NOT(ISERROR(SEARCH("4- Moderado",L8)))</formula>
    </cfRule>
    <cfRule type="containsText" dxfId="2334" priority="612" operator="containsText" text="3- Bajo">
      <formula>NOT(ISERROR(SEARCH("3- Bajo",L8)))</formula>
    </cfRule>
    <cfRule type="containsText" dxfId="2333" priority="613" operator="containsText" text="4- Bajo">
      <formula>NOT(ISERROR(SEARCH("4- Bajo",L8)))</formula>
    </cfRule>
    <cfRule type="containsText" dxfId="2332" priority="614" operator="containsText" text="1- Bajo">
      <formula>NOT(ISERROR(SEARCH("1- Bajo",L8)))</formula>
    </cfRule>
  </conditionalFormatting>
  <conditionalFormatting sqref="M8">
    <cfRule type="containsText" dxfId="2331" priority="603" operator="containsText" text="3- Moderado">
      <formula>NOT(ISERROR(SEARCH("3- Moderado",M8)))</formula>
    </cfRule>
    <cfRule type="containsText" dxfId="2330" priority="604" operator="containsText" text="6- Moderado">
      <formula>NOT(ISERROR(SEARCH("6- Moderado",M8)))</formula>
    </cfRule>
    <cfRule type="containsText" dxfId="2329" priority="605" operator="containsText" text="4- Moderado">
      <formula>NOT(ISERROR(SEARCH("4- Moderado",M8)))</formula>
    </cfRule>
    <cfRule type="containsText" dxfId="2328" priority="606" operator="containsText" text="3- Bajo">
      <formula>NOT(ISERROR(SEARCH("3- Bajo",M8)))</formula>
    </cfRule>
    <cfRule type="containsText" dxfId="2327" priority="607" operator="containsText" text="4- Bajo">
      <formula>NOT(ISERROR(SEARCH("4- Bajo",M8)))</formula>
    </cfRule>
    <cfRule type="containsText" dxfId="2326" priority="608" operator="containsText" text="1- Bajo">
      <formula>NOT(ISERROR(SEARCH("1- Bajo",M8)))</formula>
    </cfRule>
  </conditionalFormatting>
  <conditionalFormatting sqref="J10:J24">
    <cfRule type="containsText" dxfId="2325" priority="598" operator="containsText" text="Bajo">
      <formula>NOT(ISERROR(SEARCH("Bajo",J10)))</formula>
    </cfRule>
    <cfRule type="containsText" dxfId="2324" priority="599" operator="containsText" text="Moderado">
      <formula>NOT(ISERROR(SEARCH("Moderado",J10)))</formula>
    </cfRule>
    <cfRule type="containsText" dxfId="2323" priority="600" operator="containsText" text="Alto">
      <formula>NOT(ISERROR(SEARCH("Alto",J10)))</formula>
    </cfRule>
    <cfRule type="containsText" dxfId="2322"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2321" priority="573" operator="containsText" text="Moderado">
      <formula>NOT(ISERROR(SEARCH("Moderado",M10)))</formula>
    </cfRule>
    <cfRule type="containsText" dxfId="2320" priority="593" operator="containsText" text="Bajo">
      <formula>NOT(ISERROR(SEARCH("Bajo",M10)))</formula>
    </cfRule>
    <cfRule type="containsText" dxfId="2319" priority="594" operator="containsText" text="Moderado">
      <formula>NOT(ISERROR(SEARCH("Moderado",M10)))</formula>
    </cfRule>
    <cfRule type="containsText" dxfId="2318" priority="595" operator="containsText" text="Alto">
      <formula>NOT(ISERROR(SEARCH("Alto",M10)))</formula>
    </cfRule>
    <cfRule type="containsText" dxfId="2317"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2316" priority="587" operator="containsText" text="3- Moderado">
      <formula>NOT(ISERROR(SEARCH("3- Moderado",N10)))</formula>
    </cfRule>
    <cfRule type="containsText" dxfId="2315" priority="588" operator="containsText" text="6- Moderado">
      <formula>NOT(ISERROR(SEARCH("6- Moderado",N10)))</formula>
    </cfRule>
    <cfRule type="containsText" dxfId="2314" priority="589" operator="containsText" text="4- Moderado">
      <formula>NOT(ISERROR(SEARCH("4- Moderado",N10)))</formula>
    </cfRule>
    <cfRule type="containsText" dxfId="2313" priority="590" operator="containsText" text="3- Bajo">
      <formula>NOT(ISERROR(SEARCH("3- Bajo",N10)))</formula>
    </cfRule>
    <cfRule type="containsText" dxfId="2312" priority="591" operator="containsText" text="4- Bajo">
      <formula>NOT(ISERROR(SEARCH("4- Bajo",N10)))</formula>
    </cfRule>
    <cfRule type="containsText" dxfId="2311" priority="592" operator="containsText" text="1- Bajo">
      <formula>NOT(ISERROR(SEARCH("1- Bajo",N10)))</formula>
    </cfRule>
  </conditionalFormatting>
  <conditionalFormatting sqref="H10:H24">
    <cfRule type="containsText" dxfId="2310" priority="574" operator="containsText" text="Muy Alta">
      <formula>NOT(ISERROR(SEARCH("Muy Alta",H10)))</formula>
    </cfRule>
    <cfRule type="containsText" dxfId="2309" priority="575" operator="containsText" text="Alta">
      <formula>NOT(ISERROR(SEARCH("Alta",H10)))</formula>
    </cfRule>
    <cfRule type="containsText" dxfId="2308" priority="576" operator="containsText" text="Muy Alta">
      <formula>NOT(ISERROR(SEARCH("Muy Alta",H10)))</formula>
    </cfRule>
    <cfRule type="containsText" dxfId="2307" priority="581" operator="containsText" text="Muy Baja">
      <formula>NOT(ISERROR(SEARCH("Muy Baja",H10)))</formula>
    </cfRule>
    <cfRule type="containsText" dxfId="2306" priority="582" operator="containsText" text="Baja">
      <formula>NOT(ISERROR(SEARCH("Baja",H10)))</formula>
    </cfRule>
    <cfRule type="containsText" dxfId="2305" priority="583" operator="containsText" text="Media">
      <formula>NOT(ISERROR(SEARCH("Media",H10)))</formula>
    </cfRule>
    <cfRule type="containsText" dxfId="2304" priority="584" operator="containsText" text="Alta">
      <formula>NOT(ISERROR(SEARCH("Alta",H10)))</formula>
    </cfRule>
    <cfRule type="containsText" dxfId="2303" priority="586" operator="containsText" text="Muy Alta">
      <formula>NOT(ISERROR(SEARCH("Muy Alta",H10)))</formula>
    </cfRule>
  </conditionalFormatting>
  <conditionalFormatting sqref="I10:I24">
    <cfRule type="containsText" dxfId="2302" priority="577" operator="containsText" text="Catastrófico">
      <formula>NOT(ISERROR(SEARCH("Catastrófico",I10)))</formula>
    </cfRule>
    <cfRule type="containsText" dxfId="2301" priority="578" operator="containsText" text="Mayor">
      <formula>NOT(ISERROR(SEARCH("Mayor",I10)))</formula>
    </cfRule>
    <cfRule type="containsText" dxfId="2300" priority="579" operator="containsText" text="Menor">
      <formula>NOT(ISERROR(SEARCH("Menor",I10)))</formula>
    </cfRule>
    <cfRule type="containsText" dxfId="2299" priority="580" operator="containsText" text="Leve">
      <formula>NOT(ISERROR(SEARCH("Leve",I10)))</formula>
    </cfRule>
    <cfRule type="containsText" dxfId="2298" priority="585" operator="containsText" text="Moderado">
      <formula>NOT(ISERROR(SEARCH("Moderado",I10)))</formula>
    </cfRule>
  </conditionalFormatting>
  <conditionalFormatting sqref="K10:K24">
    <cfRule type="containsText" dxfId="2297" priority="572" operator="containsText" text="Media">
      <formula>NOT(ISERROR(SEARCH("Media",K10)))</formula>
    </cfRule>
  </conditionalFormatting>
  <conditionalFormatting sqref="L10:L24">
    <cfRule type="containsText" dxfId="2296" priority="571" operator="containsText" text="Moderado">
      <formula>NOT(ISERROR(SEARCH("Moderado",L10)))</formula>
    </cfRule>
  </conditionalFormatting>
  <conditionalFormatting sqref="C15">
    <cfRule type="containsText" dxfId="2295" priority="565" operator="containsText" text="3- Moderado">
      <formula>NOT(ISERROR(SEARCH("3- Moderado",C15)))</formula>
    </cfRule>
    <cfRule type="containsText" dxfId="2294" priority="566" operator="containsText" text="6- Moderado">
      <formula>NOT(ISERROR(SEARCH("6- Moderado",C15)))</formula>
    </cfRule>
    <cfRule type="containsText" dxfId="2293" priority="567" operator="containsText" text="4- Moderado">
      <formula>NOT(ISERROR(SEARCH("4- Moderado",C15)))</formula>
    </cfRule>
    <cfRule type="containsText" dxfId="2292" priority="568" operator="containsText" text="3- Bajo">
      <formula>NOT(ISERROR(SEARCH("3- Bajo",C15)))</formula>
    </cfRule>
    <cfRule type="containsText" dxfId="2291" priority="569" operator="containsText" text="4- Bajo">
      <formula>NOT(ISERROR(SEARCH("4- Bajo",C15)))</formula>
    </cfRule>
    <cfRule type="containsText" dxfId="2290" priority="570" operator="containsText" text="1- Bajo">
      <formula>NOT(ISERROR(SEARCH("1- Bajo",C15)))</formula>
    </cfRule>
  </conditionalFormatting>
  <conditionalFormatting sqref="D15">
    <cfRule type="containsText" dxfId="2289" priority="559" operator="containsText" text="3- Moderado">
      <formula>NOT(ISERROR(SEARCH("3- Moderado",D15)))</formula>
    </cfRule>
    <cfRule type="containsText" dxfId="2288" priority="560" operator="containsText" text="6- Moderado">
      <formula>NOT(ISERROR(SEARCH("6- Moderado",D15)))</formula>
    </cfRule>
    <cfRule type="containsText" dxfId="2287" priority="561" operator="containsText" text="4- Moderado">
      <formula>NOT(ISERROR(SEARCH("4- Moderado",D15)))</formula>
    </cfRule>
    <cfRule type="containsText" dxfId="2286" priority="562" operator="containsText" text="3- Bajo">
      <formula>NOT(ISERROR(SEARCH("3- Bajo",D15)))</formula>
    </cfRule>
    <cfRule type="containsText" dxfId="2285" priority="563" operator="containsText" text="4- Bajo">
      <formula>NOT(ISERROR(SEARCH("4- Bajo",D15)))</formula>
    </cfRule>
    <cfRule type="containsText" dxfId="2284" priority="564" operator="containsText" text="1- Bajo">
      <formula>NOT(ISERROR(SEARCH("1- Bajo",D15)))</formula>
    </cfRule>
  </conditionalFormatting>
  <conditionalFormatting sqref="J10:J24">
    <cfRule type="containsText" dxfId="2283" priority="558" operator="containsText" text="Moderado">
      <formula>NOT(ISERROR(SEARCH("Moderado",J10)))</formula>
    </cfRule>
  </conditionalFormatting>
  <conditionalFormatting sqref="J10:J24">
    <cfRule type="containsText" dxfId="2282" priority="556" operator="containsText" text="Bajo">
      <formula>NOT(ISERROR(SEARCH("Bajo",J10)))</formula>
    </cfRule>
    <cfRule type="containsText" dxfId="2281" priority="557" operator="containsText" text="Extremo">
      <formula>NOT(ISERROR(SEARCH("Extremo",J10)))</formula>
    </cfRule>
  </conditionalFormatting>
  <conditionalFormatting sqref="K10:K24">
    <cfRule type="containsText" dxfId="2280" priority="554" operator="containsText" text="Baja">
      <formula>NOT(ISERROR(SEARCH("Baja",K10)))</formula>
    </cfRule>
    <cfRule type="containsText" dxfId="2279" priority="555" operator="containsText" text="Muy Baja">
      <formula>NOT(ISERROR(SEARCH("Muy Baja",K10)))</formula>
    </cfRule>
  </conditionalFormatting>
  <conditionalFormatting sqref="K10:K24">
    <cfRule type="containsText" dxfId="2278" priority="552" operator="containsText" text="Muy Alta">
      <formula>NOT(ISERROR(SEARCH("Muy Alta",K10)))</formula>
    </cfRule>
    <cfRule type="containsText" dxfId="2277" priority="553" operator="containsText" text="Alta">
      <formula>NOT(ISERROR(SEARCH("Alta",K10)))</formula>
    </cfRule>
  </conditionalFormatting>
  <conditionalFormatting sqref="L10:L24">
    <cfRule type="containsText" dxfId="2276" priority="548" operator="containsText" text="Catastrófico">
      <formula>NOT(ISERROR(SEARCH("Catastrófico",L10)))</formula>
    </cfRule>
    <cfRule type="containsText" dxfId="2275" priority="549" operator="containsText" text="Mayor">
      <formula>NOT(ISERROR(SEARCH("Mayor",L10)))</formula>
    </cfRule>
    <cfRule type="containsText" dxfId="2274" priority="550" operator="containsText" text="Menor">
      <formula>NOT(ISERROR(SEARCH("Menor",L10)))</formula>
    </cfRule>
    <cfRule type="containsText" dxfId="2273" priority="551" operator="containsText" text="Leve">
      <formula>NOT(ISERROR(SEARCH("Leve",L10)))</formula>
    </cfRule>
  </conditionalFormatting>
  <conditionalFormatting sqref="A20 E20">
    <cfRule type="containsText" dxfId="2272" priority="542" operator="containsText" text="3- Moderado">
      <formula>NOT(ISERROR(SEARCH("3- Moderado",A20)))</formula>
    </cfRule>
    <cfRule type="containsText" dxfId="2271" priority="543" operator="containsText" text="6- Moderado">
      <formula>NOT(ISERROR(SEARCH("6- Moderado",A20)))</formula>
    </cfRule>
    <cfRule type="containsText" dxfId="2270" priority="544" operator="containsText" text="4- Moderado">
      <formula>NOT(ISERROR(SEARCH("4- Moderado",A20)))</formula>
    </cfRule>
    <cfRule type="containsText" dxfId="2269" priority="545" operator="containsText" text="3- Bajo">
      <formula>NOT(ISERROR(SEARCH("3- Bajo",A20)))</formula>
    </cfRule>
    <cfRule type="containsText" dxfId="2268" priority="546" operator="containsText" text="4- Bajo">
      <formula>NOT(ISERROR(SEARCH("4- Bajo",A20)))</formula>
    </cfRule>
    <cfRule type="containsText" dxfId="2267" priority="547" operator="containsText" text="1- Bajo">
      <formula>NOT(ISERROR(SEARCH("1- Bajo",A20)))</formula>
    </cfRule>
  </conditionalFormatting>
  <conditionalFormatting sqref="F20:G20">
    <cfRule type="containsText" dxfId="2266" priority="536" operator="containsText" text="3- Moderado">
      <formula>NOT(ISERROR(SEARCH("3- Moderado",F20)))</formula>
    </cfRule>
    <cfRule type="containsText" dxfId="2265" priority="537" operator="containsText" text="6- Moderado">
      <formula>NOT(ISERROR(SEARCH("6- Moderado",F20)))</formula>
    </cfRule>
    <cfRule type="containsText" dxfId="2264" priority="538" operator="containsText" text="4- Moderado">
      <formula>NOT(ISERROR(SEARCH("4- Moderado",F20)))</formula>
    </cfRule>
    <cfRule type="containsText" dxfId="2263" priority="539" operator="containsText" text="3- Bajo">
      <formula>NOT(ISERROR(SEARCH("3- Bajo",F20)))</formula>
    </cfRule>
    <cfRule type="containsText" dxfId="2262" priority="540" operator="containsText" text="4- Bajo">
      <formula>NOT(ISERROR(SEARCH("4- Bajo",F20)))</formula>
    </cfRule>
    <cfRule type="containsText" dxfId="2261" priority="541" operator="containsText" text="1- Bajo">
      <formula>NOT(ISERROR(SEARCH("1- Bajo",F20)))</formula>
    </cfRule>
  </conditionalFormatting>
  <conditionalFormatting sqref="C20">
    <cfRule type="containsText" dxfId="2260" priority="530" operator="containsText" text="3- Moderado">
      <formula>NOT(ISERROR(SEARCH("3- Moderado",C20)))</formula>
    </cfRule>
    <cfRule type="containsText" dxfId="2259" priority="531" operator="containsText" text="6- Moderado">
      <formula>NOT(ISERROR(SEARCH("6- Moderado",C20)))</formula>
    </cfRule>
    <cfRule type="containsText" dxfId="2258" priority="532" operator="containsText" text="4- Moderado">
      <formula>NOT(ISERROR(SEARCH("4- Moderado",C20)))</formula>
    </cfRule>
    <cfRule type="containsText" dxfId="2257" priority="533" operator="containsText" text="3- Bajo">
      <formula>NOT(ISERROR(SEARCH("3- Bajo",C20)))</formula>
    </cfRule>
    <cfRule type="containsText" dxfId="2256" priority="534" operator="containsText" text="4- Bajo">
      <formula>NOT(ISERROR(SEARCH("4- Bajo",C20)))</formula>
    </cfRule>
    <cfRule type="containsText" dxfId="2255" priority="535" operator="containsText" text="1- Bajo">
      <formula>NOT(ISERROR(SEARCH("1- Bajo",C20)))</formula>
    </cfRule>
  </conditionalFormatting>
  <conditionalFormatting sqref="D20">
    <cfRule type="containsText" dxfId="2254" priority="524" operator="containsText" text="3- Moderado">
      <formula>NOT(ISERROR(SEARCH("3- Moderado",D20)))</formula>
    </cfRule>
    <cfRule type="containsText" dxfId="2253" priority="525" operator="containsText" text="6- Moderado">
      <formula>NOT(ISERROR(SEARCH("6- Moderado",D20)))</formula>
    </cfRule>
    <cfRule type="containsText" dxfId="2252" priority="526" operator="containsText" text="4- Moderado">
      <formula>NOT(ISERROR(SEARCH("4- Moderado",D20)))</formula>
    </cfRule>
    <cfRule type="containsText" dxfId="2251" priority="527" operator="containsText" text="3- Bajo">
      <formula>NOT(ISERROR(SEARCH("3- Bajo",D20)))</formula>
    </cfRule>
    <cfRule type="containsText" dxfId="2250" priority="528" operator="containsText" text="4- Bajo">
      <formula>NOT(ISERROR(SEARCH("4- Bajo",D20)))</formula>
    </cfRule>
    <cfRule type="containsText" dxfId="2249" priority="529" operator="containsText" text="1- Bajo">
      <formula>NOT(ISERROR(SEARCH("1- Bajo",D20)))</formula>
    </cfRule>
  </conditionalFormatting>
  <conditionalFormatting sqref="K25:L25">
    <cfRule type="containsText" dxfId="2248" priority="518" operator="containsText" text="3- Moderado">
      <formula>NOT(ISERROR(SEARCH("3- Moderado",K25)))</formula>
    </cfRule>
    <cfRule type="containsText" dxfId="2247" priority="519" operator="containsText" text="6- Moderado">
      <formula>NOT(ISERROR(SEARCH("6- Moderado",K25)))</formula>
    </cfRule>
    <cfRule type="containsText" dxfId="2246" priority="520" operator="containsText" text="4- Moderado">
      <formula>NOT(ISERROR(SEARCH("4- Moderado",K25)))</formula>
    </cfRule>
    <cfRule type="containsText" dxfId="2245" priority="521" operator="containsText" text="3- Bajo">
      <formula>NOT(ISERROR(SEARCH("3- Bajo",K25)))</formula>
    </cfRule>
    <cfRule type="containsText" dxfId="2244" priority="522" operator="containsText" text="4- Bajo">
      <formula>NOT(ISERROR(SEARCH("4- Bajo",K25)))</formula>
    </cfRule>
    <cfRule type="containsText" dxfId="2243" priority="523" operator="containsText" text="1- Bajo">
      <formula>NOT(ISERROR(SEARCH("1- Bajo",K25)))</formula>
    </cfRule>
  </conditionalFormatting>
  <conditionalFormatting sqref="H25:I25">
    <cfRule type="containsText" dxfId="2242" priority="512" operator="containsText" text="3- Moderado">
      <formula>NOT(ISERROR(SEARCH("3- Moderado",H25)))</formula>
    </cfRule>
    <cfRule type="containsText" dxfId="2241" priority="513" operator="containsText" text="6- Moderado">
      <formula>NOT(ISERROR(SEARCH("6- Moderado",H25)))</formula>
    </cfRule>
    <cfRule type="containsText" dxfId="2240" priority="514" operator="containsText" text="4- Moderado">
      <formula>NOT(ISERROR(SEARCH("4- Moderado",H25)))</formula>
    </cfRule>
    <cfRule type="containsText" dxfId="2239" priority="515" operator="containsText" text="3- Bajo">
      <formula>NOT(ISERROR(SEARCH("3- Bajo",H25)))</formula>
    </cfRule>
    <cfRule type="containsText" dxfId="2238" priority="516" operator="containsText" text="4- Bajo">
      <formula>NOT(ISERROR(SEARCH("4- Bajo",H25)))</formula>
    </cfRule>
    <cfRule type="containsText" dxfId="2237" priority="517" operator="containsText" text="1- Bajo">
      <formula>NOT(ISERROR(SEARCH("1- Bajo",H25)))</formula>
    </cfRule>
  </conditionalFormatting>
  <conditionalFormatting sqref="A25 C25:E25">
    <cfRule type="containsText" dxfId="2236" priority="506" operator="containsText" text="3- Moderado">
      <formula>NOT(ISERROR(SEARCH("3- Moderado",A25)))</formula>
    </cfRule>
    <cfRule type="containsText" dxfId="2235" priority="507" operator="containsText" text="6- Moderado">
      <formula>NOT(ISERROR(SEARCH("6- Moderado",A25)))</formula>
    </cfRule>
    <cfRule type="containsText" dxfId="2234" priority="508" operator="containsText" text="4- Moderado">
      <formula>NOT(ISERROR(SEARCH("4- Moderado",A25)))</formula>
    </cfRule>
    <cfRule type="containsText" dxfId="2233" priority="509" operator="containsText" text="3- Bajo">
      <formula>NOT(ISERROR(SEARCH("3- Bajo",A25)))</formula>
    </cfRule>
    <cfRule type="containsText" dxfId="2232" priority="510" operator="containsText" text="4- Bajo">
      <formula>NOT(ISERROR(SEARCH("4- Bajo",A25)))</formula>
    </cfRule>
    <cfRule type="containsText" dxfId="2231" priority="511" operator="containsText" text="1- Bajo">
      <formula>NOT(ISERROR(SEARCH("1- Bajo",A25)))</formula>
    </cfRule>
  </conditionalFormatting>
  <conditionalFormatting sqref="F25:G25">
    <cfRule type="containsText" dxfId="2230" priority="500" operator="containsText" text="3- Moderado">
      <formula>NOT(ISERROR(SEARCH("3- Moderado",F25)))</formula>
    </cfRule>
    <cfRule type="containsText" dxfId="2229" priority="501" operator="containsText" text="6- Moderado">
      <formula>NOT(ISERROR(SEARCH("6- Moderado",F25)))</formula>
    </cfRule>
    <cfRule type="containsText" dxfId="2228" priority="502" operator="containsText" text="4- Moderado">
      <formula>NOT(ISERROR(SEARCH("4- Moderado",F25)))</formula>
    </cfRule>
    <cfRule type="containsText" dxfId="2227" priority="503" operator="containsText" text="3- Bajo">
      <formula>NOT(ISERROR(SEARCH("3- Bajo",F25)))</formula>
    </cfRule>
    <cfRule type="containsText" dxfId="2226" priority="504" operator="containsText" text="4- Bajo">
      <formula>NOT(ISERROR(SEARCH("4- Bajo",F25)))</formula>
    </cfRule>
    <cfRule type="containsText" dxfId="2225" priority="505" operator="containsText" text="1- Bajo">
      <formula>NOT(ISERROR(SEARCH("1- Bajo",F25)))</formula>
    </cfRule>
  </conditionalFormatting>
  <conditionalFormatting sqref="J25:J29">
    <cfRule type="containsText" dxfId="2224" priority="495" operator="containsText" text="Bajo">
      <formula>NOT(ISERROR(SEARCH("Bajo",J25)))</formula>
    </cfRule>
    <cfRule type="containsText" dxfId="2223" priority="496" operator="containsText" text="Moderado">
      <formula>NOT(ISERROR(SEARCH("Moderado",J25)))</formula>
    </cfRule>
    <cfRule type="containsText" dxfId="2222" priority="497" operator="containsText" text="Alto">
      <formula>NOT(ISERROR(SEARCH("Alto",J25)))</formula>
    </cfRule>
    <cfRule type="containsText" dxfId="2221"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2220" priority="470" operator="containsText" text="Moderado">
      <formula>NOT(ISERROR(SEARCH("Moderado",M25)))</formula>
    </cfRule>
    <cfRule type="containsText" dxfId="2219" priority="490" operator="containsText" text="Bajo">
      <formula>NOT(ISERROR(SEARCH("Bajo",M25)))</formula>
    </cfRule>
    <cfRule type="containsText" dxfId="2218" priority="491" operator="containsText" text="Moderado">
      <formula>NOT(ISERROR(SEARCH("Moderado",M25)))</formula>
    </cfRule>
    <cfRule type="containsText" dxfId="2217" priority="492" operator="containsText" text="Alto">
      <formula>NOT(ISERROR(SEARCH("Alto",M25)))</formula>
    </cfRule>
    <cfRule type="containsText" dxfId="2216"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2215" priority="484" operator="containsText" text="3- Moderado">
      <formula>NOT(ISERROR(SEARCH("3- Moderado",N25)))</formula>
    </cfRule>
    <cfRule type="containsText" dxfId="2214" priority="485" operator="containsText" text="6- Moderado">
      <formula>NOT(ISERROR(SEARCH("6- Moderado",N25)))</formula>
    </cfRule>
    <cfRule type="containsText" dxfId="2213" priority="486" operator="containsText" text="4- Moderado">
      <formula>NOT(ISERROR(SEARCH("4- Moderado",N25)))</formula>
    </cfRule>
    <cfRule type="containsText" dxfId="2212" priority="487" operator="containsText" text="3- Bajo">
      <formula>NOT(ISERROR(SEARCH("3- Bajo",N25)))</formula>
    </cfRule>
    <cfRule type="containsText" dxfId="2211" priority="488" operator="containsText" text="4- Bajo">
      <formula>NOT(ISERROR(SEARCH("4- Bajo",N25)))</formula>
    </cfRule>
    <cfRule type="containsText" dxfId="2210" priority="489" operator="containsText" text="1- Bajo">
      <formula>NOT(ISERROR(SEARCH("1- Bajo",N25)))</formula>
    </cfRule>
  </conditionalFormatting>
  <conditionalFormatting sqref="H25:H29">
    <cfRule type="containsText" dxfId="2209" priority="471" operator="containsText" text="Muy Alta">
      <formula>NOT(ISERROR(SEARCH("Muy Alta",H25)))</formula>
    </cfRule>
    <cfRule type="containsText" dxfId="2208" priority="472" operator="containsText" text="Alta">
      <formula>NOT(ISERROR(SEARCH("Alta",H25)))</formula>
    </cfRule>
    <cfRule type="containsText" dxfId="2207" priority="473" operator="containsText" text="Muy Alta">
      <formula>NOT(ISERROR(SEARCH("Muy Alta",H25)))</formula>
    </cfRule>
    <cfRule type="containsText" dxfId="2206" priority="478" operator="containsText" text="Muy Baja">
      <formula>NOT(ISERROR(SEARCH("Muy Baja",H25)))</formula>
    </cfRule>
    <cfRule type="containsText" dxfId="2205" priority="479" operator="containsText" text="Baja">
      <formula>NOT(ISERROR(SEARCH("Baja",H25)))</formula>
    </cfRule>
    <cfRule type="containsText" dxfId="2204" priority="480" operator="containsText" text="Media">
      <formula>NOT(ISERROR(SEARCH("Media",H25)))</formula>
    </cfRule>
    <cfRule type="containsText" dxfId="2203" priority="481" operator="containsText" text="Alta">
      <formula>NOT(ISERROR(SEARCH("Alta",H25)))</formula>
    </cfRule>
    <cfRule type="containsText" dxfId="2202" priority="483" operator="containsText" text="Muy Alta">
      <formula>NOT(ISERROR(SEARCH("Muy Alta",H25)))</formula>
    </cfRule>
  </conditionalFormatting>
  <conditionalFormatting sqref="I25:I29">
    <cfRule type="containsText" dxfId="2201" priority="474" operator="containsText" text="Catastrófico">
      <formula>NOT(ISERROR(SEARCH("Catastrófico",I25)))</formula>
    </cfRule>
    <cfRule type="containsText" dxfId="2200" priority="475" operator="containsText" text="Mayor">
      <formula>NOT(ISERROR(SEARCH("Mayor",I25)))</formula>
    </cfRule>
    <cfRule type="containsText" dxfId="2199" priority="476" operator="containsText" text="Menor">
      <formula>NOT(ISERROR(SEARCH("Menor",I25)))</formula>
    </cfRule>
    <cfRule type="containsText" dxfId="2198" priority="477" operator="containsText" text="Leve">
      <formula>NOT(ISERROR(SEARCH("Leve",I25)))</formula>
    </cfRule>
    <cfRule type="containsText" dxfId="2197" priority="482" operator="containsText" text="Moderado">
      <formula>NOT(ISERROR(SEARCH("Moderado",I25)))</formula>
    </cfRule>
  </conditionalFormatting>
  <conditionalFormatting sqref="K25:K29">
    <cfRule type="containsText" dxfId="2196" priority="469" operator="containsText" text="Media">
      <formula>NOT(ISERROR(SEARCH("Media",K25)))</formula>
    </cfRule>
  </conditionalFormatting>
  <conditionalFormatting sqref="L25:L29">
    <cfRule type="containsText" dxfId="2195" priority="468" operator="containsText" text="Moderado">
      <formula>NOT(ISERROR(SEARCH("Moderado",L25)))</formula>
    </cfRule>
  </conditionalFormatting>
  <conditionalFormatting sqref="J25:J29">
    <cfRule type="containsText" dxfId="2194" priority="467" operator="containsText" text="Moderado">
      <formula>NOT(ISERROR(SEARCH("Moderado",J25)))</formula>
    </cfRule>
  </conditionalFormatting>
  <conditionalFormatting sqref="J25:J29">
    <cfRule type="containsText" dxfId="2193" priority="465" operator="containsText" text="Bajo">
      <formula>NOT(ISERROR(SEARCH("Bajo",J25)))</formula>
    </cfRule>
    <cfRule type="containsText" dxfId="2192" priority="466" operator="containsText" text="Extremo">
      <formula>NOT(ISERROR(SEARCH("Extremo",J25)))</formula>
    </cfRule>
  </conditionalFormatting>
  <conditionalFormatting sqref="K25:K29">
    <cfRule type="containsText" dxfId="2191" priority="463" operator="containsText" text="Baja">
      <formula>NOT(ISERROR(SEARCH("Baja",K25)))</formula>
    </cfRule>
    <cfRule type="containsText" dxfId="2190" priority="464" operator="containsText" text="Muy Baja">
      <formula>NOT(ISERROR(SEARCH("Muy Baja",K25)))</formula>
    </cfRule>
  </conditionalFormatting>
  <conditionalFormatting sqref="K25:K29">
    <cfRule type="containsText" dxfId="2189" priority="461" operator="containsText" text="Muy Alta">
      <formula>NOT(ISERROR(SEARCH("Muy Alta",K25)))</formula>
    </cfRule>
    <cfRule type="containsText" dxfId="2188" priority="462" operator="containsText" text="Alta">
      <formula>NOT(ISERROR(SEARCH("Alta",K25)))</formula>
    </cfRule>
  </conditionalFormatting>
  <conditionalFormatting sqref="L25:L29">
    <cfRule type="containsText" dxfId="2187" priority="457" operator="containsText" text="Catastrófico">
      <formula>NOT(ISERROR(SEARCH("Catastrófico",L25)))</formula>
    </cfRule>
    <cfRule type="containsText" dxfId="2186" priority="458" operator="containsText" text="Mayor">
      <formula>NOT(ISERROR(SEARCH("Mayor",L25)))</formula>
    </cfRule>
    <cfRule type="containsText" dxfId="2185" priority="459" operator="containsText" text="Menor">
      <formula>NOT(ISERROR(SEARCH("Menor",L25)))</formula>
    </cfRule>
    <cfRule type="containsText" dxfId="2184" priority="460" operator="containsText" text="Leve">
      <formula>NOT(ISERROR(SEARCH("Leve",L25)))</formula>
    </cfRule>
  </conditionalFormatting>
  <conditionalFormatting sqref="K30:L30">
    <cfRule type="containsText" dxfId="2183" priority="451" operator="containsText" text="3- Moderado">
      <formula>NOT(ISERROR(SEARCH("3- Moderado",K30)))</formula>
    </cfRule>
    <cfRule type="containsText" dxfId="2182" priority="452" operator="containsText" text="6- Moderado">
      <formula>NOT(ISERROR(SEARCH("6- Moderado",K30)))</formula>
    </cfRule>
    <cfRule type="containsText" dxfId="2181" priority="453" operator="containsText" text="4- Moderado">
      <formula>NOT(ISERROR(SEARCH("4- Moderado",K30)))</formula>
    </cfRule>
    <cfRule type="containsText" dxfId="2180" priority="454" operator="containsText" text="3- Bajo">
      <formula>NOT(ISERROR(SEARCH("3- Bajo",K30)))</formula>
    </cfRule>
    <cfRule type="containsText" dxfId="2179" priority="455" operator="containsText" text="4- Bajo">
      <formula>NOT(ISERROR(SEARCH("4- Bajo",K30)))</formula>
    </cfRule>
    <cfRule type="containsText" dxfId="2178" priority="456" operator="containsText" text="1- Bajo">
      <formula>NOT(ISERROR(SEARCH("1- Bajo",K30)))</formula>
    </cfRule>
  </conditionalFormatting>
  <conditionalFormatting sqref="H30:I30">
    <cfRule type="containsText" dxfId="2177" priority="445" operator="containsText" text="3- Moderado">
      <formula>NOT(ISERROR(SEARCH("3- Moderado",H30)))</formula>
    </cfRule>
    <cfRule type="containsText" dxfId="2176" priority="446" operator="containsText" text="6- Moderado">
      <formula>NOT(ISERROR(SEARCH("6- Moderado",H30)))</formula>
    </cfRule>
    <cfRule type="containsText" dxfId="2175" priority="447" operator="containsText" text="4- Moderado">
      <formula>NOT(ISERROR(SEARCH("4- Moderado",H30)))</formula>
    </cfRule>
    <cfRule type="containsText" dxfId="2174" priority="448" operator="containsText" text="3- Bajo">
      <formula>NOT(ISERROR(SEARCH("3- Bajo",H30)))</formula>
    </cfRule>
    <cfRule type="containsText" dxfId="2173" priority="449" operator="containsText" text="4- Bajo">
      <formula>NOT(ISERROR(SEARCH("4- Bajo",H30)))</formula>
    </cfRule>
    <cfRule type="containsText" dxfId="2172" priority="450" operator="containsText" text="1- Bajo">
      <formula>NOT(ISERROR(SEARCH("1- Bajo",H30)))</formula>
    </cfRule>
  </conditionalFormatting>
  <conditionalFormatting sqref="A30 C30:E30">
    <cfRule type="containsText" dxfId="2171" priority="439" operator="containsText" text="3- Moderado">
      <formula>NOT(ISERROR(SEARCH("3- Moderado",A30)))</formula>
    </cfRule>
    <cfRule type="containsText" dxfId="2170" priority="440" operator="containsText" text="6- Moderado">
      <formula>NOT(ISERROR(SEARCH("6- Moderado",A30)))</formula>
    </cfRule>
    <cfRule type="containsText" dxfId="2169" priority="441" operator="containsText" text="4- Moderado">
      <formula>NOT(ISERROR(SEARCH("4- Moderado",A30)))</formula>
    </cfRule>
    <cfRule type="containsText" dxfId="2168" priority="442" operator="containsText" text="3- Bajo">
      <formula>NOT(ISERROR(SEARCH("3- Bajo",A30)))</formula>
    </cfRule>
    <cfRule type="containsText" dxfId="2167" priority="443" operator="containsText" text="4- Bajo">
      <formula>NOT(ISERROR(SEARCH("4- Bajo",A30)))</formula>
    </cfRule>
    <cfRule type="containsText" dxfId="2166" priority="444" operator="containsText" text="1- Bajo">
      <formula>NOT(ISERROR(SEARCH("1- Bajo",A30)))</formula>
    </cfRule>
  </conditionalFormatting>
  <conditionalFormatting sqref="F30:G30">
    <cfRule type="containsText" dxfId="2165" priority="433" operator="containsText" text="3- Moderado">
      <formula>NOT(ISERROR(SEARCH("3- Moderado",F30)))</formula>
    </cfRule>
    <cfRule type="containsText" dxfId="2164" priority="434" operator="containsText" text="6- Moderado">
      <formula>NOT(ISERROR(SEARCH("6- Moderado",F30)))</formula>
    </cfRule>
    <cfRule type="containsText" dxfId="2163" priority="435" operator="containsText" text="4- Moderado">
      <formula>NOT(ISERROR(SEARCH("4- Moderado",F30)))</formula>
    </cfRule>
    <cfRule type="containsText" dxfId="2162" priority="436" operator="containsText" text="3- Bajo">
      <formula>NOT(ISERROR(SEARCH("3- Bajo",F30)))</formula>
    </cfRule>
    <cfRule type="containsText" dxfId="2161" priority="437" operator="containsText" text="4- Bajo">
      <formula>NOT(ISERROR(SEARCH("4- Bajo",F30)))</formula>
    </cfRule>
    <cfRule type="containsText" dxfId="2160" priority="438" operator="containsText" text="1- Bajo">
      <formula>NOT(ISERROR(SEARCH("1- Bajo",F30)))</formula>
    </cfRule>
  </conditionalFormatting>
  <conditionalFormatting sqref="J30:J34">
    <cfRule type="containsText" dxfId="2159" priority="428" operator="containsText" text="Bajo">
      <formula>NOT(ISERROR(SEARCH("Bajo",J30)))</formula>
    </cfRule>
    <cfRule type="containsText" dxfId="2158" priority="429" operator="containsText" text="Moderado">
      <formula>NOT(ISERROR(SEARCH("Moderado",J30)))</formula>
    </cfRule>
    <cfRule type="containsText" dxfId="2157" priority="430" operator="containsText" text="Alto">
      <formula>NOT(ISERROR(SEARCH("Alto",J30)))</formula>
    </cfRule>
    <cfRule type="containsText" dxfId="2156"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2155" priority="403" operator="containsText" text="Moderado">
      <formula>NOT(ISERROR(SEARCH("Moderado",M30)))</formula>
    </cfRule>
    <cfRule type="containsText" dxfId="2154" priority="423" operator="containsText" text="Bajo">
      <formula>NOT(ISERROR(SEARCH("Bajo",M30)))</formula>
    </cfRule>
    <cfRule type="containsText" dxfId="2153" priority="424" operator="containsText" text="Moderado">
      <formula>NOT(ISERROR(SEARCH("Moderado",M30)))</formula>
    </cfRule>
    <cfRule type="containsText" dxfId="2152" priority="425" operator="containsText" text="Alto">
      <formula>NOT(ISERROR(SEARCH("Alto",M30)))</formula>
    </cfRule>
    <cfRule type="containsText" dxfId="2151"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2150" priority="417" operator="containsText" text="3- Moderado">
      <formula>NOT(ISERROR(SEARCH("3- Moderado",N30)))</formula>
    </cfRule>
    <cfRule type="containsText" dxfId="2149" priority="418" operator="containsText" text="6- Moderado">
      <formula>NOT(ISERROR(SEARCH("6- Moderado",N30)))</formula>
    </cfRule>
    <cfRule type="containsText" dxfId="2148" priority="419" operator="containsText" text="4- Moderado">
      <formula>NOT(ISERROR(SEARCH("4- Moderado",N30)))</formula>
    </cfRule>
    <cfRule type="containsText" dxfId="2147" priority="420" operator="containsText" text="3- Bajo">
      <formula>NOT(ISERROR(SEARCH("3- Bajo",N30)))</formula>
    </cfRule>
    <cfRule type="containsText" dxfId="2146" priority="421" operator="containsText" text="4- Bajo">
      <formula>NOT(ISERROR(SEARCH("4- Bajo",N30)))</formula>
    </cfRule>
    <cfRule type="containsText" dxfId="2145" priority="422" operator="containsText" text="1- Bajo">
      <formula>NOT(ISERROR(SEARCH("1- Bajo",N30)))</formula>
    </cfRule>
  </conditionalFormatting>
  <conditionalFormatting sqref="H30:H34">
    <cfRule type="containsText" dxfId="2144" priority="404" operator="containsText" text="Muy Alta">
      <formula>NOT(ISERROR(SEARCH("Muy Alta",H30)))</formula>
    </cfRule>
    <cfRule type="containsText" dxfId="2143" priority="405" operator="containsText" text="Alta">
      <formula>NOT(ISERROR(SEARCH("Alta",H30)))</formula>
    </cfRule>
    <cfRule type="containsText" dxfId="2142" priority="406" operator="containsText" text="Muy Alta">
      <formula>NOT(ISERROR(SEARCH("Muy Alta",H30)))</formula>
    </cfRule>
    <cfRule type="containsText" dxfId="2141" priority="411" operator="containsText" text="Muy Baja">
      <formula>NOT(ISERROR(SEARCH("Muy Baja",H30)))</formula>
    </cfRule>
    <cfRule type="containsText" dxfId="2140" priority="412" operator="containsText" text="Baja">
      <formula>NOT(ISERROR(SEARCH("Baja",H30)))</formula>
    </cfRule>
    <cfRule type="containsText" dxfId="2139" priority="413" operator="containsText" text="Media">
      <formula>NOT(ISERROR(SEARCH("Media",H30)))</formula>
    </cfRule>
    <cfRule type="containsText" dxfId="2138" priority="414" operator="containsText" text="Alta">
      <formula>NOT(ISERROR(SEARCH("Alta",H30)))</formula>
    </cfRule>
    <cfRule type="containsText" dxfId="2137" priority="416" operator="containsText" text="Muy Alta">
      <formula>NOT(ISERROR(SEARCH("Muy Alta",H30)))</formula>
    </cfRule>
  </conditionalFormatting>
  <conditionalFormatting sqref="I30:I34">
    <cfRule type="containsText" dxfId="2136" priority="407" operator="containsText" text="Catastrófico">
      <formula>NOT(ISERROR(SEARCH("Catastrófico",I30)))</formula>
    </cfRule>
    <cfRule type="containsText" dxfId="2135" priority="408" operator="containsText" text="Mayor">
      <formula>NOT(ISERROR(SEARCH("Mayor",I30)))</formula>
    </cfRule>
    <cfRule type="containsText" dxfId="2134" priority="409" operator="containsText" text="Menor">
      <formula>NOT(ISERROR(SEARCH("Menor",I30)))</formula>
    </cfRule>
    <cfRule type="containsText" dxfId="2133" priority="410" operator="containsText" text="Leve">
      <formula>NOT(ISERROR(SEARCH("Leve",I30)))</formula>
    </cfRule>
    <cfRule type="containsText" dxfId="2132" priority="415" operator="containsText" text="Moderado">
      <formula>NOT(ISERROR(SEARCH("Moderado",I30)))</formula>
    </cfRule>
  </conditionalFormatting>
  <conditionalFormatting sqref="K30:K34">
    <cfRule type="containsText" dxfId="2131" priority="402" operator="containsText" text="Media">
      <formula>NOT(ISERROR(SEARCH("Media",K30)))</formula>
    </cfRule>
  </conditionalFormatting>
  <conditionalFormatting sqref="L30:L34">
    <cfRule type="containsText" dxfId="2130" priority="401" operator="containsText" text="Moderado">
      <formula>NOT(ISERROR(SEARCH("Moderado",L30)))</formula>
    </cfRule>
  </conditionalFormatting>
  <conditionalFormatting sqref="J30:J34">
    <cfRule type="containsText" dxfId="2129" priority="400" operator="containsText" text="Moderado">
      <formula>NOT(ISERROR(SEARCH("Moderado",J30)))</formula>
    </cfRule>
  </conditionalFormatting>
  <conditionalFormatting sqref="J30:J34">
    <cfRule type="containsText" dxfId="2128" priority="398" operator="containsText" text="Bajo">
      <formula>NOT(ISERROR(SEARCH("Bajo",J30)))</formula>
    </cfRule>
    <cfRule type="containsText" dxfId="2127" priority="399" operator="containsText" text="Extremo">
      <formula>NOT(ISERROR(SEARCH("Extremo",J30)))</formula>
    </cfRule>
  </conditionalFormatting>
  <conditionalFormatting sqref="K30:K34">
    <cfRule type="containsText" dxfId="2126" priority="396" operator="containsText" text="Baja">
      <formula>NOT(ISERROR(SEARCH("Baja",K30)))</formula>
    </cfRule>
    <cfRule type="containsText" dxfId="2125" priority="397" operator="containsText" text="Muy Baja">
      <formula>NOT(ISERROR(SEARCH("Muy Baja",K30)))</formula>
    </cfRule>
  </conditionalFormatting>
  <conditionalFormatting sqref="K30:K34">
    <cfRule type="containsText" dxfId="2124" priority="394" operator="containsText" text="Muy Alta">
      <formula>NOT(ISERROR(SEARCH("Muy Alta",K30)))</formula>
    </cfRule>
    <cfRule type="containsText" dxfId="2123" priority="395" operator="containsText" text="Alta">
      <formula>NOT(ISERROR(SEARCH("Alta",K30)))</formula>
    </cfRule>
  </conditionalFormatting>
  <conditionalFormatting sqref="L30:L34">
    <cfRule type="containsText" dxfId="2122" priority="390" operator="containsText" text="Catastrófico">
      <formula>NOT(ISERROR(SEARCH("Catastrófico",L30)))</formula>
    </cfRule>
    <cfRule type="containsText" dxfId="2121" priority="391" operator="containsText" text="Mayor">
      <formula>NOT(ISERROR(SEARCH("Mayor",L30)))</formula>
    </cfRule>
    <cfRule type="containsText" dxfId="2120" priority="392" operator="containsText" text="Menor">
      <formula>NOT(ISERROR(SEARCH("Menor",L30)))</formula>
    </cfRule>
    <cfRule type="containsText" dxfId="2119" priority="393" operator="containsText" text="Leve">
      <formula>NOT(ISERROR(SEARCH("Leve",L30)))</formula>
    </cfRule>
  </conditionalFormatting>
  <conditionalFormatting sqref="K35:L35">
    <cfRule type="containsText" dxfId="2118" priority="384" operator="containsText" text="3- Moderado">
      <formula>NOT(ISERROR(SEARCH("3- Moderado",K35)))</formula>
    </cfRule>
    <cfRule type="containsText" dxfId="2117" priority="385" operator="containsText" text="6- Moderado">
      <formula>NOT(ISERROR(SEARCH("6- Moderado",K35)))</formula>
    </cfRule>
    <cfRule type="containsText" dxfId="2116" priority="386" operator="containsText" text="4- Moderado">
      <formula>NOT(ISERROR(SEARCH("4- Moderado",K35)))</formula>
    </cfRule>
    <cfRule type="containsText" dxfId="2115" priority="387" operator="containsText" text="3- Bajo">
      <formula>NOT(ISERROR(SEARCH("3- Bajo",K35)))</formula>
    </cfRule>
    <cfRule type="containsText" dxfId="2114" priority="388" operator="containsText" text="4- Bajo">
      <formula>NOT(ISERROR(SEARCH("4- Bajo",K35)))</formula>
    </cfRule>
    <cfRule type="containsText" dxfId="2113" priority="389" operator="containsText" text="1- Bajo">
      <formula>NOT(ISERROR(SEARCH("1- Bajo",K35)))</formula>
    </cfRule>
  </conditionalFormatting>
  <conditionalFormatting sqref="H35:I35">
    <cfRule type="containsText" dxfId="2112" priority="378" operator="containsText" text="3- Moderado">
      <formula>NOT(ISERROR(SEARCH("3- Moderado",H35)))</formula>
    </cfRule>
    <cfRule type="containsText" dxfId="2111" priority="379" operator="containsText" text="6- Moderado">
      <formula>NOT(ISERROR(SEARCH("6- Moderado",H35)))</formula>
    </cfRule>
    <cfRule type="containsText" dxfId="2110" priority="380" operator="containsText" text="4- Moderado">
      <formula>NOT(ISERROR(SEARCH("4- Moderado",H35)))</formula>
    </cfRule>
    <cfRule type="containsText" dxfId="2109" priority="381" operator="containsText" text="3- Bajo">
      <formula>NOT(ISERROR(SEARCH("3- Bajo",H35)))</formula>
    </cfRule>
    <cfRule type="containsText" dxfId="2108" priority="382" operator="containsText" text="4- Bajo">
      <formula>NOT(ISERROR(SEARCH("4- Bajo",H35)))</formula>
    </cfRule>
    <cfRule type="containsText" dxfId="2107" priority="383" operator="containsText" text="1- Bajo">
      <formula>NOT(ISERROR(SEARCH("1- Bajo",H35)))</formula>
    </cfRule>
  </conditionalFormatting>
  <conditionalFormatting sqref="A35 C35:E35">
    <cfRule type="containsText" dxfId="2106" priority="372" operator="containsText" text="3- Moderado">
      <formula>NOT(ISERROR(SEARCH("3- Moderado",A35)))</formula>
    </cfRule>
    <cfRule type="containsText" dxfId="2105" priority="373" operator="containsText" text="6- Moderado">
      <formula>NOT(ISERROR(SEARCH("6- Moderado",A35)))</formula>
    </cfRule>
    <cfRule type="containsText" dxfId="2104" priority="374" operator="containsText" text="4- Moderado">
      <formula>NOT(ISERROR(SEARCH("4- Moderado",A35)))</formula>
    </cfRule>
    <cfRule type="containsText" dxfId="2103" priority="375" operator="containsText" text="3- Bajo">
      <formula>NOT(ISERROR(SEARCH("3- Bajo",A35)))</formula>
    </cfRule>
    <cfRule type="containsText" dxfId="2102" priority="376" operator="containsText" text="4- Bajo">
      <formula>NOT(ISERROR(SEARCH("4- Bajo",A35)))</formula>
    </cfRule>
    <cfRule type="containsText" dxfId="2101" priority="377" operator="containsText" text="1- Bajo">
      <formula>NOT(ISERROR(SEARCH("1- Bajo",A35)))</formula>
    </cfRule>
  </conditionalFormatting>
  <conditionalFormatting sqref="F35:G35">
    <cfRule type="containsText" dxfId="2100" priority="366" operator="containsText" text="3- Moderado">
      <formula>NOT(ISERROR(SEARCH("3- Moderado",F35)))</formula>
    </cfRule>
    <cfRule type="containsText" dxfId="2099" priority="367" operator="containsText" text="6- Moderado">
      <formula>NOT(ISERROR(SEARCH("6- Moderado",F35)))</formula>
    </cfRule>
    <cfRule type="containsText" dxfId="2098" priority="368" operator="containsText" text="4- Moderado">
      <formula>NOT(ISERROR(SEARCH("4- Moderado",F35)))</formula>
    </cfRule>
    <cfRule type="containsText" dxfId="2097" priority="369" operator="containsText" text="3- Bajo">
      <formula>NOT(ISERROR(SEARCH("3- Bajo",F35)))</formula>
    </cfRule>
    <cfRule type="containsText" dxfId="2096" priority="370" operator="containsText" text="4- Bajo">
      <formula>NOT(ISERROR(SEARCH("4- Bajo",F35)))</formula>
    </cfRule>
    <cfRule type="containsText" dxfId="2095" priority="371" operator="containsText" text="1- Bajo">
      <formula>NOT(ISERROR(SEARCH("1- Bajo",F35)))</formula>
    </cfRule>
  </conditionalFormatting>
  <conditionalFormatting sqref="J35:J39">
    <cfRule type="containsText" dxfId="2094" priority="361" operator="containsText" text="Bajo">
      <formula>NOT(ISERROR(SEARCH("Bajo",J35)))</formula>
    </cfRule>
    <cfRule type="containsText" dxfId="2093" priority="362" operator="containsText" text="Moderado">
      <formula>NOT(ISERROR(SEARCH("Moderado",J35)))</formula>
    </cfRule>
    <cfRule type="containsText" dxfId="2092" priority="363" operator="containsText" text="Alto">
      <formula>NOT(ISERROR(SEARCH("Alto",J35)))</formula>
    </cfRule>
    <cfRule type="containsText" dxfId="2091"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2090" priority="336" operator="containsText" text="Moderado">
      <formula>NOT(ISERROR(SEARCH("Moderado",M35)))</formula>
    </cfRule>
    <cfRule type="containsText" dxfId="2089" priority="356" operator="containsText" text="Bajo">
      <formula>NOT(ISERROR(SEARCH("Bajo",M35)))</formula>
    </cfRule>
    <cfRule type="containsText" dxfId="2088" priority="357" operator="containsText" text="Moderado">
      <formula>NOT(ISERROR(SEARCH("Moderado",M35)))</formula>
    </cfRule>
    <cfRule type="containsText" dxfId="2087" priority="358" operator="containsText" text="Alto">
      <formula>NOT(ISERROR(SEARCH("Alto",M35)))</formula>
    </cfRule>
    <cfRule type="containsText" dxfId="2086"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2085" priority="350" operator="containsText" text="3- Moderado">
      <formula>NOT(ISERROR(SEARCH("3- Moderado",N35)))</formula>
    </cfRule>
    <cfRule type="containsText" dxfId="2084" priority="351" operator="containsText" text="6- Moderado">
      <formula>NOT(ISERROR(SEARCH("6- Moderado",N35)))</formula>
    </cfRule>
    <cfRule type="containsText" dxfId="2083" priority="352" operator="containsText" text="4- Moderado">
      <formula>NOT(ISERROR(SEARCH("4- Moderado",N35)))</formula>
    </cfRule>
    <cfRule type="containsText" dxfId="2082" priority="353" operator="containsText" text="3- Bajo">
      <formula>NOT(ISERROR(SEARCH("3- Bajo",N35)))</formula>
    </cfRule>
    <cfRule type="containsText" dxfId="2081" priority="354" operator="containsText" text="4- Bajo">
      <formula>NOT(ISERROR(SEARCH("4- Bajo",N35)))</formula>
    </cfRule>
    <cfRule type="containsText" dxfId="2080" priority="355" operator="containsText" text="1- Bajo">
      <formula>NOT(ISERROR(SEARCH("1- Bajo",N35)))</formula>
    </cfRule>
  </conditionalFormatting>
  <conditionalFormatting sqref="H35:H39">
    <cfRule type="containsText" dxfId="2079" priority="337" operator="containsText" text="Muy Alta">
      <formula>NOT(ISERROR(SEARCH("Muy Alta",H35)))</formula>
    </cfRule>
    <cfRule type="containsText" dxfId="2078" priority="338" operator="containsText" text="Alta">
      <formula>NOT(ISERROR(SEARCH("Alta",H35)))</formula>
    </cfRule>
    <cfRule type="containsText" dxfId="2077" priority="339" operator="containsText" text="Muy Alta">
      <formula>NOT(ISERROR(SEARCH("Muy Alta",H35)))</formula>
    </cfRule>
    <cfRule type="containsText" dxfId="2076" priority="344" operator="containsText" text="Muy Baja">
      <formula>NOT(ISERROR(SEARCH("Muy Baja",H35)))</formula>
    </cfRule>
    <cfRule type="containsText" dxfId="2075" priority="345" operator="containsText" text="Baja">
      <formula>NOT(ISERROR(SEARCH("Baja",H35)))</formula>
    </cfRule>
    <cfRule type="containsText" dxfId="2074" priority="346" operator="containsText" text="Media">
      <formula>NOT(ISERROR(SEARCH("Media",H35)))</formula>
    </cfRule>
    <cfRule type="containsText" dxfId="2073" priority="347" operator="containsText" text="Alta">
      <formula>NOT(ISERROR(SEARCH("Alta",H35)))</formula>
    </cfRule>
    <cfRule type="containsText" dxfId="2072" priority="349" operator="containsText" text="Muy Alta">
      <formula>NOT(ISERROR(SEARCH("Muy Alta",H35)))</formula>
    </cfRule>
  </conditionalFormatting>
  <conditionalFormatting sqref="I35:I39">
    <cfRule type="containsText" dxfId="2071" priority="340" operator="containsText" text="Catastrófico">
      <formula>NOT(ISERROR(SEARCH("Catastrófico",I35)))</formula>
    </cfRule>
    <cfRule type="containsText" dxfId="2070" priority="341" operator="containsText" text="Mayor">
      <formula>NOT(ISERROR(SEARCH("Mayor",I35)))</formula>
    </cfRule>
    <cfRule type="containsText" dxfId="2069" priority="342" operator="containsText" text="Menor">
      <formula>NOT(ISERROR(SEARCH("Menor",I35)))</formula>
    </cfRule>
    <cfRule type="containsText" dxfId="2068" priority="343" operator="containsText" text="Leve">
      <formula>NOT(ISERROR(SEARCH("Leve",I35)))</formula>
    </cfRule>
    <cfRule type="containsText" dxfId="2067" priority="348" operator="containsText" text="Moderado">
      <formula>NOT(ISERROR(SEARCH("Moderado",I35)))</formula>
    </cfRule>
  </conditionalFormatting>
  <conditionalFormatting sqref="K35:K39">
    <cfRule type="containsText" dxfId="2066" priority="335" operator="containsText" text="Media">
      <formula>NOT(ISERROR(SEARCH("Media",K35)))</formula>
    </cfRule>
  </conditionalFormatting>
  <conditionalFormatting sqref="L35:L39">
    <cfRule type="containsText" dxfId="2065" priority="334" operator="containsText" text="Moderado">
      <formula>NOT(ISERROR(SEARCH("Moderado",L35)))</formula>
    </cfRule>
  </conditionalFormatting>
  <conditionalFormatting sqref="J35:J39">
    <cfRule type="containsText" dxfId="2064" priority="333" operator="containsText" text="Moderado">
      <formula>NOT(ISERROR(SEARCH("Moderado",J35)))</formula>
    </cfRule>
  </conditionalFormatting>
  <conditionalFormatting sqref="J35:J39">
    <cfRule type="containsText" dxfId="2063" priority="331" operator="containsText" text="Bajo">
      <formula>NOT(ISERROR(SEARCH("Bajo",J35)))</formula>
    </cfRule>
    <cfRule type="containsText" dxfId="2062" priority="332" operator="containsText" text="Extremo">
      <formula>NOT(ISERROR(SEARCH("Extremo",J35)))</formula>
    </cfRule>
  </conditionalFormatting>
  <conditionalFormatting sqref="K35:K39">
    <cfRule type="containsText" dxfId="2061" priority="329" operator="containsText" text="Baja">
      <formula>NOT(ISERROR(SEARCH("Baja",K35)))</formula>
    </cfRule>
    <cfRule type="containsText" dxfId="2060" priority="330" operator="containsText" text="Muy Baja">
      <formula>NOT(ISERROR(SEARCH("Muy Baja",K35)))</formula>
    </cfRule>
  </conditionalFormatting>
  <conditionalFormatting sqref="K35:K39">
    <cfRule type="containsText" dxfId="2059" priority="327" operator="containsText" text="Muy Alta">
      <formula>NOT(ISERROR(SEARCH("Muy Alta",K35)))</formula>
    </cfRule>
    <cfRule type="containsText" dxfId="2058" priority="328" operator="containsText" text="Alta">
      <formula>NOT(ISERROR(SEARCH("Alta",K35)))</formula>
    </cfRule>
  </conditionalFormatting>
  <conditionalFormatting sqref="L35:L39">
    <cfRule type="containsText" dxfId="2057" priority="323" operator="containsText" text="Catastrófico">
      <formula>NOT(ISERROR(SEARCH("Catastrófico",L35)))</formula>
    </cfRule>
    <cfRule type="containsText" dxfId="2056" priority="324" operator="containsText" text="Mayor">
      <formula>NOT(ISERROR(SEARCH("Mayor",L35)))</formula>
    </cfRule>
    <cfRule type="containsText" dxfId="2055" priority="325" operator="containsText" text="Menor">
      <formula>NOT(ISERROR(SEARCH("Menor",L35)))</formula>
    </cfRule>
    <cfRule type="containsText" dxfId="2054" priority="326" operator="containsText" text="Leve">
      <formula>NOT(ISERROR(SEARCH("Leve",L35)))</formula>
    </cfRule>
  </conditionalFormatting>
  <conditionalFormatting sqref="K40:L40">
    <cfRule type="containsText" dxfId="2053" priority="317" operator="containsText" text="3- Moderado">
      <formula>NOT(ISERROR(SEARCH("3- Moderado",K40)))</formula>
    </cfRule>
    <cfRule type="containsText" dxfId="2052" priority="318" operator="containsText" text="6- Moderado">
      <formula>NOT(ISERROR(SEARCH("6- Moderado",K40)))</formula>
    </cfRule>
    <cfRule type="containsText" dxfId="2051" priority="319" operator="containsText" text="4- Moderado">
      <formula>NOT(ISERROR(SEARCH("4- Moderado",K40)))</formula>
    </cfRule>
    <cfRule type="containsText" dxfId="2050" priority="320" operator="containsText" text="3- Bajo">
      <formula>NOT(ISERROR(SEARCH("3- Bajo",K40)))</formula>
    </cfRule>
    <cfRule type="containsText" dxfId="2049" priority="321" operator="containsText" text="4- Bajo">
      <formula>NOT(ISERROR(SEARCH("4- Bajo",K40)))</formula>
    </cfRule>
    <cfRule type="containsText" dxfId="2048" priority="322" operator="containsText" text="1- Bajo">
      <formula>NOT(ISERROR(SEARCH("1- Bajo",K40)))</formula>
    </cfRule>
  </conditionalFormatting>
  <conditionalFormatting sqref="H40:I40">
    <cfRule type="containsText" dxfId="2047" priority="311" operator="containsText" text="3- Moderado">
      <formula>NOT(ISERROR(SEARCH("3- Moderado",H40)))</formula>
    </cfRule>
    <cfRule type="containsText" dxfId="2046" priority="312" operator="containsText" text="6- Moderado">
      <formula>NOT(ISERROR(SEARCH("6- Moderado",H40)))</formula>
    </cfRule>
    <cfRule type="containsText" dxfId="2045" priority="313" operator="containsText" text="4- Moderado">
      <formula>NOT(ISERROR(SEARCH("4- Moderado",H40)))</formula>
    </cfRule>
    <cfRule type="containsText" dxfId="2044" priority="314" operator="containsText" text="3- Bajo">
      <formula>NOT(ISERROR(SEARCH("3- Bajo",H40)))</formula>
    </cfRule>
    <cfRule type="containsText" dxfId="2043" priority="315" operator="containsText" text="4- Bajo">
      <formula>NOT(ISERROR(SEARCH("4- Bajo",H40)))</formula>
    </cfRule>
    <cfRule type="containsText" dxfId="2042" priority="316" operator="containsText" text="1- Bajo">
      <formula>NOT(ISERROR(SEARCH("1- Bajo",H40)))</formula>
    </cfRule>
  </conditionalFormatting>
  <conditionalFormatting sqref="A40 C40:E40">
    <cfRule type="containsText" dxfId="2041" priority="305" operator="containsText" text="3- Moderado">
      <formula>NOT(ISERROR(SEARCH("3- Moderado",A40)))</formula>
    </cfRule>
    <cfRule type="containsText" dxfId="2040" priority="306" operator="containsText" text="6- Moderado">
      <formula>NOT(ISERROR(SEARCH("6- Moderado",A40)))</formula>
    </cfRule>
    <cfRule type="containsText" dxfId="2039" priority="307" operator="containsText" text="4- Moderado">
      <formula>NOT(ISERROR(SEARCH("4- Moderado",A40)))</formula>
    </cfRule>
    <cfRule type="containsText" dxfId="2038" priority="308" operator="containsText" text="3- Bajo">
      <formula>NOT(ISERROR(SEARCH("3- Bajo",A40)))</formula>
    </cfRule>
    <cfRule type="containsText" dxfId="2037" priority="309" operator="containsText" text="4- Bajo">
      <formula>NOT(ISERROR(SEARCH("4- Bajo",A40)))</formula>
    </cfRule>
    <cfRule type="containsText" dxfId="2036" priority="310" operator="containsText" text="1- Bajo">
      <formula>NOT(ISERROR(SEARCH("1- Bajo",A40)))</formula>
    </cfRule>
  </conditionalFormatting>
  <conditionalFormatting sqref="F40:G40">
    <cfRule type="containsText" dxfId="2035" priority="299" operator="containsText" text="3- Moderado">
      <formula>NOT(ISERROR(SEARCH("3- Moderado",F40)))</formula>
    </cfRule>
    <cfRule type="containsText" dxfId="2034" priority="300" operator="containsText" text="6- Moderado">
      <formula>NOT(ISERROR(SEARCH("6- Moderado",F40)))</formula>
    </cfRule>
    <cfRule type="containsText" dxfId="2033" priority="301" operator="containsText" text="4- Moderado">
      <formula>NOT(ISERROR(SEARCH("4- Moderado",F40)))</formula>
    </cfRule>
    <cfRule type="containsText" dxfId="2032" priority="302" operator="containsText" text="3- Bajo">
      <formula>NOT(ISERROR(SEARCH("3- Bajo",F40)))</formula>
    </cfRule>
    <cfRule type="containsText" dxfId="2031" priority="303" operator="containsText" text="4- Bajo">
      <formula>NOT(ISERROR(SEARCH("4- Bajo",F40)))</formula>
    </cfRule>
    <cfRule type="containsText" dxfId="2030" priority="304" operator="containsText" text="1- Bajo">
      <formula>NOT(ISERROR(SEARCH("1- Bajo",F40)))</formula>
    </cfRule>
  </conditionalFormatting>
  <conditionalFormatting sqref="J40:J44">
    <cfRule type="containsText" dxfId="2029" priority="294" operator="containsText" text="Bajo">
      <formula>NOT(ISERROR(SEARCH("Bajo",J40)))</formula>
    </cfRule>
    <cfRule type="containsText" dxfId="2028" priority="295" operator="containsText" text="Moderado">
      <formula>NOT(ISERROR(SEARCH("Moderado",J40)))</formula>
    </cfRule>
    <cfRule type="containsText" dxfId="2027" priority="296" operator="containsText" text="Alto">
      <formula>NOT(ISERROR(SEARCH("Alto",J40)))</formula>
    </cfRule>
    <cfRule type="containsText" dxfId="2026"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2025" priority="269" operator="containsText" text="Moderado">
      <formula>NOT(ISERROR(SEARCH("Moderado",M40)))</formula>
    </cfRule>
    <cfRule type="containsText" dxfId="2024" priority="289" operator="containsText" text="Bajo">
      <formula>NOT(ISERROR(SEARCH("Bajo",M40)))</formula>
    </cfRule>
    <cfRule type="containsText" dxfId="2023" priority="290" operator="containsText" text="Moderado">
      <formula>NOT(ISERROR(SEARCH("Moderado",M40)))</formula>
    </cfRule>
    <cfRule type="containsText" dxfId="2022" priority="291" operator="containsText" text="Alto">
      <formula>NOT(ISERROR(SEARCH("Alto",M40)))</formula>
    </cfRule>
    <cfRule type="containsText" dxfId="2021"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2020" priority="283" operator="containsText" text="3- Moderado">
      <formula>NOT(ISERROR(SEARCH("3- Moderado",N40)))</formula>
    </cfRule>
    <cfRule type="containsText" dxfId="2019" priority="284" operator="containsText" text="6- Moderado">
      <formula>NOT(ISERROR(SEARCH("6- Moderado",N40)))</formula>
    </cfRule>
    <cfRule type="containsText" dxfId="2018" priority="285" operator="containsText" text="4- Moderado">
      <formula>NOT(ISERROR(SEARCH("4- Moderado",N40)))</formula>
    </cfRule>
    <cfRule type="containsText" dxfId="2017" priority="286" operator="containsText" text="3- Bajo">
      <formula>NOT(ISERROR(SEARCH("3- Bajo",N40)))</formula>
    </cfRule>
    <cfRule type="containsText" dxfId="2016" priority="287" operator="containsText" text="4- Bajo">
      <formula>NOT(ISERROR(SEARCH("4- Bajo",N40)))</formula>
    </cfRule>
    <cfRule type="containsText" dxfId="2015" priority="288" operator="containsText" text="1- Bajo">
      <formula>NOT(ISERROR(SEARCH("1- Bajo",N40)))</formula>
    </cfRule>
  </conditionalFormatting>
  <conditionalFormatting sqref="H40:H44">
    <cfRule type="containsText" dxfId="2014" priority="270" operator="containsText" text="Muy Alta">
      <formula>NOT(ISERROR(SEARCH("Muy Alta",H40)))</formula>
    </cfRule>
    <cfRule type="containsText" dxfId="2013" priority="271" operator="containsText" text="Alta">
      <formula>NOT(ISERROR(SEARCH("Alta",H40)))</formula>
    </cfRule>
    <cfRule type="containsText" dxfId="2012" priority="272" operator="containsText" text="Muy Alta">
      <formula>NOT(ISERROR(SEARCH("Muy Alta",H40)))</formula>
    </cfRule>
    <cfRule type="containsText" dxfId="2011" priority="277" operator="containsText" text="Muy Baja">
      <formula>NOT(ISERROR(SEARCH("Muy Baja",H40)))</formula>
    </cfRule>
    <cfRule type="containsText" dxfId="2010" priority="278" operator="containsText" text="Baja">
      <formula>NOT(ISERROR(SEARCH("Baja",H40)))</formula>
    </cfRule>
    <cfRule type="containsText" dxfId="2009" priority="279" operator="containsText" text="Media">
      <formula>NOT(ISERROR(SEARCH("Media",H40)))</formula>
    </cfRule>
    <cfRule type="containsText" dxfId="2008" priority="280" operator="containsText" text="Alta">
      <formula>NOT(ISERROR(SEARCH("Alta",H40)))</formula>
    </cfRule>
    <cfRule type="containsText" dxfId="2007" priority="282" operator="containsText" text="Muy Alta">
      <formula>NOT(ISERROR(SEARCH("Muy Alta",H40)))</formula>
    </cfRule>
  </conditionalFormatting>
  <conditionalFormatting sqref="I40:I44">
    <cfRule type="containsText" dxfId="2006" priority="273" operator="containsText" text="Catastrófico">
      <formula>NOT(ISERROR(SEARCH("Catastrófico",I40)))</formula>
    </cfRule>
    <cfRule type="containsText" dxfId="2005" priority="274" operator="containsText" text="Mayor">
      <formula>NOT(ISERROR(SEARCH("Mayor",I40)))</formula>
    </cfRule>
    <cfRule type="containsText" dxfId="2004" priority="275" operator="containsText" text="Menor">
      <formula>NOT(ISERROR(SEARCH("Menor",I40)))</formula>
    </cfRule>
    <cfRule type="containsText" dxfId="2003" priority="276" operator="containsText" text="Leve">
      <formula>NOT(ISERROR(SEARCH("Leve",I40)))</formula>
    </cfRule>
    <cfRule type="containsText" dxfId="2002" priority="281" operator="containsText" text="Moderado">
      <formula>NOT(ISERROR(SEARCH("Moderado",I40)))</formula>
    </cfRule>
  </conditionalFormatting>
  <conditionalFormatting sqref="K40:K44">
    <cfRule type="containsText" dxfId="2001" priority="268" operator="containsText" text="Media">
      <formula>NOT(ISERROR(SEARCH("Media",K40)))</formula>
    </cfRule>
  </conditionalFormatting>
  <conditionalFormatting sqref="L40:L44">
    <cfRule type="containsText" dxfId="2000" priority="267" operator="containsText" text="Moderado">
      <formula>NOT(ISERROR(SEARCH("Moderado",L40)))</formula>
    </cfRule>
  </conditionalFormatting>
  <conditionalFormatting sqref="J40:J44">
    <cfRule type="containsText" dxfId="1999" priority="266" operator="containsText" text="Moderado">
      <formula>NOT(ISERROR(SEARCH("Moderado",J40)))</formula>
    </cfRule>
  </conditionalFormatting>
  <conditionalFormatting sqref="J40:J44">
    <cfRule type="containsText" dxfId="1998" priority="264" operator="containsText" text="Bajo">
      <formula>NOT(ISERROR(SEARCH("Bajo",J40)))</formula>
    </cfRule>
    <cfRule type="containsText" dxfId="1997" priority="265" operator="containsText" text="Extremo">
      <formula>NOT(ISERROR(SEARCH("Extremo",J40)))</formula>
    </cfRule>
  </conditionalFormatting>
  <conditionalFormatting sqref="K40:K44">
    <cfRule type="containsText" dxfId="1996" priority="262" operator="containsText" text="Baja">
      <formula>NOT(ISERROR(SEARCH("Baja",K40)))</formula>
    </cfRule>
    <cfRule type="containsText" dxfId="1995" priority="263" operator="containsText" text="Muy Baja">
      <formula>NOT(ISERROR(SEARCH("Muy Baja",K40)))</formula>
    </cfRule>
  </conditionalFormatting>
  <conditionalFormatting sqref="K40:K44">
    <cfRule type="containsText" dxfId="1994" priority="260" operator="containsText" text="Muy Alta">
      <formula>NOT(ISERROR(SEARCH("Muy Alta",K40)))</formula>
    </cfRule>
    <cfRule type="containsText" dxfId="1993" priority="261" operator="containsText" text="Alta">
      <formula>NOT(ISERROR(SEARCH("Alta",K40)))</formula>
    </cfRule>
  </conditionalFormatting>
  <conditionalFormatting sqref="L40:L44">
    <cfRule type="containsText" dxfId="1992" priority="256" operator="containsText" text="Catastrófico">
      <formula>NOT(ISERROR(SEARCH("Catastrófico",L40)))</formula>
    </cfRule>
    <cfRule type="containsText" dxfId="1991" priority="257" operator="containsText" text="Mayor">
      <formula>NOT(ISERROR(SEARCH("Mayor",L40)))</formula>
    </cfRule>
    <cfRule type="containsText" dxfId="1990" priority="258" operator="containsText" text="Menor">
      <formula>NOT(ISERROR(SEARCH("Menor",L40)))</formula>
    </cfRule>
    <cfRule type="containsText" dxfId="1989" priority="259" operator="containsText" text="Leve">
      <formula>NOT(ISERROR(SEARCH("Leve",L40)))</formula>
    </cfRule>
  </conditionalFormatting>
  <conditionalFormatting sqref="K45:L45">
    <cfRule type="containsText" dxfId="1988" priority="250" operator="containsText" text="3- Moderado">
      <formula>NOT(ISERROR(SEARCH("3- Moderado",K45)))</formula>
    </cfRule>
    <cfRule type="containsText" dxfId="1987" priority="251" operator="containsText" text="6- Moderado">
      <formula>NOT(ISERROR(SEARCH("6- Moderado",K45)))</formula>
    </cfRule>
    <cfRule type="containsText" dxfId="1986" priority="252" operator="containsText" text="4- Moderado">
      <formula>NOT(ISERROR(SEARCH("4- Moderado",K45)))</formula>
    </cfRule>
    <cfRule type="containsText" dxfId="1985" priority="253" operator="containsText" text="3- Bajo">
      <formula>NOT(ISERROR(SEARCH("3- Bajo",K45)))</formula>
    </cfRule>
    <cfRule type="containsText" dxfId="1984" priority="254" operator="containsText" text="4- Bajo">
      <formula>NOT(ISERROR(SEARCH("4- Bajo",K45)))</formula>
    </cfRule>
    <cfRule type="containsText" dxfId="1983" priority="255" operator="containsText" text="1- Bajo">
      <formula>NOT(ISERROR(SEARCH("1- Bajo",K45)))</formula>
    </cfRule>
  </conditionalFormatting>
  <conditionalFormatting sqref="H45:I45">
    <cfRule type="containsText" dxfId="1982" priority="244" operator="containsText" text="3- Moderado">
      <formula>NOT(ISERROR(SEARCH("3- Moderado",H45)))</formula>
    </cfRule>
    <cfRule type="containsText" dxfId="1981" priority="245" operator="containsText" text="6- Moderado">
      <formula>NOT(ISERROR(SEARCH("6- Moderado",H45)))</formula>
    </cfRule>
    <cfRule type="containsText" dxfId="1980" priority="246" operator="containsText" text="4- Moderado">
      <formula>NOT(ISERROR(SEARCH("4- Moderado",H45)))</formula>
    </cfRule>
    <cfRule type="containsText" dxfId="1979" priority="247" operator="containsText" text="3- Bajo">
      <formula>NOT(ISERROR(SEARCH("3- Bajo",H45)))</formula>
    </cfRule>
    <cfRule type="containsText" dxfId="1978" priority="248" operator="containsText" text="4- Bajo">
      <formula>NOT(ISERROR(SEARCH("4- Bajo",H45)))</formula>
    </cfRule>
    <cfRule type="containsText" dxfId="1977" priority="249" operator="containsText" text="1- Bajo">
      <formula>NOT(ISERROR(SEARCH("1- Bajo",H45)))</formula>
    </cfRule>
  </conditionalFormatting>
  <conditionalFormatting sqref="A45 C45:E45">
    <cfRule type="containsText" dxfId="1976" priority="238" operator="containsText" text="3- Moderado">
      <formula>NOT(ISERROR(SEARCH("3- Moderado",A45)))</formula>
    </cfRule>
    <cfRule type="containsText" dxfId="1975" priority="239" operator="containsText" text="6- Moderado">
      <formula>NOT(ISERROR(SEARCH("6- Moderado",A45)))</formula>
    </cfRule>
    <cfRule type="containsText" dxfId="1974" priority="240" operator="containsText" text="4- Moderado">
      <formula>NOT(ISERROR(SEARCH("4- Moderado",A45)))</formula>
    </cfRule>
    <cfRule type="containsText" dxfId="1973" priority="241" operator="containsText" text="3- Bajo">
      <formula>NOT(ISERROR(SEARCH("3- Bajo",A45)))</formula>
    </cfRule>
    <cfRule type="containsText" dxfId="1972" priority="242" operator="containsText" text="4- Bajo">
      <formula>NOT(ISERROR(SEARCH("4- Bajo",A45)))</formula>
    </cfRule>
    <cfRule type="containsText" dxfId="1971" priority="243" operator="containsText" text="1- Bajo">
      <formula>NOT(ISERROR(SEARCH("1- Bajo",A45)))</formula>
    </cfRule>
  </conditionalFormatting>
  <conditionalFormatting sqref="F45:G45">
    <cfRule type="containsText" dxfId="1970" priority="232" operator="containsText" text="3- Moderado">
      <formula>NOT(ISERROR(SEARCH("3- Moderado",F45)))</formula>
    </cfRule>
    <cfRule type="containsText" dxfId="1969" priority="233" operator="containsText" text="6- Moderado">
      <formula>NOT(ISERROR(SEARCH("6- Moderado",F45)))</formula>
    </cfRule>
    <cfRule type="containsText" dxfId="1968" priority="234" operator="containsText" text="4- Moderado">
      <formula>NOT(ISERROR(SEARCH("4- Moderado",F45)))</formula>
    </cfRule>
    <cfRule type="containsText" dxfId="1967" priority="235" operator="containsText" text="3- Bajo">
      <formula>NOT(ISERROR(SEARCH("3- Bajo",F45)))</formula>
    </cfRule>
    <cfRule type="containsText" dxfId="1966" priority="236" operator="containsText" text="4- Bajo">
      <formula>NOT(ISERROR(SEARCH("4- Bajo",F45)))</formula>
    </cfRule>
    <cfRule type="containsText" dxfId="1965" priority="237" operator="containsText" text="1- Bajo">
      <formula>NOT(ISERROR(SEARCH("1- Bajo",F45)))</formula>
    </cfRule>
  </conditionalFormatting>
  <conditionalFormatting sqref="J45:J49">
    <cfRule type="containsText" dxfId="1964" priority="227" operator="containsText" text="Bajo">
      <formula>NOT(ISERROR(SEARCH("Bajo",J45)))</formula>
    </cfRule>
    <cfRule type="containsText" dxfId="1963" priority="228" operator="containsText" text="Moderado">
      <formula>NOT(ISERROR(SEARCH("Moderado",J45)))</formula>
    </cfRule>
    <cfRule type="containsText" dxfId="1962" priority="229" operator="containsText" text="Alto">
      <formula>NOT(ISERROR(SEARCH("Alto",J45)))</formula>
    </cfRule>
    <cfRule type="containsText" dxfId="1961"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960" priority="202" operator="containsText" text="Moderado">
      <formula>NOT(ISERROR(SEARCH("Moderado",M45)))</formula>
    </cfRule>
    <cfRule type="containsText" dxfId="1959" priority="222" operator="containsText" text="Bajo">
      <formula>NOT(ISERROR(SEARCH("Bajo",M45)))</formula>
    </cfRule>
    <cfRule type="containsText" dxfId="1958" priority="223" operator="containsText" text="Moderado">
      <formula>NOT(ISERROR(SEARCH("Moderado",M45)))</formula>
    </cfRule>
    <cfRule type="containsText" dxfId="1957" priority="224" operator="containsText" text="Alto">
      <formula>NOT(ISERROR(SEARCH("Alto",M45)))</formula>
    </cfRule>
    <cfRule type="containsText" dxfId="1956"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955" priority="216" operator="containsText" text="3- Moderado">
      <formula>NOT(ISERROR(SEARCH("3- Moderado",N45)))</formula>
    </cfRule>
    <cfRule type="containsText" dxfId="1954" priority="217" operator="containsText" text="6- Moderado">
      <formula>NOT(ISERROR(SEARCH("6- Moderado",N45)))</formula>
    </cfRule>
    <cfRule type="containsText" dxfId="1953" priority="218" operator="containsText" text="4- Moderado">
      <formula>NOT(ISERROR(SEARCH("4- Moderado",N45)))</formula>
    </cfRule>
    <cfRule type="containsText" dxfId="1952" priority="219" operator="containsText" text="3- Bajo">
      <formula>NOT(ISERROR(SEARCH("3- Bajo",N45)))</formula>
    </cfRule>
    <cfRule type="containsText" dxfId="1951" priority="220" operator="containsText" text="4- Bajo">
      <formula>NOT(ISERROR(SEARCH("4- Bajo",N45)))</formula>
    </cfRule>
    <cfRule type="containsText" dxfId="1950" priority="221" operator="containsText" text="1- Bajo">
      <formula>NOT(ISERROR(SEARCH("1- Bajo",N45)))</formula>
    </cfRule>
  </conditionalFormatting>
  <conditionalFormatting sqref="H45:H49">
    <cfRule type="containsText" dxfId="1949" priority="203" operator="containsText" text="Muy Alta">
      <formula>NOT(ISERROR(SEARCH("Muy Alta",H45)))</formula>
    </cfRule>
    <cfRule type="containsText" dxfId="1948" priority="204" operator="containsText" text="Alta">
      <formula>NOT(ISERROR(SEARCH("Alta",H45)))</formula>
    </cfRule>
    <cfRule type="containsText" dxfId="1947" priority="205" operator="containsText" text="Muy Alta">
      <formula>NOT(ISERROR(SEARCH("Muy Alta",H45)))</formula>
    </cfRule>
    <cfRule type="containsText" dxfId="1946" priority="210" operator="containsText" text="Muy Baja">
      <formula>NOT(ISERROR(SEARCH("Muy Baja",H45)))</formula>
    </cfRule>
    <cfRule type="containsText" dxfId="1945" priority="211" operator="containsText" text="Baja">
      <formula>NOT(ISERROR(SEARCH("Baja",H45)))</formula>
    </cfRule>
    <cfRule type="containsText" dxfId="1944" priority="212" operator="containsText" text="Media">
      <formula>NOT(ISERROR(SEARCH("Media",H45)))</formula>
    </cfRule>
    <cfRule type="containsText" dxfId="1943" priority="213" operator="containsText" text="Alta">
      <formula>NOT(ISERROR(SEARCH("Alta",H45)))</formula>
    </cfRule>
    <cfRule type="containsText" dxfId="1942" priority="215" operator="containsText" text="Muy Alta">
      <formula>NOT(ISERROR(SEARCH("Muy Alta",H45)))</formula>
    </cfRule>
  </conditionalFormatting>
  <conditionalFormatting sqref="I45:I49">
    <cfRule type="containsText" dxfId="1941" priority="206" operator="containsText" text="Catastrófico">
      <formula>NOT(ISERROR(SEARCH("Catastrófico",I45)))</formula>
    </cfRule>
    <cfRule type="containsText" dxfId="1940" priority="207" operator="containsText" text="Mayor">
      <formula>NOT(ISERROR(SEARCH("Mayor",I45)))</formula>
    </cfRule>
    <cfRule type="containsText" dxfId="1939" priority="208" operator="containsText" text="Menor">
      <formula>NOT(ISERROR(SEARCH("Menor",I45)))</formula>
    </cfRule>
    <cfRule type="containsText" dxfId="1938" priority="209" operator="containsText" text="Leve">
      <formula>NOT(ISERROR(SEARCH("Leve",I45)))</formula>
    </cfRule>
    <cfRule type="containsText" dxfId="1937" priority="214" operator="containsText" text="Moderado">
      <formula>NOT(ISERROR(SEARCH("Moderado",I45)))</formula>
    </cfRule>
  </conditionalFormatting>
  <conditionalFormatting sqref="K45:K49">
    <cfRule type="containsText" dxfId="1936" priority="201" operator="containsText" text="Media">
      <formula>NOT(ISERROR(SEARCH("Media",K45)))</formula>
    </cfRule>
  </conditionalFormatting>
  <conditionalFormatting sqref="L45:L49">
    <cfRule type="containsText" dxfId="1935" priority="200" operator="containsText" text="Moderado">
      <formula>NOT(ISERROR(SEARCH("Moderado",L45)))</formula>
    </cfRule>
  </conditionalFormatting>
  <conditionalFormatting sqref="J45:J49">
    <cfRule type="containsText" dxfId="1934" priority="199" operator="containsText" text="Moderado">
      <formula>NOT(ISERROR(SEARCH("Moderado",J45)))</formula>
    </cfRule>
  </conditionalFormatting>
  <conditionalFormatting sqref="J45:J49">
    <cfRule type="containsText" dxfId="1933" priority="197" operator="containsText" text="Bajo">
      <formula>NOT(ISERROR(SEARCH("Bajo",J45)))</formula>
    </cfRule>
    <cfRule type="containsText" dxfId="1932" priority="198" operator="containsText" text="Extremo">
      <formula>NOT(ISERROR(SEARCH("Extremo",J45)))</formula>
    </cfRule>
  </conditionalFormatting>
  <conditionalFormatting sqref="K45:K49">
    <cfRule type="containsText" dxfId="1931" priority="195" operator="containsText" text="Baja">
      <formula>NOT(ISERROR(SEARCH("Baja",K45)))</formula>
    </cfRule>
    <cfRule type="containsText" dxfId="1930" priority="196" operator="containsText" text="Muy Baja">
      <formula>NOT(ISERROR(SEARCH("Muy Baja",K45)))</formula>
    </cfRule>
  </conditionalFormatting>
  <conditionalFormatting sqref="K45:K49">
    <cfRule type="containsText" dxfId="1929" priority="193" operator="containsText" text="Muy Alta">
      <formula>NOT(ISERROR(SEARCH("Muy Alta",K45)))</formula>
    </cfRule>
    <cfRule type="containsText" dxfId="1928" priority="194" operator="containsText" text="Alta">
      <formula>NOT(ISERROR(SEARCH("Alta",K45)))</formula>
    </cfRule>
  </conditionalFormatting>
  <conditionalFormatting sqref="L45:L49">
    <cfRule type="containsText" dxfId="1927" priority="189" operator="containsText" text="Catastrófico">
      <formula>NOT(ISERROR(SEARCH("Catastrófico",L45)))</formula>
    </cfRule>
    <cfRule type="containsText" dxfId="1926" priority="190" operator="containsText" text="Mayor">
      <formula>NOT(ISERROR(SEARCH("Mayor",L45)))</formula>
    </cfRule>
    <cfRule type="containsText" dxfId="1925" priority="191" operator="containsText" text="Menor">
      <formula>NOT(ISERROR(SEARCH("Menor",L45)))</formula>
    </cfRule>
    <cfRule type="containsText" dxfId="1924" priority="192" operator="containsText" text="Leve">
      <formula>NOT(ISERROR(SEARCH("Leve",L45)))</formula>
    </cfRule>
  </conditionalFormatting>
  <conditionalFormatting sqref="K50:L50">
    <cfRule type="containsText" dxfId="1923" priority="183" operator="containsText" text="3- Moderado">
      <formula>NOT(ISERROR(SEARCH("3- Moderado",K50)))</formula>
    </cfRule>
    <cfRule type="containsText" dxfId="1922" priority="184" operator="containsText" text="6- Moderado">
      <formula>NOT(ISERROR(SEARCH("6- Moderado",K50)))</formula>
    </cfRule>
    <cfRule type="containsText" dxfId="1921" priority="185" operator="containsText" text="4- Moderado">
      <formula>NOT(ISERROR(SEARCH("4- Moderado",K50)))</formula>
    </cfRule>
    <cfRule type="containsText" dxfId="1920" priority="186" operator="containsText" text="3- Bajo">
      <formula>NOT(ISERROR(SEARCH("3- Bajo",K50)))</formula>
    </cfRule>
    <cfRule type="containsText" dxfId="1919" priority="187" operator="containsText" text="4- Bajo">
      <formula>NOT(ISERROR(SEARCH("4- Bajo",K50)))</formula>
    </cfRule>
    <cfRule type="containsText" dxfId="1918" priority="188" operator="containsText" text="1- Bajo">
      <formula>NOT(ISERROR(SEARCH("1- Bajo",K50)))</formula>
    </cfRule>
  </conditionalFormatting>
  <conditionalFormatting sqref="H50:I50">
    <cfRule type="containsText" dxfId="1917" priority="177" operator="containsText" text="3- Moderado">
      <formula>NOT(ISERROR(SEARCH("3- Moderado",H50)))</formula>
    </cfRule>
    <cfRule type="containsText" dxfId="1916" priority="178" operator="containsText" text="6- Moderado">
      <formula>NOT(ISERROR(SEARCH("6- Moderado",H50)))</formula>
    </cfRule>
    <cfRule type="containsText" dxfId="1915" priority="179" operator="containsText" text="4- Moderado">
      <formula>NOT(ISERROR(SEARCH("4- Moderado",H50)))</formula>
    </cfRule>
    <cfRule type="containsText" dxfId="1914" priority="180" operator="containsText" text="3- Bajo">
      <formula>NOT(ISERROR(SEARCH("3- Bajo",H50)))</formula>
    </cfRule>
    <cfRule type="containsText" dxfId="1913" priority="181" operator="containsText" text="4- Bajo">
      <formula>NOT(ISERROR(SEARCH("4- Bajo",H50)))</formula>
    </cfRule>
    <cfRule type="containsText" dxfId="1912" priority="182" operator="containsText" text="1- Bajo">
      <formula>NOT(ISERROR(SEARCH("1- Bajo",H50)))</formula>
    </cfRule>
  </conditionalFormatting>
  <conditionalFormatting sqref="A50 C50:E50">
    <cfRule type="containsText" dxfId="1911" priority="171" operator="containsText" text="3- Moderado">
      <formula>NOT(ISERROR(SEARCH("3- Moderado",A50)))</formula>
    </cfRule>
    <cfRule type="containsText" dxfId="1910" priority="172" operator="containsText" text="6- Moderado">
      <formula>NOT(ISERROR(SEARCH("6- Moderado",A50)))</formula>
    </cfRule>
    <cfRule type="containsText" dxfId="1909" priority="173" operator="containsText" text="4- Moderado">
      <formula>NOT(ISERROR(SEARCH("4- Moderado",A50)))</formula>
    </cfRule>
    <cfRule type="containsText" dxfId="1908" priority="174" operator="containsText" text="3- Bajo">
      <formula>NOT(ISERROR(SEARCH("3- Bajo",A50)))</formula>
    </cfRule>
    <cfRule type="containsText" dxfId="1907" priority="175" operator="containsText" text="4- Bajo">
      <formula>NOT(ISERROR(SEARCH("4- Bajo",A50)))</formula>
    </cfRule>
    <cfRule type="containsText" dxfId="1906" priority="176" operator="containsText" text="1- Bajo">
      <formula>NOT(ISERROR(SEARCH("1- Bajo",A50)))</formula>
    </cfRule>
  </conditionalFormatting>
  <conditionalFormatting sqref="F50:G50">
    <cfRule type="containsText" dxfId="1905" priority="165" operator="containsText" text="3- Moderado">
      <formula>NOT(ISERROR(SEARCH("3- Moderado",F50)))</formula>
    </cfRule>
    <cfRule type="containsText" dxfId="1904" priority="166" operator="containsText" text="6- Moderado">
      <formula>NOT(ISERROR(SEARCH("6- Moderado",F50)))</formula>
    </cfRule>
    <cfRule type="containsText" dxfId="1903" priority="167" operator="containsText" text="4- Moderado">
      <formula>NOT(ISERROR(SEARCH("4- Moderado",F50)))</formula>
    </cfRule>
    <cfRule type="containsText" dxfId="1902" priority="168" operator="containsText" text="3- Bajo">
      <formula>NOT(ISERROR(SEARCH("3- Bajo",F50)))</formula>
    </cfRule>
    <cfRule type="containsText" dxfId="1901" priority="169" operator="containsText" text="4- Bajo">
      <formula>NOT(ISERROR(SEARCH("4- Bajo",F50)))</formula>
    </cfRule>
    <cfRule type="containsText" dxfId="1900" priority="170" operator="containsText" text="1- Bajo">
      <formula>NOT(ISERROR(SEARCH("1- Bajo",F50)))</formula>
    </cfRule>
  </conditionalFormatting>
  <conditionalFormatting sqref="J50:J54">
    <cfRule type="containsText" dxfId="1899" priority="160" operator="containsText" text="Bajo">
      <formula>NOT(ISERROR(SEARCH("Bajo",J50)))</formula>
    </cfRule>
    <cfRule type="containsText" dxfId="1898" priority="161" operator="containsText" text="Moderado">
      <formula>NOT(ISERROR(SEARCH("Moderado",J50)))</formula>
    </cfRule>
    <cfRule type="containsText" dxfId="1897" priority="162" operator="containsText" text="Alto">
      <formula>NOT(ISERROR(SEARCH("Alto",J50)))</formula>
    </cfRule>
    <cfRule type="containsText" dxfId="1896"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895" priority="135" operator="containsText" text="Moderado">
      <formula>NOT(ISERROR(SEARCH("Moderado",M50)))</formula>
    </cfRule>
    <cfRule type="containsText" dxfId="1894" priority="155" operator="containsText" text="Bajo">
      <formula>NOT(ISERROR(SEARCH("Bajo",M50)))</formula>
    </cfRule>
    <cfRule type="containsText" dxfId="1893" priority="156" operator="containsText" text="Moderado">
      <formula>NOT(ISERROR(SEARCH("Moderado",M50)))</formula>
    </cfRule>
    <cfRule type="containsText" dxfId="1892" priority="157" operator="containsText" text="Alto">
      <formula>NOT(ISERROR(SEARCH("Alto",M50)))</formula>
    </cfRule>
    <cfRule type="containsText" dxfId="1891"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1890" priority="149" operator="containsText" text="3- Moderado">
      <formula>NOT(ISERROR(SEARCH("3- Moderado",N50)))</formula>
    </cfRule>
    <cfRule type="containsText" dxfId="1889" priority="150" operator="containsText" text="6- Moderado">
      <formula>NOT(ISERROR(SEARCH("6- Moderado",N50)))</formula>
    </cfRule>
    <cfRule type="containsText" dxfId="1888" priority="151" operator="containsText" text="4- Moderado">
      <formula>NOT(ISERROR(SEARCH("4- Moderado",N50)))</formula>
    </cfRule>
    <cfRule type="containsText" dxfId="1887" priority="152" operator="containsText" text="3- Bajo">
      <formula>NOT(ISERROR(SEARCH("3- Bajo",N50)))</formula>
    </cfRule>
    <cfRule type="containsText" dxfId="1886" priority="153" operator="containsText" text="4- Bajo">
      <formula>NOT(ISERROR(SEARCH("4- Bajo",N50)))</formula>
    </cfRule>
    <cfRule type="containsText" dxfId="1885" priority="154" operator="containsText" text="1- Bajo">
      <formula>NOT(ISERROR(SEARCH("1- Bajo",N50)))</formula>
    </cfRule>
  </conditionalFormatting>
  <conditionalFormatting sqref="H50:H54">
    <cfRule type="containsText" dxfId="1884" priority="136" operator="containsText" text="Muy Alta">
      <formula>NOT(ISERROR(SEARCH("Muy Alta",H50)))</formula>
    </cfRule>
    <cfRule type="containsText" dxfId="1883" priority="137" operator="containsText" text="Alta">
      <formula>NOT(ISERROR(SEARCH("Alta",H50)))</formula>
    </cfRule>
    <cfRule type="containsText" dxfId="1882" priority="138" operator="containsText" text="Muy Alta">
      <formula>NOT(ISERROR(SEARCH("Muy Alta",H50)))</formula>
    </cfRule>
    <cfRule type="containsText" dxfId="1881" priority="143" operator="containsText" text="Muy Baja">
      <formula>NOT(ISERROR(SEARCH("Muy Baja",H50)))</formula>
    </cfRule>
    <cfRule type="containsText" dxfId="1880" priority="144" operator="containsText" text="Baja">
      <formula>NOT(ISERROR(SEARCH("Baja",H50)))</formula>
    </cfRule>
    <cfRule type="containsText" dxfId="1879" priority="145" operator="containsText" text="Media">
      <formula>NOT(ISERROR(SEARCH("Media",H50)))</formula>
    </cfRule>
    <cfRule type="containsText" dxfId="1878" priority="146" operator="containsText" text="Alta">
      <formula>NOT(ISERROR(SEARCH("Alta",H50)))</formula>
    </cfRule>
    <cfRule type="containsText" dxfId="1877" priority="148" operator="containsText" text="Muy Alta">
      <formula>NOT(ISERROR(SEARCH("Muy Alta",H50)))</formula>
    </cfRule>
  </conditionalFormatting>
  <conditionalFormatting sqref="I50:I54">
    <cfRule type="containsText" dxfId="1876" priority="139" operator="containsText" text="Catastrófico">
      <formula>NOT(ISERROR(SEARCH("Catastrófico",I50)))</formula>
    </cfRule>
    <cfRule type="containsText" dxfId="1875" priority="140" operator="containsText" text="Mayor">
      <formula>NOT(ISERROR(SEARCH("Mayor",I50)))</formula>
    </cfRule>
    <cfRule type="containsText" dxfId="1874" priority="141" operator="containsText" text="Menor">
      <formula>NOT(ISERROR(SEARCH("Menor",I50)))</formula>
    </cfRule>
    <cfRule type="containsText" dxfId="1873" priority="142" operator="containsText" text="Leve">
      <formula>NOT(ISERROR(SEARCH("Leve",I50)))</formula>
    </cfRule>
    <cfRule type="containsText" dxfId="1872" priority="147" operator="containsText" text="Moderado">
      <formula>NOT(ISERROR(SEARCH("Moderado",I50)))</formula>
    </cfRule>
  </conditionalFormatting>
  <conditionalFormatting sqref="K50:K54">
    <cfRule type="containsText" dxfId="1871" priority="134" operator="containsText" text="Media">
      <formula>NOT(ISERROR(SEARCH("Media",K50)))</formula>
    </cfRule>
  </conditionalFormatting>
  <conditionalFormatting sqref="L50:L54">
    <cfRule type="containsText" dxfId="1870" priority="133" operator="containsText" text="Moderado">
      <formula>NOT(ISERROR(SEARCH("Moderado",L50)))</formula>
    </cfRule>
  </conditionalFormatting>
  <conditionalFormatting sqref="J50:J54">
    <cfRule type="containsText" dxfId="1869" priority="132" operator="containsText" text="Moderado">
      <formula>NOT(ISERROR(SEARCH("Moderado",J50)))</formula>
    </cfRule>
  </conditionalFormatting>
  <conditionalFormatting sqref="J50:J54">
    <cfRule type="containsText" dxfId="1868" priority="130" operator="containsText" text="Bajo">
      <formula>NOT(ISERROR(SEARCH("Bajo",J50)))</formula>
    </cfRule>
    <cfRule type="containsText" dxfId="1867" priority="131" operator="containsText" text="Extremo">
      <formula>NOT(ISERROR(SEARCH("Extremo",J50)))</formula>
    </cfRule>
  </conditionalFormatting>
  <conditionalFormatting sqref="K50:K54">
    <cfRule type="containsText" dxfId="1866" priority="128" operator="containsText" text="Baja">
      <formula>NOT(ISERROR(SEARCH("Baja",K50)))</formula>
    </cfRule>
    <cfRule type="containsText" dxfId="1865" priority="129" operator="containsText" text="Muy Baja">
      <formula>NOT(ISERROR(SEARCH("Muy Baja",K50)))</formula>
    </cfRule>
  </conditionalFormatting>
  <conditionalFormatting sqref="K50:K54">
    <cfRule type="containsText" dxfId="1864" priority="126" operator="containsText" text="Muy Alta">
      <formula>NOT(ISERROR(SEARCH("Muy Alta",K50)))</formula>
    </cfRule>
    <cfRule type="containsText" dxfId="1863" priority="127" operator="containsText" text="Alta">
      <formula>NOT(ISERROR(SEARCH("Alta",K50)))</formula>
    </cfRule>
  </conditionalFormatting>
  <conditionalFormatting sqref="L50:L54">
    <cfRule type="containsText" dxfId="1862" priority="122" operator="containsText" text="Catastrófico">
      <formula>NOT(ISERROR(SEARCH("Catastrófico",L50)))</formula>
    </cfRule>
    <cfRule type="containsText" dxfId="1861" priority="123" operator="containsText" text="Mayor">
      <formula>NOT(ISERROR(SEARCH("Mayor",L50)))</formula>
    </cfRule>
    <cfRule type="containsText" dxfId="1860" priority="124" operator="containsText" text="Menor">
      <formula>NOT(ISERROR(SEARCH("Menor",L50)))</formula>
    </cfRule>
    <cfRule type="containsText" dxfId="1859" priority="125" operator="containsText" text="Leve">
      <formula>NOT(ISERROR(SEARCH("Leve",L50)))</formula>
    </cfRule>
  </conditionalFormatting>
  <conditionalFormatting sqref="K55:L55">
    <cfRule type="containsText" dxfId="1858" priority="116" operator="containsText" text="3- Moderado">
      <formula>NOT(ISERROR(SEARCH("3- Moderado",K55)))</formula>
    </cfRule>
    <cfRule type="containsText" dxfId="1857" priority="117" operator="containsText" text="6- Moderado">
      <formula>NOT(ISERROR(SEARCH("6- Moderado",K55)))</formula>
    </cfRule>
    <cfRule type="containsText" dxfId="1856" priority="118" operator="containsText" text="4- Moderado">
      <formula>NOT(ISERROR(SEARCH("4- Moderado",K55)))</formula>
    </cfRule>
    <cfRule type="containsText" dxfId="1855" priority="119" operator="containsText" text="3- Bajo">
      <formula>NOT(ISERROR(SEARCH("3- Bajo",K55)))</formula>
    </cfRule>
    <cfRule type="containsText" dxfId="1854" priority="120" operator="containsText" text="4- Bajo">
      <formula>NOT(ISERROR(SEARCH("4- Bajo",K55)))</formula>
    </cfRule>
    <cfRule type="containsText" dxfId="1853" priority="121" operator="containsText" text="1- Bajo">
      <formula>NOT(ISERROR(SEARCH("1- Bajo",K55)))</formula>
    </cfRule>
  </conditionalFormatting>
  <conditionalFormatting sqref="H55:I55">
    <cfRule type="containsText" dxfId="1852" priority="110" operator="containsText" text="3- Moderado">
      <formula>NOT(ISERROR(SEARCH("3- Moderado",H55)))</formula>
    </cfRule>
    <cfRule type="containsText" dxfId="1851" priority="111" operator="containsText" text="6- Moderado">
      <formula>NOT(ISERROR(SEARCH("6- Moderado",H55)))</formula>
    </cfRule>
    <cfRule type="containsText" dxfId="1850" priority="112" operator="containsText" text="4- Moderado">
      <formula>NOT(ISERROR(SEARCH("4- Moderado",H55)))</formula>
    </cfRule>
    <cfRule type="containsText" dxfId="1849" priority="113" operator="containsText" text="3- Bajo">
      <formula>NOT(ISERROR(SEARCH("3- Bajo",H55)))</formula>
    </cfRule>
    <cfRule type="containsText" dxfId="1848" priority="114" operator="containsText" text="4- Bajo">
      <formula>NOT(ISERROR(SEARCH("4- Bajo",H55)))</formula>
    </cfRule>
    <cfRule type="containsText" dxfId="1847" priority="115" operator="containsText" text="1- Bajo">
      <formula>NOT(ISERROR(SEARCH("1- Bajo",H55)))</formula>
    </cfRule>
  </conditionalFormatting>
  <conditionalFormatting sqref="A55 C55:E55">
    <cfRule type="containsText" dxfId="1846" priority="104" operator="containsText" text="3- Moderado">
      <formula>NOT(ISERROR(SEARCH("3- Moderado",A55)))</formula>
    </cfRule>
    <cfRule type="containsText" dxfId="1845" priority="105" operator="containsText" text="6- Moderado">
      <formula>NOT(ISERROR(SEARCH("6- Moderado",A55)))</formula>
    </cfRule>
    <cfRule type="containsText" dxfId="1844" priority="106" operator="containsText" text="4- Moderado">
      <formula>NOT(ISERROR(SEARCH("4- Moderado",A55)))</formula>
    </cfRule>
    <cfRule type="containsText" dxfId="1843" priority="107" operator="containsText" text="3- Bajo">
      <formula>NOT(ISERROR(SEARCH("3- Bajo",A55)))</formula>
    </cfRule>
    <cfRule type="containsText" dxfId="1842" priority="108" operator="containsText" text="4- Bajo">
      <formula>NOT(ISERROR(SEARCH("4- Bajo",A55)))</formula>
    </cfRule>
    <cfRule type="containsText" dxfId="1841" priority="109" operator="containsText" text="1- Bajo">
      <formula>NOT(ISERROR(SEARCH("1- Bajo",A55)))</formula>
    </cfRule>
  </conditionalFormatting>
  <conditionalFormatting sqref="F55:G55">
    <cfRule type="containsText" dxfId="1840" priority="98" operator="containsText" text="3- Moderado">
      <formula>NOT(ISERROR(SEARCH("3- Moderado",F55)))</formula>
    </cfRule>
    <cfRule type="containsText" dxfId="1839" priority="99" operator="containsText" text="6- Moderado">
      <formula>NOT(ISERROR(SEARCH("6- Moderado",F55)))</formula>
    </cfRule>
    <cfRule type="containsText" dxfId="1838" priority="100" operator="containsText" text="4- Moderado">
      <formula>NOT(ISERROR(SEARCH("4- Moderado",F55)))</formula>
    </cfRule>
    <cfRule type="containsText" dxfId="1837" priority="101" operator="containsText" text="3- Bajo">
      <formula>NOT(ISERROR(SEARCH("3- Bajo",F55)))</formula>
    </cfRule>
    <cfRule type="containsText" dxfId="1836" priority="102" operator="containsText" text="4- Bajo">
      <formula>NOT(ISERROR(SEARCH("4- Bajo",F55)))</formula>
    </cfRule>
    <cfRule type="containsText" dxfId="1835" priority="103" operator="containsText" text="1- Bajo">
      <formula>NOT(ISERROR(SEARCH("1- Bajo",F55)))</formula>
    </cfRule>
  </conditionalFormatting>
  <conditionalFormatting sqref="J55:J59">
    <cfRule type="containsText" dxfId="1834" priority="93" operator="containsText" text="Bajo">
      <formula>NOT(ISERROR(SEARCH("Bajo",J55)))</formula>
    </cfRule>
    <cfRule type="containsText" dxfId="1833" priority="94" operator="containsText" text="Moderado">
      <formula>NOT(ISERROR(SEARCH("Moderado",J55)))</formula>
    </cfRule>
    <cfRule type="containsText" dxfId="1832" priority="95" operator="containsText" text="Alto">
      <formula>NOT(ISERROR(SEARCH("Alto",J55)))</formula>
    </cfRule>
    <cfRule type="containsText" dxfId="1831"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1830" priority="68" operator="containsText" text="Moderado">
      <formula>NOT(ISERROR(SEARCH("Moderado",M55)))</formula>
    </cfRule>
    <cfRule type="containsText" dxfId="1829" priority="88" operator="containsText" text="Bajo">
      <formula>NOT(ISERROR(SEARCH("Bajo",M55)))</formula>
    </cfRule>
    <cfRule type="containsText" dxfId="1828" priority="89" operator="containsText" text="Moderado">
      <formula>NOT(ISERROR(SEARCH("Moderado",M55)))</formula>
    </cfRule>
    <cfRule type="containsText" dxfId="1827" priority="90" operator="containsText" text="Alto">
      <formula>NOT(ISERROR(SEARCH("Alto",M55)))</formula>
    </cfRule>
    <cfRule type="containsText" dxfId="1826"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1825" priority="82" operator="containsText" text="3- Moderado">
      <formula>NOT(ISERROR(SEARCH("3- Moderado",N55)))</formula>
    </cfRule>
    <cfRule type="containsText" dxfId="1824" priority="83" operator="containsText" text="6- Moderado">
      <formula>NOT(ISERROR(SEARCH("6- Moderado",N55)))</formula>
    </cfRule>
    <cfRule type="containsText" dxfId="1823" priority="84" operator="containsText" text="4- Moderado">
      <formula>NOT(ISERROR(SEARCH("4- Moderado",N55)))</formula>
    </cfRule>
    <cfRule type="containsText" dxfId="1822" priority="85" operator="containsText" text="3- Bajo">
      <formula>NOT(ISERROR(SEARCH("3- Bajo",N55)))</formula>
    </cfRule>
    <cfRule type="containsText" dxfId="1821" priority="86" operator="containsText" text="4- Bajo">
      <formula>NOT(ISERROR(SEARCH("4- Bajo",N55)))</formula>
    </cfRule>
    <cfRule type="containsText" dxfId="1820" priority="87" operator="containsText" text="1- Bajo">
      <formula>NOT(ISERROR(SEARCH("1- Bajo",N55)))</formula>
    </cfRule>
  </conditionalFormatting>
  <conditionalFormatting sqref="H55:H59">
    <cfRule type="containsText" dxfId="1819" priority="69" operator="containsText" text="Muy Alta">
      <formula>NOT(ISERROR(SEARCH("Muy Alta",H55)))</formula>
    </cfRule>
    <cfRule type="containsText" dxfId="1818" priority="70" operator="containsText" text="Alta">
      <formula>NOT(ISERROR(SEARCH("Alta",H55)))</formula>
    </cfRule>
    <cfRule type="containsText" dxfId="1817" priority="71" operator="containsText" text="Muy Alta">
      <formula>NOT(ISERROR(SEARCH("Muy Alta",H55)))</formula>
    </cfRule>
    <cfRule type="containsText" dxfId="1816" priority="76" operator="containsText" text="Muy Baja">
      <formula>NOT(ISERROR(SEARCH("Muy Baja",H55)))</formula>
    </cfRule>
    <cfRule type="containsText" dxfId="1815" priority="77" operator="containsText" text="Baja">
      <formula>NOT(ISERROR(SEARCH("Baja",H55)))</formula>
    </cfRule>
    <cfRule type="containsText" dxfId="1814" priority="78" operator="containsText" text="Media">
      <formula>NOT(ISERROR(SEARCH("Media",H55)))</formula>
    </cfRule>
    <cfRule type="containsText" dxfId="1813" priority="79" operator="containsText" text="Alta">
      <formula>NOT(ISERROR(SEARCH("Alta",H55)))</formula>
    </cfRule>
    <cfRule type="containsText" dxfId="1812" priority="81" operator="containsText" text="Muy Alta">
      <formula>NOT(ISERROR(SEARCH("Muy Alta",H55)))</formula>
    </cfRule>
  </conditionalFormatting>
  <conditionalFormatting sqref="I55:I59">
    <cfRule type="containsText" dxfId="1811" priority="72" operator="containsText" text="Catastrófico">
      <formula>NOT(ISERROR(SEARCH("Catastrófico",I55)))</formula>
    </cfRule>
    <cfRule type="containsText" dxfId="1810" priority="73" operator="containsText" text="Mayor">
      <formula>NOT(ISERROR(SEARCH("Mayor",I55)))</formula>
    </cfRule>
    <cfRule type="containsText" dxfId="1809" priority="74" operator="containsText" text="Menor">
      <formula>NOT(ISERROR(SEARCH("Menor",I55)))</formula>
    </cfRule>
    <cfRule type="containsText" dxfId="1808" priority="75" operator="containsText" text="Leve">
      <formula>NOT(ISERROR(SEARCH("Leve",I55)))</formula>
    </cfRule>
    <cfRule type="containsText" dxfId="1807" priority="80" operator="containsText" text="Moderado">
      <formula>NOT(ISERROR(SEARCH("Moderado",I55)))</formula>
    </cfRule>
  </conditionalFormatting>
  <conditionalFormatting sqref="K55:K59">
    <cfRule type="containsText" dxfId="1806" priority="67" operator="containsText" text="Media">
      <formula>NOT(ISERROR(SEARCH("Media",K55)))</formula>
    </cfRule>
  </conditionalFormatting>
  <conditionalFormatting sqref="L55:L59">
    <cfRule type="containsText" dxfId="1805" priority="66" operator="containsText" text="Moderado">
      <formula>NOT(ISERROR(SEARCH("Moderado",L55)))</formula>
    </cfRule>
  </conditionalFormatting>
  <conditionalFormatting sqref="J55:J59">
    <cfRule type="containsText" dxfId="1804" priority="65" operator="containsText" text="Moderado">
      <formula>NOT(ISERROR(SEARCH("Moderado",J55)))</formula>
    </cfRule>
  </conditionalFormatting>
  <conditionalFormatting sqref="J55:J59">
    <cfRule type="containsText" dxfId="1803" priority="63" operator="containsText" text="Bajo">
      <formula>NOT(ISERROR(SEARCH("Bajo",J55)))</formula>
    </cfRule>
    <cfRule type="containsText" dxfId="1802" priority="64" operator="containsText" text="Extremo">
      <formula>NOT(ISERROR(SEARCH("Extremo",J55)))</formula>
    </cfRule>
  </conditionalFormatting>
  <conditionalFormatting sqref="K55:K59">
    <cfRule type="containsText" dxfId="1801" priority="61" operator="containsText" text="Baja">
      <formula>NOT(ISERROR(SEARCH("Baja",K55)))</formula>
    </cfRule>
    <cfRule type="containsText" dxfId="1800" priority="62" operator="containsText" text="Muy Baja">
      <formula>NOT(ISERROR(SEARCH("Muy Baja",K55)))</formula>
    </cfRule>
  </conditionalFormatting>
  <conditionalFormatting sqref="K55:K59">
    <cfRule type="containsText" dxfId="1799" priority="59" operator="containsText" text="Muy Alta">
      <formula>NOT(ISERROR(SEARCH("Muy Alta",K55)))</formula>
    </cfRule>
    <cfRule type="containsText" dxfId="1798" priority="60" operator="containsText" text="Alta">
      <formula>NOT(ISERROR(SEARCH("Alta",K55)))</formula>
    </cfRule>
  </conditionalFormatting>
  <conditionalFormatting sqref="L55:L59">
    <cfRule type="containsText" dxfId="1797" priority="55" operator="containsText" text="Catastrófico">
      <formula>NOT(ISERROR(SEARCH("Catastrófico",L55)))</formula>
    </cfRule>
    <cfRule type="containsText" dxfId="1796" priority="56" operator="containsText" text="Mayor">
      <formula>NOT(ISERROR(SEARCH("Mayor",L55)))</formula>
    </cfRule>
    <cfRule type="containsText" dxfId="1795" priority="57" operator="containsText" text="Menor">
      <formula>NOT(ISERROR(SEARCH("Menor",L55)))</formula>
    </cfRule>
    <cfRule type="containsText" dxfId="1794" priority="58" operator="containsText" text="Leve">
      <formula>NOT(ISERROR(SEARCH("Leve",L55)))</formula>
    </cfRule>
  </conditionalFormatting>
  <dataValidations xWindow="551" yWindow="361" count="8">
    <dataValidation allowBlank="1" showInputMessage="1" showErrorMessage="1" prompt="seleccionar si el responsable de ejecutar las acciones es el nivel central" sqref="Q8"/>
    <dataValidation allowBlank="1" showInputMessage="1" showErrorMessage="1" prompt="Seleccionar si el responsable es el responsable de las acciones es el nivel central" sqref="P7:P8"/>
    <dataValidation allowBlank="1" showInputMessage="1" showErrorMessage="1" prompt="Describir las actividades que se van a desarrollar para el proyecto" sqref="O7"/>
    <dataValidation allowBlank="1" showInputMessage="1" showErrorMessage="1" prompt="El grado de afectación puede ser " sqref="I8"/>
    <dataValidation allowBlank="1" showInputMessage="1" showErrorMessage="1" prompt="Que tan factible es que materialize el riesgo?" sqref="H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Seleccionar el tipo de riesgo teniendo en cuenta que  factor organizaconal afecta. Ver explicacion en hoja " sqref="E8"/>
    <dataValidation allowBlank="1" showInputMessage="1" showErrorMessage="1" prompt="Enunciar cuál es el control" sqref="O23 O25 O11 O40 O31:O32 O18:O20"/>
  </dataValidations>
  <pageMargins left="0.7" right="0.7" top="0.75" bottom="0.75" header="0.3" footer="0.3"/>
  <pageSetup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JR59"/>
  <sheetViews>
    <sheetView topLeftCell="A7" zoomScale="70" zoomScaleNormal="70" workbookViewId="0">
      <pane xSplit="4" ySplit="3" topLeftCell="O32" activePane="bottomRight" state="frozen"/>
      <selection activeCell="A7" sqref="A7"/>
      <selection pane="topRight" activeCell="E7" sqref="E7"/>
      <selection pane="bottomLeft" activeCell="A10" sqref="A10"/>
      <selection pane="bottomRight" activeCell="O32" sqref="O32"/>
    </sheetView>
  </sheetViews>
  <sheetFormatPr baseColWidth="10" defaultColWidth="11.42578125" defaultRowHeight="15"/>
  <cols>
    <col min="1" max="2" width="18.42578125" style="82" customWidth="1"/>
    <col min="3" max="3" width="15.5703125" customWidth="1"/>
    <col min="4" max="4" width="27.5703125" style="82" customWidth="1"/>
    <col min="5" max="5" width="18" style="199" customWidth="1"/>
    <col min="6" max="6" width="40.140625" customWidth="1"/>
    <col min="7" max="7" width="20.42578125" customWidth="1"/>
    <col min="8" max="8" width="10.42578125" style="200" customWidth="1"/>
    <col min="9" max="9" width="11.42578125" style="200" customWidth="1"/>
    <col min="10" max="10" width="10.140625" style="201" customWidth="1"/>
    <col min="11" max="11" width="11.42578125" style="200" customWidth="1"/>
    <col min="12" max="12" width="10.85546875" style="200" customWidth="1"/>
    <col min="13" max="13" width="18.28515625" style="200" bestFit="1" customWidth="1"/>
    <col min="14" max="14" width="18.28515625" bestFit="1" customWidth="1"/>
    <col min="15" max="15" width="32.85546875" customWidth="1"/>
    <col min="16" max="16" width="14.42578125" customWidth="1"/>
    <col min="17" max="17" width="14.5703125" customWidth="1"/>
    <col min="18" max="18" width="17.42578125" customWidth="1"/>
    <col min="19" max="19" width="16.28515625" customWidth="1"/>
    <col min="20" max="20" width="24.85546875" customWidth="1"/>
    <col min="21" max="176" width="11.42578125" style="122"/>
  </cols>
  <sheetData>
    <row r="1" spans="1:278" s="163" customFormat="1" ht="16.5" customHeight="1">
      <c r="A1" s="454"/>
      <c r="B1" s="455"/>
      <c r="C1" s="455"/>
      <c r="D1" s="576" t="s">
        <v>366</v>
      </c>
      <c r="E1" s="576"/>
      <c r="F1" s="576"/>
      <c r="G1" s="576"/>
      <c r="H1" s="576"/>
      <c r="I1" s="576"/>
      <c r="J1" s="576"/>
      <c r="K1" s="576"/>
      <c r="L1" s="576"/>
      <c r="M1" s="576"/>
      <c r="N1" s="576"/>
      <c r="O1" s="576"/>
      <c r="P1" s="576"/>
      <c r="Q1" s="577"/>
      <c r="R1" s="446" t="s">
        <v>67</v>
      </c>
      <c r="S1" s="446"/>
      <c r="T1" s="446"/>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162"/>
      <c r="DD1" s="162"/>
      <c r="DE1" s="162"/>
      <c r="DF1" s="162"/>
      <c r="DG1" s="162"/>
      <c r="DH1" s="162"/>
      <c r="DI1" s="162"/>
      <c r="DJ1" s="162"/>
      <c r="DK1" s="162"/>
      <c r="DL1" s="162"/>
      <c r="DM1" s="162"/>
      <c r="DN1" s="162"/>
      <c r="DO1" s="162"/>
      <c r="DP1" s="162"/>
      <c r="DQ1" s="162"/>
      <c r="DR1" s="162"/>
      <c r="DS1" s="162"/>
      <c r="DT1" s="162"/>
      <c r="DU1" s="162"/>
      <c r="DV1" s="162"/>
      <c r="DW1" s="162"/>
      <c r="DX1" s="162"/>
      <c r="DY1" s="162"/>
      <c r="DZ1" s="162"/>
      <c r="EA1" s="162"/>
      <c r="EB1" s="162"/>
      <c r="EC1" s="162"/>
      <c r="ED1" s="162"/>
      <c r="EE1" s="162"/>
      <c r="EF1" s="162"/>
      <c r="EG1" s="162"/>
      <c r="EH1" s="162"/>
      <c r="EI1" s="162"/>
      <c r="EJ1" s="162"/>
      <c r="EK1" s="162"/>
      <c r="EL1" s="162"/>
      <c r="EM1" s="162"/>
      <c r="EN1" s="162"/>
      <c r="EO1" s="162"/>
      <c r="EP1" s="162"/>
      <c r="EQ1" s="162"/>
      <c r="ER1" s="162"/>
      <c r="ES1" s="162"/>
      <c r="ET1" s="162"/>
      <c r="EU1" s="162"/>
      <c r="EV1" s="162"/>
      <c r="EW1" s="162"/>
      <c r="EX1" s="162"/>
      <c r="EY1" s="162"/>
      <c r="EZ1" s="162"/>
      <c r="FA1" s="162"/>
      <c r="FB1" s="162"/>
      <c r="FC1" s="162"/>
      <c r="FD1" s="162"/>
      <c r="FE1" s="162"/>
      <c r="FF1" s="162"/>
      <c r="FG1" s="162"/>
      <c r="FH1" s="162"/>
      <c r="FI1" s="162"/>
      <c r="FJ1" s="162"/>
      <c r="FK1" s="162"/>
      <c r="FL1" s="162"/>
      <c r="FM1" s="162"/>
      <c r="FN1" s="162"/>
      <c r="FO1" s="162"/>
      <c r="FP1" s="162"/>
      <c r="FQ1" s="162"/>
      <c r="FR1" s="162"/>
      <c r="FS1" s="162"/>
      <c r="FT1" s="162"/>
      <c r="FU1" s="162"/>
      <c r="FV1" s="162"/>
      <c r="FW1" s="162"/>
      <c r="FX1" s="162"/>
      <c r="FY1" s="162"/>
      <c r="FZ1" s="162"/>
      <c r="GA1" s="162"/>
      <c r="GB1" s="162"/>
      <c r="GC1" s="162"/>
      <c r="GD1" s="162"/>
      <c r="GE1" s="162"/>
      <c r="GF1" s="162"/>
      <c r="GG1" s="162"/>
      <c r="GH1" s="162"/>
      <c r="GI1" s="162"/>
      <c r="GJ1" s="162"/>
      <c r="GK1" s="162"/>
      <c r="GL1" s="162"/>
      <c r="GM1" s="162"/>
      <c r="GN1" s="162"/>
      <c r="GO1" s="162"/>
      <c r="GP1" s="162"/>
      <c r="GQ1" s="162"/>
      <c r="GR1" s="162"/>
      <c r="GS1" s="162"/>
      <c r="GT1" s="162"/>
      <c r="GU1" s="162"/>
      <c r="GV1" s="162"/>
      <c r="GW1" s="162"/>
      <c r="GX1" s="162"/>
      <c r="GY1" s="162"/>
      <c r="GZ1" s="162"/>
      <c r="HA1" s="162"/>
      <c r="HB1" s="162"/>
      <c r="HC1" s="162"/>
      <c r="HD1" s="162"/>
      <c r="HE1" s="162"/>
      <c r="HF1" s="162"/>
      <c r="HG1" s="162"/>
      <c r="HH1" s="162"/>
      <c r="HI1" s="162"/>
      <c r="HJ1" s="162"/>
      <c r="HK1" s="162"/>
      <c r="HL1" s="162"/>
      <c r="HM1" s="162"/>
      <c r="HN1" s="162"/>
      <c r="HO1" s="162"/>
      <c r="HP1" s="162"/>
      <c r="HQ1" s="162"/>
      <c r="HR1" s="162"/>
      <c r="HS1" s="162"/>
      <c r="HT1" s="162"/>
      <c r="HU1" s="162"/>
      <c r="HV1" s="162"/>
      <c r="HW1" s="162"/>
      <c r="HX1" s="162"/>
      <c r="HY1" s="162"/>
      <c r="HZ1" s="162"/>
      <c r="IA1" s="162"/>
      <c r="IB1" s="162"/>
      <c r="IC1" s="162"/>
      <c r="ID1" s="162"/>
      <c r="IE1" s="162"/>
      <c r="IF1" s="162"/>
      <c r="IG1" s="162"/>
      <c r="IH1" s="162"/>
      <c r="II1" s="162"/>
      <c r="IJ1" s="162"/>
      <c r="IK1" s="162"/>
      <c r="IL1" s="162"/>
      <c r="IM1" s="162"/>
      <c r="IN1" s="162"/>
      <c r="IO1" s="162"/>
      <c r="IP1" s="162"/>
      <c r="IQ1" s="162"/>
      <c r="IR1" s="162"/>
      <c r="IS1" s="162"/>
      <c r="IT1" s="162"/>
      <c r="IU1" s="162"/>
      <c r="IV1" s="162"/>
      <c r="IW1" s="162"/>
      <c r="IX1" s="162"/>
      <c r="IY1" s="162"/>
      <c r="IZ1" s="162"/>
      <c r="JA1" s="162"/>
      <c r="JB1" s="162"/>
      <c r="JC1" s="162"/>
      <c r="JD1" s="162"/>
      <c r="JE1" s="162"/>
      <c r="JF1" s="162"/>
      <c r="JG1" s="162"/>
      <c r="JH1" s="162"/>
      <c r="JI1" s="162"/>
      <c r="JJ1" s="162"/>
      <c r="JK1" s="162"/>
      <c r="JL1" s="162"/>
      <c r="JM1" s="162"/>
      <c r="JN1" s="162"/>
      <c r="JO1" s="162"/>
      <c r="JP1" s="162"/>
      <c r="JQ1" s="162"/>
      <c r="JR1" s="162"/>
    </row>
    <row r="2" spans="1:278" s="163" customFormat="1" ht="39.75" customHeight="1">
      <c r="A2" s="456"/>
      <c r="B2" s="457"/>
      <c r="C2" s="457"/>
      <c r="D2" s="578"/>
      <c r="E2" s="578"/>
      <c r="F2" s="578"/>
      <c r="G2" s="578"/>
      <c r="H2" s="578"/>
      <c r="I2" s="578"/>
      <c r="J2" s="578"/>
      <c r="K2" s="578"/>
      <c r="L2" s="578"/>
      <c r="M2" s="578"/>
      <c r="N2" s="578"/>
      <c r="O2" s="578"/>
      <c r="P2" s="578"/>
      <c r="Q2" s="579"/>
      <c r="R2" s="446"/>
      <c r="S2" s="446"/>
      <c r="T2" s="446"/>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162"/>
      <c r="BC2" s="162"/>
      <c r="BD2" s="162"/>
      <c r="BE2" s="162"/>
      <c r="BF2" s="162"/>
      <c r="BG2" s="162"/>
      <c r="BH2" s="162"/>
      <c r="BI2" s="162"/>
      <c r="BJ2" s="162"/>
      <c r="BK2" s="162"/>
      <c r="BL2" s="162"/>
      <c r="BM2" s="162"/>
      <c r="BN2" s="162"/>
      <c r="BO2" s="162"/>
      <c r="BP2" s="162"/>
      <c r="BQ2" s="162"/>
      <c r="BR2" s="162"/>
      <c r="BS2" s="162"/>
      <c r="BT2" s="162"/>
      <c r="BU2" s="162"/>
      <c r="BV2" s="162"/>
      <c r="BW2" s="162"/>
      <c r="BX2" s="162"/>
      <c r="BY2" s="162"/>
      <c r="BZ2" s="162"/>
      <c r="CA2" s="162"/>
      <c r="CB2" s="162"/>
      <c r="CC2" s="162"/>
      <c r="CD2" s="162"/>
      <c r="CE2" s="162"/>
      <c r="CF2" s="162"/>
      <c r="CG2" s="162"/>
      <c r="CH2" s="162"/>
      <c r="CI2" s="162"/>
      <c r="CJ2" s="162"/>
      <c r="CK2" s="162"/>
      <c r="CL2" s="162"/>
      <c r="CM2" s="162"/>
      <c r="CN2" s="162"/>
      <c r="CO2" s="162"/>
      <c r="CP2" s="162"/>
      <c r="CQ2" s="162"/>
      <c r="CR2" s="162"/>
      <c r="CS2" s="162"/>
      <c r="CT2" s="162"/>
      <c r="CU2" s="162"/>
      <c r="CV2" s="162"/>
      <c r="CW2" s="162"/>
      <c r="CX2" s="162"/>
      <c r="CY2" s="162"/>
      <c r="CZ2" s="162"/>
      <c r="DA2" s="162"/>
      <c r="DB2" s="162"/>
      <c r="DC2" s="162"/>
      <c r="DD2" s="162"/>
      <c r="DE2" s="162"/>
      <c r="DF2" s="162"/>
      <c r="DG2" s="162"/>
      <c r="DH2" s="162"/>
      <c r="DI2" s="162"/>
      <c r="DJ2" s="162"/>
      <c r="DK2" s="162"/>
      <c r="DL2" s="162"/>
      <c r="DM2" s="162"/>
      <c r="DN2" s="162"/>
      <c r="DO2" s="162"/>
      <c r="DP2" s="162"/>
      <c r="DQ2" s="162"/>
      <c r="DR2" s="162"/>
      <c r="DS2" s="162"/>
      <c r="DT2" s="162"/>
      <c r="DU2" s="162"/>
      <c r="DV2" s="162"/>
      <c r="DW2" s="162"/>
      <c r="DX2" s="162"/>
      <c r="DY2" s="162"/>
      <c r="DZ2" s="162"/>
      <c r="EA2" s="162"/>
      <c r="EB2" s="162"/>
      <c r="EC2" s="162"/>
      <c r="ED2" s="162"/>
      <c r="EE2" s="162"/>
      <c r="EF2" s="162"/>
      <c r="EG2" s="162"/>
      <c r="EH2" s="162"/>
      <c r="EI2" s="162"/>
      <c r="EJ2" s="162"/>
      <c r="EK2" s="162"/>
      <c r="EL2" s="162"/>
      <c r="EM2" s="162"/>
      <c r="EN2" s="162"/>
      <c r="EO2" s="162"/>
      <c r="EP2" s="162"/>
      <c r="EQ2" s="162"/>
      <c r="ER2" s="162"/>
      <c r="ES2" s="162"/>
      <c r="ET2" s="162"/>
      <c r="EU2" s="162"/>
      <c r="EV2" s="162"/>
      <c r="EW2" s="162"/>
      <c r="EX2" s="162"/>
      <c r="EY2" s="162"/>
      <c r="EZ2" s="162"/>
      <c r="FA2" s="162"/>
      <c r="FB2" s="162"/>
      <c r="FC2" s="162"/>
      <c r="FD2" s="162"/>
      <c r="FE2" s="162"/>
      <c r="FF2" s="162"/>
      <c r="FG2" s="162"/>
      <c r="FH2" s="162"/>
      <c r="FI2" s="162"/>
      <c r="FJ2" s="162"/>
      <c r="FK2" s="162"/>
      <c r="FL2" s="162"/>
      <c r="FM2" s="162"/>
      <c r="FN2" s="162"/>
      <c r="FO2" s="162"/>
      <c r="FP2" s="162"/>
      <c r="FQ2" s="162"/>
      <c r="FR2" s="162"/>
      <c r="FS2" s="162"/>
      <c r="FT2" s="162"/>
      <c r="FU2" s="162"/>
      <c r="FV2" s="162"/>
      <c r="FW2" s="162"/>
      <c r="FX2" s="162"/>
      <c r="FY2" s="162"/>
      <c r="FZ2" s="162"/>
      <c r="GA2" s="162"/>
      <c r="GB2" s="162"/>
      <c r="GC2" s="162"/>
      <c r="GD2" s="162"/>
      <c r="GE2" s="162"/>
      <c r="GF2" s="162"/>
      <c r="GG2" s="162"/>
      <c r="GH2" s="162"/>
      <c r="GI2" s="162"/>
      <c r="GJ2" s="162"/>
      <c r="GK2" s="162"/>
      <c r="GL2" s="162"/>
      <c r="GM2" s="162"/>
      <c r="GN2" s="162"/>
      <c r="GO2" s="162"/>
      <c r="GP2" s="162"/>
      <c r="GQ2" s="162"/>
      <c r="GR2" s="162"/>
      <c r="GS2" s="162"/>
      <c r="GT2" s="162"/>
      <c r="GU2" s="162"/>
      <c r="GV2" s="162"/>
      <c r="GW2" s="162"/>
      <c r="GX2" s="162"/>
      <c r="GY2" s="162"/>
      <c r="GZ2" s="162"/>
      <c r="HA2" s="162"/>
      <c r="HB2" s="162"/>
      <c r="HC2" s="162"/>
      <c r="HD2" s="162"/>
      <c r="HE2" s="162"/>
      <c r="HF2" s="162"/>
      <c r="HG2" s="162"/>
      <c r="HH2" s="162"/>
      <c r="HI2" s="162"/>
      <c r="HJ2" s="162"/>
      <c r="HK2" s="162"/>
      <c r="HL2" s="162"/>
      <c r="HM2" s="162"/>
      <c r="HN2" s="162"/>
      <c r="HO2" s="162"/>
      <c r="HP2" s="162"/>
      <c r="HQ2" s="162"/>
      <c r="HR2" s="162"/>
      <c r="HS2" s="162"/>
      <c r="HT2" s="162"/>
      <c r="HU2" s="162"/>
      <c r="HV2" s="162"/>
      <c r="HW2" s="162"/>
      <c r="HX2" s="162"/>
      <c r="HY2" s="162"/>
      <c r="HZ2" s="162"/>
      <c r="IA2" s="162"/>
      <c r="IB2" s="162"/>
      <c r="IC2" s="162"/>
      <c r="ID2" s="162"/>
      <c r="IE2" s="162"/>
      <c r="IF2" s="162"/>
      <c r="IG2" s="162"/>
      <c r="IH2" s="162"/>
      <c r="II2" s="162"/>
      <c r="IJ2" s="162"/>
      <c r="IK2" s="162"/>
      <c r="IL2" s="162"/>
      <c r="IM2" s="162"/>
      <c r="IN2" s="162"/>
      <c r="IO2" s="162"/>
      <c r="IP2" s="162"/>
      <c r="IQ2" s="162"/>
      <c r="IR2" s="162"/>
      <c r="IS2" s="162"/>
      <c r="IT2" s="162"/>
      <c r="IU2" s="162"/>
      <c r="IV2" s="162"/>
      <c r="IW2" s="162"/>
      <c r="IX2" s="162"/>
      <c r="IY2" s="162"/>
      <c r="IZ2" s="162"/>
      <c r="JA2" s="162"/>
      <c r="JB2" s="162"/>
      <c r="JC2" s="162"/>
      <c r="JD2" s="162"/>
      <c r="JE2" s="162"/>
      <c r="JF2" s="162"/>
      <c r="JG2" s="162"/>
      <c r="JH2" s="162"/>
      <c r="JI2" s="162"/>
      <c r="JJ2" s="162"/>
      <c r="JK2" s="162"/>
      <c r="JL2" s="162"/>
      <c r="JM2" s="162"/>
      <c r="JN2" s="162"/>
      <c r="JO2" s="162"/>
      <c r="JP2" s="162"/>
      <c r="JQ2" s="162"/>
      <c r="JR2" s="162"/>
    </row>
    <row r="3" spans="1:278" s="163" customFormat="1" ht="3" customHeight="1">
      <c r="A3" s="2"/>
      <c r="B3" s="2"/>
      <c r="C3" s="183"/>
      <c r="D3" s="578"/>
      <c r="E3" s="578"/>
      <c r="F3" s="578"/>
      <c r="G3" s="578"/>
      <c r="H3" s="578"/>
      <c r="I3" s="578"/>
      <c r="J3" s="578"/>
      <c r="K3" s="578"/>
      <c r="L3" s="578"/>
      <c r="M3" s="578"/>
      <c r="N3" s="578"/>
      <c r="O3" s="578"/>
      <c r="P3" s="578"/>
      <c r="Q3" s="579"/>
      <c r="R3" s="446"/>
      <c r="S3" s="446"/>
      <c r="T3" s="446"/>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s="162"/>
      <c r="BD3" s="162"/>
      <c r="BE3" s="162"/>
      <c r="BF3" s="162"/>
      <c r="BG3" s="162"/>
      <c r="BH3" s="162"/>
      <c r="BI3" s="162"/>
      <c r="BJ3" s="162"/>
      <c r="BK3" s="162"/>
      <c r="BL3" s="162"/>
      <c r="BM3" s="162"/>
      <c r="BN3" s="162"/>
      <c r="BO3" s="162"/>
      <c r="BP3" s="162"/>
      <c r="BQ3" s="162"/>
      <c r="BR3" s="162"/>
      <c r="BS3" s="162"/>
      <c r="BT3" s="162"/>
      <c r="BU3" s="162"/>
      <c r="BV3" s="162"/>
      <c r="BW3" s="162"/>
      <c r="BX3" s="162"/>
      <c r="BY3" s="162"/>
      <c r="BZ3" s="162"/>
      <c r="CA3" s="162"/>
      <c r="CB3" s="162"/>
      <c r="CC3" s="162"/>
      <c r="CD3" s="162"/>
      <c r="CE3" s="162"/>
      <c r="CF3" s="162"/>
      <c r="CG3" s="162"/>
      <c r="CH3" s="162"/>
      <c r="CI3" s="162"/>
      <c r="CJ3" s="162"/>
      <c r="CK3" s="162"/>
      <c r="CL3" s="162"/>
      <c r="CM3" s="162"/>
      <c r="CN3" s="162"/>
      <c r="CO3" s="162"/>
      <c r="CP3" s="162"/>
      <c r="CQ3" s="162"/>
      <c r="CR3" s="162"/>
      <c r="CS3" s="162"/>
      <c r="CT3" s="162"/>
      <c r="CU3" s="162"/>
      <c r="CV3" s="162"/>
      <c r="CW3" s="162"/>
      <c r="CX3" s="162"/>
      <c r="CY3" s="162"/>
      <c r="CZ3" s="162"/>
      <c r="DA3" s="162"/>
      <c r="DB3" s="162"/>
      <c r="DC3" s="162"/>
      <c r="DD3" s="162"/>
      <c r="DE3" s="162"/>
      <c r="DF3" s="162"/>
      <c r="DG3" s="162"/>
      <c r="DH3" s="162"/>
      <c r="DI3" s="162"/>
      <c r="DJ3" s="162"/>
      <c r="DK3" s="162"/>
      <c r="DL3" s="162"/>
      <c r="DM3" s="162"/>
      <c r="DN3" s="162"/>
      <c r="DO3" s="162"/>
      <c r="DP3" s="162"/>
      <c r="DQ3" s="162"/>
      <c r="DR3" s="162"/>
      <c r="DS3" s="162"/>
      <c r="DT3" s="162"/>
      <c r="DU3" s="162"/>
      <c r="DV3" s="162"/>
      <c r="DW3" s="162"/>
      <c r="DX3" s="162"/>
      <c r="DY3" s="162"/>
      <c r="DZ3" s="162"/>
      <c r="EA3" s="162"/>
      <c r="EB3" s="162"/>
      <c r="EC3" s="162"/>
      <c r="ED3" s="162"/>
      <c r="EE3" s="162"/>
      <c r="EF3" s="162"/>
      <c r="EG3" s="162"/>
      <c r="EH3" s="162"/>
      <c r="EI3" s="162"/>
      <c r="EJ3" s="162"/>
      <c r="EK3" s="162"/>
      <c r="EL3" s="162"/>
      <c r="EM3" s="162"/>
      <c r="EN3" s="162"/>
      <c r="EO3" s="162"/>
      <c r="EP3" s="162"/>
      <c r="EQ3" s="162"/>
      <c r="ER3" s="162"/>
      <c r="ES3" s="162"/>
      <c r="ET3" s="162"/>
      <c r="EU3" s="162"/>
      <c r="EV3" s="162"/>
      <c r="EW3" s="162"/>
      <c r="EX3" s="162"/>
      <c r="EY3" s="162"/>
      <c r="EZ3" s="162"/>
      <c r="FA3" s="162"/>
      <c r="FB3" s="162"/>
      <c r="FC3" s="162"/>
      <c r="FD3" s="162"/>
      <c r="FE3" s="162"/>
      <c r="FF3" s="162"/>
      <c r="FG3" s="162"/>
      <c r="FH3" s="162"/>
      <c r="FI3" s="162"/>
      <c r="FJ3" s="162"/>
      <c r="FK3" s="162"/>
      <c r="FL3" s="162"/>
      <c r="FM3" s="162"/>
      <c r="FN3" s="162"/>
      <c r="FO3" s="162"/>
      <c r="FP3" s="162"/>
      <c r="FQ3" s="162"/>
      <c r="FR3" s="162"/>
      <c r="FS3" s="162"/>
      <c r="FT3" s="162"/>
      <c r="FU3" s="162"/>
      <c r="FV3" s="162"/>
      <c r="FW3" s="162"/>
      <c r="FX3" s="162"/>
      <c r="FY3" s="162"/>
      <c r="FZ3" s="162"/>
      <c r="GA3" s="162"/>
      <c r="GB3" s="162"/>
      <c r="GC3" s="162"/>
      <c r="GD3" s="162"/>
      <c r="GE3" s="162"/>
      <c r="GF3" s="162"/>
      <c r="GG3" s="162"/>
      <c r="GH3" s="162"/>
      <c r="GI3" s="162"/>
      <c r="GJ3" s="162"/>
      <c r="GK3" s="162"/>
      <c r="GL3" s="162"/>
      <c r="GM3" s="162"/>
      <c r="GN3" s="162"/>
      <c r="GO3" s="162"/>
      <c r="GP3" s="162"/>
      <c r="GQ3" s="162"/>
      <c r="GR3" s="162"/>
      <c r="GS3" s="162"/>
      <c r="GT3" s="162"/>
      <c r="GU3" s="162"/>
      <c r="GV3" s="162"/>
      <c r="GW3" s="162"/>
      <c r="GX3" s="162"/>
      <c r="GY3" s="162"/>
      <c r="GZ3" s="162"/>
      <c r="HA3" s="162"/>
      <c r="HB3" s="162"/>
      <c r="HC3" s="162"/>
      <c r="HD3" s="162"/>
      <c r="HE3" s="162"/>
      <c r="HF3" s="162"/>
      <c r="HG3" s="162"/>
      <c r="HH3" s="162"/>
      <c r="HI3" s="162"/>
      <c r="HJ3" s="162"/>
      <c r="HK3" s="162"/>
      <c r="HL3" s="162"/>
      <c r="HM3" s="162"/>
      <c r="HN3" s="162"/>
      <c r="HO3" s="162"/>
      <c r="HP3" s="162"/>
      <c r="HQ3" s="162"/>
      <c r="HR3" s="162"/>
      <c r="HS3" s="162"/>
      <c r="HT3" s="162"/>
      <c r="HU3" s="162"/>
      <c r="HV3" s="162"/>
      <c r="HW3" s="162"/>
      <c r="HX3" s="162"/>
      <c r="HY3" s="162"/>
      <c r="HZ3" s="162"/>
      <c r="IA3" s="162"/>
      <c r="IB3" s="162"/>
      <c r="IC3" s="162"/>
      <c r="ID3" s="162"/>
      <c r="IE3" s="162"/>
      <c r="IF3" s="162"/>
      <c r="IG3" s="162"/>
      <c r="IH3" s="162"/>
      <c r="II3" s="162"/>
      <c r="IJ3" s="162"/>
      <c r="IK3" s="162"/>
      <c r="IL3" s="162"/>
      <c r="IM3" s="162"/>
      <c r="IN3" s="162"/>
      <c r="IO3" s="162"/>
      <c r="IP3" s="162"/>
      <c r="IQ3" s="162"/>
      <c r="IR3" s="162"/>
      <c r="IS3" s="162"/>
      <c r="IT3" s="162"/>
      <c r="IU3" s="162"/>
      <c r="IV3" s="162"/>
      <c r="IW3" s="162"/>
      <c r="IX3" s="162"/>
      <c r="IY3" s="162"/>
      <c r="IZ3" s="162"/>
      <c r="JA3" s="162"/>
      <c r="JB3" s="162"/>
      <c r="JC3" s="162"/>
      <c r="JD3" s="162"/>
      <c r="JE3" s="162"/>
      <c r="JF3" s="162"/>
      <c r="JG3" s="162"/>
      <c r="JH3" s="162"/>
      <c r="JI3" s="162"/>
      <c r="JJ3" s="162"/>
      <c r="JK3" s="162"/>
      <c r="JL3" s="162"/>
      <c r="JM3" s="162"/>
      <c r="JN3" s="162"/>
      <c r="JO3" s="162"/>
      <c r="JP3" s="162"/>
      <c r="JQ3" s="162"/>
      <c r="JR3" s="162"/>
    </row>
    <row r="4" spans="1:278" s="163" customFormat="1" ht="41.25" customHeight="1">
      <c r="A4" s="447" t="s">
        <v>0</v>
      </c>
      <c r="B4" s="448"/>
      <c r="C4" s="449"/>
      <c r="D4" s="450" t="str">
        <f>'Mapa Final'!D4</f>
        <v>Sistema de Gestión de Seguridad y Salud en el Trabajo</v>
      </c>
      <c r="E4" s="451"/>
      <c r="F4" s="451"/>
      <c r="G4" s="451"/>
      <c r="H4" s="451"/>
      <c r="I4" s="451"/>
      <c r="J4" s="451"/>
      <c r="K4" s="451"/>
      <c r="L4" s="451"/>
      <c r="M4" s="451"/>
      <c r="N4" s="452"/>
      <c r="O4" s="453"/>
      <c r="P4" s="453"/>
      <c r="Q4" s="453"/>
      <c r="R4" s="1"/>
      <c r="S4" s="1"/>
      <c r="T4" s="1"/>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c r="EE4" s="162"/>
      <c r="EF4" s="162"/>
      <c r="EG4" s="162"/>
      <c r="EH4" s="162"/>
      <c r="EI4" s="162"/>
      <c r="EJ4" s="162"/>
      <c r="EK4" s="162"/>
      <c r="EL4" s="162"/>
      <c r="EM4" s="162"/>
      <c r="EN4" s="162"/>
      <c r="EO4" s="162"/>
      <c r="EP4" s="162"/>
      <c r="EQ4" s="162"/>
      <c r="ER4" s="162"/>
      <c r="ES4" s="162"/>
      <c r="ET4" s="162"/>
      <c r="EU4" s="162"/>
      <c r="EV4" s="162"/>
      <c r="EW4" s="162"/>
      <c r="EX4" s="162"/>
      <c r="EY4" s="162"/>
      <c r="EZ4" s="162"/>
      <c r="FA4" s="162"/>
      <c r="FB4" s="162"/>
      <c r="FC4" s="162"/>
      <c r="FD4" s="162"/>
      <c r="FE4" s="162"/>
      <c r="FF4" s="162"/>
      <c r="FG4" s="162"/>
      <c r="FH4" s="162"/>
      <c r="FI4" s="162"/>
      <c r="FJ4" s="162"/>
      <c r="FK4" s="162"/>
      <c r="FL4" s="162"/>
      <c r="FM4" s="162"/>
      <c r="FN4" s="162"/>
      <c r="FO4" s="162"/>
      <c r="FP4" s="162"/>
      <c r="FQ4" s="162"/>
      <c r="FR4" s="162"/>
      <c r="FS4" s="162"/>
      <c r="FT4" s="162"/>
      <c r="FU4" s="162"/>
      <c r="FV4" s="162"/>
      <c r="FW4" s="162"/>
      <c r="FX4" s="162"/>
      <c r="FY4" s="162"/>
      <c r="FZ4" s="162"/>
      <c r="GA4" s="162"/>
      <c r="GB4" s="162"/>
      <c r="GC4" s="162"/>
      <c r="GD4" s="162"/>
      <c r="GE4" s="162"/>
      <c r="GF4" s="162"/>
      <c r="GG4" s="162"/>
      <c r="GH4" s="162"/>
      <c r="GI4" s="162"/>
      <c r="GJ4" s="162"/>
      <c r="GK4" s="162"/>
      <c r="GL4" s="162"/>
      <c r="GM4" s="162"/>
      <c r="GN4" s="162"/>
      <c r="GO4" s="162"/>
      <c r="GP4" s="162"/>
      <c r="GQ4" s="162"/>
      <c r="GR4" s="162"/>
      <c r="GS4" s="162"/>
      <c r="GT4" s="162"/>
      <c r="GU4" s="162"/>
      <c r="GV4" s="162"/>
      <c r="GW4" s="162"/>
      <c r="GX4" s="162"/>
      <c r="GY4" s="162"/>
      <c r="GZ4" s="162"/>
      <c r="HA4" s="162"/>
      <c r="HB4" s="162"/>
      <c r="HC4" s="162"/>
      <c r="HD4" s="162"/>
      <c r="HE4" s="162"/>
      <c r="HF4" s="162"/>
      <c r="HG4" s="162"/>
      <c r="HH4" s="162"/>
      <c r="HI4" s="162"/>
      <c r="HJ4" s="162"/>
      <c r="HK4" s="162"/>
      <c r="HL4" s="162"/>
      <c r="HM4" s="162"/>
      <c r="HN4" s="162"/>
      <c r="HO4" s="162"/>
      <c r="HP4" s="162"/>
      <c r="HQ4" s="162"/>
      <c r="HR4" s="162"/>
      <c r="HS4" s="162"/>
      <c r="HT4" s="162"/>
      <c r="HU4" s="162"/>
      <c r="HV4" s="162"/>
      <c r="HW4" s="162"/>
      <c r="HX4" s="162"/>
      <c r="HY4" s="162"/>
      <c r="HZ4" s="162"/>
      <c r="IA4" s="162"/>
      <c r="IB4" s="162"/>
      <c r="IC4" s="162"/>
      <c r="ID4" s="162"/>
      <c r="IE4" s="162"/>
      <c r="IF4" s="162"/>
      <c r="IG4" s="162"/>
      <c r="IH4" s="162"/>
      <c r="II4" s="162"/>
      <c r="IJ4" s="162"/>
      <c r="IK4" s="162"/>
      <c r="IL4" s="162"/>
      <c r="IM4" s="162"/>
      <c r="IN4" s="162"/>
      <c r="IO4" s="162"/>
      <c r="IP4" s="162"/>
      <c r="IQ4" s="162"/>
      <c r="IR4" s="162"/>
      <c r="IS4" s="162"/>
      <c r="IT4" s="162"/>
      <c r="IU4" s="162"/>
      <c r="IV4" s="162"/>
      <c r="IW4" s="162"/>
      <c r="IX4" s="162"/>
      <c r="IY4" s="162"/>
      <c r="IZ4" s="162"/>
      <c r="JA4" s="162"/>
      <c r="JB4" s="162"/>
      <c r="JC4" s="162"/>
      <c r="JD4" s="162"/>
      <c r="JE4" s="162"/>
      <c r="JF4" s="162"/>
      <c r="JG4" s="162"/>
      <c r="JH4" s="162"/>
      <c r="JI4" s="162"/>
      <c r="JJ4" s="162"/>
      <c r="JK4" s="162"/>
      <c r="JL4" s="162"/>
      <c r="JM4" s="162"/>
      <c r="JN4" s="162"/>
      <c r="JO4" s="162"/>
      <c r="JP4" s="162"/>
      <c r="JQ4" s="162"/>
      <c r="JR4" s="162"/>
    </row>
    <row r="5" spans="1:278" s="163" customFormat="1" ht="52.5" customHeight="1">
      <c r="A5" s="447" t="s">
        <v>1</v>
      </c>
      <c r="B5" s="448"/>
      <c r="C5" s="449"/>
      <c r="D5" s="458" t="str">
        <f>'Mapa Final'!D5</f>
        <v>Velar por el cumplimiento normativo que garantice la seguridad y la salud en el trabajo de los servidores judiciales, contratistas por prestación de servicios, trabajadores en misión, judicantes y practicantes, articulados con el Sistema de Gestión de la Calidad y el Medio Ambiente de la Rama Judicial.</v>
      </c>
      <c r="E5" s="459"/>
      <c r="F5" s="459"/>
      <c r="G5" s="459"/>
      <c r="H5" s="459"/>
      <c r="I5" s="459"/>
      <c r="J5" s="459"/>
      <c r="K5" s="459"/>
      <c r="L5" s="459"/>
      <c r="M5" s="459"/>
      <c r="N5" s="460"/>
      <c r="O5" s="1"/>
      <c r="P5" s="1"/>
      <c r="Q5" s="1"/>
      <c r="R5" s="1"/>
      <c r="S5" s="1"/>
      <c r="T5" s="1"/>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c r="EI5" s="162"/>
      <c r="EJ5" s="162"/>
      <c r="EK5" s="162"/>
      <c r="EL5" s="162"/>
      <c r="EM5" s="162"/>
      <c r="EN5" s="162"/>
      <c r="EO5" s="162"/>
      <c r="EP5" s="162"/>
      <c r="EQ5" s="162"/>
      <c r="ER5" s="162"/>
      <c r="ES5" s="162"/>
      <c r="ET5" s="162"/>
      <c r="EU5" s="162"/>
      <c r="EV5" s="162"/>
      <c r="EW5" s="162"/>
      <c r="EX5" s="162"/>
      <c r="EY5" s="162"/>
      <c r="EZ5" s="162"/>
      <c r="FA5" s="162"/>
      <c r="FB5" s="162"/>
      <c r="FC5" s="162"/>
      <c r="FD5" s="162"/>
      <c r="FE5" s="162"/>
      <c r="FF5" s="162"/>
      <c r="FG5" s="162"/>
      <c r="FH5" s="162"/>
      <c r="FI5" s="162"/>
      <c r="FJ5" s="162"/>
      <c r="FK5" s="162"/>
      <c r="FL5" s="162"/>
      <c r="FM5" s="162"/>
      <c r="FN5" s="162"/>
      <c r="FO5" s="162"/>
      <c r="FP5" s="162"/>
      <c r="FQ5" s="162"/>
      <c r="FR5" s="162"/>
      <c r="FS5" s="162"/>
      <c r="FT5" s="162"/>
      <c r="FU5" s="162"/>
      <c r="FV5" s="162"/>
      <c r="FW5" s="162"/>
      <c r="FX5" s="162"/>
      <c r="FY5" s="162"/>
      <c r="FZ5" s="162"/>
      <c r="GA5" s="162"/>
      <c r="GB5" s="162"/>
      <c r="GC5" s="162"/>
      <c r="GD5" s="162"/>
      <c r="GE5" s="162"/>
      <c r="GF5" s="162"/>
      <c r="GG5" s="162"/>
      <c r="GH5" s="162"/>
      <c r="GI5" s="162"/>
      <c r="GJ5" s="162"/>
      <c r="GK5" s="162"/>
      <c r="GL5" s="162"/>
      <c r="GM5" s="162"/>
      <c r="GN5" s="162"/>
      <c r="GO5" s="162"/>
      <c r="GP5" s="162"/>
      <c r="GQ5" s="162"/>
      <c r="GR5" s="162"/>
      <c r="GS5" s="162"/>
      <c r="GT5" s="162"/>
      <c r="GU5" s="162"/>
      <c r="GV5" s="162"/>
      <c r="GW5" s="162"/>
      <c r="GX5" s="162"/>
      <c r="GY5" s="162"/>
      <c r="GZ5" s="162"/>
      <c r="HA5" s="162"/>
      <c r="HB5" s="162"/>
      <c r="HC5" s="162"/>
      <c r="HD5" s="162"/>
      <c r="HE5" s="162"/>
      <c r="HF5" s="162"/>
      <c r="HG5" s="162"/>
      <c r="HH5" s="162"/>
      <c r="HI5" s="162"/>
      <c r="HJ5" s="162"/>
      <c r="HK5" s="162"/>
      <c r="HL5" s="162"/>
      <c r="HM5" s="162"/>
      <c r="HN5" s="162"/>
      <c r="HO5" s="162"/>
      <c r="HP5" s="162"/>
      <c r="HQ5" s="162"/>
      <c r="HR5" s="162"/>
      <c r="HS5" s="162"/>
      <c r="HT5" s="162"/>
      <c r="HU5" s="162"/>
      <c r="HV5" s="162"/>
      <c r="HW5" s="162"/>
      <c r="HX5" s="162"/>
      <c r="HY5" s="162"/>
      <c r="HZ5" s="162"/>
      <c r="IA5" s="162"/>
      <c r="IB5" s="162"/>
      <c r="IC5" s="162"/>
      <c r="ID5" s="162"/>
      <c r="IE5" s="162"/>
      <c r="IF5" s="162"/>
      <c r="IG5" s="162"/>
      <c r="IH5" s="162"/>
      <c r="II5" s="162"/>
      <c r="IJ5" s="162"/>
      <c r="IK5" s="162"/>
      <c r="IL5" s="162"/>
      <c r="IM5" s="162"/>
      <c r="IN5" s="162"/>
      <c r="IO5" s="162"/>
      <c r="IP5" s="162"/>
      <c r="IQ5" s="162"/>
      <c r="IR5" s="162"/>
      <c r="IS5" s="162"/>
      <c r="IT5" s="162"/>
      <c r="IU5" s="162"/>
      <c r="IV5" s="162"/>
      <c r="IW5" s="162"/>
      <c r="IX5" s="162"/>
      <c r="IY5" s="162"/>
      <c r="IZ5" s="162"/>
      <c r="JA5" s="162"/>
      <c r="JB5" s="162"/>
      <c r="JC5" s="162"/>
      <c r="JD5" s="162"/>
      <c r="JE5" s="162"/>
      <c r="JF5" s="162"/>
      <c r="JG5" s="162"/>
      <c r="JH5" s="162"/>
      <c r="JI5" s="162"/>
      <c r="JJ5" s="162"/>
      <c r="JK5" s="162"/>
      <c r="JL5" s="162"/>
      <c r="JM5" s="162"/>
      <c r="JN5" s="162"/>
      <c r="JO5" s="162"/>
      <c r="JP5" s="162"/>
      <c r="JQ5" s="162"/>
      <c r="JR5" s="162"/>
    </row>
    <row r="6" spans="1:278" s="163" customFormat="1" ht="32.25" customHeight="1" thickBot="1">
      <c r="A6" s="447" t="s">
        <v>2</v>
      </c>
      <c r="B6" s="448"/>
      <c r="C6" s="449"/>
      <c r="D6" s="458" t="str">
        <f>'Mapa Final'!D6</f>
        <v>Nacional</v>
      </c>
      <c r="E6" s="459"/>
      <c r="F6" s="459"/>
      <c r="G6" s="459"/>
      <c r="H6" s="459"/>
      <c r="I6" s="459"/>
      <c r="J6" s="459"/>
      <c r="K6" s="459"/>
      <c r="L6" s="459"/>
      <c r="M6" s="459"/>
      <c r="N6" s="460"/>
      <c r="O6" s="1"/>
      <c r="P6" s="1"/>
      <c r="Q6" s="1"/>
      <c r="R6" s="1"/>
      <c r="S6" s="1"/>
      <c r="T6" s="1"/>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c r="CD6" s="162"/>
      <c r="CE6" s="162"/>
      <c r="CF6" s="162"/>
      <c r="CG6" s="162"/>
      <c r="CH6" s="162"/>
      <c r="CI6" s="162"/>
      <c r="CJ6" s="162"/>
      <c r="CK6" s="162"/>
      <c r="CL6" s="162"/>
      <c r="CM6" s="162"/>
      <c r="CN6" s="162"/>
      <c r="CO6" s="162"/>
      <c r="CP6" s="162"/>
      <c r="CQ6" s="162"/>
      <c r="CR6" s="162"/>
      <c r="CS6" s="162"/>
      <c r="CT6" s="162"/>
      <c r="CU6" s="162"/>
      <c r="CV6" s="162"/>
      <c r="CW6" s="162"/>
      <c r="CX6" s="162"/>
      <c r="CY6" s="162"/>
      <c r="CZ6" s="162"/>
      <c r="DA6" s="162"/>
      <c r="DB6" s="162"/>
      <c r="DC6" s="162"/>
      <c r="DD6" s="162"/>
      <c r="DE6" s="162"/>
      <c r="DF6" s="162"/>
      <c r="DG6" s="162"/>
      <c r="DH6" s="162"/>
      <c r="DI6" s="162"/>
      <c r="DJ6" s="162"/>
      <c r="DK6" s="162"/>
      <c r="DL6" s="162"/>
      <c r="DM6" s="162"/>
      <c r="DN6" s="162"/>
      <c r="DO6" s="162"/>
      <c r="DP6" s="162"/>
      <c r="DQ6" s="162"/>
      <c r="DR6" s="162"/>
      <c r="DS6" s="162"/>
      <c r="DT6" s="162"/>
      <c r="DU6" s="162"/>
      <c r="DV6" s="162"/>
      <c r="DW6" s="162"/>
      <c r="DX6" s="162"/>
      <c r="DY6" s="162"/>
      <c r="DZ6" s="162"/>
      <c r="EA6" s="162"/>
      <c r="EB6" s="162"/>
      <c r="EC6" s="162"/>
      <c r="ED6" s="162"/>
      <c r="EE6" s="162"/>
      <c r="EF6" s="162"/>
      <c r="EG6" s="162"/>
      <c r="EH6" s="162"/>
      <c r="EI6" s="162"/>
      <c r="EJ6" s="162"/>
      <c r="EK6" s="162"/>
      <c r="EL6" s="162"/>
      <c r="EM6" s="162"/>
      <c r="EN6" s="162"/>
      <c r="EO6" s="162"/>
      <c r="EP6" s="162"/>
      <c r="EQ6" s="162"/>
      <c r="ER6" s="162"/>
      <c r="ES6" s="162"/>
      <c r="ET6" s="162"/>
      <c r="EU6" s="162"/>
      <c r="EV6" s="162"/>
      <c r="EW6" s="162"/>
      <c r="EX6" s="162"/>
      <c r="EY6" s="162"/>
      <c r="EZ6" s="162"/>
      <c r="FA6" s="162"/>
      <c r="FB6" s="162"/>
      <c r="FC6" s="162"/>
      <c r="FD6" s="162"/>
      <c r="FE6" s="162"/>
      <c r="FF6" s="162"/>
      <c r="FG6" s="162"/>
      <c r="FH6" s="162"/>
      <c r="FI6" s="162"/>
      <c r="FJ6" s="162"/>
      <c r="FK6" s="162"/>
      <c r="FL6" s="162"/>
      <c r="FM6" s="162"/>
      <c r="FN6" s="162"/>
      <c r="FO6" s="162"/>
      <c r="FP6" s="162"/>
      <c r="FQ6" s="162"/>
      <c r="FR6" s="162"/>
      <c r="FS6" s="162"/>
      <c r="FT6" s="162"/>
      <c r="FU6" s="162"/>
      <c r="FV6" s="162"/>
      <c r="FW6" s="162"/>
      <c r="FX6" s="162"/>
      <c r="FY6" s="162"/>
      <c r="FZ6" s="162"/>
      <c r="GA6" s="162"/>
      <c r="GB6" s="162"/>
      <c r="GC6" s="162"/>
      <c r="GD6" s="162"/>
      <c r="GE6" s="162"/>
      <c r="GF6" s="162"/>
      <c r="GG6" s="162"/>
      <c r="GH6" s="162"/>
      <c r="GI6" s="162"/>
      <c r="GJ6" s="162"/>
      <c r="GK6" s="162"/>
      <c r="GL6" s="162"/>
      <c r="GM6" s="162"/>
      <c r="GN6" s="162"/>
      <c r="GO6" s="162"/>
      <c r="GP6" s="162"/>
      <c r="GQ6" s="162"/>
      <c r="GR6" s="162"/>
      <c r="GS6" s="162"/>
      <c r="GT6" s="162"/>
      <c r="GU6" s="162"/>
      <c r="GV6" s="162"/>
      <c r="GW6" s="162"/>
      <c r="GX6" s="162"/>
      <c r="GY6" s="162"/>
      <c r="GZ6" s="162"/>
      <c r="HA6" s="162"/>
      <c r="HB6" s="162"/>
      <c r="HC6" s="162"/>
      <c r="HD6" s="162"/>
      <c r="HE6" s="162"/>
      <c r="HF6" s="162"/>
      <c r="HG6" s="162"/>
      <c r="HH6" s="162"/>
      <c r="HI6" s="162"/>
      <c r="HJ6" s="162"/>
      <c r="HK6" s="162"/>
      <c r="HL6" s="162"/>
      <c r="HM6" s="162"/>
      <c r="HN6" s="162"/>
      <c r="HO6" s="162"/>
      <c r="HP6" s="162"/>
      <c r="HQ6" s="162"/>
      <c r="HR6" s="162"/>
      <c r="HS6" s="162"/>
      <c r="HT6" s="162"/>
      <c r="HU6" s="162"/>
      <c r="HV6" s="162"/>
      <c r="HW6" s="162"/>
      <c r="HX6" s="162"/>
      <c r="HY6" s="162"/>
      <c r="HZ6" s="162"/>
      <c r="IA6" s="162"/>
      <c r="IB6" s="162"/>
      <c r="IC6" s="162"/>
      <c r="ID6" s="162"/>
      <c r="IE6" s="162"/>
      <c r="IF6" s="162"/>
      <c r="IG6" s="162"/>
      <c r="IH6" s="162"/>
      <c r="II6" s="162"/>
      <c r="IJ6" s="162"/>
      <c r="IK6" s="162"/>
      <c r="IL6" s="162"/>
      <c r="IM6" s="162"/>
      <c r="IN6" s="162"/>
      <c r="IO6" s="162"/>
      <c r="IP6" s="162"/>
      <c r="IQ6" s="162"/>
      <c r="IR6" s="162"/>
      <c r="IS6" s="162"/>
      <c r="IT6" s="162"/>
      <c r="IU6" s="162"/>
      <c r="IV6" s="162"/>
      <c r="IW6" s="162"/>
      <c r="IX6" s="162"/>
      <c r="IY6" s="162"/>
      <c r="IZ6" s="162"/>
      <c r="JA6" s="162"/>
      <c r="JB6" s="162"/>
      <c r="JC6" s="162"/>
      <c r="JD6" s="162"/>
      <c r="JE6" s="162"/>
      <c r="JF6" s="162"/>
      <c r="JG6" s="162"/>
      <c r="JH6" s="162"/>
      <c r="JI6" s="162"/>
      <c r="JJ6" s="162"/>
      <c r="JK6" s="162"/>
      <c r="JL6" s="162"/>
      <c r="JM6" s="162"/>
      <c r="JN6" s="162"/>
      <c r="JO6" s="162"/>
      <c r="JP6" s="162"/>
      <c r="JQ6" s="162"/>
      <c r="JR6" s="162"/>
    </row>
    <row r="7" spans="1:278" s="195" customFormat="1" ht="46.5" customHeight="1" thickTop="1" thickBot="1">
      <c r="A7" s="571" t="s">
        <v>344</v>
      </c>
      <c r="B7" s="572"/>
      <c r="C7" s="572"/>
      <c r="D7" s="572"/>
      <c r="E7" s="572"/>
      <c r="F7" s="573"/>
      <c r="G7" s="202"/>
      <c r="H7" s="574" t="s">
        <v>345</v>
      </c>
      <c r="I7" s="574"/>
      <c r="J7" s="574"/>
      <c r="K7" s="574" t="s">
        <v>346</v>
      </c>
      <c r="L7" s="574"/>
      <c r="M7" s="574"/>
      <c r="N7" s="575" t="s">
        <v>347</v>
      </c>
      <c r="O7" s="580" t="s">
        <v>348</v>
      </c>
      <c r="P7" s="582" t="s">
        <v>349</v>
      </c>
      <c r="Q7" s="583"/>
      <c r="R7" s="582" t="s">
        <v>350</v>
      </c>
      <c r="S7" s="583"/>
      <c r="T7" s="584" t="s">
        <v>369</v>
      </c>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row>
    <row r="8" spans="1:278" s="196" customFormat="1" ht="60.95" customHeight="1" thickTop="1" thickBot="1">
      <c r="A8" s="212" t="s">
        <v>202</v>
      </c>
      <c r="B8" s="212" t="s">
        <v>375</v>
      </c>
      <c r="C8" s="213" t="s">
        <v>8</v>
      </c>
      <c r="D8" s="203" t="s">
        <v>359</v>
      </c>
      <c r="E8" s="204" t="s">
        <v>10</v>
      </c>
      <c r="F8" s="204" t="s">
        <v>11</v>
      </c>
      <c r="G8" s="204" t="s">
        <v>12</v>
      </c>
      <c r="H8" s="205" t="s">
        <v>352</v>
      </c>
      <c r="I8" s="205" t="s">
        <v>38</v>
      </c>
      <c r="J8" s="205" t="s">
        <v>353</v>
      </c>
      <c r="K8" s="205" t="s">
        <v>352</v>
      </c>
      <c r="L8" s="205" t="s">
        <v>354</v>
      </c>
      <c r="M8" s="205" t="s">
        <v>353</v>
      </c>
      <c r="N8" s="575"/>
      <c r="O8" s="581"/>
      <c r="P8" s="206" t="s">
        <v>355</v>
      </c>
      <c r="Q8" s="206" t="s">
        <v>356</v>
      </c>
      <c r="R8" s="206" t="s">
        <v>357</v>
      </c>
      <c r="S8" s="206" t="s">
        <v>358</v>
      </c>
      <c r="T8" s="584"/>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09"/>
      <c r="BQ8" s="209"/>
      <c r="BR8" s="209"/>
      <c r="BS8" s="209"/>
      <c r="BT8" s="209"/>
      <c r="BU8" s="209"/>
      <c r="BV8" s="209"/>
      <c r="BW8" s="209"/>
      <c r="BX8" s="209"/>
      <c r="BY8" s="209"/>
      <c r="BZ8" s="209"/>
      <c r="CA8" s="209"/>
      <c r="CB8" s="209"/>
      <c r="CC8" s="209"/>
      <c r="CD8" s="209"/>
      <c r="CE8" s="209"/>
      <c r="CF8" s="209"/>
      <c r="CG8" s="209"/>
      <c r="CH8" s="209"/>
      <c r="CI8" s="209"/>
      <c r="CJ8" s="209"/>
      <c r="CK8" s="209"/>
      <c r="CL8" s="209"/>
      <c r="CM8" s="209"/>
      <c r="CN8" s="209"/>
      <c r="CO8" s="209"/>
      <c r="CP8" s="209"/>
      <c r="CQ8" s="209"/>
      <c r="CR8" s="209"/>
      <c r="CS8" s="209"/>
      <c r="CT8" s="209"/>
      <c r="CU8" s="209"/>
      <c r="CV8" s="209"/>
      <c r="CW8" s="209"/>
      <c r="CX8" s="209"/>
      <c r="CY8" s="209"/>
      <c r="CZ8" s="209"/>
      <c r="DA8" s="209"/>
      <c r="DB8" s="209"/>
      <c r="DC8" s="209"/>
      <c r="DD8" s="209"/>
      <c r="DE8" s="209"/>
      <c r="DF8" s="209"/>
      <c r="DG8" s="209"/>
      <c r="DH8" s="209"/>
      <c r="DI8" s="209"/>
      <c r="DJ8" s="209"/>
      <c r="DK8" s="209"/>
      <c r="DL8" s="209"/>
      <c r="DM8" s="209"/>
      <c r="DN8" s="209"/>
      <c r="DO8" s="209"/>
      <c r="DP8" s="209"/>
      <c r="DQ8" s="209"/>
      <c r="DR8" s="209"/>
      <c r="DS8" s="209"/>
      <c r="DT8" s="209"/>
      <c r="DU8" s="209"/>
      <c r="DV8" s="209"/>
      <c r="DW8" s="209"/>
      <c r="DX8" s="209"/>
      <c r="DY8" s="209"/>
      <c r="DZ8" s="209"/>
      <c r="EA8" s="209"/>
      <c r="EB8" s="209"/>
      <c r="EC8" s="209"/>
      <c r="ED8" s="209"/>
      <c r="EE8" s="209"/>
      <c r="EF8" s="209"/>
      <c r="EG8" s="209"/>
      <c r="EH8" s="209"/>
      <c r="EI8" s="209"/>
      <c r="EJ8" s="209"/>
      <c r="EK8" s="209"/>
      <c r="EL8" s="209"/>
      <c r="EM8" s="209"/>
      <c r="EN8" s="209"/>
      <c r="EO8" s="209"/>
      <c r="EP8" s="209"/>
      <c r="EQ8" s="209"/>
      <c r="ER8" s="209"/>
      <c r="ES8" s="209"/>
      <c r="ET8" s="209"/>
      <c r="EU8" s="209"/>
      <c r="EV8" s="209"/>
      <c r="EW8" s="209"/>
      <c r="EX8" s="209"/>
      <c r="EY8" s="209"/>
      <c r="EZ8" s="209"/>
      <c r="FA8" s="209"/>
      <c r="FB8" s="209"/>
      <c r="FC8" s="209"/>
      <c r="FD8" s="209"/>
      <c r="FE8" s="209"/>
      <c r="FF8" s="209"/>
      <c r="FG8" s="209"/>
      <c r="FH8" s="209"/>
      <c r="FI8" s="209"/>
      <c r="FJ8" s="209"/>
      <c r="FK8" s="209"/>
      <c r="FL8" s="209"/>
      <c r="FM8" s="209"/>
      <c r="FN8" s="209"/>
      <c r="FO8" s="209"/>
      <c r="FP8" s="209"/>
      <c r="FQ8" s="209"/>
      <c r="FR8" s="209"/>
      <c r="FS8" s="209"/>
      <c r="FT8" s="209"/>
    </row>
    <row r="9" spans="1:278" s="197" customFormat="1" ht="10.5" customHeight="1" thickTop="1" thickBot="1">
      <c r="A9" s="613"/>
      <c r="B9" s="614"/>
      <c r="C9" s="614"/>
      <c r="D9" s="614"/>
      <c r="E9" s="614"/>
      <c r="F9" s="614"/>
      <c r="G9" s="614"/>
      <c r="H9" s="614"/>
      <c r="I9" s="614"/>
      <c r="J9" s="614"/>
      <c r="K9" s="614"/>
      <c r="L9" s="614"/>
      <c r="M9" s="614"/>
      <c r="N9" s="614"/>
      <c r="T9" s="207"/>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10"/>
      <c r="BU9" s="210"/>
      <c r="BV9" s="210"/>
      <c r="BW9" s="210"/>
      <c r="BX9" s="210"/>
      <c r="BY9" s="210"/>
      <c r="BZ9" s="210"/>
      <c r="CA9" s="210"/>
      <c r="CB9" s="210"/>
      <c r="CC9" s="210"/>
      <c r="CD9" s="210"/>
      <c r="CE9" s="210"/>
      <c r="CF9" s="210"/>
      <c r="CG9" s="210"/>
      <c r="CH9" s="210"/>
      <c r="CI9" s="210"/>
      <c r="CJ9" s="210"/>
      <c r="CK9" s="210"/>
      <c r="CL9" s="210"/>
      <c r="CM9" s="210"/>
      <c r="CN9" s="210"/>
      <c r="CO9" s="210"/>
      <c r="CP9" s="210"/>
      <c r="CQ9" s="210"/>
      <c r="CR9" s="210"/>
      <c r="CS9" s="210"/>
      <c r="CT9" s="210"/>
      <c r="CU9" s="210"/>
      <c r="CV9" s="210"/>
      <c r="CW9" s="210"/>
      <c r="CX9" s="210"/>
      <c r="CY9" s="210"/>
      <c r="CZ9" s="210"/>
      <c r="DA9" s="210"/>
      <c r="DB9" s="210"/>
      <c r="DC9" s="210"/>
      <c r="DD9" s="210"/>
      <c r="DE9" s="210"/>
      <c r="DF9" s="210"/>
      <c r="DG9" s="210"/>
      <c r="DH9" s="210"/>
      <c r="DI9" s="210"/>
      <c r="DJ9" s="210"/>
      <c r="DK9" s="210"/>
      <c r="DL9" s="210"/>
      <c r="DM9" s="210"/>
      <c r="DN9" s="210"/>
      <c r="DO9" s="210"/>
      <c r="DP9" s="210"/>
      <c r="DQ9" s="210"/>
      <c r="DR9" s="210"/>
      <c r="DS9" s="210"/>
      <c r="DT9" s="210"/>
      <c r="DU9" s="210"/>
      <c r="DV9" s="210"/>
      <c r="DW9" s="210"/>
      <c r="DX9" s="210"/>
      <c r="DY9" s="210"/>
      <c r="DZ9" s="210"/>
      <c r="EA9" s="210"/>
      <c r="EB9" s="210"/>
      <c r="EC9" s="210"/>
      <c r="ED9" s="210"/>
      <c r="EE9" s="210"/>
      <c r="EF9" s="210"/>
      <c r="EG9" s="210"/>
      <c r="EH9" s="210"/>
      <c r="EI9" s="210"/>
      <c r="EJ9" s="210"/>
      <c r="EK9" s="210"/>
      <c r="EL9" s="210"/>
      <c r="EM9" s="210"/>
      <c r="EN9" s="210"/>
      <c r="EO9" s="210"/>
      <c r="EP9" s="210"/>
      <c r="EQ9" s="210"/>
      <c r="ER9" s="210"/>
      <c r="ES9" s="210"/>
      <c r="ET9" s="210"/>
      <c r="EU9" s="210"/>
      <c r="EV9" s="210"/>
      <c r="EW9" s="210"/>
      <c r="EX9" s="210"/>
      <c r="EY9" s="210"/>
      <c r="EZ9" s="210"/>
      <c r="FA9" s="210"/>
      <c r="FB9" s="210"/>
      <c r="FC9" s="210"/>
      <c r="FD9" s="210"/>
      <c r="FE9" s="210"/>
      <c r="FF9" s="210"/>
      <c r="FG9" s="210"/>
      <c r="FH9" s="210"/>
      <c r="FI9" s="210"/>
      <c r="FJ9" s="210"/>
      <c r="FK9" s="210"/>
      <c r="FL9" s="210"/>
      <c r="FM9" s="210"/>
      <c r="FN9" s="210"/>
      <c r="FO9" s="210"/>
      <c r="FP9" s="210"/>
      <c r="FQ9" s="210"/>
      <c r="FR9" s="210"/>
      <c r="FS9" s="210"/>
      <c r="FT9" s="210"/>
    </row>
    <row r="10" spans="1:278" s="198" customFormat="1" ht="54.75" customHeight="1">
      <c r="A10" s="615">
        <f>'Mapa Final'!A15</f>
        <v>2</v>
      </c>
      <c r="B10" s="590" t="str">
        <f>'Mapa Final'!B15</f>
        <v>Recurso Humanos no competente e insuficiente</v>
      </c>
      <c r="C10" s="618" t="str">
        <f>'Mapa Final'!C15</f>
        <v>Incumplimiento de las metas establecidas</v>
      </c>
      <c r="D10" s="618" t="str">
        <f>'Mapa Final'!D15</f>
        <v xml:space="preserve">* Falta de recurso humano para la implementación del SG-SST
*No se cuenta con perfil del cargo para los Coordinadores Nacional y Coordinadores Seccionales del SG-SST 
* Desconocimiento en la implementación del SG-SST por los coordinadores del  SG-SST seccionales
* Rotación de Coordinadores de SG-SST de Seccionales y Coordinaciones Administrativas
</v>
      </c>
      <c r="E10" s="601" t="str">
        <f>'Mapa Final'!E15</f>
        <v>Carencias de recurso humano suficiente, capacitado y entrenado para la implementación del SG-SST en las Direcciones Seccionales y Coordinaciones Administrativas</v>
      </c>
      <c r="F10" s="601" t="str">
        <f>'Mapa Final'!F15</f>
        <v>La posibilidad de Incumplimiento de las metas establecidas en el plan de trabajo y los objetivos del  SG-SST debido a la carencias de recurso humano suficiente, capacitado y entrenado para la implementación del SG-SST en las Direcciones Seccionales y Coordinaciones Administrativas</v>
      </c>
      <c r="G10" s="601" t="str">
        <f>'Mapa Final'!G15</f>
        <v>Usuarios, productos y prácticas organizacionales</v>
      </c>
      <c r="H10" s="604" t="str">
        <f>'Mapa Final'!I15</f>
        <v>Muy Alta</v>
      </c>
      <c r="I10" s="607" t="str">
        <f>'Mapa Final'!L15</f>
        <v>Moderado</v>
      </c>
      <c r="J10" s="610" t="str">
        <f>'Mapa Final'!N15</f>
        <v xml:space="preserve">Alto </v>
      </c>
      <c r="K10" s="587" t="str">
        <f>'Mapa Final'!AA15</f>
        <v>Media</v>
      </c>
      <c r="L10" s="587" t="str">
        <f>'Mapa Final'!AE15</f>
        <v>Moderado</v>
      </c>
      <c r="M10" s="592" t="str">
        <f>'Mapa Final'!AG15</f>
        <v>Moderado</v>
      </c>
      <c r="N10" s="626" t="str">
        <f>'Mapa Final'!AH15</f>
        <v>Reducir(mitigar)</v>
      </c>
      <c r="O10" s="331" t="s">
        <v>599</v>
      </c>
      <c r="P10" s="305" t="s">
        <v>509</v>
      </c>
      <c r="Q10" s="305" t="s">
        <v>509</v>
      </c>
      <c r="R10" s="306">
        <v>44287</v>
      </c>
      <c r="S10" s="306">
        <v>44377</v>
      </c>
      <c r="T10" s="332" t="s">
        <v>552</v>
      </c>
      <c r="U10" s="211"/>
      <c r="V10" s="211"/>
      <c r="W10" s="211"/>
      <c r="X10" s="211"/>
      <c r="Y10" s="211"/>
      <c r="Z10" s="211"/>
      <c r="AA10" s="211"/>
      <c r="AB10" s="211"/>
      <c r="AC10" s="211"/>
      <c r="AD10" s="211"/>
      <c r="AE10" s="211"/>
      <c r="AF10" s="211"/>
      <c r="AG10" s="211"/>
      <c r="AH10" s="211"/>
      <c r="AI10" s="211"/>
      <c r="AJ10" s="211"/>
      <c r="AK10" s="211"/>
      <c r="AL10" s="211"/>
      <c r="AM10" s="211"/>
      <c r="AN10" s="211"/>
      <c r="AO10" s="211"/>
      <c r="AP10" s="211"/>
      <c r="AQ10" s="211"/>
      <c r="AR10" s="211"/>
      <c r="AS10" s="211"/>
      <c r="AT10" s="211"/>
      <c r="AU10" s="211"/>
      <c r="AV10" s="211"/>
      <c r="AW10" s="211"/>
      <c r="AX10" s="211"/>
      <c r="AY10" s="211"/>
      <c r="AZ10" s="211"/>
      <c r="BA10" s="211"/>
      <c r="BB10" s="211"/>
      <c r="BC10" s="211"/>
      <c r="BD10" s="211"/>
      <c r="BE10" s="211"/>
      <c r="BF10" s="211"/>
      <c r="BG10" s="211"/>
      <c r="BH10" s="211"/>
      <c r="BI10" s="211"/>
      <c r="BJ10" s="211"/>
      <c r="BK10" s="211"/>
      <c r="BL10" s="211"/>
      <c r="BM10" s="211"/>
      <c r="BN10" s="211"/>
      <c r="BO10" s="211"/>
      <c r="BP10" s="211"/>
      <c r="BQ10" s="211"/>
      <c r="BR10" s="211"/>
      <c r="BS10" s="211"/>
      <c r="BT10" s="211"/>
      <c r="BU10" s="211"/>
      <c r="BV10" s="211"/>
      <c r="BW10" s="211"/>
      <c r="BX10" s="211"/>
      <c r="BY10" s="211"/>
      <c r="BZ10" s="211"/>
      <c r="CA10" s="211"/>
      <c r="CB10" s="211"/>
      <c r="CC10" s="211"/>
      <c r="CD10" s="211"/>
      <c r="CE10" s="211"/>
      <c r="CF10" s="211"/>
      <c r="CG10" s="211"/>
      <c r="CH10" s="211"/>
      <c r="CI10" s="211"/>
      <c r="CJ10" s="211"/>
      <c r="CK10" s="211"/>
      <c r="CL10" s="211"/>
      <c r="CM10" s="211"/>
      <c r="CN10" s="211"/>
      <c r="CO10" s="211"/>
      <c r="CP10" s="211"/>
      <c r="CQ10" s="211"/>
      <c r="CR10" s="211"/>
      <c r="CS10" s="211"/>
      <c r="CT10" s="211"/>
      <c r="CU10" s="211"/>
      <c r="CV10" s="211"/>
      <c r="CW10" s="211"/>
      <c r="CX10" s="211"/>
      <c r="CY10" s="211"/>
      <c r="CZ10" s="211"/>
      <c r="DA10" s="211"/>
      <c r="DB10" s="211"/>
      <c r="DC10" s="211"/>
      <c r="DD10" s="211"/>
      <c r="DE10" s="211"/>
      <c r="DF10" s="211"/>
      <c r="DG10" s="211"/>
      <c r="DH10" s="211"/>
      <c r="DI10" s="211"/>
      <c r="DJ10" s="211"/>
      <c r="DK10" s="211"/>
      <c r="DL10" s="211"/>
      <c r="DM10" s="211"/>
      <c r="DN10" s="211"/>
      <c r="DO10" s="211"/>
      <c r="DP10" s="211"/>
      <c r="DQ10" s="211"/>
      <c r="DR10" s="211"/>
      <c r="DS10" s="211"/>
      <c r="DT10" s="211"/>
      <c r="DU10" s="211"/>
      <c r="DV10" s="211"/>
      <c r="DW10" s="211"/>
      <c r="DX10" s="211"/>
      <c r="DY10" s="211"/>
      <c r="DZ10" s="211"/>
      <c r="EA10" s="211"/>
      <c r="EB10" s="211"/>
      <c r="EC10" s="211"/>
      <c r="ED10" s="211"/>
      <c r="EE10" s="211"/>
      <c r="EF10" s="211"/>
      <c r="EG10" s="211"/>
      <c r="EH10" s="211"/>
      <c r="EI10" s="211"/>
      <c r="EJ10" s="211"/>
      <c r="EK10" s="211"/>
      <c r="EL10" s="211"/>
      <c r="EM10" s="211"/>
      <c r="EN10" s="211"/>
      <c r="EO10" s="211"/>
      <c r="EP10" s="211"/>
      <c r="EQ10" s="211"/>
      <c r="ER10" s="211"/>
      <c r="ES10" s="211"/>
      <c r="ET10" s="211"/>
      <c r="EU10" s="211"/>
      <c r="EV10" s="211"/>
      <c r="EW10" s="211"/>
      <c r="EX10" s="211"/>
      <c r="EY10" s="211"/>
      <c r="EZ10" s="211"/>
      <c r="FA10" s="211"/>
      <c r="FB10" s="211"/>
      <c r="FC10" s="211"/>
      <c r="FD10" s="211"/>
      <c r="FE10" s="211"/>
      <c r="FF10" s="211"/>
      <c r="FG10" s="211"/>
      <c r="FH10" s="211"/>
      <c r="FI10" s="211"/>
      <c r="FJ10" s="211"/>
      <c r="FK10" s="211"/>
      <c r="FL10" s="211"/>
      <c r="FM10" s="211"/>
      <c r="FN10" s="211"/>
      <c r="FO10" s="211"/>
      <c r="FP10" s="211"/>
      <c r="FQ10" s="211"/>
      <c r="FR10" s="211"/>
      <c r="FS10" s="211"/>
      <c r="FT10" s="211"/>
    </row>
    <row r="11" spans="1:278" s="198" customFormat="1" ht="70.5" customHeight="1">
      <c r="A11" s="616"/>
      <c r="B11" s="629"/>
      <c r="C11" s="619"/>
      <c r="D11" s="619"/>
      <c r="E11" s="602"/>
      <c r="F11" s="602"/>
      <c r="G11" s="602"/>
      <c r="H11" s="605"/>
      <c r="I11" s="608"/>
      <c r="J11" s="611"/>
      <c r="K11" s="588"/>
      <c r="L11" s="588"/>
      <c r="M11" s="593"/>
      <c r="N11" s="627"/>
      <c r="O11" s="307" t="s">
        <v>605</v>
      </c>
      <c r="P11" s="279" t="s">
        <v>509</v>
      </c>
      <c r="Q11" s="279" t="s">
        <v>509</v>
      </c>
      <c r="R11" s="302">
        <v>44287</v>
      </c>
      <c r="S11" s="302">
        <v>44377</v>
      </c>
      <c r="T11" s="333" t="s">
        <v>582</v>
      </c>
      <c r="U11" s="211"/>
      <c r="V11" s="211"/>
      <c r="W11" s="211"/>
      <c r="X11" s="211"/>
      <c r="Y11" s="211"/>
      <c r="Z11" s="211"/>
      <c r="AA11" s="211"/>
      <c r="AB11" s="211"/>
      <c r="AC11" s="211"/>
      <c r="AD11" s="211"/>
      <c r="AE11" s="211"/>
      <c r="AF11" s="211"/>
      <c r="AG11" s="211"/>
      <c r="AH11" s="211"/>
      <c r="AI11" s="211"/>
      <c r="AJ11" s="211"/>
      <c r="AK11" s="211"/>
      <c r="AL11" s="211"/>
      <c r="AM11" s="211"/>
      <c r="AN11" s="211"/>
      <c r="AO11" s="211"/>
      <c r="AP11" s="211"/>
      <c r="AQ11" s="211"/>
      <c r="AR11" s="211"/>
      <c r="AS11" s="211"/>
      <c r="AT11" s="211"/>
      <c r="AU11" s="211"/>
      <c r="AV11" s="211"/>
      <c r="AW11" s="211"/>
      <c r="AX11" s="211"/>
      <c r="AY11" s="211"/>
      <c r="AZ11" s="211"/>
      <c r="BA11" s="211"/>
      <c r="BB11" s="211"/>
      <c r="BC11" s="211"/>
      <c r="BD11" s="211"/>
      <c r="BE11" s="211"/>
      <c r="BF11" s="211"/>
      <c r="BG11" s="211"/>
      <c r="BH11" s="211"/>
      <c r="BI11" s="211"/>
      <c r="BJ11" s="211"/>
      <c r="BK11" s="211"/>
      <c r="BL11" s="211"/>
      <c r="BM11" s="211"/>
      <c r="BN11" s="211"/>
      <c r="BO11" s="211"/>
      <c r="BP11" s="211"/>
      <c r="BQ11" s="211"/>
      <c r="BR11" s="211"/>
      <c r="BS11" s="211"/>
      <c r="BT11" s="211"/>
      <c r="BU11" s="211"/>
      <c r="BV11" s="211"/>
      <c r="BW11" s="211"/>
      <c r="BX11" s="211"/>
      <c r="BY11" s="211"/>
      <c r="BZ11" s="211"/>
      <c r="CA11" s="211"/>
      <c r="CB11" s="211"/>
      <c r="CC11" s="211"/>
      <c r="CD11" s="211"/>
      <c r="CE11" s="211"/>
      <c r="CF11" s="211"/>
      <c r="CG11" s="211"/>
      <c r="CH11" s="211"/>
      <c r="CI11" s="211"/>
      <c r="CJ11" s="211"/>
      <c r="CK11" s="211"/>
      <c r="CL11" s="211"/>
      <c r="CM11" s="211"/>
      <c r="CN11" s="211"/>
      <c r="CO11" s="211"/>
      <c r="CP11" s="211"/>
      <c r="CQ11" s="211"/>
      <c r="CR11" s="211"/>
      <c r="CS11" s="211"/>
      <c r="CT11" s="211"/>
      <c r="CU11" s="211"/>
      <c r="CV11" s="211"/>
      <c r="CW11" s="211"/>
      <c r="CX11" s="211"/>
      <c r="CY11" s="211"/>
      <c r="CZ11" s="211"/>
      <c r="DA11" s="211"/>
      <c r="DB11" s="211"/>
      <c r="DC11" s="211"/>
      <c r="DD11" s="211"/>
      <c r="DE11" s="211"/>
      <c r="DF11" s="211"/>
      <c r="DG11" s="211"/>
      <c r="DH11" s="211"/>
      <c r="DI11" s="211"/>
      <c r="DJ11" s="211"/>
      <c r="DK11" s="211"/>
      <c r="DL11" s="211"/>
      <c r="DM11" s="211"/>
      <c r="DN11" s="211"/>
      <c r="DO11" s="211"/>
      <c r="DP11" s="211"/>
      <c r="DQ11" s="211"/>
      <c r="DR11" s="211"/>
      <c r="DS11" s="211"/>
      <c r="DT11" s="211"/>
      <c r="DU11" s="211"/>
      <c r="DV11" s="211"/>
      <c r="DW11" s="211"/>
      <c r="DX11" s="211"/>
      <c r="DY11" s="211"/>
      <c r="DZ11" s="211"/>
      <c r="EA11" s="211"/>
      <c r="EB11" s="211"/>
      <c r="EC11" s="211"/>
      <c r="ED11" s="211"/>
      <c r="EE11" s="211"/>
      <c r="EF11" s="211"/>
      <c r="EG11" s="211"/>
      <c r="EH11" s="211"/>
      <c r="EI11" s="211"/>
      <c r="EJ11" s="211"/>
      <c r="EK11" s="211"/>
      <c r="EL11" s="211"/>
      <c r="EM11" s="211"/>
      <c r="EN11" s="211"/>
      <c r="EO11" s="211"/>
      <c r="EP11" s="211"/>
      <c r="EQ11" s="211"/>
      <c r="ER11" s="211"/>
      <c r="ES11" s="211"/>
      <c r="ET11" s="211"/>
      <c r="EU11" s="211"/>
      <c r="EV11" s="211"/>
      <c r="EW11" s="211"/>
      <c r="EX11" s="211"/>
      <c r="EY11" s="211"/>
      <c r="EZ11" s="211"/>
      <c r="FA11" s="211"/>
      <c r="FB11" s="211"/>
      <c r="FC11" s="211"/>
      <c r="FD11" s="211"/>
      <c r="FE11" s="211"/>
      <c r="FF11" s="211"/>
      <c r="FG11" s="211"/>
      <c r="FH11" s="211"/>
      <c r="FI11" s="211"/>
      <c r="FJ11" s="211"/>
      <c r="FK11" s="211"/>
      <c r="FL11" s="211"/>
      <c r="FM11" s="211"/>
      <c r="FN11" s="211"/>
      <c r="FO11" s="211"/>
      <c r="FP11" s="211"/>
      <c r="FQ11" s="211"/>
      <c r="FR11" s="211"/>
      <c r="FS11" s="211"/>
      <c r="FT11" s="211"/>
    </row>
    <row r="12" spans="1:278" s="198" customFormat="1" ht="13.5" customHeight="1">
      <c r="A12" s="616"/>
      <c r="B12" s="629"/>
      <c r="C12" s="619"/>
      <c r="D12" s="619"/>
      <c r="E12" s="602"/>
      <c r="F12" s="602"/>
      <c r="G12" s="602"/>
      <c r="H12" s="605"/>
      <c r="I12" s="608"/>
      <c r="J12" s="611"/>
      <c r="K12" s="588"/>
      <c r="L12" s="588"/>
      <c r="M12" s="593"/>
      <c r="N12" s="627"/>
      <c r="O12" s="334"/>
      <c r="P12" s="269"/>
      <c r="Q12" s="269"/>
      <c r="R12" s="269"/>
      <c r="S12" s="269"/>
      <c r="T12" s="335"/>
      <c r="U12" s="211"/>
      <c r="V12" s="211"/>
      <c r="W12" s="211"/>
      <c r="X12" s="211"/>
      <c r="Y12" s="211"/>
      <c r="Z12" s="211"/>
      <c r="AA12" s="211"/>
      <c r="AB12" s="211"/>
      <c r="AC12" s="211"/>
      <c r="AD12" s="211"/>
      <c r="AE12" s="211"/>
      <c r="AF12" s="211"/>
      <c r="AG12" s="211"/>
      <c r="AH12" s="211"/>
      <c r="AI12" s="211"/>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1"/>
      <c r="BQ12" s="211"/>
      <c r="BR12" s="211"/>
      <c r="BS12" s="211"/>
      <c r="BT12" s="211"/>
      <c r="BU12" s="211"/>
      <c r="BV12" s="211"/>
      <c r="BW12" s="211"/>
      <c r="BX12" s="211"/>
      <c r="BY12" s="211"/>
      <c r="BZ12" s="211"/>
      <c r="CA12" s="211"/>
      <c r="CB12" s="211"/>
      <c r="CC12" s="211"/>
      <c r="CD12" s="211"/>
      <c r="CE12" s="211"/>
      <c r="CF12" s="211"/>
      <c r="CG12" s="211"/>
      <c r="CH12" s="211"/>
      <c r="CI12" s="211"/>
      <c r="CJ12" s="211"/>
      <c r="CK12" s="211"/>
      <c r="CL12" s="211"/>
      <c r="CM12" s="211"/>
      <c r="CN12" s="211"/>
      <c r="CO12" s="211"/>
      <c r="CP12" s="211"/>
      <c r="CQ12" s="211"/>
      <c r="CR12" s="211"/>
      <c r="CS12" s="211"/>
      <c r="CT12" s="211"/>
      <c r="CU12" s="211"/>
      <c r="CV12" s="211"/>
      <c r="CW12" s="211"/>
      <c r="CX12" s="211"/>
      <c r="CY12" s="211"/>
      <c r="CZ12" s="211"/>
      <c r="DA12" s="211"/>
      <c r="DB12" s="211"/>
      <c r="DC12" s="211"/>
      <c r="DD12" s="211"/>
      <c r="DE12" s="211"/>
      <c r="DF12" s="211"/>
      <c r="DG12" s="211"/>
      <c r="DH12" s="211"/>
      <c r="DI12" s="211"/>
      <c r="DJ12" s="211"/>
      <c r="DK12" s="211"/>
      <c r="DL12" s="211"/>
      <c r="DM12" s="211"/>
      <c r="DN12" s="211"/>
      <c r="DO12" s="211"/>
      <c r="DP12" s="211"/>
      <c r="DQ12" s="211"/>
      <c r="DR12" s="211"/>
      <c r="DS12" s="211"/>
      <c r="DT12" s="211"/>
      <c r="DU12" s="211"/>
      <c r="DV12" s="211"/>
      <c r="DW12" s="211"/>
      <c r="DX12" s="211"/>
      <c r="DY12" s="211"/>
      <c r="DZ12" s="211"/>
      <c r="EA12" s="211"/>
      <c r="EB12" s="211"/>
      <c r="EC12" s="211"/>
      <c r="ED12" s="211"/>
      <c r="EE12" s="211"/>
      <c r="EF12" s="211"/>
      <c r="EG12" s="211"/>
      <c r="EH12" s="211"/>
      <c r="EI12" s="211"/>
      <c r="EJ12" s="211"/>
      <c r="EK12" s="211"/>
      <c r="EL12" s="211"/>
      <c r="EM12" s="211"/>
      <c r="EN12" s="211"/>
      <c r="EO12" s="211"/>
      <c r="EP12" s="211"/>
      <c r="EQ12" s="211"/>
      <c r="ER12" s="211"/>
      <c r="ES12" s="211"/>
      <c r="ET12" s="211"/>
      <c r="EU12" s="211"/>
      <c r="EV12" s="211"/>
      <c r="EW12" s="211"/>
      <c r="EX12" s="211"/>
      <c r="EY12" s="211"/>
      <c r="EZ12" s="211"/>
      <c r="FA12" s="211"/>
      <c r="FB12" s="211"/>
      <c r="FC12" s="211"/>
      <c r="FD12" s="211"/>
      <c r="FE12" s="211"/>
      <c r="FF12" s="211"/>
      <c r="FG12" s="211"/>
      <c r="FH12" s="211"/>
      <c r="FI12" s="211"/>
      <c r="FJ12" s="211"/>
      <c r="FK12" s="211"/>
      <c r="FL12" s="211"/>
      <c r="FM12" s="211"/>
      <c r="FN12" s="211"/>
      <c r="FO12" s="211"/>
      <c r="FP12" s="211"/>
      <c r="FQ12" s="211"/>
      <c r="FR12" s="211"/>
      <c r="FS12" s="211"/>
      <c r="FT12" s="211"/>
    </row>
    <row r="13" spans="1:278" s="198" customFormat="1" ht="13.5" customHeight="1">
      <c r="A13" s="616"/>
      <c r="B13" s="629"/>
      <c r="C13" s="619"/>
      <c r="D13" s="619"/>
      <c r="E13" s="602"/>
      <c r="F13" s="602"/>
      <c r="G13" s="602"/>
      <c r="H13" s="605"/>
      <c r="I13" s="608"/>
      <c r="J13" s="611"/>
      <c r="K13" s="588"/>
      <c r="L13" s="588"/>
      <c r="M13" s="593"/>
      <c r="N13" s="627"/>
      <c r="O13" s="334"/>
      <c r="P13" s="269"/>
      <c r="Q13" s="269"/>
      <c r="R13" s="269"/>
      <c r="S13" s="269"/>
      <c r="T13" s="335"/>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211"/>
      <c r="AT13" s="211"/>
      <c r="AU13" s="211"/>
      <c r="AV13" s="211"/>
      <c r="AW13" s="211"/>
      <c r="AX13" s="211"/>
      <c r="AY13" s="211"/>
      <c r="AZ13" s="211"/>
      <c r="BA13" s="211"/>
      <c r="BB13" s="211"/>
      <c r="BC13" s="211"/>
      <c r="BD13" s="211"/>
      <c r="BE13" s="211"/>
      <c r="BF13" s="211"/>
      <c r="BG13" s="211"/>
      <c r="BH13" s="211"/>
      <c r="BI13" s="211"/>
      <c r="BJ13" s="211"/>
      <c r="BK13" s="211"/>
      <c r="BL13" s="211"/>
      <c r="BM13" s="211"/>
      <c r="BN13" s="211"/>
      <c r="BO13" s="211"/>
      <c r="BP13" s="211"/>
      <c r="BQ13" s="211"/>
      <c r="BR13" s="211"/>
      <c r="BS13" s="211"/>
      <c r="BT13" s="211"/>
      <c r="BU13" s="211"/>
      <c r="BV13" s="211"/>
      <c r="BW13" s="211"/>
      <c r="BX13" s="211"/>
      <c r="BY13" s="211"/>
      <c r="BZ13" s="211"/>
      <c r="CA13" s="211"/>
      <c r="CB13" s="211"/>
      <c r="CC13" s="211"/>
      <c r="CD13" s="211"/>
      <c r="CE13" s="211"/>
      <c r="CF13" s="211"/>
      <c r="CG13" s="211"/>
      <c r="CH13" s="211"/>
      <c r="CI13" s="211"/>
      <c r="CJ13" s="211"/>
      <c r="CK13" s="211"/>
      <c r="CL13" s="211"/>
      <c r="CM13" s="211"/>
      <c r="CN13" s="211"/>
      <c r="CO13" s="211"/>
      <c r="CP13" s="211"/>
      <c r="CQ13" s="211"/>
      <c r="CR13" s="211"/>
      <c r="CS13" s="211"/>
      <c r="CT13" s="211"/>
      <c r="CU13" s="211"/>
      <c r="CV13" s="211"/>
      <c r="CW13" s="211"/>
      <c r="CX13" s="211"/>
      <c r="CY13" s="211"/>
      <c r="CZ13" s="211"/>
      <c r="DA13" s="211"/>
      <c r="DB13" s="211"/>
      <c r="DC13" s="211"/>
      <c r="DD13" s="211"/>
      <c r="DE13" s="211"/>
      <c r="DF13" s="211"/>
      <c r="DG13" s="211"/>
      <c r="DH13" s="211"/>
      <c r="DI13" s="211"/>
      <c r="DJ13" s="211"/>
      <c r="DK13" s="211"/>
      <c r="DL13" s="211"/>
      <c r="DM13" s="211"/>
      <c r="DN13" s="211"/>
      <c r="DO13" s="211"/>
      <c r="DP13" s="211"/>
      <c r="DQ13" s="211"/>
      <c r="DR13" s="211"/>
      <c r="DS13" s="211"/>
      <c r="DT13" s="211"/>
      <c r="DU13" s="211"/>
      <c r="DV13" s="211"/>
      <c r="DW13" s="211"/>
      <c r="DX13" s="211"/>
      <c r="DY13" s="211"/>
      <c r="DZ13" s="211"/>
      <c r="EA13" s="211"/>
      <c r="EB13" s="211"/>
      <c r="EC13" s="211"/>
      <c r="ED13" s="211"/>
      <c r="EE13" s="211"/>
      <c r="EF13" s="211"/>
      <c r="EG13" s="211"/>
      <c r="EH13" s="211"/>
      <c r="EI13" s="211"/>
      <c r="EJ13" s="211"/>
      <c r="EK13" s="211"/>
      <c r="EL13" s="211"/>
      <c r="EM13" s="211"/>
      <c r="EN13" s="211"/>
      <c r="EO13" s="211"/>
      <c r="EP13" s="211"/>
      <c r="EQ13" s="211"/>
      <c r="ER13" s="211"/>
      <c r="ES13" s="211"/>
      <c r="ET13" s="211"/>
      <c r="EU13" s="211"/>
      <c r="EV13" s="211"/>
      <c r="EW13" s="211"/>
      <c r="EX13" s="211"/>
      <c r="EY13" s="211"/>
      <c r="EZ13" s="211"/>
      <c r="FA13" s="211"/>
      <c r="FB13" s="211"/>
      <c r="FC13" s="211"/>
      <c r="FD13" s="211"/>
      <c r="FE13" s="211"/>
      <c r="FF13" s="211"/>
      <c r="FG13" s="211"/>
      <c r="FH13" s="211"/>
      <c r="FI13" s="211"/>
      <c r="FJ13" s="211"/>
      <c r="FK13" s="211"/>
      <c r="FL13" s="211"/>
      <c r="FM13" s="211"/>
      <c r="FN13" s="211"/>
      <c r="FO13" s="211"/>
      <c r="FP13" s="211"/>
      <c r="FQ13" s="211"/>
      <c r="FR13" s="211"/>
      <c r="FS13" s="211"/>
      <c r="FT13" s="211"/>
    </row>
    <row r="14" spans="1:278" s="198" customFormat="1" ht="20.25" customHeight="1" thickBot="1">
      <c r="A14" s="617"/>
      <c r="B14" s="630"/>
      <c r="C14" s="620"/>
      <c r="D14" s="620"/>
      <c r="E14" s="603"/>
      <c r="F14" s="603"/>
      <c r="G14" s="603"/>
      <c r="H14" s="606"/>
      <c r="I14" s="609"/>
      <c r="J14" s="612"/>
      <c r="K14" s="589"/>
      <c r="L14" s="589"/>
      <c r="M14" s="594"/>
      <c r="N14" s="628"/>
      <c r="O14" s="336"/>
      <c r="P14" s="270"/>
      <c r="Q14" s="270"/>
      <c r="R14" s="270"/>
      <c r="S14" s="270"/>
      <c r="T14" s="337"/>
      <c r="U14" s="211"/>
      <c r="V14" s="211"/>
      <c r="W14" s="211"/>
      <c r="X14" s="211"/>
      <c r="Y14" s="211"/>
      <c r="Z14" s="211"/>
      <c r="AA14" s="211"/>
      <c r="AB14" s="211"/>
      <c r="AC14" s="211"/>
      <c r="AD14" s="211"/>
      <c r="AE14" s="211"/>
      <c r="AF14" s="211"/>
      <c r="AG14" s="211"/>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c r="BH14" s="211"/>
      <c r="BI14" s="211"/>
      <c r="BJ14" s="211"/>
      <c r="BK14" s="211"/>
      <c r="BL14" s="211"/>
      <c r="BM14" s="211"/>
      <c r="BN14" s="211"/>
      <c r="BO14" s="211"/>
      <c r="BP14" s="211"/>
      <c r="BQ14" s="211"/>
      <c r="BR14" s="211"/>
      <c r="BS14" s="211"/>
      <c r="BT14" s="211"/>
      <c r="BU14" s="211"/>
      <c r="BV14" s="211"/>
      <c r="BW14" s="211"/>
      <c r="BX14" s="211"/>
      <c r="BY14" s="211"/>
      <c r="BZ14" s="211"/>
      <c r="CA14" s="211"/>
      <c r="CB14" s="211"/>
      <c r="CC14" s="211"/>
      <c r="CD14" s="211"/>
      <c r="CE14" s="211"/>
      <c r="CF14" s="211"/>
      <c r="CG14" s="211"/>
      <c r="CH14" s="211"/>
      <c r="CI14" s="211"/>
      <c r="CJ14" s="211"/>
      <c r="CK14" s="211"/>
      <c r="CL14" s="211"/>
      <c r="CM14" s="211"/>
      <c r="CN14" s="211"/>
      <c r="CO14" s="211"/>
      <c r="CP14" s="211"/>
      <c r="CQ14" s="211"/>
      <c r="CR14" s="211"/>
      <c r="CS14" s="211"/>
      <c r="CT14" s="211"/>
      <c r="CU14" s="211"/>
      <c r="CV14" s="211"/>
      <c r="CW14" s="211"/>
      <c r="CX14" s="211"/>
      <c r="CY14" s="211"/>
      <c r="CZ14" s="211"/>
      <c r="DA14" s="211"/>
      <c r="DB14" s="211"/>
      <c r="DC14" s="211"/>
      <c r="DD14" s="211"/>
      <c r="DE14" s="211"/>
      <c r="DF14" s="211"/>
      <c r="DG14" s="211"/>
      <c r="DH14" s="211"/>
      <c r="DI14" s="211"/>
      <c r="DJ14" s="211"/>
      <c r="DK14" s="211"/>
      <c r="DL14" s="211"/>
      <c r="DM14" s="211"/>
      <c r="DN14" s="211"/>
      <c r="DO14" s="211"/>
      <c r="DP14" s="211"/>
      <c r="DQ14" s="211"/>
      <c r="DR14" s="211"/>
      <c r="DS14" s="211"/>
      <c r="DT14" s="211"/>
      <c r="DU14" s="211"/>
      <c r="DV14" s="211"/>
      <c r="DW14" s="211"/>
      <c r="DX14" s="211"/>
      <c r="DY14" s="211"/>
      <c r="DZ14" s="211"/>
      <c r="EA14" s="211"/>
      <c r="EB14" s="211"/>
      <c r="EC14" s="211"/>
      <c r="ED14" s="211"/>
      <c r="EE14" s="211"/>
      <c r="EF14" s="211"/>
      <c r="EG14" s="211"/>
      <c r="EH14" s="211"/>
      <c r="EI14" s="211"/>
      <c r="EJ14" s="211"/>
      <c r="EK14" s="211"/>
      <c r="EL14" s="211"/>
      <c r="EM14" s="211"/>
      <c r="EN14" s="211"/>
      <c r="EO14" s="211"/>
      <c r="EP14" s="211"/>
      <c r="EQ14" s="211"/>
      <c r="ER14" s="211"/>
      <c r="ES14" s="211"/>
      <c r="ET14" s="211"/>
      <c r="EU14" s="211"/>
      <c r="EV14" s="211"/>
      <c r="EW14" s="211"/>
      <c r="EX14" s="211"/>
      <c r="EY14" s="211"/>
      <c r="EZ14" s="211"/>
      <c r="FA14" s="211"/>
      <c r="FB14" s="211"/>
      <c r="FC14" s="211"/>
      <c r="FD14" s="211"/>
      <c r="FE14" s="211"/>
      <c r="FF14" s="211"/>
      <c r="FG14" s="211"/>
      <c r="FH14" s="211"/>
      <c r="FI14" s="211"/>
      <c r="FJ14" s="211"/>
      <c r="FK14" s="211"/>
      <c r="FL14" s="211"/>
      <c r="FM14" s="211"/>
      <c r="FN14" s="211"/>
      <c r="FO14" s="211"/>
      <c r="FP14" s="211"/>
      <c r="FQ14" s="211"/>
      <c r="FR14" s="211"/>
      <c r="FS14" s="211"/>
      <c r="FT14" s="211"/>
    </row>
    <row r="15" spans="1:278" s="198" customFormat="1" ht="117.75" customHeight="1">
      <c r="A15" s="615">
        <f>'Mapa Final'!A10</f>
        <v>1</v>
      </c>
      <c r="B15" s="590" t="str">
        <f>'Mapa Final'!B10</f>
        <v xml:space="preserve">Incumplimiento de los requisitos legales del SG-SST </v>
      </c>
      <c r="C15" s="618" t="str">
        <f>'Mapa Final'!C10</f>
        <v>Afectación Económica</v>
      </c>
      <c r="D15" s="618" t="str">
        <f>'Mapa Final'!D10</f>
        <v>* Falta de recursos técnicos, humanos y financieros para la implementación del SG-SST</v>
      </c>
      <c r="E15" s="601" t="str">
        <f>'Mapa Final'!E10</f>
        <v>Dificultad en implementación de requisitos legales en SG-SST</v>
      </c>
      <c r="F15" s="601" t="str">
        <f>'Mapa Final'!F10</f>
        <v>La posibilidad de afectación económica y reputación de la entidad  debido a la  Dificultad en implementación de requisitos legales en SG-SST</v>
      </c>
      <c r="G15" s="601" t="str">
        <f>'Mapa Final'!G10</f>
        <v>Relaciones Laborales</v>
      </c>
      <c r="H15" s="604" t="str">
        <f>'Mapa Final'!I10</f>
        <v>Alta</v>
      </c>
      <c r="I15" s="607" t="str">
        <f>'Mapa Final'!L10</f>
        <v>Moderado</v>
      </c>
      <c r="J15" s="610" t="str">
        <f>'Mapa Final'!N10</f>
        <v xml:space="preserve">Alto </v>
      </c>
      <c r="K15" s="587" t="str">
        <f>'Mapa Final'!AA10</f>
        <v>Baja</v>
      </c>
      <c r="L15" s="587" t="str">
        <f>'Mapa Final'!AE10</f>
        <v>Moderado</v>
      </c>
      <c r="M15" s="592" t="str">
        <f>'Mapa Final'!AG10</f>
        <v>Moderado</v>
      </c>
      <c r="N15" s="626" t="str">
        <f>'Mapa Final'!AH10</f>
        <v>Evitar</v>
      </c>
      <c r="O15" s="338" t="s">
        <v>596</v>
      </c>
      <c r="P15" s="303" t="s">
        <v>509</v>
      </c>
      <c r="Q15" s="303" t="s">
        <v>509</v>
      </c>
      <c r="R15" s="302">
        <v>44287</v>
      </c>
      <c r="S15" s="302">
        <v>44377</v>
      </c>
      <c r="T15" s="339" t="s">
        <v>611</v>
      </c>
      <c r="U15" s="211"/>
      <c r="V15" s="211"/>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c r="BH15" s="211"/>
      <c r="BI15" s="211"/>
      <c r="BJ15" s="211"/>
      <c r="BK15" s="211"/>
      <c r="BL15" s="211"/>
      <c r="BM15" s="211"/>
      <c r="BN15" s="211"/>
      <c r="BO15" s="211"/>
      <c r="BP15" s="211"/>
      <c r="BQ15" s="211"/>
      <c r="BR15" s="211"/>
      <c r="BS15" s="211"/>
      <c r="BT15" s="211"/>
      <c r="BU15" s="211"/>
      <c r="BV15" s="211"/>
      <c r="BW15" s="211"/>
      <c r="BX15" s="211"/>
      <c r="BY15" s="211"/>
      <c r="BZ15" s="211"/>
      <c r="CA15" s="211"/>
      <c r="CB15" s="211"/>
      <c r="CC15" s="211"/>
      <c r="CD15" s="211"/>
      <c r="CE15" s="211"/>
      <c r="CF15" s="211"/>
      <c r="CG15" s="211"/>
      <c r="CH15" s="211"/>
      <c r="CI15" s="211"/>
      <c r="CJ15" s="211"/>
      <c r="CK15" s="211"/>
      <c r="CL15" s="211"/>
      <c r="CM15" s="211"/>
      <c r="CN15" s="211"/>
      <c r="CO15" s="211"/>
      <c r="CP15" s="211"/>
      <c r="CQ15" s="211"/>
      <c r="CR15" s="211"/>
      <c r="CS15" s="211"/>
      <c r="CT15" s="211"/>
      <c r="CU15" s="211"/>
      <c r="CV15" s="211"/>
      <c r="CW15" s="211"/>
      <c r="CX15" s="211"/>
      <c r="CY15" s="211"/>
      <c r="CZ15" s="211"/>
      <c r="DA15" s="211"/>
      <c r="DB15" s="211"/>
      <c r="DC15" s="211"/>
      <c r="DD15" s="211"/>
      <c r="DE15" s="211"/>
      <c r="DF15" s="211"/>
      <c r="DG15" s="211"/>
      <c r="DH15" s="211"/>
      <c r="DI15" s="211"/>
      <c r="DJ15" s="211"/>
      <c r="DK15" s="211"/>
      <c r="DL15" s="211"/>
      <c r="DM15" s="211"/>
      <c r="DN15" s="211"/>
      <c r="DO15" s="211"/>
      <c r="DP15" s="211"/>
      <c r="DQ15" s="211"/>
      <c r="DR15" s="211"/>
      <c r="DS15" s="211"/>
      <c r="DT15" s="211"/>
      <c r="DU15" s="211"/>
      <c r="DV15" s="211"/>
      <c r="DW15" s="211"/>
      <c r="DX15" s="211"/>
      <c r="DY15" s="211"/>
      <c r="DZ15" s="211"/>
      <c r="EA15" s="211"/>
      <c r="EB15" s="211"/>
      <c r="EC15" s="211"/>
      <c r="ED15" s="211"/>
      <c r="EE15" s="211"/>
      <c r="EF15" s="211"/>
      <c r="EG15" s="211"/>
      <c r="EH15" s="211"/>
      <c r="EI15" s="211"/>
      <c r="EJ15" s="211"/>
      <c r="EK15" s="211"/>
      <c r="EL15" s="211"/>
      <c r="EM15" s="211"/>
      <c r="EN15" s="211"/>
      <c r="EO15" s="211"/>
      <c r="EP15" s="211"/>
      <c r="EQ15" s="211"/>
      <c r="ER15" s="211"/>
      <c r="ES15" s="211"/>
      <c r="ET15" s="211"/>
      <c r="EU15" s="211"/>
      <c r="EV15" s="211"/>
      <c r="EW15" s="211"/>
      <c r="EX15" s="211"/>
      <c r="EY15" s="211"/>
      <c r="EZ15" s="211"/>
      <c r="FA15" s="211"/>
      <c r="FB15" s="211"/>
      <c r="FC15" s="211"/>
      <c r="FD15" s="211"/>
      <c r="FE15" s="211"/>
      <c r="FF15" s="211"/>
      <c r="FG15" s="211"/>
      <c r="FH15" s="211"/>
      <c r="FI15" s="211"/>
      <c r="FJ15" s="211"/>
      <c r="FK15" s="211"/>
      <c r="FL15" s="211"/>
      <c r="FM15" s="211"/>
      <c r="FN15" s="211"/>
      <c r="FO15" s="211"/>
      <c r="FP15" s="211"/>
      <c r="FQ15" s="211"/>
      <c r="FR15" s="211"/>
      <c r="FS15" s="211"/>
      <c r="FT15" s="211"/>
    </row>
    <row r="16" spans="1:278" s="198" customFormat="1" ht="108" customHeight="1">
      <c r="A16" s="616"/>
      <c r="B16" s="629"/>
      <c r="C16" s="619"/>
      <c r="D16" s="619"/>
      <c r="E16" s="602"/>
      <c r="F16" s="602"/>
      <c r="G16" s="602"/>
      <c r="H16" s="605"/>
      <c r="I16" s="608"/>
      <c r="J16" s="611"/>
      <c r="K16" s="588"/>
      <c r="L16" s="588"/>
      <c r="M16" s="593"/>
      <c r="N16" s="627"/>
      <c r="O16" s="340" t="s">
        <v>597</v>
      </c>
      <c r="P16" s="279" t="s">
        <v>509</v>
      </c>
      <c r="Q16" s="279" t="s">
        <v>509</v>
      </c>
      <c r="R16" s="302">
        <v>44287</v>
      </c>
      <c r="S16" s="302">
        <v>44377</v>
      </c>
      <c r="T16" s="333" t="s">
        <v>563</v>
      </c>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c r="BR16" s="211"/>
      <c r="BS16" s="211"/>
      <c r="BT16" s="211"/>
      <c r="BU16" s="211"/>
      <c r="BV16" s="211"/>
      <c r="BW16" s="211"/>
      <c r="BX16" s="211"/>
      <c r="BY16" s="211"/>
      <c r="BZ16" s="211"/>
      <c r="CA16" s="211"/>
      <c r="CB16" s="211"/>
      <c r="CC16" s="211"/>
      <c r="CD16" s="211"/>
      <c r="CE16" s="211"/>
      <c r="CF16" s="211"/>
      <c r="CG16" s="211"/>
      <c r="CH16" s="211"/>
      <c r="CI16" s="211"/>
      <c r="CJ16" s="211"/>
      <c r="CK16" s="211"/>
      <c r="CL16" s="211"/>
      <c r="CM16" s="211"/>
      <c r="CN16" s="211"/>
      <c r="CO16" s="211"/>
      <c r="CP16" s="211"/>
      <c r="CQ16" s="211"/>
      <c r="CR16" s="211"/>
      <c r="CS16" s="211"/>
      <c r="CT16" s="211"/>
      <c r="CU16" s="211"/>
      <c r="CV16" s="211"/>
      <c r="CW16" s="211"/>
      <c r="CX16" s="211"/>
      <c r="CY16" s="211"/>
      <c r="CZ16" s="211"/>
      <c r="DA16" s="211"/>
      <c r="DB16" s="211"/>
      <c r="DC16" s="211"/>
      <c r="DD16" s="211"/>
      <c r="DE16" s="211"/>
      <c r="DF16" s="211"/>
      <c r="DG16" s="211"/>
      <c r="DH16" s="211"/>
      <c r="DI16" s="211"/>
      <c r="DJ16" s="211"/>
      <c r="DK16" s="211"/>
      <c r="DL16" s="211"/>
      <c r="DM16" s="211"/>
      <c r="DN16" s="211"/>
      <c r="DO16" s="211"/>
      <c r="DP16" s="211"/>
      <c r="DQ16" s="211"/>
      <c r="DR16" s="211"/>
      <c r="DS16" s="211"/>
      <c r="DT16" s="211"/>
      <c r="DU16" s="211"/>
      <c r="DV16" s="211"/>
      <c r="DW16" s="211"/>
      <c r="DX16" s="211"/>
      <c r="DY16" s="211"/>
      <c r="DZ16" s="211"/>
      <c r="EA16" s="211"/>
      <c r="EB16" s="211"/>
      <c r="EC16" s="211"/>
      <c r="ED16" s="211"/>
      <c r="EE16" s="211"/>
      <c r="EF16" s="211"/>
      <c r="EG16" s="211"/>
      <c r="EH16" s="211"/>
      <c r="EI16" s="211"/>
      <c r="EJ16" s="211"/>
      <c r="EK16" s="211"/>
      <c r="EL16" s="211"/>
      <c r="EM16" s="211"/>
      <c r="EN16" s="211"/>
      <c r="EO16" s="211"/>
      <c r="EP16" s="211"/>
      <c r="EQ16" s="211"/>
      <c r="ER16" s="211"/>
      <c r="ES16" s="211"/>
      <c r="ET16" s="211"/>
      <c r="EU16" s="211"/>
      <c r="EV16" s="211"/>
      <c r="EW16" s="211"/>
      <c r="EX16" s="211"/>
      <c r="EY16" s="211"/>
      <c r="EZ16" s="211"/>
      <c r="FA16" s="211"/>
      <c r="FB16" s="211"/>
      <c r="FC16" s="211"/>
      <c r="FD16" s="211"/>
      <c r="FE16" s="211"/>
      <c r="FF16" s="211"/>
      <c r="FG16" s="211"/>
      <c r="FH16" s="211"/>
      <c r="FI16" s="211"/>
      <c r="FJ16" s="211"/>
      <c r="FK16" s="211"/>
      <c r="FL16" s="211"/>
      <c r="FM16" s="211"/>
      <c r="FN16" s="211"/>
      <c r="FO16" s="211"/>
      <c r="FP16" s="211"/>
      <c r="FQ16" s="211"/>
      <c r="FR16" s="211"/>
      <c r="FS16" s="211"/>
      <c r="FT16" s="211"/>
    </row>
    <row r="17" spans="1:176" s="198" customFormat="1" ht="72" customHeight="1">
      <c r="A17" s="616"/>
      <c r="B17" s="629"/>
      <c r="C17" s="619"/>
      <c r="D17" s="619"/>
      <c r="E17" s="602"/>
      <c r="F17" s="602"/>
      <c r="G17" s="602"/>
      <c r="H17" s="605"/>
      <c r="I17" s="608"/>
      <c r="J17" s="611"/>
      <c r="K17" s="588"/>
      <c r="L17" s="588"/>
      <c r="M17" s="593"/>
      <c r="N17" s="627"/>
      <c r="O17" s="307" t="s">
        <v>561</v>
      </c>
      <c r="P17" s="279" t="s">
        <v>509</v>
      </c>
      <c r="Q17" s="279" t="s">
        <v>509</v>
      </c>
      <c r="R17" s="302">
        <v>44287</v>
      </c>
      <c r="S17" s="302">
        <v>44377</v>
      </c>
      <c r="T17" s="308" t="s">
        <v>579</v>
      </c>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1"/>
      <c r="BP17" s="211"/>
      <c r="BQ17" s="211"/>
      <c r="BR17" s="211"/>
      <c r="BS17" s="211"/>
      <c r="BT17" s="211"/>
      <c r="BU17" s="211"/>
      <c r="BV17" s="211"/>
      <c r="BW17" s="211"/>
      <c r="BX17" s="211"/>
      <c r="BY17" s="211"/>
      <c r="BZ17" s="211"/>
      <c r="CA17" s="211"/>
      <c r="CB17" s="211"/>
      <c r="CC17" s="211"/>
      <c r="CD17" s="211"/>
      <c r="CE17" s="211"/>
      <c r="CF17" s="211"/>
      <c r="CG17" s="211"/>
      <c r="CH17" s="211"/>
      <c r="CI17" s="211"/>
      <c r="CJ17" s="211"/>
      <c r="CK17" s="211"/>
      <c r="CL17" s="211"/>
      <c r="CM17" s="211"/>
      <c r="CN17" s="211"/>
      <c r="CO17" s="211"/>
      <c r="CP17" s="211"/>
      <c r="CQ17" s="211"/>
      <c r="CR17" s="211"/>
      <c r="CS17" s="211"/>
      <c r="CT17" s="211"/>
      <c r="CU17" s="211"/>
      <c r="CV17" s="211"/>
      <c r="CW17" s="211"/>
      <c r="CX17" s="211"/>
      <c r="CY17" s="211"/>
      <c r="CZ17" s="211"/>
      <c r="DA17" s="211"/>
      <c r="DB17" s="211"/>
      <c r="DC17" s="211"/>
      <c r="DD17" s="211"/>
      <c r="DE17" s="211"/>
      <c r="DF17" s="211"/>
      <c r="DG17" s="211"/>
      <c r="DH17" s="211"/>
      <c r="DI17" s="211"/>
      <c r="DJ17" s="211"/>
      <c r="DK17" s="211"/>
      <c r="DL17" s="211"/>
      <c r="DM17" s="211"/>
      <c r="DN17" s="211"/>
      <c r="DO17" s="211"/>
      <c r="DP17" s="211"/>
      <c r="DQ17" s="211"/>
      <c r="DR17" s="211"/>
      <c r="DS17" s="211"/>
      <c r="DT17" s="211"/>
      <c r="DU17" s="211"/>
      <c r="DV17" s="211"/>
      <c r="DW17" s="211"/>
      <c r="DX17" s="211"/>
      <c r="DY17" s="211"/>
      <c r="DZ17" s="211"/>
      <c r="EA17" s="211"/>
      <c r="EB17" s="211"/>
      <c r="EC17" s="211"/>
      <c r="ED17" s="211"/>
      <c r="EE17" s="211"/>
      <c r="EF17" s="211"/>
      <c r="EG17" s="211"/>
      <c r="EH17" s="211"/>
      <c r="EI17" s="211"/>
      <c r="EJ17" s="211"/>
      <c r="EK17" s="211"/>
      <c r="EL17" s="211"/>
      <c r="EM17" s="211"/>
      <c r="EN17" s="211"/>
      <c r="EO17" s="211"/>
      <c r="EP17" s="211"/>
      <c r="EQ17" s="211"/>
      <c r="ER17" s="211"/>
      <c r="ES17" s="211"/>
      <c r="ET17" s="211"/>
      <c r="EU17" s="211"/>
      <c r="EV17" s="211"/>
      <c r="EW17" s="211"/>
      <c r="EX17" s="211"/>
      <c r="EY17" s="211"/>
      <c r="EZ17" s="211"/>
      <c r="FA17" s="211"/>
      <c r="FB17" s="211"/>
      <c r="FC17" s="211"/>
      <c r="FD17" s="211"/>
      <c r="FE17" s="211"/>
      <c r="FF17" s="211"/>
      <c r="FG17" s="211"/>
      <c r="FH17" s="211"/>
      <c r="FI17" s="211"/>
      <c r="FJ17" s="211"/>
      <c r="FK17" s="211"/>
      <c r="FL17" s="211"/>
      <c r="FM17" s="211"/>
      <c r="FN17" s="211"/>
      <c r="FO17" s="211"/>
      <c r="FP17" s="211"/>
      <c r="FQ17" s="211"/>
      <c r="FR17" s="211"/>
      <c r="FS17" s="211"/>
      <c r="FT17" s="211"/>
    </row>
    <row r="18" spans="1:176" s="198" customFormat="1" ht="60" customHeight="1">
      <c r="A18" s="616"/>
      <c r="B18" s="629"/>
      <c r="C18" s="619"/>
      <c r="D18" s="619"/>
      <c r="E18" s="602"/>
      <c r="F18" s="602"/>
      <c r="G18" s="602"/>
      <c r="H18" s="605"/>
      <c r="I18" s="608"/>
      <c r="J18" s="611"/>
      <c r="K18" s="588"/>
      <c r="L18" s="588"/>
      <c r="M18" s="593"/>
      <c r="N18" s="627"/>
      <c r="O18" s="320" t="s">
        <v>544</v>
      </c>
      <c r="P18" s="279" t="s">
        <v>509</v>
      </c>
      <c r="Q18" s="279" t="s">
        <v>509</v>
      </c>
      <c r="R18" s="302">
        <v>44287</v>
      </c>
      <c r="S18" s="302">
        <v>44377</v>
      </c>
      <c r="T18" s="308" t="s">
        <v>580</v>
      </c>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c r="BR18" s="211"/>
      <c r="BS18" s="211"/>
      <c r="BT18" s="211"/>
      <c r="BU18" s="211"/>
      <c r="BV18" s="211"/>
      <c r="BW18" s="211"/>
      <c r="BX18" s="211"/>
      <c r="BY18" s="211"/>
      <c r="BZ18" s="211"/>
      <c r="CA18" s="211"/>
      <c r="CB18" s="211"/>
      <c r="CC18" s="211"/>
      <c r="CD18" s="211"/>
      <c r="CE18" s="211"/>
      <c r="CF18" s="211"/>
      <c r="CG18" s="211"/>
      <c r="CH18" s="211"/>
      <c r="CI18" s="211"/>
      <c r="CJ18" s="211"/>
      <c r="CK18" s="211"/>
      <c r="CL18" s="211"/>
      <c r="CM18" s="211"/>
      <c r="CN18" s="211"/>
      <c r="CO18" s="211"/>
      <c r="CP18" s="211"/>
      <c r="CQ18" s="211"/>
      <c r="CR18" s="211"/>
      <c r="CS18" s="211"/>
      <c r="CT18" s="211"/>
      <c r="CU18" s="211"/>
      <c r="CV18" s="211"/>
      <c r="CW18" s="211"/>
      <c r="CX18" s="211"/>
      <c r="CY18" s="211"/>
      <c r="CZ18" s="211"/>
      <c r="DA18" s="211"/>
      <c r="DB18" s="211"/>
      <c r="DC18" s="211"/>
      <c r="DD18" s="211"/>
      <c r="DE18" s="211"/>
      <c r="DF18" s="211"/>
      <c r="DG18" s="211"/>
      <c r="DH18" s="211"/>
      <c r="DI18" s="211"/>
      <c r="DJ18" s="211"/>
      <c r="DK18" s="211"/>
      <c r="DL18" s="211"/>
      <c r="DM18" s="211"/>
      <c r="DN18" s="211"/>
      <c r="DO18" s="211"/>
      <c r="DP18" s="211"/>
      <c r="DQ18" s="211"/>
      <c r="DR18" s="211"/>
      <c r="DS18" s="211"/>
      <c r="DT18" s="211"/>
      <c r="DU18" s="211"/>
      <c r="DV18" s="211"/>
      <c r="DW18" s="211"/>
      <c r="DX18" s="211"/>
      <c r="DY18" s="211"/>
      <c r="DZ18" s="211"/>
      <c r="EA18" s="211"/>
      <c r="EB18" s="211"/>
      <c r="EC18" s="211"/>
      <c r="ED18" s="211"/>
      <c r="EE18" s="211"/>
      <c r="EF18" s="211"/>
      <c r="EG18" s="211"/>
      <c r="EH18" s="211"/>
      <c r="EI18" s="211"/>
      <c r="EJ18" s="211"/>
      <c r="EK18" s="211"/>
      <c r="EL18" s="211"/>
      <c r="EM18" s="211"/>
      <c r="EN18" s="211"/>
      <c r="EO18" s="211"/>
      <c r="EP18" s="211"/>
      <c r="EQ18" s="211"/>
      <c r="ER18" s="211"/>
      <c r="ES18" s="211"/>
      <c r="ET18" s="211"/>
      <c r="EU18" s="211"/>
      <c r="EV18" s="211"/>
      <c r="EW18" s="211"/>
      <c r="EX18" s="211"/>
      <c r="EY18" s="211"/>
      <c r="EZ18" s="211"/>
      <c r="FA18" s="211"/>
      <c r="FB18" s="211"/>
      <c r="FC18" s="211"/>
      <c r="FD18" s="211"/>
      <c r="FE18" s="211"/>
      <c r="FF18" s="211"/>
      <c r="FG18" s="211"/>
      <c r="FH18" s="211"/>
      <c r="FI18" s="211"/>
      <c r="FJ18" s="211"/>
      <c r="FK18" s="211"/>
      <c r="FL18" s="211"/>
      <c r="FM18" s="211"/>
      <c r="FN18" s="211"/>
      <c r="FO18" s="211"/>
      <c r="FP18" s="211"/>
      <c r="FQ18" s="211"/>
      <c r="FR18" s="211"/>
      <c r="FS18" s="211"/>
      <c r="FT18" s="211"/>
    </row>
    <row r="19" spans="1:176" s="198" customFormat="1" ht="49.5" customHeight="1" thickBot="1">
      <c r="A19" s="617"/>
      <c r="B19" s="630"/>
      <c r="C19" s="620"/>
      <c r="D19" s="620"/>
      <c r="E19" s="603"/>
      <c r="F19" s="603"/>
      <c r="G19" s="603"/>
      <c r="H19" s="606"/>
      <c r="I19" s="609"/>
      <c r="J19" s="612"/>
      <c r="K19" s="589"/>
      <c r="L19" s="589"/>
      <c r="M19" s="594"/>
      <c r="N19" s="628"/>
      <c r="O19" s="334"/>
      <c r="P19" s="269"/>
      <c r="Q19" s="269"/>
      <c r="R19" s="269"/>
      <c r="S19" s="269"/>
      <c r="T19" s="335"/>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c r="BX19" s="211"/>
      <c r="BY19" s="211"/>
      <c r="BZ19" s="211"/>
      <c r="CA19" s="211"/>
      <c r="CB19" s="211"/>
      <c r="CC19" s="211"/>
      <c r="CD19" s="211"/>
      <c r="CE19" s="211"/>
      <c r="CF19" s="211"/>
      <c r="CG19" s="211"/>
      <c r="CH19" s="211"/>
      <c r="CI19" s="211"/>
      <c r="CJ19" s="211"/>
      <c r="CK19" s="211"/>
      <c r="CL19" s="211"/>
      <c r="CM19" s="211"/>
      <c r="CN19" s="211"/>
      <c r="CO19" s="211"/>
      <c r="CP19" s="211"/>
      <c r="CQ19" s="211"/>
      <c r="CR19" s="211"/>
      <c r="CS19" s="211"/>
      <c r="CT19" s="211"/>
      <c r="CU19" s="211"/>
      <c r="CV19" s="211"/>
      <c r="CW19" s="211"/>
      <c r="CX19" s="211"/>
      <c r="CY19" s="211"/>
      <c r="CZ19" s="211"/>
      <c r="DA19" s="211"/>
      <c r="DB19" s="211"/>
      <c r="DC19" s="211"/>
      <c r="DD19" s="211"/>
      <c r="DE19" s="211"/>
      <c r="DF19" s="211"/>
      <c r="DG19" s="211"/>
      <c r="DH19" s="211"/>
      <c r="DI19" s="211"/>
      <c r="DJ19" s="211"/>
      <c r="DK19" s="211"/>
      <c r="DL19" s="211"/>
      <c r="DM19" s="211"/>
      <c r="DN19" s="211"/>
      <c r="DO19" s="211"/>
      <c r="DP19" s="211"/>
      <c r="DQ19" s="211"/>
      <c r="DR19" s="211"/>
      <c r="DS19" s="211"/>
      <c r="DT19" s="211"/>
      <c r="DU19" s="211"/>
      <c r="DV19" s="211"/>
      <c r="DW19" s="211"/>
      <c r="DX19" s="211"/>
      <c r="DY19" s="211"/>
      <c r="DZ19" s="211"/>
      <c r="EA19" s="211"/>
      <c r="EB19" s="211"/>
      <c r="EC19" s="211"/>
      <c r="ED19" s="211"/>
      <c r="EE19" s="211"/>
      <c r="EF19" s="211"/>
      <c r="EG19" s="211"/>
      <c r="EH19" s="211"/>
      <c r="EI19" s="211"/>
      <c r="EJ19" s="211"/>
      <c r="EK19" s="211"/>
      <c r="EL19" s="211"/>
      <c r="EM19" s="211"/>
      <c r="EN19" s="211"/>
      <c r="EO19" s="211"/>
      <c r="EP19" s="211"/>
      <c r="EQ19" s="211"/>
      <c r="ER19" s="211"/>
      <c r="ES19" s="211"/>
      <c r="ET19" s="211"/>
      <c r="EU19" s="211"/>
      <c r="EV19" s="211"/>
      <c r="EW19" s="211"/>
      <c r="EX19" s="211"/>
      <c r="EY19" s="211"/>
      <c r="EZ19" s="211"/>
      <c r="FA19" s="211"/>
      <c r="FB19" s="211"/>
      <c r="FC19" s="211"/>
      <c r="FD19" s="211"/>
      <c r="FE19" s="211"/>
      <c r="FF19" s="211"/>
      <c r="FG19" s="211"/>
      <c r="FH19" s="211"/>
      <c r="FI19" s="211"/>
      <c r="FJ19" s="211"/>
      <c r="FK19" s="211"/>
      <c r="FL19" s="211"/>
      <c r="FM19" s="211"/>
      <c r="FN19" s="211"/>
      <c r="FO19" s="211"/>
      <c r="FP19" s="211"/>
      <c r="FQ19" s="211"/>
      <c r="FR19" s="211"/>
      <c r="FS19" s="211"/>
      <c r="FT19" s="211"/>
    </row>
    <row r="20" spans="1:176" ht="123" customHeight="1">
      <c r="A20" s="615">
        <f>'Mapa Final'!A20</f>
        <v>3</v>
      </c>
      <c r="B20" s="590" t="str">
        <f>'Mapa Final'!B20</f>
        <v xml:space="preserve"> Vial</v>
      </c>
      <c r="C20" s="618" t="str">
        <f>'Mapa Final'!C20</f>
        <v>Afectación Económica</v>
      </c>
      <c r="D20" s="618" t="str">
        <f>'Mapa Final'!D20</f>
        <v>* Desconocimiento del PESV  por parte de los roles en la vía: Conductor de carro, motociclistas, ciclistas y peatones 
* Falta de control y seguimiento en la implementación del Plan Estratégico de Seguridad Vial (PESV)</v>
      </c>
      <c r="E20" s="601" t="str">
        <f>'Mapa Final'!E20</f>
        <v>Ocurrencia de accidentes de tránsito que puede presentar  accidentes de trabajo  leves, graves y mortales de los actores en la vía y daños de vehículos</v>
      </c>
      <c r="F20" s="601" t="str">
        <f>'Mapa Final'!F20</f>
        <v xml:space="preserve">La posibilidad de afectación económica, reputación y salud de la población judicial de la entidad,  debido a la ocurrencia de accidentes de tránsito que puede presentar  accidentes de trabajo  leves, graves y mortales de los actores en la vía  y daños de vehículos </v>
      </c>
      <c r="G20" s="601" t="str">
        <f>'Mapa Final'!G20</f>
        <v>Relaciones Laborales</v>
      </c>
      <c r="H20" s="604" t="str">
        <f>'Mapa Final'!I20</f>
        <v>Alta</v>
      </c>
      <c r="I20" s="607" t="str">
        <f>'Mapa Final'!L20</f>
        <v>Mayor</v>
      </c>
      <c r="J20" s="610" t="str">
        <f>'Mapa Final'!N20</f>
        <v xml:space="preserve">Alto </v>
      </c>
      <c r="K20" s="587" t="str">
        <f>'Mapa Final'!AA20</f>
        <v>Media</v>
      </c>
      <c r="L20" s="587" t="str">
        <f>'Mapa Final'!AE20</f>
        <v>Mayor</v>
      </c>
      <c r="M20" s="592" t="str">
        <f>'Mapa Final'!AG20</f>
        <v xml:space="preserve">Alto </v>
      </c>
      <c r="N20" s="626" t="str">
        <f>'Mapa Final'!AH20</f>
        <v>Reducir(mitigar)</v>
      </c>
      <c r="O20" s="304" t="s">
        <v>606</v>
      </c>
      <c r="P20" s="305" t="s">
        <v>509</v>
      </c>
      <c r="Q20" s="305" t="s">
        <v>509</v>
      </c>
      <c r="R20" s="306">
        <v>44287</v>
      </c>
      <c r="S20" s="306">
        <v>44377</v>
      </c>
      <c r="T20" s="315" t="s">
        <v>612</v>
      </c>
      <c r="U20" s="211"/>
      <c r="V20" s="211"/>
    </row>
    <row r="21" spans="1:176" ht="44.25" customHeight="1">
      <c r="A21" s="616"/>
      <c r="B21" s="629"/>
      <c r="C21" s="619"/>
      <c r="D21" s="619"/>
      <c r="E21" s="602"/>
      <c r="F21" s="602"/>
      <c r="G21" s="602"/>
      <c r="H21" s="605"/>
      <c r="I21" s="608"/>
      <c r="J21" s="611"/>
      <c r="K21" s="588"/>
      <c r="L21" s="588"/>
      <c r="M21" s="593"/>
      <c r="N21" s="627"/>
      <c r="O21" s="307" t="s">
        <v>557</v>
      </c>
      <c r="P21" s="279" t="s">
        <v>509</v>
      </c>
      <c r="Q21" s="279" t="s">
        <v>509</v>
      </c>
      <c r="R21" s="302">
        <v>44287</v>
      </c>
      <c r="S21" s="302">
        <v>44377</v>
      </c>
      <c r="T21" s="308" t="s">
        <v>545</v>
      </c>
      <c r="U21" s="211"/>
      <c r="V21" s="211"/>
    </row>
    <row r="22" spans="1:176" ht="54" customHeight="1">
      <c r="A22" s="616"/>
      <c r="B22" s="629"/>
      <c r="C22" s="619"/>
      <c r="D22" s="619"/>
      <c r="E22" s="602"/>
      <c r="F22" s="602"/>
      <c r="G22" s="602"/>
      <c r="H22" s="605"/>
      <c r="I22" s="608"/>
      <c r="J22" s="611"/>
      <c r="K22" s="588"/>
      <c r="L22" s="588"/>
      <c r="M22" s="593"/>
      <c r="N22" s="627"/>
      <c r="O22" s="309"/>
      <c r="P22" s="274"/>
      <c r="Q22" s="274"/>
      <c r="R22" s="274"/>
      <c r="S22" s="274"/>
      <c r="T22" s="310"/>
      <c r="U22" s="211"/>
      <c r="V22" s="211"/>
    </row>
    <row r="23" spans="1:176" ht="54" customHeight="1">
      <c r="A23" s="616"/>
      <c r="B23" s="629"/>
      <c r="C23" s="619"/>
      <c r="D23" s="619"/>
      <c r="E23" s="602"/>
      <c r="F23" s="602"/>
      <c r="G23" s="602"/>
      <c r="H23" s="605"/>
      <c r="I23" s="608"/>
      <c r="J23" s="611"/>
      <c r="K23" s="588"/>
      <c r="L23" s="588"/>
      <c r="M23" s="593"/>
      <c r="N23" s="627"/>
      <c r="O23" s="311"/>
      <c r="P23" s="283"/>
      <c r="Q23" s="283"/>
      <c r="R23" s="283"/>
      <c r="S23" s="283"/>
      <c r="T23" s="312"/>
      <c r="U23" s="211"/>
      <c r="V23" s="211"/>
    </row>
    <row r="24" spans="1:176" ht="54" customHeight="1" thickBot="1">
      <c r="A24" s="617"/>
      <c r="B24" s="630"/>
      <c r="C24" s="620"/>
      <c r="D24" s="620"/>
      <c r="E24" s="603"/>
      <c r="F24" s="603"/>
      <c r="G24" s="603"/>
      <c r="H24" s="606"/>
      <c r="I24" s="609"/>
      <c r="J24" s="612"/>
      <c r="K24" s="589"/>
      <c r="L24" s="589"/>
      <c r="M24" s="594"/>
      <c r="N24" s="628"/>
      <c r="O24" s="313"/>
      <c r="P24" s="284"/>
      <c r="Q24" s="284"/>
      <c r="R24" s="284"/>
      <c r="S24" s="284"/>
      <c r="T24" s="314"/>
      <c r="U24" s="211"/>
      <c r="V24" s="211"/>
    </row>
    <row r="25" spans="1:176" ht="78" customHeight="1">
      <c r="A25" s="615">
        <f>'Mapa Final'!A25</f>
        <v>4</v>
      </c>
      <c r="B25" s="590" t="str">
        <f>'Mapa Final'!B25</f>
        <v>Publico</v>
      </c>
      <c r="C25" s="618" t="str">
        <f>'Mapa Final'!C25</f>
        <v>Vulneración de los derechos fundamentales de los ciudadanos</v>
      </c>
      <c r="D25" s="618" t="str">
        <f>'Mapa Final'!D25</f>
        <v>Presencia de los siguientes peligros: 
* Huelga, motín, asonada, conmoción Civil
* Desórdenes civiles.
* Atentados terroristas
* Situación de atraco, asalto robo u otras situaciones de violencia.
* Incursión armada o guerrillera.
* Minas o elementos explosivos</v>
      </c>
      <c r="E25" s="601" t="str">
        <f>'Mapa Final'!E25</f>
        <v>Violencia social generalizada en el país que puede presentar  accidentes de trabajo leves, graves y mortales y afectaciones a la infraestructura</v>
      </c>
      <c r="F25" s="601" t="str">
        <f>'Mapa Final'!F25</f>
        <v>La posibilidad de afectación económica, reputación y salud de la población judicial de la entidad debido a la violencia social generalizada en el país que puede presentar  accidentes de trabajo leves, graves y mortales  y afectaciones a la infraestructura</v>
      </c>
      <c r="G25" s="601" t="str">
        <f>'Mapa Final'!G25</f>
        <v>Relaciones Laborales</v>
      </c>
      <c r="H25" s="604" t="str">
        <f>'Mapa Final'!I25</f>
        <v>Alta</v>
      </c>
      <c r="I25" s="607" t="str">
        <f>'Mapa Final'!L25</f>
        <v>Mayor</v>
      </c>
      <c r="J25" s="610" t="str">
        <f>'Mapa Final'!N25</f>
        <v xml:space="preserve">Alto </v>
      </c>
      <c r="K25" s="587" t="str">
        <f>'Mapa Final'!AA25</f>
        <v>Media</v>
      </c>
      <c r="L25" s="587" t="str">
        <f>'Mapa Final'!AE25</f>
        <v>Mayor</v>
      </c>
      <c r="M25" s="592" t="str">
        <f>'Mapa Final'!AG25</f>
        <v xml:space="preserve">Alto </v>
      </c>
      <c r="N25" s="626" t="str">
        <f>'Mapa Final'!AH25</f>
        <v>Evitar</v>
      </c>
      <c r="O25" s="621" t="s">
        <v>607</v>
      </c>
      <c r="P25" s="599" t="s">
        <v>509</v>
      </c>
      <c r="Q25" s="599" t="s">
        <v>509</v>
      </c>
      <c r="R25" s="597">
        <v>44287</v>
      </c>
      <c r="S25" s="597">
        <v>44377</v>
      </c>
      <c r="T25" s="624" t="s">
        <v>588</v>
      </c>
    </row>
    <row r="26" spans="1:176" ht="45.75" customHeight="1">
      <c r="A26" s="616"/>
      <c r="B26" s="629"/>
      <c r="C26" s="619"/>
      <c r="D26" s="619"/>
      <c r="E26" s="602"/>
      <c r="F26" s="602"/>
      <c r="G26" s="602"/>
      <c r="H26" s="605"/>
      <c r="I26" s="608"/>
      <c r="J26" s="611"/>
      <c r="K26" s="588"/>
      <c r="L26" s="588"/>
      <c r="M26" s="593"/>
      <c r="N26" s="627"/>
      <c r="O26" s="622"/>
      <c r="P26" s="600"/>
      <c r="Q26" s="600"/>
      <c r="R26" s="598"/>
      <c r="S26" s="598"/>
      <c r="T26" s="625"/>
    </row>
    <row r="27" spans="1:176" ht="106.5" customHeight="1">
      <c r="A27" s="616"/>
      <c r="B27" s="629"/>
      <c r="C27" s="619"/>
      <c r="D27" s="619"/>
      <c r="E27" s="602"/>
      <c r="F27" s="602"/>
      <c r="G27" s="602"/>
      <c r="H27" s="605"/>
      <c r="I27" s="608"/>
      <c r="J27" s="611"/>
      <c r="K27" s="588"/>
      <c r="L27" s="588"/>
      <c r="M27" s="593"/>
      <c r="N27" s="627"/>
      <c r="O27" s="307" t="s">
        <v>608</v>
      </c>
      <c r="P27" s="279" t="s">
        <v>509</v>
      </c>
      <c r="Q27" s="279" t="s">
        <v>509</v>
      </c>
      <c r="R27" s="302">
        <v>44287</v>
      </c>
      <c r="S27" s="302">
        <v>44377</v>
      </c>
      <c r="T27" s="326" t="s">
        <v>581</v>
      </c>
    </row>
    <row r="28" spans="1:176" ht="30" customHeight="1">
      <c r="A28" s="616"/>
      <c r="B28" s="629"/>
      <c r="C28" s="619"/>
      <c r="D28" s="619"/>
      <c r="E28" s="602"/>
      <c r="F28" s="602"/>
      <c r="G28" s="602"/>
      <c r="H28" s="605"/>
      <c r="I28" s="608"/>
      <c r="J28" s="611"/>
      <c r="K28" s="588"/>
      <c r="L28" s="588"/>
      <c r="M28" s="593"/>
      <c r="N28" s="627"/>
      <c r="O28" s="311"/>
      <c r="P28" s="283"/>
      <c r="Q28" s="283"/>
      <c r="R28" s="283"/>
      <c r="S28" s="283"/>
      <c r="T28" s="312"/>
    </row>
    <row r="29" spans="1:176" ht="30" customHeight="1" thickBot="1">
      <c r="A29" s="617"/>
      <c r="B29" s="630"/>
      <c r="C29" s="620"/>
      <c r="D29" s="620"/>
      <c r="E29" s="603"/>
      <c r="F29" s="603"/>
      <c r="G29" s="603"/>
      <c r="H29" s="606"/>
      <c r="I29" s="609"/>
      <c r="J29" s="612"/>
      <c r="K29" s="589"/>
      <c r="L29" s="589"/>
      <c r="M29" s="594"/>
      <c r="N29" s="628"/>
      <c r="O29" s="313"/>
      <c r="P29" s="284"/>
      <c r="Q29" s="284"/>
      <c r="R29" s="284"/>
      <c r="S29" s="284"/>
      <c r="T29" s="314"/>
    </row>
    <row r="30" spans="1:176" ht="128.25">
      <c r="A30" s="615">
        <f>'Mapa Final'!A35</f>
        <v>6</v>
      </c>
      <c r="B30" s="590" t="str">
        <f>'Mapa Final'!B35</f>
        <v>Pandemia Sars COV2 - COVID 19</v>
      </c>
      <c r="C30" s="618" t="str">
        <f>'Mapa Final'!C35</f>
        <v>Afectación en la Prestación del Servicio de Justicia</v>
      </c>
      <c r="D30" s="618" t="str">
        <f>'Mapa Final'!D35</f>
        <v>Propagación a nivel mundial del virus Sars COV2 - COVID 19</v>
      </c>
      <c r="E30" s="601" t="str">
        <f>'Mapa Final'!E35</f>
        <v>Afectación en la salud de la población judicial</v>
      </c>
      <c r="F30" s="601" t="str">
        <f>'Mapa Final'!F35</f>
        <v xml:space="preserve">La posibilidad de afectación en la Prestación del Servicio de Justicia, económica, salud de la población judicial y ambiental de la entidad  debido al Contagio por el virus Sars COV2 - COVID 19 </v>
      </c>
      <c r="G30" s="601" t="str">
        <f>'Mapa Final'!G35</f>
        <v>Relaciones Laborales</v>
      </c>
      <c r="H30" s="604" t="str">
        <f>'Mapa Final'!I35</f>
        <v>Muy Alta</v>
      </c>
      <c r="I30" s="607" t="str">
        <f>'Mapa Final'!L35</f>
        <v>Mayor</v>
      </c>
      <c r="J30" s="610" t="str">
        <f>'Mapa Final'!N35</f>
        <v xml:space="preserve">Alto </v>
      </c>
      <c r="K30" s="587" t="str">
        <f>'Mapa Final'!AA35</f>
        <v>Media</v>
      </c>
      <c r="L30" s="587" t="str">
        <f>'Mapa Final'!AE35</f>
        <v>Mayor</v>
      </c>
      <c r="M30" s="592" t="str">
        <f>'Mapa Final'!AG35</f>
        <v xml:space="preserve">Alto </v>
      </c>
      <c r="N30" s="626" t="str">
        <f>'Mapa Final'!AH35</f>
        <v>Evitar</v>
      </c>
      <c r="O30" s="317" t="s">
        <v>613</v>
      </c>
      <c r="P30" s="305" t="s">
        <v>509</v>
      </c>
      <c r="Q30" s="305" t="s">
        <v>509</v>
      </c>
      <c r="R30" s="318">
        <v>44287</v>
      </c>
      <c r="S30" s="318">
        <v>44377</v>
      </c>
      <c r="T30" s="319" t="s">
        <v>562</v>
      </c>
    </row>
    <row r="31" spans="1:176" ht="51">
      <c r="A31" s="616"/>
      <c r="B31" s="629"/>
      <c r="C31" s="619"/>
      <c r="D31" s="619"/>
      <c r="E31" s="602"/>
      <c r="F31" s="602"/>
      <c r="G31" s="602"/>
      <c r="H31" s="605"/>
      <c r="I31" s="608"/>
      <c r="J31" s="611"/>
      <c r="K31" s="588"/>
      <c r="L31" s="588"/>
      <c r="M31" s="593"/>
      <c r="N31" s="627"/>
      <c r="O31" s="320" t="s">
        <v>544</v>
      </c>
      <c r="P31" s="279" t="s">
        <v>509</v>
      </c>
      <c r="Q31" s="279" t="s">
        <v>509</v>
      </c>
      <c r="R31" s="277">
        <v>44287</v>
      </c>
      <c r="S31" s="277">
        <v>44377</v>
      </c>
      <c r="T31" s="321" t="s">
        <v>580</v>
      </c>
    </row>
    <row r="32" spans="1:176" ht="102">
      <c r="A32" s="616"/>
      <c r="B32" s="629"/>
      <c r="C32" s="619"/>
      <c r="D32" s="619"/>
      <c r="E32" s="602"/>
      <c r="F32" s="602"/>
      <c r="G32" s="602"/>
      <c r="H32" s="605"/>
      <c r="I32" s="608"/>
      <c r="J32" s="611"/>
      <c r="K32" s="588"/>
      <c r="L32" s="588"/>
      <c r="M32" s="593"/>
      <c r="N32" s="627"/>
      <c r="O32" s="322" t="s">
        <v>609</v>
      </c>
      <c r="P32" s="279" t="s">
        <v>509</v>
      </c>
      <c r="Q32" s="279" t="s">
        <v>509</v>
      </c>
      <c r="R32" s="277">
        <v>44287</v>
      </c>
      <c r="S32" s="277">
        <v>44377</v>
      </c>
      <c r="T32" s="308" t="s">
        <v>589</v>
      </c>
    </row>
    <row r="33" spans="1:20" ht="73.5" customHeight="1">
      <c r="A33" s="616"/>
      <c r="B33" s="629"/>
      <c r="C33" s="619"/>
      <c r="D33" s="619"/>
      <c r="E33" s="602"/>
      <c r="F33" s="602"/>
      <c r="G33" s="602"/>
      <c r="H33" s="605"/>
      <c r="I33" s="608"/>
      <c r="J33" s="611"/>
      <c r="K33" s="588"/>
      <c r="L33" s="588"/>
      <c r="M33" s="593"/>
      <c r="N33" s="627"/>
      <c r="O33" s="322" t="s">
        <v>583</v>
      </c>
      <c r="P33" s="279" t="s">
        <v>509</v>
      </c>
      <c r="Q33" s="279" t="s">
        <v>509</v>
      </c>
      <c r="R33" s="277">
        <v>44287</v>
      </c>
      <c r="S33" s="277">
        <v>44377</v>
      </c>
      <c r="T33" s="321" t="s">
        <v>584</v>
      </c>
    </row>
    <row r="34" spans="1:20" ht="77.25" customHeight="1" thickBot="1">
      <c r="A34" s="617"/>
      <c r="B34" s="630"/>
      <c r="C34" s="620"/>
      <c r="D34" s="620"/>
      <c r="E34" s="603"/>
      <c r="F34" s="603"/>
      <c r="G34" s="603"/>
      <c r="H34" s="606"/>
      <c r="I34" s="609"/>
      <c r="J34" s="612"/>
      <c r="K34" s="589"/>
      <c r="L34" s="589"/>
      <c r="M34" s="594"/>
      <c r="N34" s="628"/>
      <c r="O34" s="323" t="s">
        <v>564</v>
      </c>
      <c r="P34" s="298" t="s">
        <v>509</v>
      </c>
      <c r="Q34" s="298" t="s">
        <v>509</v>
      </c>
      <c r="R34" s="324">
        <v>44287</v>
      </c>
      <c r="S34" s="324">
        <v>44377</v>
      </c>
      <c r="T34" s="325" t="s">
        <v>585</v>
      </c>
    </row>
    <row r="35" spans="1:20" ht="48" customHeight="1">
      <c r="A35" s="615">
        <f>'Mapa Final'!A40</f>
        <v>7</v>
      </c>
      <c r="B35" s="590" t="str">
        <f>'Mapa Final'!B40</f>
        <v>Corrupción</v>
      </c>
      <c r="C35" s="618" t="str">
        <f>'Mapa Final'!C40</f>
        <v>Reputacional(Corrupción)</v>
      </c>
      <c r="D35" s="618" t="str">
        <f>'Mapa Final'!D40</f>
        <v xml:space="preserve">1.Insuficientes programas de capacitación para la toma de conciencia debido al desconocimiento de l ley antisoborno (ISO 37001:2016), Plan Anticorrupción y  de los  valores y principios propios de la entidad.
2. Desconocimiento del Código de Ética y Buen Gobierno.    
3.Carencia de compromiso  y transparencia de los servidores judiciales con la entidad  
4.Deficiencia del control y seguimiento de la gestión ejercida por los servidores judiciales.
5.Obtención de beneficios propios </v>
      </c>
      <c r="E35" s="601" t="str">
        <f>'Mapa Final'!E40</f>
        <v xml:space="preserve">Carencia de transparencia, ética y valores . </v>
      </c>
      <c r="F35" s="601" t="str">
        <f>'Mapa Final'!F40</f>
        <v xml:space="preserve">Posibilidad de actos indebidos de  los servidores judiciales debido a  la carencia en transparencia, ética y valores </v>
      </c>
      <c r="G35" s="601" t="str">
        <f>'Mapa Final'!G40</f>
        <v>Fraude Interno</v>
      </c>
      <c r="H35" s="604" t="str">
        <f>'Mapa Final'!I40</f>
        <v>Alta</v>
      </c>
      <c r="I35" s="607" t="str">
        <f>'Mapa Final'!L40</f>
        <v>Mayor</v>
      </c>
      <c r="J35" s="610" t="str">
        <f>'Mapa Final'!N40</f>
        <v xml:space="preserve">Alto </v>
      </c>
      <c r="K35" s="587" t="str">
        <f>'Mapa Final'!AA40</f>
        <v>Media</v>
      </c>
      <c r="L35" s="587" t="str">
        <f>'Mapa Final'!AE40</f>
        <v>Mayor</v>
      </c>
      <c r="M35" s="592" t="str">
        <f>'Mapa Final'!AG40</f>
        <v xml:space="preserve">Alto </v>
      </c>
      <c r="N35" s="626" t="str">
        <f>'Mapa Final'!AH40</f>
        <v>Reducir(mitigar)</v>
      </c>
      <c r="O35" s="327" t="s">
        <v>566</v>
      </c>
      <c r="P35" s="305" t="s">
        <v>509</v>
      </c>
      <c r="Q35" s="305" t="s">
        <v>509</v>
      </c>
      <c r="R35" s="318">
        <v>44287</v>
      </c>
      <c r="S35" s="318">
        <v>44377</v>
      </c>
      <c r="T35" s="328" t="s">
        <v>586</v>
      </c>
    </row>
    <row r="36" spans="1:20" ht="48" customHeight="1">
      <c r="A36" s="616"/>
      <c r="B36" s="629"/>
      <c r="C36" s="619"/>
      <c r="D36" s="619"/>
      <c r="E36" s="602"/>
      <c r="F36" s="602"/>
      <c r="G36" s="602"/>
      <c r="H36" s="605"/>
      <c r="I36" s="608"/>
      <c r="J36" s="611"/>
      <c r="K36" s="588"/>
      <c r="L36" s="588"/>
      <c r="M36" s="593"/>
      <c r="N36" s="627"/>
      <c r="O36" s="311"/>
      <c r="P36" s="283"/>
      <c r="Q36" s="283"/>
      <c r="R36" s="283"/>
      <c r="S36" s="283"/>
      <c r="T36" s="312"/>
    </row>
    <row r="37" spans="1:20" ht="48" customHeight="1">
      <c r="A37" s="616"/>
      <c r="B37" s="629"/>
      <c r="C37" s="619"/>
      <c r="D37" s="619"/>
      <c r="E37" s="602"/>
      <c r="F37" s="602"/>
      <c r="G37" s="602"/>
      <c r="H37" s="605"/>
      <c r="I37" s="608"/>
      <c r="J37" s="611"/>
      <c r="K37" s="588"/>
      <c r="L37" s="588"/>
      <c r="M37" s="593"/>
      <c r="N37" s="627"/>
      <c r="O37" s="311"/>
      <c r="P37" s="283"/>
      <c r="Q37" s="283"/>
      <c r="R37" s="283"/>
      <c r="S37" s="283"/>
      <c r="T37" s="312"/>
    </row>
    <row r="38" spans="1:20" ht="48" customHeight="1">
      <c r="A38" s="616"/>
      <c r="B38" s="629"/>
      <c r="C38" s="619"/>
      <c r="D38" s="619"/>
      <c r="E38" s="602"/>
      <c r="F38" s="602"/>
      <c r="G38" s="602"/>
      <c r="H38" s="605"/>
      <c r="I38" s="608"/>
      <c r="J38" s="611"/>
      <c r="K38" s="588"/>
      <c r="L38" s="588"/>
      <c r="M38" s="593"/>
      <c r="N38" s="627"/>
      <c r="O38" s="311"/>
      <c r="P38" s="283"/>
      <c r="Q38" s="283"/>
      <c r="R38" s="283"/>
      <c r="S38" s="283"/>
      <c r="T38" s="312"/>
    </row>
    <row r="39" spans="1:20" ht="48" customHeight="1" thickBot="1">
      <c r="A39" s="617"/>
      <c r="B39" s="630"/>
      <c r="C39" s="620"/>
      <c r="D39" s="620"/>
      <c r="E39" s="603"/>
      <c r="F39" s="603"/>
      <c r="G39" s="603"/>
      <c r="H39" s="606"/>
      <c r="I39" s="609"/>
      <c r="J39" s="612"/>
      <c r="K39" s="589"/>
      <c r="L39" s="589"/>
      <c r="M39" s="594"/>
      <c r="N39" s="628"/>
      <c r="O39" s="313"/>
      <c r="P39" s="284"/>
      <c r="Q39" s="284"/>
      <c r="R39" s="284"/>
      <c r="S39" s="284"/>
      <c r="T39" s="314"/>
    </row>
    <row r="40" spans="1:20" ht="38.25" customHeight="1">
      <c r="A40" s="615">
        <f>'Mapa Final'!A30</f>
        <v>5</v>
      </c>
      <c r="B40" s="590" t="str">
        <f>'Mapa Final'!B30</f>
        <v>Fenómenos naturales</v>
      </c>
      <c r="C40" s="618" t="str">
        <f>'Mapa Final'!C30</f>
        <v>Afectación en la Prestación del Servicio de Justicia</v>
      </c>
      <c r="D40" s="618" t="str">
        <f>'Mapa Final'!D30</f>
        <v>Presencia de los siguientes amenazas o desastres: Sismo/Terremoto 
Vendaval/vientos
Huracanes
Inundación 
Derrumbe/Deslizamiento
Precipitaciones, (lluvias, granizadas, heladas) 
Erupción volcánica
Tsunami / Maremoto
Sequías
Tormenta eléctrica - rayos
Colapso estructural
Incendio forestal</v>
      </c>
      <c r="E40" s="601" t="str">
        <f>'Mapa Final'!E30</f>
        <v>Ocurrencia de amenazas o desastres que pueden poner en peligro la seguridad y salud de la población judicial  y visitantes en las instalaciones</v>
      </c>
      <c r="F40" s="601" t="str">
        <f>'Mapa Final'!F30</f>
        <v>La posibilidad de afectación económica,  salud de la población judicial y ambiental de la entidad debido a la ocurrencia de amenazas o desastres que pueden poner en peligro la seguridad y salud de la población judicial  y visitantes en las instalaciones</v>
      </c>
      <c r="G40" s="601" t="str">
        <f>'Mapa Final'!G30</f>
        <v>Relaciones Laborales</v>
      </c>
      <c r="H40" s="604" t="str">
        <f>'Mapa Final'!I30</f>
        <v>Alta</v>
      </c>
      <c r="I40" s="607" t="str">
        <f>'Mapa Final'!L30</f>
        <v>Mayor</v>
      </c>
      <c r="J40" s="610" t="str">
        <f>'Mapa Final'!N30</f>
        <v xml:space="preserve">Alto </v>
      </c>
      <c r="K40" s="587" t="str">
        <f>'Mapa Final'!AA30</f>
        <v>Media</v>
      </c>
      <c r="L40" s="587" t="str">
        <f>'Mapa Final'!AE30</f>
        <v>Mayor</v>
      </c>
      <c r="M40" s="592" t="str">
        <f>'Mapa Final'!AG30</f>
        <v xml:space="preserve">Alto </v>
      </c>
      <c r="N40" s="626" t="str">
        <f>'Mapa Final'!AH30</f>
        <v>Reducir(mitigar)</v>
      </c>
      <c r="O40" s="621" t="s">
        <v>625</v>
      </c>
      <c r="P40" s="599" t="s">
        <v>509</v>
      </c>
      <c r="Q40" s="599" t="s">
        <v>509</v>
      </c>
      <c r="R40" s="597">
        <v>44287</v>
      </c>
      <c r="S40" s="597">
        <v>44377</v>
      </c>
      <c r="T40" s="624" t="s">
        <v>578</v>
      </c>
    </row>
    <row r="41" spans="1:20" ht="65.25" customHeight="1">
      <c r="A41" s="616"/>
      <c r="B41" s="629"/>
      <c r="C41" s="619"/>
      <c r="D41" s="619"/>
      <c r="E41" s="602"/>
      <c r="F41" s="602"/>
      <c r="G41" s="602"/>
      <c r="H41" s="605"/>
      <c r="I41" s="608"/>
      <c r="J41" s="611"/>
      <c r="K41" s="588"/>
      <c r="L41" s="588"/>
      <c r="M41" s="593"/>
      <c r="N41" s="627"/>
      <c r="O41" s="622"/>
      <c r="P41" s="600"/>
      <c r="Q41" s="600"/>
      <c r="R41" s="623"/>
      <c r="S41" s="623"/>
      <c r="T41" s="625"/>
    </row>
    <row r="42" spans="1:20" ht="93.75" customHeight="1">
      <c r="A42" s="616"/>
      <c r="B42" s="629"/>
      <c r="C42" s="619"/>
      <c r="D42" s="619"/>
      <c r="E42" s="602"/>
      <c r="F42" s="602"/>
      <c r="G42" s="602"/>
      <c r="H42" s="605"/>
      <c r="I42" s="608"/>
      <c r="J42" s="611"/>
      <c r="K42" s="588"/>
      <c r="L42" s="588"/>
      <c r="M42" s="593"/>
      <c r="N42" s="627"/>
      <c r="O42" s="329" t="s">
        <v>610</v>
      </c>
      <c r="P42" s="279" t="s">
        <v>509</v>
      </c>
      <c r="Q42" s="279" t="s">
        <v>509</v>
      </c>
      <c r="R42" s="277">
        <v>44287</v>
      </c>
      <c r="S42" s="277">
        <v>44377</v>
      </c>
      <c r="T42" s="330" t="s">
        <v>587</v>
      </c>
    </row>
    <row r="43" spans="1:20" ht="38.25" customHeight="1">
      <c r="A43" s="616"/>
      <c r="B43" s="629"/>
      <c r="C43" s="619"/>
      <c r="D43" s="619"/>
      <c r="E43" s="602"/>
      <c r="F43" s="602"/>
      <c r="G43" s="602"/>
      <c r="H43" s="605"/>
      <c r="I43" s="608"/>
      <c r="J43" s="611"/>
      <c r="K43" s="588"/>
      <c r="L43" s="588"/>
      <c r="M43" s="593"/>
      <c r="N43" s="627"/>
      <c r="O43" s="311"/>
      <c r="P43" s="283"/>
      <c r="Q43" s="283"/>
      <c r="R43" s="316"/>
      <c r="S43" s="316"/>
      <c r="T43" s="312"/>
    </row>
    <row r="44" spans="1:20" ht="38.25" customHeight="1" thickBot="1">
      <c r="A44" s="617"/>
      <c r="B44" s="630"/>
      <c r="C44" s="620"/>
      <c r="D44" s="620"/>
      <c r="E44" s="603"/>
      <c r="F44" s="603"/>
      <c r="G44" s="603"/>
      <c r="H44" s="606"/>
      <c r="I44" s="609"/>
      <c r="J44" s="612"/>
      <c r="K44" s="589"/>
      <c r="L44" s="589"/>
      <c r="M44" s="594"/>
      <c r="N44" s="628"/>
      <c r="O44" s="313"/>
      <c r="P44" s="284"/>
      <c r="Q44" s="284"/>
      <c r="R44" s="284"/>
      <c r="S44" s="284"/>
      <c r="T44" s="314"/>
    </row>
    <row r="45" spans="1:20">
      <c r="A45" s="615">
        <f>'Mapa Final'!A45</f>
        <v>0</v>
      </c>
      <c r="B45" s="590">
        <f>'Mapa Final'!B45</f>
        <v>0</v>
      </c>
      <c r="C45" s="618">
        <f>'Mapa Final'!C45</f>
        <v>0</v>
      </c>
      <c r="D45" s="618">
        <f>'Mapa Final'!D45</f>
        <v>0</v>
      </c>
      <c r="E45" s="601">
        <f>'Mapa Final'!E45</f>
        <v>0</v>
      </c>
      <c r="F45" s="601">
        <f>'Mapa Final'!F45</f>
        <v>0</v>
      </c>
      <c r="G45" s="601">
        <f>'Mapa Final'!G45</f>
        <v>0</v>
      </c>
      <c r="H45" s="604" t="str">
        <f>'Mapa Final'!I45</f>
        <v>Muy Baja</v>
      </c>
      <c r="I45" s="607" t="b">
        <f>'Mapa Final'!L45</f>
        <v>0</v>
      </c>
      <c r="J45" s="610" t="e">
        <f>'Mapa Final'!N45</f>
        <v>#N/A</v>
      </c>
      <c r="K45" s="587" t="e">
        <f>'Mapa Final'!AA45</f>
        <v>#DIV/0!</v>
      </c>
      <c r="L45" s="587" t="e">
        <f>'Mapa Final'!AE45</f>
        <v>#DIV/0!</v>
      </c>
      <c r="M45" s="592" t="e">
        <f>'Mapa Final'!AG45</f>
        <v>#DIV/0!</v>
      </c>
      <c r="N45" s="587">
        <f>'Mapa Final'!AH45</f>
        <v>0</v>
      </c>
      <c r="O45" s="269"/>
      <c r="P45" s="269"/>
      <c r="Q45" s="269"/>
      <c r="R45" s="269"/>
      <c r="S45" s="269"/>
      <c r="T45" s="269"/>
    </row>
    <row r="46" spans="1:20">
      <c r="A46" s="616"/>
      <c r="B46" s="629"/>
      <c r="C46" s="619"/>
      <c r="D46" s="619"/>
      <c r="E46" s="602"/>
      <c r="F46" s="602"/>
      <c r="G46" s="602"/>
      <c r="H46" s="605"/>
      <c r="I46" s="608"/>
      <c r="J46" s="611"/>
      <c r="K46" s="588"/>
      <c r="L46" s="588"/>
      <c r="M46" s="593"/>
      <c r="N46" s="588"/>
      <c r="O46" s="269"/>
      <c r="P46" s="269"/>
      <c r="Q46" s="269"/>
      <c r="R46" s="269"/>
      <c r="S46" s="269"/>
      <c r="T46" s="269"/>
    </row>
    <row r="47" spans="1:20">
      <c r="A47" s="616"/>
      <c r="B47" s="629"/>
      <c r="C47" s="619"/>
      <c r="D47" s="619"/>
      <c r="E47" s="602"/>
      <c r="F47" s="602"/>
      <c r="G47" s="602"/>
      <c r="H47" s="605"/>
      <c r="I47" s="608"/>
      <c r="J47" s="611"/>
      <c r="K47" s="588"/>
      <c r="L47" s="588"/>
      <c r="M47" s="593"/>
      <c r="N47" s="588"/>
      <c r="O47" s="269"/>
      <c r="P47" s="269"/>
      <c r="Q47" s="269"/>
      <c r="R47" s="269"/>
      <c r="S47" s="269"/>
      <c r="T47" s="269"/>
    </row>
    <row r="48" spans="1:20">
      <c r="A48" s="616"/>
      <c r="B48" s="629"/>
      <c r="C48" s="619"/>
      <c r="D48" s="619"/>
      <c r="E48" s="602"/>
      <c r="F48" s="602"/>
      <c r="G48" s="602"/>
      <c r="H48" s="605"/>
      <c r="I48" s="608"/>
      <c r="J48" s="611"/>
      <c r="K48" s="588"/>
      <c r="L48" s="588"/>
      <c r="M48" s="593"/>
      <c r="N48" s="588"/>
      <c r="O48" s="269"/>
      <c r="P48" s="269"/>
      <c r="Q48" s="269"/>
      <c r="R48" s="269"/>
      <c r="S48" s="269"/>
      <c r="T48" s="269"/>
    </row>
    <row r="49" spans="1:20" ht="15.75" thickBot="1">
      <c r="A49" s="617"/>
      <c r="B49" s="630"/>
      <c r="C49" s="620"/>
      <c r="D49" s="620"/>
      <c r="E49" s="603"/>
      <c r="F49" s="603"/>
      <c r="G49" s="603"/>
      <c r="H49" s="606"/>
      <c r="I49" s="609"/>
      <c r="J49" s="612"/>
      <c r="K49" s="589"/>
      <c r="L49" s="589"/>
      <c r="M49" s="594"/>
      <c r="N49" s="589"/>
      <c r="O49" s="270"/>
      <c r="P49" s="270"/>
      <c r="Q49" s="270"/>
      <c r="R49" s="270"/>
      <c r="S49" s="270"/>
      <c r="T49" s="270"/>
    </row>
    <row r="50" spans="1:20">
      <c r="A50" s="615">
        <f>'Mapa Final'!A50</f>
        <v>0</v>
      </c>
      <c r="B50" s="590">
        <f>'Mapa Final'!B50</f>
        <v>0</v>
      </c>
      <c r="C50" s="618">
        <f>'Mapa Final'!C50</f>
        <v>0</v>
      </c>
      <c r="D50" s="618">
        <f>'Mapa Final'!D50</f>
        <v>0</v>
      </c>
      <c r="E50" s="601">
        <f>'Mapa Final'!E50</f>
        <v>0</v>
      </c>
      <c r="F50" s="601">
        <f>'Mapa Final'!F50</f>
        <v>0</v>
      </c>
      <c r="G50" s="601">
        <f>'Mapa Final'!G50</f>
        <v>0</v>
      </c>
      <c r="H50" s="604" t="str">
        <f>'Mapa Final'!I50</f>
        <v>Muy Baja</v>
      </c>
      <c r="I50" s="607" t="b">
        <f>'Mapa Final'!L50</f>
        <v>0</v>
      </c>
      <c r="J50" s="610" t="e">
        <f>'Mapa Final'!N50</f>
        <v>#N/A</v>
      </c>
      <c r="K50" s="587" t="e">
        <f>'Mapa Final'!AA50</f>
        <v>#DIV/0!</v>
      </c>
      <c r="L50" s="587" t="e">
        <f>'Mapa Final'!AE50</f>
        <v>#DIV/0!</v>
      </c>
      <c r="M50" s="592" t="e">
        <f>'Mapa Final'!AG50</f>
        <v>#DIV/0!</v>
      </c>
      <c r="N50" s="587">
        <f>'Mapa Final'!AH50</f>
        <v>0</v>
      </c>
      <c r="O50" s="278"/>
      <c r="P50" s="278"/>
      <c r="Q50" s="278"/>
      <c r="R50" s="278"/>
      <c r="S50" s="278"/>
      <c r="T50" s="278"/>
    </row>
    <row r="51" spans="1:20">
      <c r="A51" s="616"/>
      <c r="B51" s="629"/>
      <c r="C51" s="619"/>
      <c r="D51" s="619"/>
      <c r="E51" s="602"/>
      <c r="F51" s="602"/>
      <c r="G51" s="602"/>
      <c r="H51" s="605"/>
      <c r="I51" s="608"/>
      <c r="J51" s="611"/>
      <c r="K51" s="588"/>
      <c r="L51" s="588"/>
      <c r="M51" s="593"/>
      <c r="N51" s="588"/>
      <c r="O51" s="269"/>
      <c r="P51" s="269"/>
      <c r="Q51" s="269"/>
      <c r="R51" s="269"/>
      <c r="S51" s="269"/>
      <c r="T51" s="269"/>
    </row>
    <row r="52" spans="1:20">
      <c r="A52" s="616"/>
      <c r="B52" s="629"/>
      <c r="C52" s="619"/>
      <c r="D52" s="619"/>
      <c r="E52" s="602"/>
      <c r="F52" s="602"/>
      <c r="G52" s="602"/>
      <c r="H52" s="605"/>
      <c r="I52" s="608"/>
      <c r="J52" s="611"/>
      <c r="K52" s="588"/>
      <c r="L52" s="588"/>
      <c r="M52" s="593"/>
      <c r="N52" s="588"/>
      <c r="O52" s="269"/>
      <c r="P52" s="269"/>
      <c r="Q52" s="269"/>
      <c r="R52" s="269"/>
      <c r="S52" s="269"/>
      <c r="T52" s="269"/>
    </row>
    <row r="53" spans="1:20">
      <c r="A53" s="616"/>
      <c r="B53" s="629"/>
      <c r="C53" s="619"/>
      <c r="D53" s="619"/>
      <c r="E53" s="602"/>
      <c r="F53" s="602"/>
      <c r="G53" s="602"/>
      <c r="H53" s="605"/>
      <c r="I53" s="608"/>
      <c r="J53" s="611"/>
      <c r="K53" s="588"/>
      <c r="L53" s="588"/>
      <c r="M53" s="593"/>
      <c r="N53" s="588"/>
      <c r="O53" s="269"/>
      <c r="P53" s="269"/>
      <c r="Q53" s="269"/>
      <c r="R53" s="269"/>
      <c r="S53" s="269"/>
      <c r="T53" s="269"/>
    </row>
    <row r="54" spans="1:20" ht="15.75" thickBot="1">
      <c r="A54" s="617"/>
      <c r="B54" s="630"/>
      <c r="C54" s="620"/>
      <c r="D54" s="620"/>
      <c r="E54" s="603"/>
      <c r="F54" s="603"/>
      <c r="G54" s="603"/>
      <c r="H54" s="606"/>
      <c r="I54" s="609"/>
      <c r="J54" s="612"/>
      <c r="K54" s="589"/>
      <c r="L54" s="589"/>
      <c r="M54" s="594"/>
      <c r="N54" s="589"/>
      <c r="O54" s="270"/>
      <c r="P54" s="270"/>
      <c r="Q54" s="270"/>
      <c r="R54" s="270"/>
      <c r="S54" s="270"/>
      <c r="T54" s="270"/>
    </row>
    <row r="55" spans="1:20">
      <c r="A55" s="615">
        <f>'Mapa Final'!A55</f>
        <v>0</v>
      </c>
      <c r="B55" s="590">
        <f>'Mapa Final'!B55</f>
        <v>0</v>
      </c>
      <c r="C55" s="618">
        <f>'Mapa Final'!C55</f>
        <v>0</v>
      </c>
      <c r="D55" s="618">
        <f>'Mapa Final'!D55</f>
        <v>0</v>
      </c>
      <c r="E55" s="601">
        <f>'Mapa Final'!E55</f>
        <v>0</v>
      </c>
      <c r="F55" s="601">
        <f>'Mapa Final'!F55</f>
        <v>0</v>
      </c>
      <c r="G55" s="601">
        <f>'Mapa Final'!G55</f>
        <v>0</v>
      </c>
      <c r="H55" s="604" t="str">
        <f>'Mapa Final'!I55</f>
        <v>Muy Baja</v>
      </c>
      <c r="I55" s="607" t="b">
        <f>'Mapa Final'!L55</f>
        <v>0</v>
      </c>
      <c r="J55" s="610" t="e">
        <f>'Mapa Final'!N55</f>
        <v>#N/A</v>
      </c>
      <c r="K55" s="587" t="e">
        <f>'Mapa Final'!AA55</f>
        <v>#DIV/0!</v>
      </c>
      <c r="L55" s="587" t="e">
        <f>'Mapa Final'!AE55</f>
        <v>#DIV/0!</v>
      </c>
      <c r="M55" s="592" t="e">
        <f>'Mapa Final'!AG55</f>
        <v>#DIV/0!</v>
      </c>
      <c r="N55" s="587">
        <f>'Mapa Final'!AH55</f>
        <v>0</v>
      </c>
      <c r="O55" s="278"/>
      <c r="P55" s="278"/>
      <c r="Q55" s="278"/>
      <c r="R55" s="278"/>
      <c r="S55" s="278"/>
      <c r="T55" s="278"/>
    </row>
    <row r="56" spans="1:20">
      <c r="A56" s="616"/>
      <c r="B56" s="629"/>
      <c r="C56" s="619"/>
      <c r="D56" s="619"/>
      <c r="E56" s="602"/>
      <c r="F56" s="602"/>
      <c r="G56" s="602"/>
      <c r="H56" s="605"/>
      <c r="I56" s="608"/>
      <c r="J56" s="611"/>
      <c r="K56" s="588"/>
      <c r="L56" s="588"/>
      <c r="M56" s="593"/>
      <c r="N56" s="588"/>
      <c r="O56" s="269"/>
      <c r="P56" s="269"/>
      <c r="Q56" s="269"/>
      <c r="R56" s="269"/>
      <c r="S56" s="269"/>
      <c r="T56" s="269"/>
    </row>
    <row r="57" spans="1:20">
      <c r="A57" s="616"/>
      <c r="B57" s="629"/>
      <c r="C57" s="619"/>
      <c r="D57" s="619"/>
      <c r="E57" s="602"/>
      <c r="F57" s="602"/>
      <c r="G57" s="602"/>
      <c r="H57" s="605"/>
      <c r="I57" s="608"/>
      <c r="J57" s="611"/>
      <c r="K57" s="588"/>
      <c r="L57" s="588"/>
      <c r="M57" s="593"/>
      <c r="N57" s="588"/>
      <c r="O57" s="269"/>
      <c r="P57" s="269"/>
      <c r="Q57" s="269"/>
      <c r="R57" s="269"/>
      <c r="S57" s="269"/>
      <c r="T57" s="269"/>
    </row>
    <row r="58" spans="1:20">
      <c r="A58" s="616"/>
      <c r="B58" s="629"/>
      <c r="C58" s="619"/>
      <c r="D58" s="619"/>
      <c r="E58" s="602"/>
      <c r="F58" s="602"/>
      <c r="G58" s="602"/>
      <c r="H58" s="605"/>
      <c r="I58" s="608"/>
      <c r="J58" s="611"/>
      <c r="K58" s="588"/>
      <c r="L58" s="588"/>
      <c r="M58" s="593"/>
      <c r="N58" s="588"/>
      <c r="O58" s="269"/>
      <c r="P58" s="269"/>
      <c r="Q58" s="269"/>
      <c r="R58" s="269"/>
      <c r="S58" s="269"/>
      <c r="T58" s="269"/>
    </row>
    <row r="59" spans="1:20" ht="15.75" thickBot="1">
      <c r="A59" s="617"/>
      <c r="B59" s="630"/>
      <c r="C59" s="620"/>
      <c r="D59" s="620"/>
      <c r="E59" s="603"/>
      <c r="F59" s="603"/>
      <c r="G59" s="603"/>
      <c r="H59" s="606"/>
      <c r="I59" s="609"/>
      <c r="J59" s="612"/>
      <c r="K59" s="589"/>
      <c r="L59" s="589"/>
      <c r="M59" s="594"/>
      <c r="N59" s="589"/>
      <c r="O59" s="270"/>
      <c r="P59" s="270"/>
      <c r="Q59" s="270"/>
      <c r="R59" s="270"/>
      <c r="S59" s="270"/>
      <c r="T59" s="270"/>
    </row>
  </sheetData>
  <mergeCells count="171">
    <mergeCell ref="F55:F59"/>
    <mergeCell ref="G55:G59"/>
    <mergeCell ref="K50:K54"/>
    <mergeCell ref="L50:L54"/>
    <mergeCell ref="M50:M54"/>
    <mergeCell ref="B20:B24"/>
    <mergeCell ref="B25:B29"/>
    <mergeCell ref="B30:B34"/>
    <mergeCell ref="B35:B39"/>
    <mergeCell ref="B40:B44"/>
    <mergeCell ref="B45:B49"/>
    <mergeCell ref="B50:B54"/>
    <mergeCell ref="B55:B59"/>
    <mergeCell ref="K55:K59"/>
    <mergeCell ref="E45:E49"/>
    <mergeCell ref="F45:F49"/>
    <mergeCell ref="G45:G49"/>
    <mergeCell ref="I55:I59"/>
    <mergeCell ref="J55:J59"/>
    <mergeCell ref="I35:I39"/>
    <mergeCell ref="J35:J39"/>
    <mergeCell ref="K35:K39"/>
    <mergeCell ref="K40:K44"/>
    <mergeCell ref="D25:D29"/>
    <mergeCell ref="N50:N54"/>
    <mergeCell ref="N55:N59"/>
    <mergeCell ref="H55:H59"/>
    <mergeCell ref="J45:J49"/>
    <mergeCell ref="K45:K49"/>
    <mergeCell ref="L45:L49"/>
    <mergeCell ref="A45:A49"/>
    <mergeCell ref="C45:C49"/>
    <mergeCell ref="D45:D49"/>
    <mergeCell ref="L55:L59"/>
    <mergeCell ref="A50:A54"/>
    <mergeCell ref="C50:C54"/>
    <mergeCell ref="D50:D54"/>
    <mergeCell ref="E50:E54"/>
    <mergeCell ref="F50:F54"/>
    <mergeCell ref="G50:G54"/>
    <mergeCell ref="H50:H54"/>
    <mergeCell ref="I50:I54"/>
    <mergeCell ref="J50:J54"/>
    <mergeCell ref="M55:M59"/>
    <mergeCell ref="A55:A59"/>
    <mergeCell ref="C55:C59"/>
    <mergeCell ref="D55:D59"/>
    <mergeCell ref="E55:E59"/>
    <mergeCell ref="M45:M49"/>
    <mergeCell ref="N40:N44"/>
    <mergeCell ref="L40:L44"/>
    <mergeCell ref="M40:M44"/>
    <mergeCell ref="N45:N49"/>
    <mergeCell ref="A40:A44"/>
    <mergeCell ref="C40:C44"/>
    <mergeCell ref="D40:D44"/>
    <mergeCell ref="E40:E44"/>
    <mergeCell ref="F40:F44"/>
    <mergeCell ref="G40:G44"/>
    <mergeCell ref="H40:H44"/>
    <mergeCell ref="I40:I44"/>
    <mergeCell ref="J40:J44"/>
    <mergeCell ref="H45:H49"/>
    <mergeCell ref="I45:I49"/>
    <mergeCell ref="K30:K34"/>
    <mergeCell ref="L30:L34"/>
    <mergeCell ref="M30:M34"/>
    <mergeCell ref="N30:N34"/>
    <mergeCell ref="N35:N39"/>
    <mergeCell ref="H35:H39"/>
    <mergeCell ref="A30:A34"/>
    <mergeCell ref="C30:C34"/>
    <mergeCell ref="D30:D34"/>
    <mergeCell ref="E30:E34"/>
    <mergeCell ref="F30:F34"/>
    <mergeCell ref="G30:G34"/>
    <mergeCell ref="H30:H34"/>
    <mergeCell ref="I30:I34"/>
    <mergeCell ref="J30:J34"/>
    <mergeCell ref="L35:L39"/>
    <mergeCell ref="M35:M39"/>
    <mergeCell ref="A35:A39"/>
    <mergeCell ref="C35:C39"/>
    <mergeCell ref="D35:D39"/>
    <mergeCell ref="E35:E39"/>
    <mergeCell ref="F35:F39"/>
    <mergeCell ref="G35:G39"/>
    <mergeCell ref="N25:N29"/>
    <mergeCell ref="H25:H29"/>
    <mergeCell ref="I25:I29"/>
    <mergeCell ref="J25:J29"/>
    <mergeCell ref="K25:K29"/>
    <mergeCell ref="L25:L29"/>
    <mergeCell ref="M25:M29"/>
    <mergeCell ref="A25:A29"/>
    <mergeCell ref="C25:C29"/>
    <mergeCell ref="E25:E29"/>
    <mergeCell ref="F25:F29"/>
    <mergeCell ref="G25:G29"/>
    <mergeCell ref="D20:D24"/>
    <mergeCell ref="E20:E24"/>
    <mergeCell ref="F20:F24"/>
    <mergeCell ref="G20:G24"/>
    <mergeCell ref="H20:H24"/>
    <mergeCell ref="I20:I24"/>
    <mergeCell ref="J20:J24"/>
    <mergeCell ref="K20:K24"/>
    <mergeCell ref="L20:L24"/>
    <mergeCell ref="M20:M24"/>
    <mergeCell ref="A7:F7"/>
    <mergeCell ref="A1:C2"/>
    <mergeCell ref="A4:C4"/>
    <mergeCell ref="D4:N4"/>
    <mergeCell ref="O4:Q4"/>
    <mergeCell ref="A5:C5"/>
    <mergeCell ref="D5:N5"/>
    <mergeCell ref="I10:I14"/>
    <mergeCell ref="J15:J19"/>
    <mergeCell ref="N20:N24"/>
    <mergeCell ref="A20:A24"/>
    <mergeCell ref="C20:C24"/>
    <mergeCell ref="A15:A19"/>
    <mergeCell ref="C15:C19"/>
    <mergeCell ref="D15:D19"/>
    <mergeCell ref="E15:E19"/>
    <mergeCell ref="H15:H19"/>
    <mergeCell ref="I15:I19"/>
    <mergeCell ref="F15:F19"/>
    <mergeCell ref="G15:G19"/>
    <mergeCell ref="K15:K19"/>
    <mergeCell ref="L15:L19"/>
    <mergeCell ref="M15:M19"/>
    <mergeCell ref="R1:T3"/>
    <mergeCell ref="D1:Q3"/>
    <mergeCell ref="R7:S7"/>
    <mergeCell ref="T7:T8"/>
    <mergeCell ref="A9:N9"/>
    <mergeCell ref="A10:A14"/>
    <mergeCell ref="C10:C14"/>
    <mergeCell ref="D10:D14"/>
    <mergeCell ref="E10:E14"/>
    <mergeCell ref="H10:H14"/>
    <mergeCell ref="A6:C6"/>
    <mergeCell ref="D6:N6"/>
    <mergeCell ref="N15:N19"/>
    <mergeCell ref="B15:B19"/>
    <mergeCell ref="O7:O8"/>
    <mergeCell ref="P7:Q7"/>
    <mergeCell ref="H7:J7"/>
    <mergeCell ref="K7:M7"/>
    <mergeCell ref="N7:N8"/>
    <mergeCell ref="F10:F14"/>
    <mergeCell ref="G10:G14"/>
    <mergeCell ref="J10:J14"/>
    <mergeCell ref="K10:K14"/>
    <mergeCell ref="L10:L14"/>
    <mergeCell ref="M10:M14"/>
    <mergeCell ref="N10:N14"/>
    <mergeCell ref="B10:B14"/>
    <mergeCell ref="O40:O41"/>
    <mergeCell ref="P40:P41"/>
    <mergeCell ref="Q40:Q41"/>
    <mergeCell ref="R40:R41"/>
    <mergeCell ref="S40:S41"/>
    <mergeCell ref="T40:T41"/>
    <mergeCell ref="O25:O26"/>
    <mergeCell ref="P25:P26"/>
    <mergeCell ref="Q25:Q26"/>
    <mergeCell ref="R25:R26"/>
    <mergeCell ref="S25:S26"/>
    <mergeCell ref="T25:T26"/>
  </mergeCells>
  <conditionalFormatting sqref="D8:G8 H7 H60:J1048576 A7:B7">
    <cfRule type="containsText" dxfId="1793" priority="703" operator="containsText" text="3- Moderado">
      <formula>NOT(ISERROR(SEARCH("3- Moderado",A7)))</formula>
    </cfRule>
    <cfRule type="containsText" dxfId="1792" priority="704" operator="containsText" text="6- Moderado">
      <formula>NOT(ISERROR(SEARCH("6- Moderado",A7)))</formula>
    </cfRule>
    <cfRule type="containsText" dxfId="1791" priority="705" operator="containsText" text="4- Moderado">
      <formula>NOT(ISERROR(SEARCH("4- Moderado",A7)))</formula>
    </cfRule>
    <cfRule type="containsText" dxfId="1790" priority="706" operator="containsText" text="3- Bajo">
      <formula>NOT(ISERROR(SEARCH("3- Bajo",A7)))</formula>
    </cfRule>
    <cfRule type="containsText" dxfId="1789" priority="707" operator="containsText" text="4- Bajo">
      <formula>NOT(ISERROR(SEARCH("4- Bajo",A7)))</formula>
    </cfRule>
    <cfRule type="containsText" dxfId="1788" priority="708" operator="containsText" text="1- Bajo">
      <formula>NOT(ISERROR(SEARCH("1- Bajo",A7)))</formula>
    </cfRule>
  </conditionalFormatting>
  <conditionalFormatting sqref="H8:J8">
    <cfRule type="containsText" dxfId="1787" priority="696" operator="containsText" text="3- Moderado">
      <formula>NOT(ISERROR(SEARCH("3- Moderado",H8)))</formula>
    </cfRule>
    <cfRule type="containsText" dxfId="1786" priority="697" operator="containsText" text="6- Moderado">
      <formula>NOT(ISERROR(SEARCH("6- Moderado",H8)))</formula>
    </cfRule>
    <cfRule type="containsText" dxfId="1785" priority="698" operator="containsText" text="4- Moderado">
      <formula>NOT(ISERROR(SEARCH("4- Moderado",H8)))</formula>
    </cfRule>
    <cfRule type="containsText" dxfId="1784" priority="699" operator="containsText" text="3- Bajo">
      <formula>NOT(ISERROR(SEARCH("3- Bajo",H8)))</formula>
    </cfRule>
    <cfRule type="containsText" dxfId="1783" priority="700" operator="containsText" text="4- Bajo">
      <formula>NOT(ISERROR(SEARCH("4- Bajo",H8)))</formula>
    </cfRule>
    <cfRule type="containsText" dxfId="1782" priority="702" operator="containsText" text="1- Bajo">
      <formula>NOT(ISERROR(SEARCH("1- Bajo",H8)))</formula>
    </cfRule>
  </conditionalFormatting>
  <conditionalFormatting sqref="J8 J60:J1048576">
    <cfRule type="containsText" dxfId="1781" priority="685" operator="containsText" text="25- Extremo">
      <formula>NOT(ISERROR(SEARCH("25- Extremo",J8)))</formula>
    </cfRule>
    <cfRule type="containsText" dxfId="1780" priority="686" operator="containsText" text="20- Extremo">
      <formula>NOT(ISERROR(SEARCH("20- Extremo",J8)))</formula>
    </cfRule>
    <cfRule type="containsText" dxfId="1779" priority="687" operator="containsText" text="15- Extremo">
      <formula>NOT(ISERROR(SEARCH("15- Extremo",J8)))</formula>
    </cfRule>
    <cfRule type="containsText" dxfId="1778" priority="688" operator="containsText" text="10- Extremo">
      <formula>NOT(ISERROR(SEARCH("10- Extremo",J8)))</formula>
    </cfRule>
    <cfRule type="containsText" dxfId="1777" priority="689" operator="containsText" text="5- Extremo">
      <formula>NOT(ISERROR(SEARCH("5- Extremo",J8)))</formula>
    </cfRule>
    <cfRule type="containsText" dxfId="1776" priority="690" operator="containsText" text="12- Alto">
      <formula>NOT(ISERROR(SEARCH("12- Alto",J8)))</formula>
    </cfRule>
    <cfRule type="containsText" dxfId="1775" priority="691" operator="containsText" text="10- Alto">
      <formula>NOT(ISERROR(SEARCH("10- Alto",J8)))</formula>
    </cfRule>
    <cfRule type="containsText" dxfId="1774" priority="692" operator="containsText" text="9- Alto">
      <formula>NOT(ISERROR(SEARCH("9- Alto",J8)))</formula>
    </cfRule>
    <cfRule type="containsText" dxfId="1773" priority="693" operator="containsText" text="8- Alto">
      <formula>NOT(ISERROR(SEARCH("8- Alto",J8)))</formula>
    </cfRule>
    <cfRule type="containsText" dxfId="1772" priority="694" operator="containsText" text="5- Alto">
      <formula>NOT(ISERROR(SEARCH("5- Alto",J8)))</formula>
    </cfRule>
    <cfRule type="containsText" dxfId="1771" priority="695" operator="containsText" text="4- Alto">
      <formula>NOT(ISERROR(SEARCH("4- Alto",J8)))</formula>
    </cfRule>
    <cfRule type="containsText" dxfId="1770" priority="701" operator="containsText" text="2- Bajo">
      <formula>NOT(ISERROR(SEARCH("2- Bajo",J8)))</formula>
    </cfRule>
  </conditionalFormatting>
  <conditionalFormatting sqref="K10:L10 K15:L15 K20:L20">
    <cfRule type="containsText" dxfId="1769" priority="679" operator="containsText" text="3- Moderado">
      <formula>NOT(ISERROR(SEARCH("3- Moderado",K10)))</formula>
    </cfRule>
    <cfRule type="containsText" dxfId="1768" priority="680" operator="containsText" text="6- Moderado">
      <formula>NOT(ISERROR(SEARCH("6- Moderado",K10)))</formula>
    </cfRule>
    <cfRule type="containsText" dxfId="1767" priority="681" operator="containsText" text="4- Moderado">
      <formula>NOT(ISERROR(SEARCH("4- Moderado",K10)))</formula>
    </cfRule>
    <cfRule type="containsText" dxfId="1766" priority="682" operator="containsText" text="3- Bajo">
      <formula>NOT(ISERROR(SEARCH("3- Bajo",K10)))</formula>
    </cfRule>
    <cfRule type="containsText" dxfId="1765" priority="683" operator="containsText" text="4- Bajo">
      <formula>NOT(ISERROR(SEARCH("4- Bajo",K10)))</formula>
    </cfRule>
    <cfRule type="containsText" dxfId="1764" priority="684" operator="containsText" text="1- Bajo">
      <formula>NOT(ISERROR(SEARCH("1- Bajo",K10)))</formula>
    </cfRule>
  </conditionalFormatting>
  <conditionalFormatting sqref="H10:I10 H15:I15 H20:I20">
    <cfRule type="containsText" dxfId="1763" priority="673" operator="containsText" text="3- Moderado">
      <formula>NOT(ISERROR(SEARCH("3- Moderado",H10)))</formula>
    </cfRule>
    <cfRule type="containsText" dxfId="1762" priority="674" operator="containsText" text="6- Moderado">
      <formula>NOT(ISERROR(SEARCH("6- Moderado",H10)))</formula>
    </cfRule>
    <cfRule type="containsText" dxfId="1761" priority="675" operator="containsText" text="4- Moderado">
      <formula>NOT(ISERROR(SEARCH("4- Moderado",H10)))</formula>
    </cfRule>
    <cfRule type="containsText" dxfId="1760" priority="676" operator="containsText" text="3- Bajo">
      <formula>NOT(ISERROR(SEARCH("3- Bajo",H10)))</formula>
    </cfRule>
    <cfRule type="containsText" dxfId="1759" priority="677" operator="containsText" text="4- Bajo">
      <formula>NOT(ISERROR(SEARCH("4- Bajo",H10)))</formula>
    </cfRule>
    <cfRule type="containsText" dxfId="1758" priority="678" operator="containsText" text="1- Bajo">
      <formula>NOT(ISERROR(SEARCH("1- Bajo",H10)))</formula>
    </cfRule>
  </conditionalFormatting>
  <conditionalFormatting sqref="A10:E10 E15 A15:B15 B20 B25 B30 B35 B40 B45 B50 B55">
    <cfRule type="containsText" dxfId="1757" priority="667" operator="containsText" text="3- Moderado">
      <formula>NOT(ISERROR(SEARCH("3- Moderado",A10)))</formula>
    </cfRule>
    <cfRule type="containsText" dxfId="1756" priority="668" operator="containsText" text="6- Moderado">
      <formula>NOT(ISERROR(SEARCH("6- Moderado",A10)))</formula>
    </cfRule>
    <cfRule type="containsText" dxfId="1755" priority="669" operator="containsText" text="4- Moderado">
      <formula>NOT(ISERROR(SEARCH("4- Moderado",A10)))</formula>
    </cfRule>
    <cfRule type="containsText" dxfId="1754" priority="670" operator="containsText" text="3- Bajo">
      <formula>NOT(ISERROR(SEARCH("3- Bajo",A10)))</formula>
    </cfRule>
    <cfRule type="containsText" dxfId="1753" priority="671" operator="containsText" text="4- Bajo">
      <formula>NOT(ISERROR(SEARCH("4- Bajo",A10)))</formula>
    </cfRule>
    <cfRule type="containsText" dxfId="1752" priority="672" operator="containsText" text="1- Bajo">
      <formula>NOT(ISERROR(SEARCH("1- Bajo",A10)))</formula>
    </cfRule>
  </conditionalFormatting>
  <conditionalFormatting sqref="F10:G10 F15:G15">
    <cfRule type="containsText" dxfId="1751" priority="661" operator="containsText" text="3- Moderado">
      <formula>NOT(ISERROR(SEARCH("3- Moderado",F10)))</formula>
    </cfRule>
    <cfRule type="containsText" dxfId="1750" priority="662" operator="containsText" text="6- Moderado">
      <formula>NOT(ISERROR(SEARCH("6- Moderado",F10)))</formula>
    </cfRule>
    <cfRule type="containsText" dxfId="1749" priority="663" operator="containsText" text="4- Moderado">
      <formula>NOT(ISERROR(SEARCH("4- Moderado",F10)))</formula>
    </cfRule>
    <cfRule type="containsText" dxfId="1748" priority="664" operator="containsText" text="3- Bajo">
      <formula>NOT(ISERROR(SEARCH("3- Bajo",F10)))</formula>
    </cfRule>
    <cfRule type="containsText" dxfId="1747" priority="665" operator="containsText" text="4- Bajo">
      <formula>NOT(ISERROR(SEARCH("4- Bajo",F10)))</formula>
    </cfRule>
    <cfRule type="containsText" dxfId="1746" priority="666" operator="containsText" text="1- Bajo">
      <formula>NOT(ISERROR(SEARCH("1- Bajo",F10)))</formula>
    </cfRule>
  </conditionalFormatting>
  <conditionalFormatting sqref="K8">
    <cfRule type="containsText" dxfId="1745" priority="655" operator="containsText" text="3- Moderado">
      <formula>NOT(ISERROR(SEARCH("3- Moderado",K8)))</formula>
    </cfRule>
    <cfRule type="containsText" dxfId="1744" priority="656" operator="containsText" text="6- Moderado">
      <formula>NOT(ISERROR(SEARCH("6- Moderado",K8)))</formula>
    </cfRule>
    <cfRule type="containsText" dxfId="1743" priority="657" operator="containsText" text="4- Moderado">
      <formula>NOT(ISERROR(SEARCH("4- Moderado",K8)))</formula>
    </cfRule>
    <cfRule type="containsText" dxfId="1742" priority="658" operator="containsText" text="3- Bajo">
      <formula>NOT(ISERROR(SEARCH("3- Bajo",K8)))</formula>
    </cfRule>
    <cfRule type="containsText" dxfId="1741" priority="659" operator="containsText" text="4- Bajo">
      <formula>NOT(ISERROR(SEARCH("4- Bajo",K8)))</formula>
    </cfRule>
    <cfRule type="containsText" dxfId="1740" priority="660" operator="containsText" text="1- Bajo">
      <formula>NOT(ISERROR(SEARCH("1- Bajo",K8)))</formula>
    </cfRule>
  </conditionalFormatting>
  <conditionalFormatting sqref="L8">
    <cfRule type="containsText" dxfId="1739" priority="649" operator="containsText" text="3- Moderado">
      <formula>NOT(ISERROR(SEARCH("3- Moderado",L8)))</formula>
    </cfRule>
    <cfRule type="containsText" dxfId="1738" priority="650" operator="containsText" text="6- Moderado">
      <formula>NOT(ISERROR(SEARCH("6- Moderado",L8)))</formula>
    </cfRule>
    <cfRule type="containsText" dxfId="1737" priority="651" operator="containsText" text="4- Moderado">
      <formula>NOT(ISERROR(SEARCH("4- Moderado",L8)))</formula>
    </cfRule>
    <cfRule type="containsText" dxfId="1736" priority="652" operator="containsText" text="3- Bajo">
      <formula>NOT(ISERROR(SEARCH("3- Bajo",L8)))</formula>
    </cfRule>
    <cfRule type="containsText" dxfId="1735" priority="653" operator="containsText" text="4- Bajo">
      <formula>NOT(ISERROR(SEARCH("4- Bajo",L8)))</formula>
    </cfRule>
    <cfRule type="containsText" dxfId="1734" priority="654" operator="containsText" text="1- Bajo">
      <formula>NOT(ISERROR(SEARCH("1- Bajo",L8)))</formula>
    </cfRule>
  </conditionalFormatting>
  <conditionalFormatting sqref="M8">
    <cfRule type="containsText" dxfId="1733" priority="643" operator="containsText" text="3- Moderado">
      <formula>NOT(ISERROR(SEARCH("3- Moderado",M8)))</formula>
    </cfRule>
    <cfRule type="containsText" dxfId="1732" priority="644" operator="containsText" text="6- Moderado">
      <formula>NOT(ISERROR(SEARCH("6- Moderado",M8)))</formula>
    </cfRule>
    <cfRule type="containsText" dxfId="1731" priority="645" operator="containsText" text="4- Moderado">
      <formula>NOT(ISERROR(SEARCH("4- Moderado",M8)))</formula>
    </cfRule>
    <cfRule type="containsText" dxfId="1730" priority="646" operator="containsText" text="3- Bajo">
      <formula>NOT(ISERROR(SEARCH("3- Bajo",M8)))</formula>
    </cfRule>
    <cfRule type="containsText" dxfId="1729" priority="647" operator="containsText" text="4- Bajo">
      <formula>NOT(ISERROR(SEARCH("4- Bajo",M8)))</formula>
    </cfRule>
    <cfRule type="containsText" dxfId="1728" priority="648" operator="containsText" text="1- Bajo">
      <formula>NOT(ISERROR(SEARCH("1- Bajo",M8)))</formula>
    </cfRule>
  </conditionalFormatting>
  <conditionalFormatting sqref="J10:J24">
    <cfRule type="containsText" dxfId="1727" priority="638" operator="containsText" text="Bajo">
      <formula>NOT(ISERROR(SEARCH("Bajo",J10)))</formula>
    </cfRule>
    <cfRule type="containsText" dxfId="1726" priority="639" operator="containsText" text="Moderado">
      <formula>NOT(ISERROR(SEARCH("Moderado",J10)))</formula>
    </cfRule>
    <cfRule type="containsText" dxfId="1725" priority="640" operator="containsText" text="Alto">
      <formula>NOT(ISERROR(SEARCH("Alto",J10)))</formula>
    </cfRule>
    <cfRule type="containsText" dxfId="1724" priority="641" operator="containsText" text="Extremo">
      <formula>NOT(ISERROR(SEARCH("Extremo",J10)))</formula>
    </cfRule>
    <cfRule type="colorScale" priority="642">
      <colorScale>
        <cfvo type="min"/>
        <cfvo type="max"/>
        <color rgb="FFFF7128"/>
        <color rgb="FFFFEF9C"/>
      </colorScale>
    </cfRule>
  </conditionalFormatting>
  <conditionalFormatting sqref="M10:M24">
    <cfRule type="containsText" dxfId="1723" priority="573" operator="containsText" text="Moderado">
      <formula>NOT(ISERROR(SEARCH("Moderado",M10)))</formula>
    </cfRule>
    <cfRule type="containsText" dxfId="1722" priority="633" operator="containsText" text="Bajo">
      <formula>NOT(ISERROR(SEARCH("Bajo",M10)))</formula>
    </cfRule>
    <cfRule type="containsText" dxfId="1721" priority="634" operator="containsText" text="Moderado">
      <formula>NOT(ISERROR(SEARCH("Moderado",M10)))</formula>
    </cfRule>
    <cfRule type="containsText" dxfId="1720" priority="635" operator="containsText" text="Alto">
      <formula>NOT(ISERROR(SEARCH("Alto",M10)))</formula>
    </cfRule>
    <cfRule type="containsText" dxfId="1719" priority="636" operator="containsText" text="Extremo">
      <formula>NOT(ISERROR(SEARCH("Extremo",M10)))</formula>
    </cfRule>
    <cfRule type="colorScale" priority="637">
      <colorScale>
        <cfvo type="min"/>
        <cfvo type="max"/>
        <color rgb="FFFF7128"/>
        <color rgb="FFFFEF9C"/>
      </colorScale>
    </cfRule>
  </conditionalFormatting>
  <conditionalFormatting sqref="N10 N15 N20">
    <cfRule type="containsText" dxfId="1718" priority="627" operator="containsText" text="3- Moderado">
      <formula>NOT(ISERROR(SEARCH("3- Moderado",N10)))</formula>
    </cfRule>
    <cfRule type="containsText" dxfId="1717" priority="628" operator="containsText" text="6- Moderado">
      <formula>NOT(ISERROR(SEARCH("6- Moderado",N10)))</formula>
    </cfRule>
    <cfRule type="containsText" dxfId="1716" priority="629" operator="containsText" text="4- Moderado">
      <formula>NOT(ISERROR(SEARCH("4- Moderado",N10)))</formula>
    </cfRule>
    <cfRule type="containsText" dxfId="1715" priority="630" operator="containsText" text="3- Bajo">
      <formula>NOT(ISERROR(SEARCH("3- Bajo",N10)))</formula>
    </cfRule>
    <cfRule type="containsText" dxfId="1714" priority="631" operator="containsText" text="4- Bajo">
      <formula>NOT(ISERROR(SEARCH("4- Bajo",N10)))</formula>
    </cfRule>
    <cfRule type="containsText" dxfId="1713" priority="632" operator="containsText" text="1- Bajo">
      <formula>NOT(ISERROR(SEARCH("1- Bajo",N10)))</formula>
    </cfRule>
  </conditionalFormatting>
  <conditionalFormatting sqref="H10:H24">
    <cfRule type="containsText" dxfId="1712" priority="574" operator="containsText" text="Muy Alta">
      <formula>NOT(ISERROR(SEARCH("Muy Alta",H10)))</formula>
    </cfRule>
    <cfRule type="containsText" dxfId="1711" priority="575" operator="containsText" text="Alta">
      <formula>NOT(ISERROR(SEARCH("Alta",H10)))</formula>
    </cfRule>
    <cfRule type="containsText" dxfId="1710" priority="576" operator="containsText" text="Muy Alta">
      <formula>NOT(ISERROR(SEARCH("Muy Alta",H10)))</formula>
    </cfRule>
    <cfRule type="containsText" dxfId="1709" priority="581" operator="containsText" text="Muy Baja">
      <formula>NOT(ISERROR(SEARCH("Muy Baja",H10)))</formula>
    </cfRule>
    <cfRule type="containsText" dxfId="1708" priority="582" operator="containsText" text="Baja">
      <formula>NOT(ISERROR(SEARCH("Baja",H10)))</formula>
    </cfRule>
    <cfRule type="containsText" dxfId="1707" priority="583" operator="containsText" text="Media">
      <formula>NOT(ISERROR(SEARCH("Media",H10)))</formula>
    </cfRule>
    <cfRule type="containsText" dxfId="1706" priority="584" operator="containsText" text="Alta">
      <formula>NOT(ISERROR(SEARCH("Alta",H10)))</formula>
    </cfRule>
    <cfRule type="containsText" dxfId="1705" priority="586" operator="containsText" text="Muy Alta">
      <formula>NOT(ISERROR(SEARCH("Muy Alta",H10)))</formula>
    </cfRule>
  </conditionalFormatting>
  <conditionalFormatting sqref="I10:I24">
    <cfRule type="containsText" dxfId="1704" priority="577" operator="containsText" text="Catastrófico">
      <formula>NOT(ISERROR(SEARCH("Catastrófico",I10)))</formula>
    </cfRule>
    <cfRule type="containsText" dxfId="1703" priority="578" operator="containsText" text="Mayor">
      <formula>NOT(ISERROR(SEARCH("Mayor",I10)))</formula>
    </cfRule>
    <cfRule type="containsText" dxfId="1702" priority="579" operator="containsText" text="Menor">
      <formula>NOT(ISERROR(SEARCH("Menor",I10)))</formula>
    </cfRule>
    <cfRule type="containsText" dxfId="1701" priority="580" operator="containsText" text="Leve">
      <formula>NOT(ISERROR(SEARCH("Leve",I10)))</formula>
    </cfRule>
    <cfRule type="containsText" dxfId="1700" priority="585" operator="containsText" text="Moderado">
      <formula>NOT(ISERROR(SEARCH("Moderado",I10)))</formula>
    </cfRule>
  </conditionalFormatting>
  <conditionalFormatting sqref="K10:K24">
    <cfRule type="containsText" dxfId="1699" priority="572" operator="containsText" text="Media">
      <formula>NOT(ISERROR(SEARCH("Media",K10)))</formula>
    </cfRule>
  </conditionalFormatting>
  <conditionalFormatting sqref="L10:L24">
    <cfRule type="containsText" dxfId="1698" priority="571" operator="containsText" text="Moderado">
      <formula>NOT(ISERROR(SEARCH("Moderado",L10)))</formula>
    </cfRule>
  </conditionalFormatting>
  <conditionalFormatting sqref="C15">
    <cfRule type="containsText" dxfId="1697" priority="565" operator="containsText" text="3- Moderado">
      <formula>NOT(ISERROR(SEARCH("3- Moderado",C15)))</formula>
    </cfRule>
    <cfRule type="containsText" dxfId="1696" priority="566" operator="containsText" text="6- Moderado">
      <formula>NOT(ISERROR(SEARCH("6- Moderado",C15)))</formula>
    </cfRule>
    <cfRule type="containsText" dxfId="1695" priority="567" operator="containsText" text="4- Moderado">
      <formula>NOT(ISERROR(SEARCH("4- Moderado",C15)))</formula>
    </cfRule>
    <cfRule type="containsText" dxfId="1694" priority="568" operator="containsText" text="3- Bajo">
      <formula>NOT(ISERROR(SEARCH("3- Bajo",C15)))</formula>
    </cfRule>
    <cfRule type="containsText" dxfId="1693" priority="569" operator="containsText" text="4- Bajo">
      <formula>NOT(ISERROR(SEARCH("4- Bajo",C15)))</formula>
    </cfRule>
    <cfRule type="containsText" dxfId="1692" priority="570" operator="containsText" text="1- Bajo">
      <formula>NOT(ISERROR(SEARCH("1- Bajo",C15)))</formula>
    </cfRule>
  </conditionalFormatting>
  <conditionalFormatting sqref="D15">
    <cfRule type="containsText" dxfId="1691" priority="559" operator="containsText" text="3- Moderado">
      <formula>NOT(ISERROR(SEARCH("3- Moderado",D15)))</formula>
    </cfRule>
    <cfRule type="containsText" dxfId="1690" priority="560" operator="containsText" text="6- Moderado">
      <formula>NOT(ISERROR(SEARCH("6- Moderado",D15)))</formula>
    </cfRule>
    <cfRule type="containsText" dxfId="1689" priority="561" operator="containsText" text="4- Moderado">
      <formula>NOT(ISERROR(SEARCH("4- Moderado",D15)))</formula>
    </cfRule>
    <cfRule type="containsText" dxfId="1688" priority="562" operator="containsText" text="3- Bajo">
      <formula>NOT(ISERROR(SEARCH("3- Bajo",D15)))</formula>
    </cfRule>
    <cfRule type="containsText" dxfId="1687" priority="563" operator="containsText" text="4- Bajo">
      <formula>NOT(ISERROR(SEARCH("4- Bajo",D15)))</formula>
    </cfRule>
    <cfRule type="containsText" dxfId="1686" priority="564" operator="containsText" text="1- Bajo">
      <formula>NOT(ISERROR(SEARCH("1- Bajo",D15)))</formula>
    </cfRule>
  </conditionalFormatting>
  <conditionalFormatting sqref="J10:J24">
    <cfRule type="containsText" dxfId="1685" priority="558" operator="containsText" text="Moderado">
      <formula>NOT(ISERROR(SEARCH("Moderado",J10)))</formula>
    </cfRule>
  </conditionalFormatting>
  <conditionalFormatting sqref="J10:J24">
    <cfRule type="containsText" dxfId="1684" priority="556" operator="containsText" text="Bajo">
      <formula>NOT(ISERROR(SEARCH("Bajo",J10)))</formula>
    </cfRule>
    <cfRule type="containsText" dxfId="1683" priority="557" operator="containsText" text="Extremo">
      <formula>NOT(ISERROR(SEARCH("Extremo",J10)))</formula>
    </cfRule>
  </conditionalFormatting>
  <conditionalFormatting sqref="K10:K24">
    <cfRule type="containsText" dxfId="1682" priority="554" operator="containsText" text="Baja">
      <formula>NOT(ISERROR(SEARCH("Baja",K10)))</formula>
    </cfRule>
    <cfRule type="containsText" dxfId="1681" priority="555" operator="containsText" text="Muy Baja">
      <formula>NOT(ISERROR(SEARCH("Muy Baja",K10)))</formula>
    </cfRule>
  </conditionalFormatting>
  <conditionalFormatting sqref="K10:K24">
    <cfRule type="containsText" dxfId="1680" priority="552" operator="containsText" text="Muy Alta">
      <formula>NOT(ISERROR(SEARCH("Muy Alta",K10)))</formula>
    </cfRule>
    <cfRule type="containsText" dxfId="1679" priority="553" operator="containsText" text="Alta">
      <formula>NOT(ISERROR(SEARCH("Alta",K10)))</formula>
    </cfRule>
  </conditionalFormatting>
  <conditionalFormatting sqref="L10:L24">
    <cfRule type="containsText" dxfId="1678" priority="548" operator="containsText" text="Catastrófico">
      <formula>NOT(ISERROR(SEARCH("Catastrófico",L10)))</formula>
    </cfRule>
    <cfRule type="containsText" dxfId="1677" priority="549" operator="containsText" text="Mayor">
      <formula>NOT(ISERROR(SEARCH("Mayor",L10)))</formula>
    </cfRule>
    <cfRule type="containsText" dxfId="1676" priority="550" operator="containsText" text="Menor">
      <formula>NOT(ISERROR(SEARCH("Menor",L10)))</formula>
    </cfRule>
    <cfRule type="containsText" dxfId="1675" priority="551" operator="containsText" text="Leve">
      <formula>NOT(ISERROR(SEARCH("Leve",L10)))</formula>
    </cfRule>
  </conditionalFormatting>
  <conditionalFormatting sqref="A20 E20">
    <cfRule type="containsText" dxfId="1674" priority="542" operator="containsText" text="3- Moderado">
      <formula>NOT(ISERROR(SEARCH("3- Moderado",A20)))</formula>
    </cfRule>
    <cfRule type="containsText" dxfId="1673" priority="543" operator="containsText" text="6- Moderado">
      <formula>NOT(ISERROR(SEARCH("6- Moderado",A20)))</formula>
    </cfRule>
    <cfRule type="containsText" dxfId="1672" priority="544" operator="containsText" text="4- Moderado">
      <formula>NOT(ISERROR(SEARCH("4- Moderado",A20)))</formula>
    </cfRule>
    <cfRule type="containsText" dxfId="1671" priority="545" operator="containsText" text="3- Bajo">
      <formula>NOT(ISERROR(SEARCH("3- Bajo",A20)))</formula>
    </cfRule>
    <cfRule type="containsText" dxfId="1670" priority="546" operator="containsText" text="4- Bajo">
      <formula>NOT(ISERROR(SEARCH("4- Bajo",A20)))</formula>
    </cfRule>
    <cfRule type="containsText" dxfId="1669" priority="547" operator="containsText" text="1- Bajo">
      <formula>NOT(ISERROR(SEARCH("1- Bajo",A20)))</formula>
    </cfRule>
  </conditionalFormatting>
  <conditionalFormatting sqref="F20:G20">
    <cfRule type="containsText" dxfId="1668" priority="536" operator="containsText" text="3- Moderado">
      <formula>NOT(ISERROR(SEARCH("3- Moderado",F20)))</formula>
    </cfRule>
    <cfRule type="containsText" dxfId="1667" priority="537" operator="containsText" text="6- Moderado">
      <formula>NOT(ISERROR(SEARCH("6- Moderado",F20)))</formula>
    </cfRule>
    <cfRule type="containsText" dxfId="1666" priority="538" operator="containsText" text="4- Moderado">
      <formula>NOT(ISERROR(SEARCH("4- Moderado",F20)))</formula>
    </cfRule>
    <cfRule type="containsText" dxfId="1665" priority="539" operator="containsText" text="3- Bajo">
      <formula>NOT(ISERROR(SEARCH("3- Bajo",F20)))</formula>
    </cfRule>
    <cfRule type="containsText" dxfId="1664" priority="540" operator="containsText" text="4- Bajo">
      <formula>NOT(ISERROR(SEARCH("4- Bajo",F20)))</formula>
    </cfRule>
    <cfRule type="containsText" dxfId="1663" priority="541" operator="containsText" text="1- Bajo">
      <formula>NOT(ISERROR(SEARCH("1- Bajo",F20)))</formula>
    </cfRule>
  </conditionalFormatting>
  <conditionalFormatting sqref="C20">
    <cfRule type="containsText" dxfId="1662" priority="530" operator="containsText" text="3- Moderado">
      <formula>NOT(ISERROR(SEARCH("3- Moderado",C20)))</formula>
    </cfRule>
    <cfRule type="containsText" dxfId="1661" priority="531" operator="containsText" text="6- Moderado">
      <formula>NOT(ISERROR(SEARCH("6- Moderado",C20)))</formula>
    </cfRule>
    <cfRule type="containsText" dxfId="1660" priority="532" operator="containsText" text="4- Moderado">
      <formula>NOT(ISERROR(SEARCH("4- Moderado",C20)))</formula>
    </cfRule>
    <cfRule type="containsText" dxfId="1659" priority="533" operator="containsText" text="3- Bajo">
      <formula>NOT(ISERROR(SEARCH("3- Bajo",C20)))</formula>
    </cfRule>
    <cfRule type="containsText" dxfId="1658" priority="534" operator="containsText" text="4- Bajo">
      <formula>NOT(ISERROR(SEARCH("4- Bajo",C20)))</formula>
    </cfRule>
    <cfRule type="containsText" dxfId="1657" priority="535" operator="containsText" text="1- Bajo">
      <formula>NOT(ISERROR(SEARCH("1- Bajo",C20)))</formula>
    </cfRule>
  </conditionalFormatting>
  <conditionalFormatting sqref="D20">
    <cfRule type="containsText" dxfId="1656" priority="524" operator="containsText" text="3- Moderado">
      <formula>NOT(ISERROR(SEARCH("3- Moderado",D20)))</formula>
    </cfRule>
    <cfRule type="containsText" dxfId="1655" priority="525" operator="containsText" text="6- Moderado">
      <formula>NOT(ISERROR(SEARCH("6- Moderado",D20)))</formula>
    </cfRule>
    <cfRule type="containsText" dxfId="1654" priority="526" operator="containsText" text="4- Moderado">
      <formula>NOT(ISERROR(SEARCH("4- Moderado",D20)))</formula>
    </cfRule>
    <cfRule type="containsText" dxfId="1653" priority="527" operator="containsText" text="3- Bajo">
      <formula>NOT(ISERROR(SEARCH("3- Bajo",D20)))</formula>
    </cfRule>
    <cfRule type="containsText" dxfId="1652" priority="528" operator="containsText" text="4- Bajo">
      <formula>NOT(ISERROR(SEARCH("4- Bajo",D20)))</formula>
    </cfRule>
    <cfRule type="containsText" dxfId="1651" priority="529" operator="containsText" text="1- Bajo">
      <formula>NOT(ISERROR(SEARCH("1- Bajo",D20)))</formula>
    </cfRule>
  </conditionalFormatting>
  <conditionalFormatting sqref="K25:L25">
    <cfRule type="containsText" dxfId="1650" priority="518" operator="containsText" text="3- Moderado">
      <formula>NOT(ISERROR(SEARCH("3- Moderado",K25)))</formula>
    </cfRule>
    <cfRule type="containsText" dxfId="1649" priority="519" operator="containsText" text="6- Moderado">
      <formula>NOT(ISERROR(SEARCH("6- Moderado",K25)))</formula>
    </cfRule>
    <cfRule type="containsText" dxfId="1648" priority="520" operator="containsText" text="4- Moderado">
      <formula>NOT(ISERROR(SEARCH("4- Moderado",K25)))</formula>
    </cfRule>
    <cfRule type="containsText" dxfId="1647" priority="521" operator="containsText" text="3- Bajo">
      <formula>NOT(ISERROR(SEARCH("3- Bajo",K25)))</formula>
    </cfRule>
    <cfRule type="containsText" dxfId="1646" priority="522" operator="containsText" text="4- Bajo">
      <formula>NOT(ISERROR(SEARCH("4- Bajo",K25)))</formula>
    </cfRule>
    <cfRule type="containsText" dxfId="1645" priority="523" operator="containsText" text="1- Bajo">
      <formula>NOT(ISERROR(SEARCH("1- Bajo",K25)))</formula>
    </cfRule>
  </conditionalFormatting>
  <conditionalFormatting sqref="H25:I25">
    <cfRule type="containsText" dxfId="1644" priority="512" operator="containsText" text="3- Moderado">
      <formula>NOT(ISERROR(SEARCH("3- Moderado",H25)))</formula>
    </cfRule>
    <cfRule type="containsText" dxfId="1643" priority="513" operator="containsText" text="6- Moderado">
      <formula>NOT(ISERROR(SEARCH("6- Moderado",H25)))</formula>
    </cfRule>
    <cfRule type="containsText" dxfId="1642" priority="514" operator="containsText" text="4- Moderado">
      <formula>NOT(ISERROR(SEARCH("4- Moderado",H25)))</formula>
    </cfRule>
    <cfRule type="containsText" dxfId="1641" priority="515" operator="containsText" text="3- Bajo">
      <formula>NOT(ISERROR(SEARCH("3- Bajo",H25)))</formula>
    </cfRule>
    <cfRule type="containsText" dxfId="1640" priority="516" operator="containsText" text="4- Bajo">
      <formula>NOT(ISERROR(SEARCH("4- Bajo",H25)))</formula>
    </cfRule>
    <cfRule type="containsText" dxfId="1639" priority="517" operator="containsText" text="1- Bajo">
      <formula>NOT(ISERROR(SEARCH("1- Bajo",H25)))</formula>
    </cfRule>
  </conditionalFormatting>
  <conditionalFormatting sqref="A25 C25:E25">
    <cfRule type="containsText" dxfId="1638" priority="506" operator="containsText" text="3- Moderado">
      <formula>NOT(ISERROR(SEARCH("3- Moderado",A25)))</formula>
    </cfRule>
    <cfRule type="containsText" dxfId="1637" priority="507" operator="containsText" text="6- Moderado">
      <formula>NOT(ISERROR(SEARCH("6- Moderado",A25)))</formula>
    </cfRule>
    <cfRule type="containsText" dxfId="1636" priority="508" operator="containsText" text="4- Moderado">
      <formula>NOT(ISERROR(SEARCH("4- Moderado",A25)))</formula>
    </cfRule>
    <cfRule type="containsText" dxfId="1635" priority="509" operator="containsText" text="3- Bajo">
      <formula>NOT(ISERROR(SEARCH("3- Bajo",A25)))</formula>
    </cfRule>
    <cfRule type="containsText" dxfId="1634" priority="510" operator="containsText" text="4- Bajo">
      <formula>NOT(ISERROR(SEARCH("4- Bajo",A25)))</formula>
    </cfRule>
    <cfRule type="containsText" dxfId="1633" priority="511" operator="containsText" text="1- Bajo">
      <formula>NOT(ISERROR(SEARCH("1- Bajo",A25)))</formula>
    </cfRule>
  </conditionalFormatting>
  <conditionalFormatting sqref="F25:G25">
    <cfRule type="containsText" dxfId="1632" priority="500" operator="containsText" text="3- Moderado">
      <formula>NOT(ISERROR(SEARCH("3- Moderado",F25)))</formula>
    </cfRule>
    <cfRule type="containsText" dxfId="1631" priority="501" operator="containsText" text="6- Moderado">
      <formula>NOT(ISERROR(SEARCH("6- Moderado",F25)))</formula>
    </cfRule>
    <cfRule type="containsText" dxfId="1630" priority="502" operator="containsText" text="4- Moderado">
      <formula>NOT(ISERROR(SEARCH("4- Moderado",F25)))</formula>
    </cfRule>
    <cfRule type="containsText" dxfId="1629" priority="503" operator="containsText" text="3- Bajo">
      <formula>NOT(ISERROR(SEARCH("3- Bajo",F25)))</formula>
    </cfRule>
    <cfRule type="containsText" dxfId="1628" priority="504" operator="containsText" text="4- Bajo">
      <formula>NOT(ISERROR(SEARCH("4- Bajo",F25)))</formula>
    </cfRule>
    <cfRule type="containsText" dxfId="1627" priority="505" operator="containsText" text="1- Bajo">
      <formula>NOT(ISERROR(SEARCH("1- Bajo",F25)))</formula>
    </cfRule>
  </conditionalFormatting>
  <conditionalFormatting sqref="J25:J29">
    <cfRule type="containsText" dxfId="1626" priority="495" operator="containsText" text="Bajo">
      <formula>NOT(ISERROR(SEARCH("Bajo",J25)))</formula>
    </cfRule>
    <cfRule type="containsText" dxfId="1625" priority="496" operator="containsText" text="Moderado">
      <formula>NOT(ISERROR(SEARCH("Moderado",J25)))</formula>
    </cfRule>
    <cfRule type="containsText" dxfId="1624" priority="497" operator="containsText" text="Alto">
      <formula>NOT(ISERROR(SEARCH("Alto",J25)))</formula>
    </cfRule>
    <cfRule type="containsText" dxfId="1623"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622" priority="470" operator="containsText" text="Moderado">
      <formula>NOT(ISERROR(SEARCH("Moderado",M25)))</formula>
    </cfRule>
    <cfRule type="containsText" dxfId="1621" priority="490" operator="containsText" text="Bajo">
      <formula>NOT(ISERROR(SEARCH("Bajo",M25)))</formula>
    </cfRule>
    <cfRule type="containsText" dxfId="1620" priority="491" operator="containsText" text="Moderado">
      <formula>NOT(ISERROR(SEARCH("Moderado",M25)))</formula>
    </cfRule>
    <cfRule type="containsText" dxfId="1619" priority="492" operator="containsText" text="Alto">
      <formula>NOT(ISERROR(SEARCH("Alto",M25)))</formula>
    </cfRule>
    <cfRule type="containsText" dxfId="1618"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617" priority="484" operator="containsText" text="3- Moderado">
      <formula>NOT(ISERROR(SEARCH("3- Moderado",N25)))</formula>
    </cfRule>
    <cfRule type="containsText" dxfId="1616" priority="485" operator="containsText" text="6- Moderado">
      <formula>NOT(ISERROR(SEARCH("6- Moderado",N25)))</formula>
    </cfRule>
    <cfRule type="containsText" dxfId="1615" priority="486" operator="containsText" text="4- Moderado">
      <formula>NOT(ISERROR(SEARCH("4- Moderado",N25)))</formula>
    </cfRule>
    <cfRule type="containsText" dxfId="1614" priority="487" operator="containsText" text="3- Bajo">
      <formula>NOT(ISERROR(SEARCH("3- Bajo",N25)))</formula>
    </cfRule>
    <cfRule type="containsText" dxfId="1613" priority="488" operator="containsText" text="4- Bajo">
      <formula>NOT(ISERROR(SEARCH("4- Bajo",N25)))</formula>
    </cfRule>
    <cfRule type="containsText" dxfId="1612" priority="489" operator="containsText" text="1- Bajo">
      <formula>NOT(ISERROR(SEARCH("1- Bajo",N25)))</formula>
    </cfRule>
  </conditionalFormatting>
  <conditionalFormatting sqref="H25:H29">
    <cfRule type="containsText" dxfId="1611" priority="471" operator="containsText" text="Muy Alta">
      <formula>NOT(ISERROR(SEARCH("Muy Alta",H25)))</formula>
    </cfRule>
    <cfRule type="containsText" dxfId="1610" priority="472" operator="containsText" text="Alta">
      <formula>NOT(ISERROR(SEARCH("Alta",H25)))</formula>
    </cfRule>
    <cfRule type="containsText" dxfId="1609" priority="473" operator="containsText" text="Muy Alta">
      <formula>NOT(ISERROR(SEARCH("Muy Alta",H25)))</formula>
    </cfRule>
    <cfRule type="containsText" dxfId="1608" priority="478" operator="containsText" text="Muy Baja">
      <formula>NOT(ISERROR(SEARCH("Muy Baja",H25)))</formula>
    </cfRule>
    <cfRule type="containsText" dxfId="1607" priority="479" operator="containsText" text="Baja">
      <formula>NOT(ISERROR(SEARCH("Baja",H25)))</formula>
    </cfRule>
    <cfRule type="containsText" dxfId="1606" priority="480" operator="containsText" text="Media">
      <formula>NOT(ISERROR(SEARCH("Media",H25)))</formula>
    </cfRule>
    <cfRule type="containsText" dxfId="1605" priority="481" operator="containsText" text="Alta">
      <formula>NOT(ISERROR(SEARCH("Alta",H25)))</formula>
    </cfRule>
    <cfRule type="containsText" dxfId="1604" priority="483" operator="containsText" text="Muy Alta">
      <formula>NOT(ISERROR(SEARCH("Muy Alta",H25)))</formula>
    </cfRule>
  </conditionalFormatting>
  <conditionalFormatting sqref="I25:I29">
    <cfRule type="containsText" dxfId="1603" priority="474" operator="containsText" text="Catastrófico">
      <formula>NOT(ISERROR(SEARCH("Catastrófico",I25)))</formula>
    </cfRule>
    <cfRule type="containsText" dxfId="1602" priority="475" operator="containsText" text="Mayor">
      <formula>NOT(ISERROR(SEARCH("Mayor",I25)))</formula>
    </cfRule>
    <cfRule type="containsText" dxfId="1601" priority="476" operator="containsText" text="Menor">
      <formula>NOT(ISERROR(SEARCH("Menor",I25)))</formula>
    </cfRule>
    <cfRule type="containsText" dxfId="1600" priority="477" operator="containsText" text="Leve">
      <formula>NOT(ISERROR(SEARCH("Leve",I25)))</formula>
    </cfRule>
    <cfRule type="containsText" dxfId="1599" priority="482" operator="containsText" text="Moderado">
      <formula>NOT(ISERROR(SEARCH("Moderado",I25)))</formula>
    </cfRule>
  </conditionalFormatting>
  <conditionalFormatting sqref="K25:K29">
    <cfRule type="containsText" dxfId="1598" priority="469" operator="containsText" text="Media">
      <formula>NOT(ISERROR(SEARCH("Media",K25)))</formula>
    </cfRule>
  </conditionalFormatting>
  <conditionalFormatting sqref="L25:L29">
    <cfRule type="containsText" dxfId="1597" priority="468" operator="containsText" text="Moderado">
      <formula>NOT(ISERROR(SEARCH("Moderado",L25)))</formula>
    </cfRule>
  </conditionalFormatting>
  <conditionalFormatting sqref="J25:J29">
    <cfRule type="containsText" dxfId="1596" priority="467" operator="containsText" text="Moderado">
      <formula>NOT(ISERROR(SEARCH("Moderado",J25)))</formula>
    </cfRule>
  </conditionalFormatting>
  <conditionalFormatting sqref="J25:J29">
    <cfRule type="containsText" dxfId="1595" priority="465" operator="containsText" text="Bajo">
      <formula>NOT(ISERROR(SEARCH("Bajo",J25)))</formula>
    </cfRule>
    <cfRule type="containsText" dxfId="1594" priority="466" operator="containsText" text="Extremo">
      <formula>NOT(ISERROR(SEARCH("Extremo",J25)))</formula>
    </cfRule>
  </conditionalFormatting>
  <conditionalFormatting sqref="K25:K29">
    <cfRule type="containsText" dxfId="1593" priority="463" operator="containsText" text="Baja">
      <formula>NOT(ISERROR(SEARCH("Baja",K25)))</formula>
    </cfRule>
    <cfRule type="containsText" dxfId="1592" priority="464" operator="containsText" text="Muy Baja">
      <formula>NOT(ISERROR(SEARCH("Muy Baja",K25)))</formula>
    </cfRule>
  </conditionalFormatting>
  <conditionalFormatting sqref="K25:K29">
    <cfRule type="containsText" dxfId="1591" priority="461" operator="containsText" text="Muy Alta">
      <formula>NOT(ISERROR(SEARCH("Muy Alta",K25)))</formula>
    </cfRule>
    <cfRule type="containsText" dxfId="1590" priority="462" operator="containsText" text="Alta">
      <formula>NOT(ISERROR(SEARCH("Alta",K25)))</formula>
    </cfRule>
  </conditionalFormatting>
  <conditionalFormatting sqref="L25:L29">
    <cfRule type="containsText" dxfId="1589" priority="457" operator="containsText" text="Catastrófico">
      <formula>NOT(ISERROR(SEARCH("Catastrófico",L25)))</formula>
    </cfRule>
    <cfRule type="containsText" dxfId="1588" priority="458" operator="containsText" text="Mayor">
      <formula>NOT(ISERROR(SEARCH("Mayor",L25)))</formula>
    </cfRule>
    <cfRule type="containsText" dxfId="1587" priority="459" operator="containsText" text="Menor">
      <formula>NOT(ISERROR(SEARCH("Menor",L25)))</formula>
    </cfRule>
    <cfRule type="containsText" dxfId="1586" priority="460" operator="containsText" text="Leve">
      <formula>NOT(ISERROR(SEARCH("Leve",L25)))</formula>
    </cfRule>
  </conditionalFormatting>
  <conditionalFormatting sqref="K30:L30">
    <cfRule type="containsText" dxfId="1585" priority="451" operator="containsText" text="3- Moderado">
      <formula>NOT(ISERROR(SEARCH("3- Moderado",K30)))</formula>
    </cfRule>
    <cfRule type="containsText" dxfId="1584" priority="452" operator="containsText" text="6- Moderado">
      <formula>NOT(ISERROR(SEARCH("6- Moderado",K30)))</formula>
    </cfRule>
    <cfRule type="containsText" dxfId="1583" priority="453" operator="containsText" text="4- Moderado">
      <formula>NOT(ISERROR(SEARCH("4- Moderado",K30)))</formula>
    </cfRule>
    <cfRule type="containsText" dxfId="1582" priority="454" operator="containsText" text="3- Bajo">
      <formula>NOT(ISERROR(SEARCH("3- Bajo",K30)))</formula>
    </cfRule>
    <cfRule type="containsText" dxfId="1581" priority="455" operator="containsText" text="4- Bajo">
      <formula>NOT(ISERROR(SEARCH("4- Bajo",K30)))</formula>
    </cfRule>
    <cfRule type="containsText" dxfId="1580" priority="456" operator="containsText" text="1- Bajo">
      <formula>NOT(ISERROR(SEARCH("1- Bajo",K30)))</formula>
    </cfRule>
  </conditionalFormatting>
  <conditionalFormatting sqref="H30:I30">
    <cfRule type="containsText" dxfId="1579" priority="445" operator="containsText" text="3- Moderado">
      <formula>NOT(ISERROR(SEARCH("3- Moderado",H30)))</formula>
    </cfRule>
    <cfRule type="containsText" dxfId="1578" priority="446" operator="containsText" text="6- Moderado">
      <formula>NOT(ISERROR(SEARCH("6- Moderado",H30)))</formula>
    </cfRule>
    <cfRule type="containsText" dxfId="1577" priority="447" operator="containsText" text="4- Moderado">
      <formula>NOT(ISERROR(SEARCH("4- Moderado",H30)))</formula>
    </cfRule>
    <cfRule type="containsText" dxfId="1576" priority="448" operator="containsText" text="3- Bajo">
      <formula>NOT(ISERROR(SEARCH("3- Bajo",H30)))</formula>
    </cfRule>
    <cfRule type="containsText" dxfId="1575" priority="449" operator="containsText" text="4- Bajo">
      <formula>NOT(ISERROR(SEARCH("4- Bajo",H30)))</formula>
    </cfRule>
    <cfRule type="containsText" dxfId="1574" priority="450" operator="containsText" text="1- Bajo">
      <formula>NOT(ISERROR(SEARCH("1- Bajo",H30)))</formula>
    </cfRule>
  </conditionalFormatting>
  <conditionalFormatting sqref="A30 C30:E30">
    <cfRule type="containsText" dxfId="1573" priority="439" operator="containsText" text="3- Moderado">
      <formula>NOT(ISERROR(SEARCH("3- Moderado",A30)))</formula>
    </cfRule>
    <cfRule type="containsText" dxfId="1572" priority="440" operator="containsText" text="6- Moderado">
      <formula>NOT(ISERROR(SEARCH("6- Moderado",A30)))</formula>
    </cfRule>
    <cfRule type="containsText" dxfId="1571" priority="441" operator="containsText" text="4- Moderado">
      <formula>NOT(ISERROR(SEARCH("4- Moderado",A30)))</formula>
    </cfRule>
    <cfRule type="containsText" dxfId="1570" priority="442" operator="containsText" text="3- Bajo">
      <formula>NOT(ISERROR(SEARCH("3- Bajo",A30)))</formula>
    </cfRule>
    <cfRule type="containsText" dxfId="1569" priority="443" operator="containsText" text="4- Bajo">
      <formula>NOT(ISERROR(SEARCH("4- Bajo",A30)))</formula>
    </cfRule>
    <cfRule type="containsText" dxfId="1568" priority="444" operator="containsText" text="1- Bajo">
      <formula>NOT(ISERROR(SEARCH("1- Bajo",A30)))</formula>
    </cfRule>
  </conditionalFormatting>
  <conditionalFormatting sqref="F30:G30">
    <cfRule type="containsText" dxfId="1567" priority="433" operator="containsText" text="3- Moderado">
      <formula>NOT(ISERROR(SEARCH("3- Moderado",F30)))</formula>
    </cfRule>
    <cfRule type="containsText" dxfId="1566" priority="434" operator="containsText" text="6- Moderado">
      <formula>NOT(ISERROR(SEARCH("6- Moderado",F30)))</formula>
    </cfRule>
    <cfRule type="containsText" dxfId="1565" priority="435" operator="containsText" text="4- Moderado">
      <formula>NOT(ISERROR(SEARCH("4- Moderado",F30)))</formula>
    </cfRule>
    <cfRule type="containsText" dxfId="1564" priority="436" operator="containsText" text="3- Bajo">
      <formula>NOT(ISERROR(SEARCH("3- Bajo",F30)))</formula>
    </cfRule>
    <cfRule type="containsText" dxfId="1563" priority="437" operator="containsText" text="4- Bajo">
      <formula>NOT(ISERROR(SEARCH("4- Bajo",F30)))</formula>
    </cfRule>
    <cfRule type="containsText" dxfId="1562" priority="438" operator="containsText" text="1- Bajo">
      <formula>NOT(ISERROR(SEARCH("1- Bajo",F30)))</formula>
    </cfRule>
  </conditionalFormatting>
  <conditionalFormatting sqref="J30:J34">
    <cfRule type="containsText" dxfId="1561" priority="428" operator="containsText" text="Bajo">
      <formula>NOT(ISERROR(SEARCH("Bajo",J30)))</formula>
    </cfRule>
    <cfRule type="containsText" dxfId="1560" priority="429" operator="containsText" text="Moderado">
      <formula>NOT(ISERROR(SEARCH("Moderado",J30)))</formula>
    </cfRule>
    <cfRule type="containsText" dxfId="1559" priority="430" operator="containsText" text="Alto">
      <formula>NOT(ISERROR(SEARCH("Alto",J30)))</formula>
    </cfRule>
    <cfRule type="containsText" dxfId="1558"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1557" priority="403" operator="containsText" text="Moderado">
      <formula>NOT(ISERROR(SEARCH("Moderado",M30)))</formula>
    </cfRule>
    <cfRule type="containsText" dxfId="1556" priority="423" operator="containsText" text="Bajo">
      <formula>NOT(ISERROR(SEARCH("Bajo",M30)))</formula>
    </cfRule>
    <cfRule type="containsText" dxfId="1555" priority="424" operator="containsText" text="Moderado">
      <formula>NOT(ISERROR(SEARCH("Moderado",M30)))</formula>
    </cfRule>
    <cfRule type="containsText" dxfId="1554" priority="425" operator="containsText" text="Alto">
      <formula>NOT(ISERROR(SEARCH("Alto",M30)))</formula>
    </cfRule>
    <cfRule type="containsText" dxfId="1553"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1552" priority="417" operator="containsText" text="3- Moderado">
      <formula>NOT(ISERROR(SEARCH("3- Moderado",N30)))</formula>
    </cfRule>
    <cfRule type="containsText" dxfId="1551" priority="418" operator="containsText" text="6- Moderado">
      <formula>NOT(ISERROR(SEARCH("6- Moderado",N30)))</formula>
    </cfRule>
    <cfRule type="containsText" dxfId="1550" priority="419" operator="containsText" text="4- Moderado">
      <formula>NOT(ISERROR(SEARCH("4- Moderado",N30)))</formula>
    </cfRule>
    <cfRule type="containsText" dxfId="1549" priority="420" operator="containsText" text="3- Bajo">
      <formula>NOT(ISERROR(SEARCH("3- Bajo",N30)))</formula>
    </cfRule>
    <cfRule type="containsText" dxfId="1548" priority="421" operator="containsText" text="4- Bajo">
      <formula>NOT(ISERROR(SEARCH("4- Bajo",N30)))</formula>
    </cfRule>
    <cfRule type="containsText" dxfId="1547" priority="422" operator="containsText" text="1- Bajo">
      <formula>NOT(ISERROR(SEARCH("1- Bajo",N30)))</formula>
    </cfRule>
  </conditionalFormatting>
  <conditionalFormatting sqref="H30:H34">
    <cfRule type="containsText" dxfId="1546" priority="404" operator="containsText" text="Muy Alta">
      <formula>NOT(ISERROR(SEARCH("Muy Alta",H30)))</formula>
    </cfRule>
    <cfRule type="containsText" dxfId="1545" priority="405" operator="containsText" text="Alta">
      <formula>NOT(ISERROR(SEARCH("Alta",H30)))</formula>
    </cfRule>
    <cfRule type="containsText" dxfId="1544" priority="406" operator="containsText" text="Muy Alta">
      <formula>NOT(ISERROR(SEARCH("Muy Alta",H30)))</formula>
    </cfRule>
    <cfRule type="containsText" dxfId="1543" priority="411" operator="containsText" text="Muy Baja">
      <formula>NOT(ISERROR(SEARCH("Muy Baja",H30)))</formula>
    </cfRule>
    <cfRule type="containsText" dxfId="1542" priority="412" operator="containsText" text="Baja">
      <formula>NOT(ISERROR(SEARCH("Baja",H30)))</formula>
    </cfRule>
    <cfRule type="containsText" dxfId="1541" priority="413" operator="containsText" text="Media">
      <formula>NOT(ISERROR(SEARCH("Media",H30)))</formula>
    </cfRule>
    <cfRule type="containsText" dxfId="1540" priority="414" operator="containsText" text="Alta">
      <formula>NOT(ISERROR(SEARCH("Alta",H30)))</formula>
    </cfRule>
    <cfRule type="containsText" dxfId="1539" priority="416" operator="containsText" text="Muy Alta">
      <formula>NOT(ISERROR(SEARCH("Muy Alta",H30)))</formula>
    </cfRule>
  </conditionalFormatting>
  <conditionalFormatting sqref="I30:I34">
    <cfRule type="containsText" dxfId="1538" priority="407" operator="containsText" text="Catastrófico">
      <formula>NOT(ISERROR(SEARCH("Catastrófico",I30)))</formula>
    </cfRule>
    <cfRule type="containsText" dxfId="1537" priority="408" operator="containsText" text="Mayor">
      <formula>NOT(ISERROR(SEARCH("Mayor",I30)))</formula>
    </cfRule>
    <cfRule type="containsText" dxfId="1536" priority="409" operator="containsText" text="Menor">
      <formula>NOT(ISERROR(SEARCH("Menor",I30)))</formula>
    </cfRule>
    <cfRule type="containsText" dxfId="1535" priority="410" operator="containsText" text="Leve">
      <formula>NOT(ISERROR(SEARCH("Leve",I30)))</formula>
    </cfRule>
    <cfRule type="containsText" dxfId="1534" priority="415" operator="containsText" text="Moderado">
      <formula>NOT(ISERROR(SEARCH("Moderado",I30)))</formula>
    </cfRule>
  </conditionalFormatting>
  <conditionalFormatting sqref="K30:K34">
    <cfRule type="containsText" dxfId="1533" priority="402" operator="containsText" text="Media">
      <formula>NOT(ISERROR(SEARCH("Media",K30)))</formula>
    </cfRule>
  </conditionalFormatting>
  <conditionalFormatting sqref="L30:L34">
    <cfRule type="containsText" dxfId="1532" priority="401" operator="containsText" text="Moderado">
      <formula>NOT(ISERROR(SEARCH("Moderado",L30)))</formula>
    </cfRule>
  </conditionalFormatting>
  <conditionalFormatting sqref="J30:J34">
    <cfRule type="containsText" dxfId="1531" priority="400" operator="containsText" text="Moderado">
      <formula>NOT(ISERROR(SEARCH("Moderado",J30)))</formula>
    </cfRule>
  </conditionalFormatting>
  <conditionalFormatting sqref="J30:J34">
    <cfRule type="containsText" dxfId="1530" priority="398" operator="containsText" text="Bajo">
      <formula>NOT(ISERROR(SEARCH("Bajo",J30)))</formula>
    </cfRule>
    <cfRule type="containsText" dxfId="1529" priority="399" operator="containsText" text="Extremo">
      <formula>NOT(ISERROR(SEARCH("Extremo",J30)))</formula>
    </cfRule>
  </conditionalFormatting>
  <conditionalFormatting sqref="K30:K34">
    <cfRule type="containsText" dxfId="1528" priority="396" operator="containsText" text="Baja">
      <formula>NOT(ISERROR(SEARCH("Baja",K30)))</formula>
    </cfRule>
    <cfRule type="containsText" dxfId="1527" priority="397" operator="containsText" text="Muy Baja">
      <formula>NOT(ISERROR(SEARCH("Muy Baja",K30)))</formula>
    </cfRule>
  </conditionalFormatting>
  <conditionalFormatting sqref="K30:K34">
    <cfRule type="containsText" dxfId="1526" priority="394" operator="containsText" text="Muy Alta">
      <formula>NOT(ISERROR(SEARCH("Muy Alta",K30)))</formula>
    </cfRule>
    <cfRule type="containsText" dxfId="1525" priority="395" operator="containsText" text="Alta">
      <formula>NOT(ISERROR(SEARCH("Alta",K30)))</formula>
    </cfRule>
  </conditionalFormatting>
  <conditionalFormatting sqref="L30:L34">
    <cfRule type="containsText" dxfId="1524" priority="390" operator="containsText" text="Catastrófico">
      <formula>NOT(ISERROR(SEARCH("Catastrófico",L30)))</formula>
    </cfRule>
    <cfRule type="containsText" dxfId="1523" priority="391" operator="containsText" text="Mayor">
      <formula>NOT(ISERROR(SEARCH("Mayor",L30)))</formula>
    </cfRule>
    <cfRule type="containsText" dxfId="1522" priority="392" operator="containsText" text="Menor">
      <formula>NOT(ISERROR(SEARCH("Menor",L30)))</formula>
    </cfRule>
    <cfRule type="containsText" dxfId="1521" priority="393" operator="containsText" text="Leve">
      <formula>NOT(ISERROR(SEARCH("Leve",L30)))</formula>
    </cfRule>
  </conditionalFormatting>
  <conditionalFormatting sqref="K35:L35">
    <cfRule type="containsText" dxfId="1520" priority="384" operator="containsText" text="3- Moderado">
      <formula>NOT(ISERROR(SEARCH("3- Moderado",K35)))</formula>
    </cfRule>
    <cfRule type="containsText" dxfId="1519" priority="385" operator="containsText" text="6- Moderado">
      <formula>NOT(ISERROR(SEARCH("6- Moderado",K35)))</formula>
    </cfRule>
    <cfRule type="containsText" dxfId="1518" priority="386" operator="containsText" text="4- Moderado">
      <formula>NOT(ISERROR(SEARCH("4- Moderado",K35)))</formula>
    </cfRule>
    <cfRule type="containsText" dxfId="1517" priority="387" operator="containsText" text="3- Bajo">
      <formula>NOT(ISERROR(SEARCH("3- Bajo",K35)))</formula>
    </cfRule>
    <cfRule type="containsText" dxfId="1516" priority="388" operator="containsText" text="4- Bajo">
      <formula>NOT(ISERROR(SEARCH("4- Bajo",K35)))</formula>
    </cfRule>
    <cfRule type="containsText" dxfId="1515" priority="389" operator="containsText" text="1- Bajo">
      <formula>NOT(ISERROR(SEARCH("1- Bajo",K35)))</formula>
    </cfRule>
  </conditionalFormatting>
  <conditionalFormatting sqref="H35:I35">
    <cfRule type="containsText" dxfId="1514" priority="378" operator="containsText" text="3- Moderado">
      <formula>NOT(ISERROR(SEARCH("3- Moderado",H35)))</formula>
    </cfRule>
    <cfRule type="containsText" dxfId="1513" priority="379" operator="containsText" text="6- Moderado">
      <formula>NOT(ISERROR(SEARCH("6- Moderado",H35)))</formula>
    </cfRule>
    <cfRule type="containsText" dxfId="1512" priority="380" operator="containsText" text="4- Moderado">
      <formula>NOT(ISERROR(SEARCH("4- Moderado",H35)))</formula>
    </cfRule>
    <cfRule type="containsText" dxfId="1511" priority="381" operator="containsText" text="3- Bajo">
      <formula>NOT(ISERROR(SEARCH("3- Bajo",H35)))</formula>
    </cfRule>
    <cfRule type="containsText" dxfId="1510" priority="382" operator="containsText" text="4- Bajo">
      <formula>NOT(ISERROR(SEARCH("4- Bajo",H35)))</formula>
    </cfRule>
    <cfRule type="containsText" dxfId="1509" priority="383" operator="containsText" text="1- Bajo">
      <formula>NOT(ISERROR(SEARCH("1- Bajo",H35)))</formula>
    </cfRule>
  </conditionalFormatting>
  <conditionalFormatting sqref="A35 C35:E35">
    <cfRule type="containsText" dxfId="1508" priority="372" operator="containsText" text="3- Moderado">
      <formula>NOT(ISERROR(SEARCH("3- Moderado",A35)))</formula>
    </cfRule>
    <cfRule type="containsText" dxfId="1507" priority="373" operator="containsText" text="6- Moderado">
      <formula>NOT(ISERROR(SEARCH("6- Moderado",A35)))</formula>
    </cfRule>
    <cfRule type="containsText" dxfId="1506" priority="374" operator="containsText" text="4- Moderado">
      <formula>NOT(ISERROR(SEARCH("4- Moderado",A35)))</formula>
    </cfRule>
    <cfRule type="containsText" dxfId="1505" priority="375" operator="containsText" text="3- Bajo">
      <formula>NOT(ISERROR(SEARCH("3- Bajo",A35)))</formula>
    </cfRule>
    <cfRule type="containsText" dxfId="1504" priority="376" operator="containsText" text="4- Bajo">
      <formula>NOT(ISERROR(SEARCH("4- Bajo",A35)))</formula>
    </cfRule>
    <cfRule type="containsText" dxfId="1503" priority="377" operator="containsText" text="1- Bajo">
      <formula>NOT(ISERROR(SEARCH("1- Bajo",A35)))</formula>
    </cfRule>
  </conditionalFormatting>
  <conditionalFormatting sqref="F35:G35">
    <cfRule type="containsText" dxfId="1502" priority="366" operator="containsText" text="3- Moderado">
      <formula>NOT(ISERROR(SEARCH("3- Moderado",F35)))</formula>
    </cfRule>
    <cfRule type="containsText" dxfId="1501" priority="367" operator="containsText" text="6- Moderado">
      <formula>NOT(ISERROR(SEARCH("6- Moderado",F35)))</formula>
    </cfRule>
    <cfRule type="containsText" dxfId="1500" priority="368" operator="containsText" text="4- Moderado">
      <formula>NOT(ISERROR(SEARCH("4- Moderado",F35)))</formula>
    </cfRule>
    <cfRule type="containsText" dxfId="1499" priority="369" operator="containsText" text="3- Bajo">
      <formula>NOT(ISERROR(SEARCH("3- Bajo",F35)))</formula>
    </cfRule>
    <cfRule type="containsText" dxfId="1498" priority="370" operator="containsText" text="4- Bajo">
      <formula>NOT(ISERROR(SEARCH("4- Bajo",F35)))</formula>
    </cfRule>
    <cfRule type="containsText" dxfId="1497" priority="371" operator="containsText" text="1- Bajo">
      <formula>NOT(ISERROR(SEARCH("1- Bajo",F35)))</formula>
    </cfRule>
  </conditionalFormatting>
  <conditionalFormatting sqref="J35:J39">
    <cfRule type="containsText" dxfId="1496" priority="361" operator="containsText" text="Bajo">
      <formula>NOT(ISERROR(SEARCH("Bajo",J35)))</formula>
    </cfRule>
    <cfRule type="containsText" dxfId="1495" priority="362" operator="containsText" text="Moderado">
      <formula>NOT(ISERROR(SEARCH("Moderado",J35)))</formula>
    </cfRule>
    <cfRule type="containsText" dxfId="1494" priority="363" operator="containsText" text="Alto">
      <formula>NOT(ISERROR(SEARCH("Alto",J35)))</formula>
    </cfRule>
    <cfRule type="containsText" dxfId="1493"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1492" priority="336" operator="containsText" text="Moderado">
      <formula>NOT(ISERROR(SEARCH("Moderado",M35)))</formula>
    </cfRule>
    <cfRule type="containsText" dxfId="1491" priority="356" operator="containsText" text="Bajo">
      <formula>NOT(ISERROR(SEARCH("Bajo",M35)))</formula>
    </cfRule>
    <cfRule type="containsText" dxfId="1490" priority="357" operator="containsText" text="Moderado">
      <formula>NOT(ISERROR(SEARCH("Moderado",M35)))</formula>
    </cfRule>
    <cfRule type="containsText" dxfId="1489" priority="358" operator="containsText" text="Alto">
      <formula>NOT(ISERROR(SEARCH("Alto",M35)))</formula>
    </cfRule>
    <cfRule type="containsText" dxfId="1488"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1487" priority="350" operator="containsText" text="3- Moderado">
      <formula>NOT(ISERROR(SEARCH("3- Moderado",N35)))</formula>
    </cfRule>
    <cfRule type="containsText" dxfId="1486" priority="351" operator="containsText" text="6- Moderado">
      <formula>NOT(ISERROR(SEARCH("6- Moderado",N35)))</formula>
    </cfRule>
    <cfRule type="containsText" dxfId="1485" priority="352" operator="containsText" text="4- Moderado">
      <formula>NOT(ISERROR(SEARCH("4- Moderado",N35)))</formula>
    </cfRule>
    <cfRule type="containsText" dxfId="1484" priority="353" operator="containsText" text="3- Bajo">
      <formula>NOT(ISERROR(SEARCH("3- Bajo",N35)))</formula>
    </cfRule>
    <cfRule type="containsText" dxfId="1483" priority="354" operator="containsText" text="4- Bajo">
      <formula>NOT(ISERROR(SEARCH("4- Bajo",N35)))</formula>
    </cfRule>
    <cfRule type="containsText" dxfId="1482" priority="355" operator="containsText" text="1- Bajo">
      <formula>NOT(ISERROR(SEARCH("1- Bajo",N35)))</formula>
    </cfRule>
  </conditionalFormatting>
  <conditionalFormatting sqref="H35:H39">
    <cfRule type="containsText" dxfId="1481" priority="337" operator="containsText" text="Muy Alta">
      <formula>NOT(ISERROR(SEARCH("Muy Alta",H35)))</formula>
    </cfRule>
    <cfRule type="containsText" dxfId="1480" priority="338" operator="containsText" text="Alta">
      <formula>NOT(ISERROR(SEARCH("Alta",H35)))</formula>
    </cfRule>
    <cfRule type="containsText" dxfId="1479" priority="339" operator="containsText" text="Muy Alta">
      <formula>NOT(ISERROR(SEARCH("Muy Alta",H35)))</formula>
    </cfRule>
    <cfRule type="containsText" dxfId="1478" priority="344" operator="containsText" text="Muy Baja">
      <formula>NOT(ISERROR(SEARCH("Muy Baja",H35)))</formula>
    </cfRule>
    <cfRule type="containsText" dxfId="1477" priority="345" operator="containsText" text="Baja">
      <formula>NOT(ISERROR(SEARCH("Baja",H35)))</formula>
    </cfRule>
    <cfRule type="containsText" dxfId="1476" priority="346" operator="containsText" text="Media">
      <formula>NOT(ISERROR(SEARCH("Media",H35)))</formula>
    </cfRule>
    <cfRule type="containsText" dxfId="1475" priority="347" operator="containsText" text="Alta">
      <formula>NOT(ISERROR(SEARCH("Alta",H35)))</formula>
    </cfRule>
    <cfRule type="containsText" dxfId="1474" priority="349" operator="containsText" text="Muy Alta">
      <formula>NOT(ISERROR(SEARCH("Muy Alta",H35)))</formula>
    </cfRule>
  </conditionalFormatting>
  <conditionalFormatting sqref="I35:I39">
    <cfRule type="containsText" dxfId="1473" priority="340" operator="containsText" text="Catastrófico">
      <formula>NOT(ISERROR(SEARCH("Catastrófico",I35)))</formula>
    </cfRule>
    <cfRule type="containsText" dxfId="1472" priority="341" operator="containsText" text="Mayor">
      <formula>NOT(ISERROR(SEARCH("Mayor",I35)))</formula>
    </cfRule>
    <cfRule type="containsText" dxfId="1471" priority="342" operator="containsText" text="Menor">
      <formula>NOT(ISERROR(SEARCH("Menor",I35)))</formula>
    </cfRule>
    <cfRule type="containsText" dxfId="1470" priority="343" operator="containsText" text="Leve">
      <formula>NOT(ISERROR(SEARCH("Leve",I35)))</formula>
    </cfRule>
    <cfRule type="containsText" dxfId="1469" priority="348" operator="containsText" text="Moderado">
      <formula>NOT(ISERROR(SEARCH("Moderado",I35)))</formula>
    </cfRule>
  </conditionalFormatting>
  <conditionalFormatting sqref="K35:K39">
    <cfRule type="containsText" dxfId="1468" priority="335" operator="containsText" text="Media">
      <formula>NOT(ISERROR(SEARCH("Media",K35)))</formula>
    </cfRule>
  </conditionalFormatting>
  <conditionalFormatting sqref="L35:L39">
    <cfRule type="containsText" dxfId="1467" priority="334" operator="containsText" text="Moderado">
      <formula>NOT(ISERROR(SEARCH("Moderado",L35)))</formula>
    </cfRule>
  </conditionalFormatting>
  <conditionalFormatting sqref="J35:J39">
    <cfRule type="containsText" dxfId="1466" priority="333" operator="containsText" text="Moderado">
      <formula>NOT(ISERROR(SEARCH("Moderado",J35)))</formula>
    </cfRule>
  </conditionalFormatting>
  <conditionalFormatting sqref="J35:J39">
    <cfRule type="containsText" dxfId="1465" priority="331" operator="containsText" text="Bajo">
      <formula>NOT(ISERROR(SEARCH("Bajo",J35)))</formula>
    </cfRule>
    <cfRule type="containsText" dxfId="1464" priority="332" operator="containsText" text="Extremo">
      <formula>NOT(ISERROR(SEARCH("Extremo",J35)))</formula>
    </cfRule>
  </conditionalFormatting>
  <conditionalFormatting sqref="K35:K39">
    <cfRule type="containsText" dxfId="1463" priority="329" operator="containsText" text="Baja">
      <formula>NOT(ISERROR(SEARCH("Baja",K35)))</formula>
    </cfRule>
    <cfRule type="containsText" dxfId="1462" priority="330" operator="containsText" text="Muy Baja">
      <formula>NOT(ISERROR(SEARCH("Muy Baja",K35)))</formula>
    </cfRule>
  </conditionalFormatting>
  <conditionalFormatting sqref="K35:K39">
    <cfRule type="containsText" dxfId="1461" priority="327" operator="containsText" text="Muy Alta">
      <formula>NOT(ISERROR(SEARCH("Muy Alta",K35)))</formula>
    </cfRule>
    <cfRule type="containsText" dxfId="1460" priority="328" operator="containsText" text="Alta">
      <formula>NOT(ISERROR(SEARCH("Alta",K35)))</formula>
    </cfRule>
  </conditionalFormatting>
  <conditionalFormatting sqref="L35:L39">
    <cfRule type="containsText" dxfId="1459" priority="323" operator="containsText" text="Catastrófico">
      <formula>NOT(ISERROR(SEARCH("Catastrófico",L35)))</formula>
    </cfRule>
    <cfRule type="containsText" dxfId="1458" priority="324" operator="containsText" text="Mayor">
      <formula>NOT(ISERROR(SEARCH("Mayor",L35)))</formula>
    </cfRule>
    <cfRule type="containsText" dxfId="1457" priority="325" operator="containsText" text="Menor">
      <formula>NOT(ISERROR(SEARCH("Menor",L35)))</formula>
    </cfRule>
    <cfRule type="containsText" dxfId="1456" priority="326" operator="containsText" text="Leve">
      <formula>NOT(ISERROR(SEARCH("Leve",L35)))</formula>
    </cfRule>
  </conditionalFormatting>
  <conditionalFormatting sqref="K40:L40">
    <cfRule type="containsText" dxfId="1455" priority="317" operator="containsText" text="3- Moderado">
      <formula>NOT(ISERROR(SEARCH("3- Moderado",K40)))</formula>
    </cfRule>
    <cfRule type="containsText" dxfId="1454" priority="318" operator="containsText" text="6- Moderado">
      <formula>NOT(ISERROR(SEARCH("6- Moderado",K40)))</formula>
    </cfRule>
    <cfRule type="containsText" dxfId="1453" priority="319" operator="containsText" text="4- Moderado">
      <formula>NOT(ISERROR(SEARCH("4- Moderado",K40)))</formula>
    </cfRule>
    <cfRule type="containsText" dxfId="1452" priority="320" operator="containsText" text="3- Bajo">
      <formula>NOT(ISERROR(SEARCH("3- Bajo",K40)))</formula>
    </cfRule>
    <cfRule type="containsText" dxfId="1451" priority="321" operator="containsText" text="4- Bajo">
      <formula>NOT(ISERROR(SEARCH("4- Bajo",K40)))</formula>
    </cfRule>
    <cfRule type="containsText" dxfId="1450" priority="322" operator="containsText" text="1- Bajo">
      <formula>NOT(ISERROR(SEARCH("1- Bajo",K40)))</formula>
    </cfRule>
  </conditionalFormatting>
  <conditionalFormatting sqref="H40:I40">
    <cfRule type="containsText" dxfId="1449" priority="311" operator="containsText" text="3- Moderado">
      <formula>NOT(ISERROR(SEARCH("3- Moderado",H40)))</formula>
    </cfRule>
    <cfRule type="containsText" dxfId="1448" priority="312" operator="containsText" text="6- Moderado">
      <formula>NOT(ISERROR(SEARCH("6- Moderado",H40)))</formula>
    </cfRule>
    <cfRule type="containsText" dxfId="1447" priority="313" operator="containsText" text="4- Moderado">
      <formula>NOT(ISERROR(SEARCH("4- Moderado",H40)))</formula>
    </cfRule>
    <cfRule type="containsText" dxfId="1446" priority="314" operator="containsText" text="3- Bajo">
      <formula>NOT(ISERROR(SEARCH("3- Bajo",H40)))</formula>
    </cfRule>
    <cfRule type="containsText" dxfId="1445" priority="315" operator="containsText" text="4- Bajo">
      <formula>NOT(ISERROR(SEARCH("4- Bajo",H40)))</formula>
    </cfRule>
    <cfRule type="containsText" dxfId="1444" priority="316" operator="containsText" text="1- Bajo">
      <formula>NOT(ISERROR(SEARCH("1- Bajo",H40)))</formula>
    </cfRule>
  </conditionalFormatting>
  <conditionalFormatting sqref="A40 C40:E40">
    <cfRule type="containsText" dxfId="1443" priority="305" operator="containsText" text="3- Moderado">
      <formula>NOT(ISERROR(SEARCH("3- Moderado",A40)))</formula>
    </cfRule>
    <cfRule type="containsText" dxfId="1442" priority="306" operator="containsText" text="6- Moderado">
      <formula>NOT(ISERROR(SEARCH("6- Moderado",A40)))</formula>
    </cfRule>
    <cfRule type="containsText" dxfId="1441" priority="307" operator="containsText" text="4- Moderado">
      <formula>NOT(ISERROR(SEARCH("4- Moderado",A40)))</formula>
    </cfRule>
    <cfRule type="containsText" dxfId="1440" priority="308" operator="containsText" text="3- Bajo">
      <formula>NOT(ISERROR(SEARCH("3- Bajo",A40)))</formula>
    </cfRule>
    <cfRule type="containsText" dxfId="1439" priority="309" operator="containsText" text="4- Bajo">
      <formula>NOT(ISERROR(SEARCH("4- Bajo",A40)))</formula>
    </cfRule>
    <cfRule type="containsText" dxfId="1438" priority="310" operator="containsText" text="1- Bajo">
      <formula>NOT(ISERROR(SEARCH("1- Bajo",A40)))</formula>
    </cfRule>
  </conditionalFormatting>
  <conditionalFormatting sqref="F40:G40">
    <cfRule type="containsText" dxfId="1437" priority="299" operator="containsText" text="3- Moderado">
      <formula>NOT(ISERROR(SEARCH("3- Moderado",F40)))</formula>
    </cfRule>
    <cfRule type="containsText" dxfId="1436" priority="300" operator="containsText" text="6- Moderado">
      <formula>NOT(ISERROR(SEARCH("6- Moderado",F40)))</formula>
    </cfRule>
    <cfRule type="containsText" dxfId="1435" priority="301" operator="containsText" text="4- Moderado">
      <formula>NOT(ISERROR(SEARCH("4- Moderado",F40)))</formula>
    </cfRule>
    <cfRule type="containsText" dxfId="1434" priority="302" operator="containsText" text="3- Bajo">
      <formula>NOT(ISERROR(SEARCH("3- Bajo",F40)))</formula>
    </cfRule>
    <cfRule type="containsText" dxfId="1433" priority="303" operator="containsText" text="4- Bajo">
      <formula>NOT(ISERROR(SEARCH("4- Bajo",F40)))</formula>
    </cfRule>
    <cfRule type="containsText" dxfId="1432" priority="304" operator="containsText" text="1- Bajo">
      <formula>NOT(ISERROR(SEARCH("1- Bajo",F40)))</formula>
    </cfRule>
  </conditionalFormatting>
  <conditionalFormatting sqref="J40:J44">
    <cfRule type="containsText" dxfId="1431" priority="294" operator="containsText" text="Bajo">
      <formula>NOT(ISERROR(SEARCH("Bajo",J40)))</formula>
    </cfRule>
    <cfRule type="containsText" dxfId="1430" priority="295" operator="containsText" text="Moderado">
      <formula>NOT(ISERROR(SEARCH("Moderado",J40)))</formula>
    </cfRule>
    <cfRule type="containsText" dxfId="1429" priority="296" operator="containsText" text="Alto">
      <formula>NOT(ISERROR(SEARCH("Alto",J40)))</formula>
    </cfRule>
    <cfRule type="containsText" dxfId="1428"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1427" priority="269" operator="containsText" text="Moderado">
      <formula>NOT(ISERROR(SEARCH("Moderado",M40)))</formula>
    </cfRule>
    <cfRule type="containsText" dxfId="1426" priority="289" operator="containsText" text="Bajo">
      <formula>NOT(ISERROR(SEARCH("Bajo",M40)))</formula>
    </cfRule>
    <cfRule type="containsText" dxfId="1425" priority="290" operator="containsText" text="Moderado">
      <formula>NOT(ISERROR(SEARCH("Moderado",M40)))</formula>
    </cfRule>
    <cfRule type="containsText" dxfId="1424" priority="291" operator="containsText" text="Alto">
      <formula>NOT(ISERROR(SEARCH("Alto",M40)))</formula>
    </cfRule>
    <cfRule type="containsText" dxfId="1423"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1422" priority="283" operator="containsText" text="3- Moderado">
      <formula>NOT(ISERROR(SEARCH("3- Moderado",N40)))</formula>
    </cfRule>
    <cfRule type="containsText" dxfId="1421" priority="284" operator="containsText" text="6- Moderado">
      <formula>NOT(ISERROR(SEARCH("6- Moderado",N40)))</formula>
    </cfRule>
    <cfRule type="containsText" dxfId="1420" priority="285" operator="containsText" text="4- Moderado">
      <formula>NOT(ISERROR(SEARCH("4- Moderado",N40)))</formula>
    </cfRule>
    <cfRule type="containsText" dxfId="1419" priority="286" operator="containsText" text="3- Bajo">
      <formula>NOT(ISERROR(SEARCH("3- Bajo",N40)))</formula>
    </cfRule>
    <cfRule type="containsText" dxfId="1418" priority="287" operator="containsText" text="4- Bajo">
      <formula>NOT(ISERROR(SEARCH("4- Bajo",N40)))</formula>
    </cfRule>
    <cfRule type="containsText" dxfId="1417" priority="288" operator="containsText" text="1- Bajo">
      <formula>NOT(ISERROR(SEARCH("1- Bajo",N40)))</formula>
    </cfRule>
  </conditionalFormatting>
  <conditionalFormatting sqref="H40:H44">
    <cfRule type="containsText" dxfId="1416" priority="270" operator="containsText" text="Muy Alta">
      <formula>NOT(ISERROR(SEARCH("Muy Alta",H40)))</formula>
    </cfRule>
    <cfRule type="containsText" dxfId="1415" priority="271" operator="containsText" text="Alta">
      <formula>NOT(ISERROR(SEARCH("Alta",H40)))</formula>
    </cfRule>
    <cfRule type="containsText" dxfId="1414" priority="272" operator="containsText" text="Muy Alta">
      <formula>NOT(ISERROR(SEARCH("Muy Alta",H40)))</formula>
    </cfRule>
    <cfRule type="containsText" dxfId="1413" priority="277" operator="containsText" text="Muy Baja">
      <formula>NOT(ISERROR(SEARCH("Muy Baja",H40)))</formula>
    </cfRule>
    <cfRule type="containsText" dxfId="1412" priority="278" operator="containsText" text="Baja">
      <formula>NOT(ISERROR(SEARCH("Baja",H40)))</formula>
    </cfRule>
    <cfRule type="containsText" dxfId="1411" priority="279" operator="containsText" text="Media">
      <formula>NOT(ISERROR(SEARCH("Media",H40)))</formula>
    </cfRule>
    <cfRule type="containsText" dxfId="1410" priority="280" operator="containsText" text="Alta">
      <formula>NOT(ISERROR(SEARCH("Alta",H40)))</formula>
    </cfRule>
    <cfRule type="containsText" dxfId="1409" priority="282" operator="containsText" text="Muy Alta">
      <formula>NOT(ISERROR(SEARCH("Muy Alta",H40)))</formula>
    </cfRule>
  </conditionalFormatting>
  <conditionalFormatting sqref="I40:I44">
    <cfRule type="containsText" dxfId="1408" priority="273" operator="containsText" text="Catastrófico">
      <formula>NOT(ISERROR(SEARCH("Catastrófico",I40)))</formula>
    </cfRule>
    <cfRule type="containsText" dxfId="1407" priority="274" operator="containsText" text="Mayor">
      <formula>NOT(ISERROR(SEARCH("Mayor",I40)))</formula>
    </cfRule>
    <cfRule type="containsText" dxfId="1406" priority="275" operator="containsText" text="Menor">
      <formula>NOT(ISERROR(SEARCH("Menor",I40)))</formula>
    </cfRule>
    <cfRule type="containsText" dxfId="1405" priority="276" operator="containsText" text="Leve">
      <formula>NOT(ISERROR(SEARCH("Leve",I40)))</formula>
    </cfRule>
    <cfRule type="containsText" dxfId="1404" priority="281" operator="containsText" text="Moderado">
      <formula>NOT(ISERROR(SEARCH("Moderado",I40)))</formula>
    </cfRule>
  </conditionalFormatting>
  <conditionalFormatting sqref="K40:K44">
    <cfRule type="containsText" dxfId="1403" priority="268" operator="containsText" text="Media">
      <formula>NOT(ISERROR(SEARCH("Media",K40)))</formula>
    </cfRule>
  </conditionalFormatting>
  <conditionalFormatting sqref="L40:L44">
    <cfRule type="containsText" dxfId="1402" priority="267" operator="containsText" text="Moderado">
      <formula>NOT(ISERROR(SEARCH("Moderado",L40)))</formula>
    </cfRule>
  </conditionalFormatting>
  <conditionalFormatting sqref="J40:J44">
    <cfRule type="containsText" dxfId="1401" priority="266" operator="containsText" text="Moderado">
      <formula>NOT(ISERROR(SEARCH("Moderado",J40)))</formula>
    </cfRule>
  </conditionalFormatting>
  <conditionalFormatting sqref="J40:J44">
    <cfRule type="containsText" dxfId="1400" priority="264" operator="containsText" text="Bajo">
      <formula>NOT(ISERROR(SEARCH("Bajo",J40)))</formula>
    </cfRule>
    <cfRule type="containsText" dxfId="1399" priority="265" operator="containsText" text="Extremo">
      <formula>NOT(ISERROR(SEARCH("Extremo",J40)))</formula>
    </cfRule>
  </conditionalFormatting>
  <conditionalFormatting sqref="K40:K44">
    <cfRule type="containsText" dxfId="1398" priority="262" operator="containsText" text="Baja">
      <formula>NOT(ISERROR(SEARCH("Baja",K40)))</formula>
    </cfRule>
    <cfRule type="containsText" dxfId="1397" priority="263" operator="containsText" text="Muy Baja">
      <formula>NOT(ISERROR(SEARCH("Muy Baja",K40)))</formula>
    </cfRule>
  </conditionalFormatting>
  <conditionalFormatting sqref="K40:K44">
    <cfRule type="containsText" dxfId="1396" priority="260" operator="containsText" text="Muy Alta">
      <formula>NOT(ISERROR(SEARCH("Muy Alta",K40)))</formula>
    </cfRule>
    <cfRule type="containsText" dxfId="1395" priority="261" operator="containsText" text="Alta">
      <formula>NOT(ISERROR(SEARCH("Alta",K40)))</formula>
    </cfRule>
  </conditionalFormatting>
  <conditionalFormatting sqref="L40:L44">
    <cfRule type="containsText" dxfId="1394" priority="256" operator="containsText" text="Catastrófico">
      <formula>NOT(ISERROR(SEARCH("Catastrófico",L40)))</formula>
    </cfRule>
    <cfRule type="containsText" dxfId="1393" priority="257" operator="containsText" text="Mayor">
      <formula>NOT(ISERROR(SEARCH("Mayor",L40)))</formula>
    </cfRule>
    <cfRule type="containsText" dxfId="1392" priority="258" operator="containsText" text="Menor">
      <formula>NOT(ISERROR(SEARCH("Menor",L40)))</formula>
    </cfRule>
    <cfRule type="containsText" dxfId="1391" priority="259" operator="containsText" text="Leve">
      <formula>NOT(ISERROR(SEARCH("Leve",L40)))</formula>
    </cfRule>
  </conditionalFormatting>
  <conditionalFormatting sqref="K45:L45">
    <cfRule type="containsText" dxfId="1390" priority="250" operator="containsText" text="3- Moderado">
      <formula>NOT(ISERROR(SEARCH("3- Moderado",K45)))</formula>
    </cfRule>
    <cfRule type="containsText" dxfId="1389" priority="251" operator="containsText" text="6- Moderado">
      <formula>NOT(ISERROR(SEARCH("6- Moderado",K45)))</formula>
    </cfRule>
    <cfRule type="containsText" dxfId="1388" priority="252" operator="containsText" text="4- Moderado">
      <formula>NOT(ISERROR(SEARCH("4- Moderado",K45)))</formula>
    </cfRule>
    <cfRule type="containsText" dxfId="1387" priority="253" operator="containsText" text="3- Bajo">
      <formula>NOT(ISERROR(SEARCH("3- Bajo",K45)))</formula>
    </cfRule>
    <cfRule type="containsText" dxfId="1386" priority="254" operator="containsText" text="4- Bajo">
      <formula>NOT(ISERROR(SEARCH("4- Bajo",K45)))</formula>
    </cfRule>
    <cfRule type="containsText" dxfId="1385" priority="255" operator="containsText" text="1- Bajo">
      <formula>NOT(ISERROR(SEARCH("1- Bajo",K45)))</formula>
    </cfRule>
  </conditionalFormatting>
  <conditionalFormatting sqref="H45:I45">
    <cfRule type="containsText" dxfId="1384" priority="244" operator="containsText" text="3- Moderado">
      <formula>NOT(ISERROR(SEARCH("3- Moderado",H45)))</formula>
    </cfRule>
    <cfRule type="containsText" dxfId="1383" priority="245" operator="containsText" text="6- Moderado">
      <formula>NOT(ISERROR(SEARCH("6- Moderado",H45)))</formula>
    </cfRule>
    <cfRule type="containsText" dxfId="1382" priority="246" operator="containsText" text="4- Moderado">
      <formula>NOT(ISERROR(SEARCH("4- Moderado",H45)))</formula>
    </cfRule>
    <cfRule type="containsText" dxfId="1381" priority="247" operator="containsText" text="3- Bajo">
      <formula>NOT(ISERROR(SEARCH("3- Bajo",H45)))</formula>
    </cfRule>
    <cfRule type="containsText" dxfId="1380" priority="248" operator="containsText" text="4- Bajo">
      <formula>NOT(ISERROR(SEARCH("4- Bajo",H45)))</formula>
    </cfRule>
    <cfRule type="containsText" dxfId="1379" priority="249" operator="containsText" text="1- Bajo">
      <formula>NOT(ISERROR(SEARCH("1- Bajo",H45)))</formula>
    </cfRule>
  </conditionalFormatting>
  <conditionalFormatting sqref="A45 C45:E45">
    <cfRule type="containsText" dxfId="1378" priority="238" operator="containsText" text="3- Moderado">
      <formula>NOT(ISERROR(SEARCH("3- Moderado",A45)))</formula>
    </cfRule>
    <cfRule type="containsText" dxfId="1377" priority="239" operator="containsText" text="6- Moderado">
      <formula>NOT(ISERROR(SEARCH("6- Moderado",A45)))</formula>
    </cfRule>
    <cfRule type="containsText" dxfId="1376" priority="240" operator="containsText" text="4- Moderado">
      <formula>NOT(ISERROR(SEARCH("4- Moderado",A45)))</formula>
    </cfRule>
    <cfRule type="containsText" dxfId="1375" priority="241" operator="containsText" text="3- Bajo">
      <formula>NOT(ISERROR(SEARCH("3- Bajo",A45)))</formula>
    </cfRule>
    <cfRule type="containsText" dxfId="1374" priority="242" operator="containsText" text="4- Bajo">
      <formula>NOT(ISERROR(SEARCH("4- Bajo",A45)))</formula>
    </cfRule>
    <cfRule type="containsText" dxfId="1373" priority="243" operator="containsText" text="1- Bajo">
      <formula>NOT(ISERROR(SEARCH("1- Bajo",A45)))</formula>
    </cfRule>
  </conditionalFormatting>
  <conditionalFormatting sqref="F45:G45">
    <cfRule type="containsText" dxfId="1372" priority="232" operator="containsText" text="3- Moderado">
      <formula>NOT(ISERROR(SEARCH("3- Moderado",F45)))</formula>
    </cfRule>
    <cfRule type="containsText" dxfId="1371" priority="233" operator="containsText" text="6- Moderado">
      <formula>NOT(ISERROR(SEARCH("6- Moderado",F45)))</formula>
    </cfRule>
    <cfRule type="containsText" dxfId="1370" priority="234" operator="containsText" text="4- Moderado">
      <formula>NOT(ISERROR(SEARCH("4- Moderado",F45)))</formula>
    </cfRule>
    <cfRule type="containsText" dxfId="1369" priority="235" operator="containsText" text="3- Bajo">
      <formula>NOT(ISERROR(SEARCH("3- Bajo",F45)))</formula>
    </cfRule>
    <cfRule type="containsText" dxfId="1368" priority="236" operator="containsText" text="4- Bajo">
      <formula>NOT(ISERROR(SEARCH("4- Bajo",F45)))</formula>
    </cfRule>
    <cfRule type="containsText" dxfId="1367" priority="237" operator="containsText" text="1- Bajo">
      <formula>NOT(ISERROR(SEARCH("1- Bajo",F45)))</formula>
    </cfRule>
  </conditionalFormatting>
  <conditionalFormatting sqref="J45:J49">
    <cfRule type="containsText" dxfId="1366" priority="227" operator="containsText" text="Bajo">
      <formula>NOT(ISERROR(SEARCH("Bajo",J45)))</formula>
    </cfRule>
    <cfRule type="containsText" dxfId="1365" priority="228" operator="containsText" text="Moderado">
      <formula>NOT(ISERROR(SEARCH("Moderado",J45)))</formula>
    </cfRule>
    <cfRule type="containsText" dxfId="1364" priority="229" operator="containsText" text="Alto">
      <formula>NOT(ISERROR(SEARCH("Alto",J45)))</formula>
    </cfRule>
    <cfRule type="containsText" dxfId="1363"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362" priority="202" operator="containsText" text="Moderado">
      <formula>NOT(ISERROR(SEARCH("Moderado",M45)))</formula>
    </cfRule>
    <cfRule type="containsText" dxfId="1361" priority="222" operator="containsText" text="Bajo">
      <formula>NOT(ISERROR(SEARCH("Bajo",M45)))</formula>
    </cfRule>
    <cfRule type="containsText" dxfId="1360" priority="223" operator="containsText" text="Moderado">
      <formula>NOT(ISERROR(SEARCH("Moderado",M45)))</formula>
    </cfRule>
    <cfRule type="containsText" dxfId="1359" priority="224" operator="containsText" text="Alto">
      <formula>NOT(ISERROR(SEARCH("Alto",M45)))</formula>
    </cfRule>
    <cfRule type="containsText" dxfId="1358"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357" priority="216" operator="containsText" text="3- Moderado">
      <formula>NOT(ISERROR(SEARCH("3- Moderado",N45)))</formula>
    </cfRule>
    <cfRule type="containsText" dxfId="1356" priority="217" operator="containsText" text="6- Moderado">
      <formula>NOT(ISERROR(SEARCH("6- Moderado",N45)))</formula>
    </cfRule>
    <cfRule type="containsText" dxfId="1355" priority="218" operator="containsText" text="4- Moderado">
      <formula>NOT(ISERROR(SEARCH("4- Moderado",N45)))</formula>
    </cfRule>
    <cfRule type="containsText" dxfId="1354" priority="219" operator="containsText" text="3- Bajo">
      <formula>NOT(ISERROR(SEARCH("3- Bajo",N45)))</formula>
    </cfRule>
    <cfRule type="containsText" dxfId="1353" priority="220" operator="containsText" text="4- Bajo">
      <formula>NOT(ISERROR(SEARCH("4- Bajo",N45)))</formula>
    </cfRule>
    <cfRule type="containsText" dxfId="1352" priority="221" operator="containsText" text="1- Bajo">
      <formula>NOT(ISERROR(SEARCH("1- Bajo",N45)))</formula>
    </cfRule>
  </conditionalFormatting>
  <conditionalFormatting sqref="H45:H49">
    <cfRule type="containsText" dxfId="1351" priority="203" operator="containsText" text="Muy Alta">
      <formula>NOT(ISERROR(SEARCH("Muy Alta",H45)))</formula>
    </cfRule>
    <cfRule type="containsText" dxfId="1350" priority="204" operator="containsText" text="Alta">
      <formula>NOT(ISERROR(SEARCH("Alta",H45)))</formula>
    </cfRule>
    <cfRule type="containsText" dxfId="1349" priority="205" operator="containsText" text="Muy Alta">
      <formula>NOT(ISERROR(SEARCH("Muy Alta",H45)))</formula>
    </cfRule>
    <cfRule type="containsText" dxfId="1348" priority="210" operator="containsText" text="Muy Baja">
      <formula>NOT(ISERROR(SEARCH("Muy Baja",H45)))</formula>
    </cfRule>
    <cfRule type="containsText" dxfId="1347" priority="211" operator="containsText" text="Baja">
      <formula>NOT(ISERROR(SEARCH("Baja",H45)))</formula>
    </cfRule>
    <cfRule type="containsText" dxfId="1346" priority="212" operator="containsText" text="Media">
      <formula>NOT(ISERROR(SEARCH("Media",H45)))</formula>
    </cfRule>
    <cfRule type="containsText" dxfId="1345" priority="213" operator="containsText" text="Alta">
      <formula>NOT(ISERROR(SEARCH("Alta",H45)))</formula>
    </cfRule>
    <cfRule type="containsText" dxfId="1344" priority="215" operator="containsText" text="Muy Alta">
      <formula>NOT(ISERROR(SEARCH("Muy Alta",H45)))</formula>
    </cfRule>
  </conditionalFormatting>
  <conditionalFormatting sqref="I45:I49">
    <cfRule type="containsText" dxfId="1343" priority="206" operator="containsText" text="Catastrófico">
      <formula>NOT(ISERROR(SEARCH("Catastrófico",I45)))</formula>
    </cfRule>
    <cfRule type="containsText" dxfId="1342" priority="207" operator="containsText" text="Mayor">
      <formula>NOT(ISERROR(SEARCH("Mayor",I45)))</formula>
    </cfRule>
    <cfRule type="containsText" dxfId="1341" priority="208" operator="containsText" text="Menor">
      <formula>NOT(ISERROR(SEARCH("Menor",I45)))</formula>
    </cfRule>
    <cfRule type="containsText" dxfId="1340" priority="209" operator="containsText" text="Leve">
      <formula>NOT(ISERROR(SEARCH("Leve",I45)))</formula>
    </cfRule>
    <cfRule type="containsText" dxfId="1339" priority="214" operator="containsText" text="Moderado">
      <formula>NOT(ISERROR(SEARCH("Moderado",I45)))</formula>
    </cfRule>
  </conditionalFormatting>
  <conditionalFormatting sqref="K45:K49">
    <cfRule type="containsText" dxfId="1338" priority="201" operator="containsText" text="Media">
      <formula>NOT(ISERROR(SEARCH("Media",K45)))</formula>
    </cfRule>
  </conditionalFormatting>
  <conditionalFormatting sqref="L45:L49">
    <cfRule type="containsText" dxfId="1337" priority="200" operator="containsText" text="Moderado">
      <formula>NOT(ISERROR(SEARCH("Moderado",L45)))</formula>
    </cfRule>
  </conditionalFormatting>
  <conditionalFormatting sqref="J45:J49">
    <cfRule type="containsText" dxfId="1336" priority="199" operator="containsText" text="Moderado">
      <formula>NOT(ISERROR(SEARCH("Moderado",J45)))</formula>
    </cfRule>
  </conditionalFormatting>
  <conditionalFormatting sqref="J45:J49">
    <cfRule type="containsText" dxfId="1335" priority="197" operator="containsText" text="Bajo">
      <formula>NOT(ISERROR(SEARCH("Bajo",J45)))</formula>
    </cfRule>
    <cfRule type="containsText" dxfId="1334" priority="198" operator="containsText" text="Extremo">
      <formula>NOT(ISERROR(SEARCH("Extremo",J45)))</formula>
    </cfRule>
  </conditionalFormatting>
  <conditionalFormatting sqref="K45:K49">
    <cfRule type="containsText" dxfId="1333" priority="195" operator="containsText" text="Baja">
      <formula>NOT(ISERROR(SEARCH("Baja",K45)))</formula>
    </cfRule>
    <cfRule type="containsText" dxfId="1332" priority="196" operator="containsText" text="Muy Baja">
      <formula>NOT(ISERROR(SEARCH("Muy Baja",K45)))</formula>
    </cfRule>
  </conditionalFormatting>
  <conditionalFormatting sqref="K45:K49">
    <cfRule type="containsText" dxfId="1331" priority="193" operator="containsText" text="Muy Alta">
      <formula>NOT(ISERROR(SEARCH("Muy Alta",K45)))</formula>
    </cfRule>
    <cfRule type="containsText" dxfId="1330" priority="194" operator="containsText" text="Alta">
      <formula>NOT(ISERROR(SEARCH("Alta",K45)))</formula>
    </cfRule>
  </conditionalFormatting>
  <conditionalFormatting sqref="L45:L49">
    <cfRule type="containsText" dxfId="1329" priority="189" operator="containsText" text="Catastrófico">
      <formula>NOT(ISERROR(SEARCH("Catastrófico",L45)))</formula>
    </cfRule>
    <cfRule type="containsText" dxfId="1328" priority="190" operator="containsText" text="Mayor">
      <formula>NOT(ISERROR(SEARCH("Mayor",L45)))</formula>
    </cfRule>
    <cfRule type="containsText" dxfId="1327" priority="191" operator="containsText" text="Menor">
      <formula>NOT(ISERROR(SEARCH("Menor",L45)))</formula>
    </cfRule>
    <cfRule type="containsText" dxfId="1326" priority="192" operator="containsText" text="Leve">
      <formula>NOT(ISERROR(SEARCH("Leve",L45)))</formula>
    </cfRule>
  </conditionalFormatting>
  <conditionalFormatting sqref="K50:L50">
    <cfRule type="containsText" dxfId="1325" priority="183" operator="containsText" text="3- Moderado">
      <formula>NOT(ISERROR(SEARCH("3- Moderado",K50)))</formula>
    </cfRule>
    <cfRule type="containsText" dxfId="1324" priority="184" operator="containsText" text="6- Moderado">
      <formula>NOT(ISERROR(SEARCH("6- Moderado",K50)))</formula>
    </cfRule>
    <cfRule type="containsText" dxfId="1323" priority="185" operator="containsText" text="4- Moderado">
      <formula>NOT(ISERROR(SEARCH("4- Moderado",K50)))</formula>
    </cfRule>
    <cfRule type="containsText" dxfId="1322" priority="186" operator="containsText" text="3- Bajo">
      <formula>NOT(ISERROR(SEARCH("3- Bajo",K50)))</formula>
    </cfRule>
    <cfRule type="containsText" dxfId="1321" priority="187" operator="containsText" text="4- Bajo">
      <formula>NOT(ISERROR(SEARCH("4- Bajo",K50)))</formula>
    </cfRule>
    <cfRule type="containsText" dxfId="1320" priority="188" operator="containsText" text="1- Bajo">
      <formula>NOT(ISERROR(SEARCH("1- Bajo",K50)))</formula>
    </cfRule>
  </conditionalFormatting>
  <conditionalFormatting sqref="H50:I50">
    <cfRule type="containsText" dxfId="1319" priority="177" operator="containsText" text="3- Moderado">
      <formula>NOT(ISERROR(SEARCH("3- Moderado",H50)))</formula>
    </cfRule>
    <cfRule type="containsText" dxfId="1318" priority="178" operator="containsText" text="6- Moderado">
      <formula>NOT(ISERROR(SEARCH("6- Moderado",H50)))</formula>
    </cfRule>
    <cfRule type="containsText" dxfId="1317" priority="179" operator="containsText" text="4- Moderado">
      <formula>NOT(ISERROR(SEARCH("4- Moderado",H50)))</formula>
    </cfRule>
    <cfRule type="containsText" dxfId="1316" priority="180" operator="containsText" text="3- Bajo">
      <formula>NOT(ISERROR(SEARCH("3- Bajo",H50)))</formula>
    </cfRule>
    <cfRule type="containsText" dxfId="1315" priority="181" operator="containsText" text="4- Bajo">
      <formula>NOT(ISERROR(SEARCH("4- Bajo",H50)))</formula>
    </cfRule>
    <cfRule type="containsText" dxfId="1314" priority="182" operator="containsText" text="1- Bajo">
      <formula>NOT(ISERROR(SEARCH("1- Bajo",H50)))</formula>
    </cfRule>
  </conditionalFormatting>
  <conditionalFormatting sqref="A50 C50:E50">
    <cfRule type="containsText" dxfId="1313" priority="171" operator="containsText" text="3- Moderado">
      <formula>NOT(ISERROR(SEARCH("3- Moderado",A50)))</formula>
    </cfRule>
    <cfRule type="containsText" dxfId="1312" priority="172" operator="containsText" text="6- Moderado">
      <formula>NOT(ISERROR(SEARCH("6- Moderado",A50)))</formula>
    </cfRule>
    <cfRule type="containsText" dxfId="1311" priority="173" operator="containsText" text="4- Moderado">
      <formula>NOT(ISERROR(SEARCH("4- Moderado",A50)))</formula>
    </cfRule>
    <cfRule type="containsText" dxfId="1310" priority="174" operator="containsText" text="3- Bajo">
      <formula>NOT(ISERROR(SEARCH("3- Bajo",A50)))</formula>
    </cfRule>
    <cfRule type="containsText" dxfId="1309" priority="175" operator="containsText" text="4- Bajo">
      <formula>NOT(ISERROR(SEARCH("4- Bajo",A50)))</formula>
    </cfRule>
    <cfRule type="containsText" dxfId="1308" priority="176" operator="containsText" text="1- Bajo">
      <formula>NOT(ISERROR(SEARCH("1- Bajo",A50)))</formula>
    </cfRule>
  </conditionalFormatting>
  <conditionalFormatting sqref="F50:G50">
    <cfRule type="containsText" dxfId="1307" priority="165" operator="containsText" text="3- Moderado">
      <formula>NOT(ISERROR(SEARCH("3- Moderado",F50)))</formula>
    </cfRule>
    <cfRule type="containsText" dxfId="1306" priority="166" operator="containsText" text="6- Moderado">
      <formula>NOT(ISERROR(SEARCH("6- Moderado",F50)))</formula>
    </cfRule>
    <cfRule type="containsText" dxfId="1305" priority="167" operator="containsText" text="4- Moderado">
      <formula>NOT(ISERROR(SEARCH("4- Moderado",F50)))</formula>
    </cfRule>
    <cfRule type="containsText" dxfId="1304" priority="168" operator="containsText" text="3- Bajo">
      <formula>NOT(ISERROR(SEARCH("3- Bajo",F50)))</formula>
    </cfRule>
    <cfRule type="containsText" dxfId="1303" priority="169" operator="containsText" text="4- Bajo">
      <formula>NOT(ISERROR(SEARCH("4- Bajo",F50)))</formula>
    </cfRule>
    <cfRule type="containsText" dxfId="1302" priority="170" operator="containsText" text="1- Bajo">
      <formula>NOT(ISERROR(SEARCH("1- Bajo",F50)))</formula>
    </cfRule>
  </conditionalFormatting>
  <conditionalFormatting sqref="J50:J54">
    <cfRule type="containsText" dxfId="1301" priority="160" operator="containsText" text="Bajo">
      <formula>NOT(ISERROR(SEARCH("Bajo",J50)))</formula>
    </cfRule>
    <cfRule type="containsText" dxfId="1300" priority="161" operator="containsText" text="Moderado">
      <formula>NOT(ISERROR(SEARCH("Moderado",J50)))</formula>
    </cfRule>
    <cfRule type="containsText" dxfId="1299" priority="162" operator="containsText" text="Alto">
      <formula>NOT(ISERROR(SEARCH("Alto",J50)))</formula>
    </cfRule>
    <cfRule type="containsText" dxfId="1298"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297" priority="135" operator="containsText" text="Moderado">
      <formula>NOT(ISERROR(SEARCH("Moderado",M50)))</formula>
    </cfRule>
    <cfRule type="containsText" dxfId="1296" priority="155" operator="containsText" text="Bajo">
      <formula>NOT(ISERROR(SEARCH("Bajo",M50)))</formula>
    </cfRule>
    <cfRule type="containsText" dxfId="1295" priority="156" operator="containsText" text="Moderado">
      <formula>NOT(ISERROR(SEARCH("Moderado",M50)))</formula>
    </cfRule>
    <cfRule type="containsText" dxfId="1294" priority="157" operator="containsText" text="Alto">
      <formula>NOT(ISERROR(SEARCH("Alto",M50)))</formula>
    </cfRule>
    <cfRule type="containsText" dxfId="1293"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1292" priority="149" operator="containsText" text="3- Moderado">
      <formula>NOT(ISERROR(SEARCH("3- Moderado",N50)))</formula>
    </cfRule>
    <cfRule type="containsText" dxfId="1291" priority="150" operator="containsText" text="6- Moderado">
      <formula>NOT(ISERROR(SEARCH("6- Moderado",N50)))</formula>
    </cfRule>
    <cfRule type="containsText" dxfId="1290" priority="151" operator="containsText" text="4- Moderado">
      <formula>NOT(ISERROR(SEARCH("4- Moderado",N50)))</formula>
    </cfRule>
    <cfRule type="containsText" dxfId="1289" priority="152" operator="containsText" text="3- Bajo">
      <formula>NOT(ISERROR(SEARCH("3- Bajo",N50)))</formula>
    </cfRule>
    <cfRule type="containsText" dxfId="1288" priority="153" operator="containsText" text="4- Bajo">
      <formula>NOT(ISERROR(SEARCH("4- Bajo",N50)))</formula>
    </cfRule>
    <cfRule type="containsText" dxfId="1287" priority="154" operator="containsText" text="1- Bajo">
      <formula>NOT(ISERROR(SEARCH("1- Bajo",N50)))</formula>
    </cfRule>
  </conditionalFormatting>
  <conditionalFormatting sqref="H50:H54">
    <cfRule type="containsText" dxfId="1286" priority="136" operator="containsText" text="Muy Alta">
      <formula>NOT(ISERROR(SEARCH("Muy Alta",H50)))</formula>
    </cfRule>
    <cfRule type="containsText" dxfId="1285" priority="137" operator="containsText" text="Alta">
      <formula>NOT(ISERROR(SEARCH("Alta",H50)))</formula>
    </cfRule>
    <cfRule type="containsText" dxfId="1284" priority="138" operator="containsText" text="Muy Alta">
      <formula>NOT(ISERROR(SEARCH("Muy Alta",H50)))</formula>
    </cfRule>
    <cfRule type="containsText" dxfId="1283" priority="143" operator="containsText" text="Muy Baja">
      <formula>NOT(ISERROR(SEARCH("Muy Baja",H50)))</formula>
    </cfRule>
    <cfRule type="containsText" dxfId="1282" priority="144" operator="containsText" text="Baja">
      <formula>NOT(ISERROR(SEARCH("Baja",H50)))</formula>
    </cfRule>
    <cfRule type="containsText" dxfId="1281" priority="145" operator="containsText" text="Media">
      <formula>NOT(ISERROR(SEARCH("Media",H50)))</formula>
    </cfRule>
    <cfRule type="containsText" dxfId="1280" priority="146" operator="containsText" text="Alta">
      <formula>NOT(ISERROR(SEARCH("Alta",H50)))</formula>
    </cfRule>
    <cfRule type="containsText" dxfId="1279" priority="148" operator="containsText" text="Muy Alta">
      <formula>NOT(ISERROR(SEARCH("Muy Alta",H50)))</formula>
    </cfRule>
  </conditionalFormatting>
  <conditionalFormatting sqref="I50:I54">
    <cfRule type="containsText" dxfId="1278" priority="139" operator="containsText" text="Catastrófico">
      <formula>NOT(ISERROR(SEARCH("Catastrófico",I50)))</formula>
    </cfRule>
    <cfRule type="containsText" dxfId="1277" priority="140" operator="containsText" text="Mayor">
      <formula>NOT(ISERROR(SEARCH("Mayor",I50)))</formula>
    </cfRule>
    <cfRule type="containsText" dxfId="1276" priority="141" operator="containsText" text="Menor">
      <formula>NOT(ISERROR(SEARCH("Menor",I50)))</formula>
    </cfRule>
    <cfRule type="containsText" dxfId="1275" priority="142" operator="containsText" text="Leve">
      <formula>NOT(ISERROR(SEARCH("Leve",I50)))</formula>
    </cfRule>
    <cfRule type="containsText" dxfId="1274" priority="147" operator="containsText" text="Moderado">
      <formula>NOT(ISERROR(SEARCH("Moderado",I50)))</formula>
    </cfRule>
  </conditionalFormatting>
  <conditionalFormatting sqref="K50:K54">
    <cfRule type="containsText" dxfId="1273" priority="134" operator="containsText" text="Media">
      <formula>NOT(ISERROR(SEARCH("Media",K50)))</formula>
    </cfRule>
  </conditionalFormatting>
  <conditionalFormatting sqref="L50:L54">
    <cfRule type="containsText" dxfId="1272" priority="133" operator="containsText" text="Moderado">
      <formula>NOT(ISERROR(SEARCH("Moderado",L50)))</formula>
    </cfRule>
  </conditionalFormatting>
  <conditionalFormatting sqref="J50:J54">
    <cfRule type="containsText" dxfId="1271" priority="132" operator="containsText" text="Moderado">
      <formula>NOT(ISERROR(SEARCH("Moderado",J50)))</formula>
    </cfRule>
  </conditionalFormatting>
  <conditionalFormatting sqref="J50:J54">
    <cfRule type="containsText" dxfId="1270" priority="130" operator="containsText" text="Bajo">
      <formula>NOT(ISERROR(SEARCH("Bajo",J50)))</formula>
    </cfRule>
    <cfRule type="containsText" dxfId="1269" priority="131" operator="containsText" text="Extremo">
      <formula>NOT(ISERROR(SEARCH("Extremo",J50)))</formula>
    </cfRule>
  </conditionalFormatting>
  <conditionalFormatting sqref="K50:K54">
    <cfRule type="containsText" dxfId="1268" priority="128" operator="containsText" text="Baja">
      <formula>NOT(ISERROR(SEARCH("Baja",K50)))</formula>
    </cfRule>
    <cfRule type="containsText" dxfId="1267" priority="129" operator="containsText" text="Muy Baja">
      <formula>NOT(ISERROR(SEARCH("Muy Baja",K50)))</formula>
    </cfRule>
  </conditionalFormatting>
  <conditionalFormatting sqref="K50:K54">
    <cfRule type="containsText" dxfId="1266" priority="126" operator="containsText" text="Muy Alta">
      <formula>NOT(ISERROR(SEARCH("Muy Alta",K50)))</formula>
    </cfRule>
    <cfRule type="containsText" dxfId="1265" priority="127" operator="containsText" text="Alta">
      <formula>NOT(ISERROR(SEARCH("Alta",K50)))</formula>
    </cfRule>
  </conditionalFormatting>
  <conditionalFormatting sqref="L50:L54">
    <cfRule type="containsText" dxfId="1264" priority="122" operator="containsText" text="Catastrófico">
      <formula>NOT(ISERROR(SEARCH("Catastrófico",L50)))</formula>
    </cfRule>
    <cfRule type="containsText" dxfId="1263" priority="123" operator="containsText" text="Mayor">
      <formula>NOT(ISERROR(SEARCH("Mayor",L50)))</formula>
    </cfRule>
    <cfRule type="containsText" dxfId="1262" priority="124" operator="containsText" text="Menor">
      <formula>NOT(ISERROR(SEARCH("Menor",L50)))</formula>
    </cfRule>
    <cfRule type="containsText" dxfId="1261" priority="125" operator="containsText" text="Leve">
      <formula>NOT(ISERROR(SEARCH("Leve",L50)))</formula>
    </cfRule>
  </conditionalFormatting>
  <conditionalFormatting sqref="K55:L55">
    <cfRule type="containsText" dxfId="1260" priority="116" operator="containsText" text="3- Moderado">
      <formula>NOT(ISERROR(SEARCH("3- Moderado",K55)))</formula>
    </cfRule>
    <cfRule type="containsText" dxfId="1259" priority="117" operator="containsText" text="6- Moderado">
      <formula>NOT(ISERROR(SEARCH("6- Moderado",K55)))</formula>
    </cfRule>
    <cfRule type="containsText" dxfId="1258" priority="118" operator="containsText" text="4- Moderado">
      <formula>NOT(ISERROR(SEARCH("4- Moderado",K55)))</formula>
    </cfRule>
    <cfRule type="containsText" dxfId="1257" priority="119" operator="containsText" text="3- Bajo">
      <formula>NOT(ISERROR(SEARCH("3- Bajo",K55)))</formula>
    </cfRule>
    <cfRule type="containsText" dxfId="1256" priority="120" operator="containsText" text="4- Bajo">
      <formula>NOT(ISERROR(SEARCH("4- Bajo",K55)))</formula>
    </cfRule>
    <cfRule type="containsText" dxfId="1255" priority="121" operator="containsText" text="1- Bajo">
      <formula>NOT(ISERROR(SEARCH("1- Bajo",K55)))</formula>
    </cfRule>
  </conditionalFormatting>
  <conditionalFormatting sqref="H55:I55">
    <cfRule type="containsText" dxfId="1254" priority="110" operator="containsText" text="3- Moderado">
      <formula>NOT(ISERROR(SEARCH("3- Moderado",H55)))</formula>
    </cfRule>
    <cfRule type="containsText" dxfId="1253" priority="111" operator="containsText" text="6- Moderado">
      <formula>NOT(ISERROR(SEARCH("6- Moderado",H55)))</formula>
    </cfRule>
    <cfRule type="containsText" dxfId="1252" priority="112" operator="containsText" text="4- Moderado">
      <formula>NOT(ISERROR(SEARCH("4- Moderado",H55)))</formula>
    </cfRule>
    <cfRule type="containsText" dxfId="1251" priority="113" operator="containsText" text="3- Bajo">
      <formula>NOT(ISERROR(SEARCH("3- Bajo",H55)))</formula>
    </cfRule>
    <cfRule type="containsText" dxfId="1250" priority="114" operator="containsText" text="4- Bajo">
      <formula>NOT(ISERROR(SEARCH("4- Bajo",H55)))</formula>
    </cfRule>
    <cfRule type="containsText" dxfId="1249" priority="115" operator="containsText" text="1- Bajo">
      <formula>NOT(ISERROR(SEARCH("1- Bajo",H55)))</formula>
    </cfRule>
  </conditionalFormatting>
  <conditionalFormatting sqref="A55 C55:E55">
    <cfRule type="containsText" dxfId="1248" priority="104" operator="containsText" text="3- Moderado">
      <formula>NOT(ISERROR(SEARCH("3- Moderado",A55)))</formula>
    </cfRule>
    <cfRule type="containsText" dxfId="1247" priority="105" operator="containsText" text="6- Moderado">
      <formula>NOT(ISERROR(SEARCH("6- Moderado",A55)))</formula>
    </cfRule>
    <cfRule type="containsText" dxfId="1246" priority="106" operator="containsText" text="4- Moderado">
      <formula>NOT(ISERROR(SEARCH("4- Moderado",A55)))</formula>
    </cfRule>
    <cfRule type="containsText" dxfId="1245" priority="107" operator="containsText" text="3- Bajo">
      <formula>NOT(ISERROR(SEARCH("3- Bajo",A55)))</formula>
    </cfRule>
    <cfRule type="containsText" dxfId="1244" priority="108" operator="containsText" text="4- Bajo">
      <formula>NOT(ISERROR(SEARCH("4- Bajo",A55)))</formula>
    </cfRule>
    <cfRule type="containsText" dxfId="1243" priority="109" operator="containsText" text="1- Bajo">
      <formula>NOT(ISERROR(SEARCH("1- Bajo",A55)))</formula>
    </cfRule>
  </conditionalFormatting>
  <conditionalFormatting sqref="F55:G55">
    <cfRule type="containsText" dxfId="1242" priority="98" operator="containsText" text="3- Moderado">
      <formula>NOT(ISERROR(SEARCH("3- Moderado",F55)))</formula>
    </cfRule>
    <cfRule type="containsText" dxfId="1241" priority="99" operator="containsText" text="6- Moderado">
      <formula>NOT(ISERROR(SEARCH("6- Moderado",F55)))</formula>
    </cfRule>
    <cfRule type="containsText" dxfId="1240" priority="100" operator="containsText" text="4- Moderado">
      <formula>NOT(ISERROR(SEARCH("4- Moderado",F55)))</formula>
    </cfRule>
    <cfRule type="containsText" dxfId="1239" priority="101" operator="containsText" text="3- Bajo">
      <formula>NOT(ISERROR(SEARCH("3- Bajo",F55)))</formula>
    </cfRule>
    <cfRule type="containsText" dxfId="1238" priority="102" operator="containsText" text="4- Bajo">
      <formula>NOT(ISERROR(SEARCH("4- Bajo",F55)))</formula>
    </cfRule>
    <cfRule type="containsText" dxfId="1237" priority="103" operator="containsText" text="1- Bajo">
      <formula>NOT(ISERROR(SEARCH("1- Bajo",F55)))</formula>
    </cfRule>
  </conditionalFormatting>
  <conditionalFormatting sqref="J55:J59">
    <cfRule type="containsText" dxfId="1236" priority="93" operator="containsText" text="Bajo">
      <formula>NOT(ISERROR(SEARCH("Bajo",J55)))</formula>
    </cfRule>
    <cfRule type="containsText" dxfId="1235" priority="94" operator="containsText" text="Moderado">
      <formula>NOT(ISERROR(SEARCH("Moderado",J55)))</formula>
    </cfRule>
    <cfRule type="containsText" dxfId="1234" priority="95" operator="containsText" text="Alto">
      <formula>NOT(ISERROR(SEARCH("Alto",J55)))</formula>
    </cfRule>
    <cfRule type="containsText" dxfId="1233"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1232" priority="68" operator="containsText" text="Moderado">
      <formula>NOT(ISERROR(SEARCH("Moderado",M55)))</formula>
    </cfRule>
    <cfRule type="containsText" dxfId="1231" priority="88" operator="containsText" text="Bajo">
      <formula>NOT(ISERROR(SEARCH("Bajo",M55)))</formula>
    </cfRule>
    <cfRule type="containsText" dxfId="1230" priority="89" operator="containsText" text="Moderado">
      <formula>NOT(ISERROR(SEARCH("Moderado",M55)))</formula>
    </cfRule>
    <cfRule type="containsText" dxfId="1229" priority="90" operator="containsText" text="Alto">
      <formula>NOT(ISERROR(SEARCH("Alto",M55)))</formula>
    </cfRule>
    <cfRule type="containsText" dxfId="1228"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1227" priority="82" operator="containsText" text="3- Moderado">
      <formula>NOT(ISERROR(SEARCH("3- Moderado",N55)))</formula>
    </cfRule>
    <cfRule type="containsText" dxfId="1226" priority="83" operator="containsText" text="6- Moderado">
      <formula>NOT(ISERROR(SEARCH("6- Moderado",N55)))</formula>
    </cfRule>
    <cfRule type="containsText" dxfId="1225" priority="84" operator="containsText" text="4- Moderado">
      <formula>NOT(ISERROR(SEARCH("4- Moderado",N55)))</formula>
    </cfRule>
    <cfRule type="containsText" dxfId="1224" priority="85" operator="containsText" text="3- Bajo">
      <formula>NOT(ISERROR(SEARCH("3- Bajo",N55)))</formula>
    </cfRule>
    <cfRule type="containsText" dxfId="1223" priority="86" operator="containsText" text="4- Bajo">
      <formula>NOT(ISERROR(SEARCH("4- Bajo",N55)))</formula>
    </cfRule>
    <cfRule type="containsText" dxfId="1222" priority="87" operator="containsText" text="1- Bajo">
      <formula>NOT(ISERROR(SEARCH("1- Bajo",N55)))</formula>
    </cfRule>
  </conditionalFormatting>
  <conditionalFormatting sqref="H55:H59">
    <cfRule type="containsText" dxfId="1221" priority="69" operator="containsText" text="Muy Alta">
      <formula>NOT(ISERROR(SEARCH("Muy Alta",H55)))</formula>
    </cfRule>
    <cfRule type="containsText" dxfId="1220" priority="70" operator="containsText" text="Alta">
      <formula>NOT(ISERROR(SEARCH("Alta",H55)))</formula>
    </cfRule>
    <cfRule type="containsText" dxfId="1219" priority="71" operator="containsText" text="Muy Alta">
      <formula>NOT(ISERROR(SEARCH("Muy Alta",H55)))</formula>
    </cfRule>
    <cfRule type="containsText" dxfId="1218" priority="76" operator="containsText" text="Muy Baja">
      <formula>NOT(ISERROR(SEARCH("Muy Baja",H55)))</formula>
    </cfRule>
    <cfRule type="containsText" dxfId="1217" priority="77" operator="containsText" text="Baja">
      <formula>NOT(ISERROR(SEARCH("Baja",H55)))</formula>
    </cfRule>
    <cfRule type="containsText" dxfId="1216" priority="78" operator="containsText" text="Media">
      <formula>NOT(ISERROR(SEARCH("Media",H55)))</formula>
    </cfRule>
    <cfRule type="containsText" dxfId="1215" priority="79" operator="containsText" text="Alta">
      <formula>NOT(ISERROR(SEARCH("Alta",H55)))</formula>
    </cfRule>
    <cfRule type="containsText" dxfId="1214" priority="81" operator="containsText" text="Muy Alta">
      <formula>NOT(ISERROR(SEARCH("Muy Alta",H55)))</formula>
    </cfRule>
  </conditionalFormatting>
  <conditionalFormatting sqref="I55:I59">
    <cfRule type="containsText" dxfId="1213" priority="72" operator="containsText" text="Catastrófico">
      <formula>NOT(ISERROR(SEARCH("Catastrófico",I55)))</formula>
    </cfRule>
    <cfRule type="containsText" dxfId="1212" priority="73" operator="containsText" text="Mayor">
      <formula>NOT(ISERROR(SEARCH("Mayor",I55)))</formula>
    </cfRule>
    <cfRule type="containsText" dxfId="1211" priority="74" operator="containsText" text="Menor">
      <formula>NOT(ISERROR(SEARCH("Menor",I55)))</formula>
    </cfRule>
    <cfRule type="containsText" dxfId="1210" priority="75" operator="containsText" text="Leve">
      <formula>NOT(ISERROR(SEARCH("Leve",I55)))</formula>
    </cfRule>
    <cfRule type="containsText" dxfId="1209" priority="80" operator="containsText" text="Moderado">
      <formula>NOT(ISERROR(SEARCH("Moderado",I55)))</formula>
    </cfRule>
  </conditionalFormatting>
  <conditionalFormatting sqref="K55:K59">
    <cfRule type="containsText" dxfId="1208" priority="67" operator="containsText" text="Media">
      <formula>NOT(ISERROR(SEARCH("Media",K55)))</formula>
    </cfRule>
  </conditionalFormatting>
  <conditionalFormatting sqref="L55:L59">
    <cfRule type="containsText" dxfId="1207" priority="66" operator="containsText" text="Moderado">
      <formula>NOT(ISERROR(SEARCH("Moderado",L55)))</formula>
    </cfRule>
  </conditionalFormatting>
  <conditionalFormatting sqref="J55:J59">
    <cfRule type="containsText" dxfId="1206" priority="65" operator="containsText" text="Moderado">
      <formula>NOT(ISERROR(SEARCH("Moderado",J55)))</formula>
    </cfRule>
  </conditionalFormatting>
  <conditionalFormatting sqref="J55:J59">
    <cfRule type="containsText" dxfId="1205" priority="63" operator="containsText" text="Bajo">
      <formula>NOT(ISERROR(SEARCH("Bajo",J55)))</formula>
    </cfRule>
    <cfRule type="containsText" dxfId="1204" priority="64" operator="containsText" text="Extremo">
      <formula>NOT(ISERROR(SEARCH("Extremo",J55)))</formula>
    </cfRule>
  </conditionalFormatting>
  <conditionalFormatting sqref="K55:K59">
    <cfRule type="containsText" dxfId="1203" priority="61" operator="containsText" text="Baja">
      <formula>NOT(ISERROR(SEARCH("Baja",K55)))</formula>
    </cfRule>
    <cfRule type="containsText" dxfId="1202" priority="62" operator="containsText" text="Muy Baja">
      <formula>NOT(ISERROR(SEARCH("Muy Baja",K55)))</formula>
    </cfRule>
  </conditionalFormatting>
  <conditionalFormatting sqref="K55:K59">
    <cfRule type="containsText" dxfId="1201" priority="59" operator="containsText" text="Muy Alta">
      <formula>NOT(ISERROR(SEARCH("Muy Alta",K55)))</formula>
    </cfRule>
    <cfRule type="containsText" dxfId="1200" priority="60" operator="containsText" text="Alta">
      <formula>NOT(ISERROR(SEARCH("Alta",K55)))</formula>
    </cfRule>
  </conditionalFormatting>
  <conditionalFormatting sqref="L55:L59">
    <cfRule type="containsText" dxfId="1199" priority="55" operator="containsText" text="Catastrófico">
      <formula>NOT(ISERROR(SEARCH("Catastrófico",L55)))</formula>
    </cfRule>
    <cfRule type="containsText" dxfId="1198" priority="56" operator="containsText" text="Mayor">
      <formula>NOT(ISERROR(SEARCH("Mayor",L55)))</formula>
    </cfRule>
    <cfRule type="containsText" dxfId="1197" priority="57" operator="containsText" text="Menor">
      <formula>NOT(ISERROR(SEARCH("Menor",L55)))</formula>
    </cfRule>
    <cfRule type="containsText" dxfId="1196" priority="58" operator="containsText" text="Leve">
      <formula>NOT(ISERROR(SEARCH("Leve",L55)))</formula>
    </cfRule>
  </conditionalFormatting>
  <dataValidations count="8">
    <dataValidation allowBlank="1" showInputMessage="1" showErrorMessage="1" prompt="Seleccionar el tipo de riesgo teniendo en cuenta que  factor organizaconal afecta. Ver explicacion en hoja " sqref="E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Que tan factible es que materialize el riesgo?" sqref="H8"/>
    <dataValidation allowBlank="1" showInputMessage="1" showErrorMessage="1" prompt="El grado de afectación puede ser " sqref="I8"/>
    <dataValidation allowBlank="1" showInputMessage="1" showErrorMessage="1" prompt="Describir las actividades que se van a desarrollar para el proyecto" sqref="O7"/>
    <dataValidation allowBlank="1" showInputMessage="1" showErrorMessage="1" prompt="Seleccionar si el responsable es el responsable de las acciones es el nivel central" sqref="P7:P8"/>
    <dataValidation allowBlank="1" showInputMessage="1" showErrorMessage="1" prompt="seleccionar si el responsable de ejecutar las acciones es el nivel central" sqref="Q8"/>
    <dataValidation allowBlank="1" showInputMessage="1" showErrorMessage="1" prompt="Enunciar cuál es el control" sqref="O10 O25 O18 O20 O31:O32 O40"/>
  </dataValidations>
  <pageMargins left="0.7" right="0.7" top="0.75" bottom="0.75" header="0.3" footer="0.3"/>
  <pageSetup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R59"/>
  <sheetViews>
    <sheetView topLeftCell="M37" zoomScale="70" zoomScaleNormal="70" workbookViewId="0">
      <selection activeCell="O40" sqref="O40:T42"/>
    </sheetView>
  </sheetViews>
  <sheetFormatPr baseColWidth="10" defaultColWidth="11.42578125" defaultRowHeight="15"/>
  <cols>
    <col min="1" max="2" width="18.42578125" style="82" customWidth="1"/>
    <col min="3" max="3" width="15.5703125" customWidth="1"/>
    <col min="4" max="4" width="27.5703125" style="82" customWidth="1"/>
    <col min="5" max="5" width="18" style="199" customWidth="1"/>
    <col min="6" max="6" width="40.140625" customWidth="1"/>
    <col min="7" max="7" width="20.42578125" customWidth="1"/>
    <col min="8" max="8" width="10.42578125" style="200" customWidth="1"/>
    <col min="9" max="9" width="11.42578125" style="200" customWidth="1"/>
    <col min="10" max="10" width="10.140625" style="201" customWidth="1"/>
    <col min="11" max="11" width="11.42578125" style="200" customWidth="1"/>
    <col min="12" max="12" width="10.85546875" style="200" customWidth="1"/>
    <col min="13" max="13" width="18.28515625" style="200" bestFit="1" customWidth="1"/>
    <col min="14" max="14" width="18.28515625" bestFit="1" customWidth="1"/>
    <col min="15" max="15" width="39.140625" customWidth="1"/>
    <col min="16" max="16" width="15" customWidth="1"/>
    <col min="17" max="17" width="15.85546875" customWidth="1"/>
    <col min="18" max="18" width="16" customWidth="1"/>
    <col min="19" max="19" width="16.28515625" customWidth="1"/>
    <col min="20" max="20" width="41.7109375" customWidth="1"/>
    <col min="21" max="176" width="11.42578125" style="122"/>
  </cols>
  <sheetData>
    <row r="1" spans="1:278" s="163" customFormat="1" ht="16.5" customHeight="1">
      <c r="A1" s="454"/>
      <c r="B1" s="455"/>
      <c r="C1" s="455"/>
      <c r="D1" s="576" t="s">
        <v>367</v>
      </c>
      <c r="E1" s="576"/>
      <c r="F1" s="576"/>
      <c r="G1" s="576"/>
      <c r="H1" s="576"/>
      <c r="I1" s="576"/>
      <c r="J1" s="576"/>
      <c r="K1" s="576"/>
      <c r="L1" s="576"/>
      <c r="M1" s="576"/>
      <c r="N1" s="576"/>
      <c r="O1" s="576"/>
      <c r="P1" s="576"/>
      <c r="Q1" s="577"/>
      <c r="R1" s="446" t="s">
        <v>67</v>
      </c>
      <c r="S1" s="446"/>
      <c r="T1" s="446"/>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162"/>
      <c r="DD1" s="162"/>
      <c r="DE1" s="162"/>
      <c r="DF1" s="162"/>
      <c r="DG1" s="162"/>
      <c r="DH1" s="162"/>
      <c r="DI1" s="162"/>
      <c r="DJ1" s="162"/>
      <c r="DK1" s="162"/>
      <c r="DL1" s="162"/>
      <c r="DM1" s="162"/>
      <c r="DN1" s="162"/>
      <c r="DO1" s="162"/>
      <c r="DP1" s="162"/>
      <c r="DQ1" s="162"/>
      <c r="DR1" s="162"/>
      <c r="DS1" s="162"/>
      <c r="DT1" s="162"/>
      <c r="DU1" s="162"/>
      <c r="DV1" s="162"/>
      <c r="DW1" s="162"/>
      <c r="DX1" s="162"/>
      <c r="DY1" s="162"/>
      <c r="DZ1" s="162"/>
      <c r="EA1" s="162"/>
      <c r="EB1" s="162"/>
      <c r="EC1" s="162"/>
      <c r="ED1" s="162"/>
      <c r="EE1" s="162"/>
      <c r="EF1" s="162"/>
      <c r="EG1" s="162"/>
      <c r="EH1" s="162"/>
      <c r="EI1" s="162"/>
      <c r="EJ1" s="162"/>
      <c r="EK1" s="162"/>
      <c r="EL1" s="162"/>
      <c r="EM1" s="162"/>
      <c r="EN1" s="162"/>
      <c r="EO1" s="162"/>
      <c r="EP1" s="162"/>
      <c r="EQ1" s="162"/>
      <c r="ER1" s="162"/>
      <c r="ES1" s="162"/>
      <c r="ET1" s="162"/>
      <c r="EU1" s="162"/>
      <c r="EV1" s="162"/>
      <c r="EW1" s="162"/>
      <c r="EX1" s="162"/>
      <c r="EY1" s="162"/>
      <c r="EZ1" s="162"/>
      <c r="FA1" s="162"/>
      <c r="FB1" s="162"/>
      <c r="FC1" s="162"/>
      <c r="FD1" s="162"/>
      <c r="FE1" s="162"/>
      <c r="FF1" s="162"/>
      <c r="FG1" s="162"/>
      <c r="FH1" s="162"/>
      <c r="FI1" s="162"/>
      <c r="FJ1" s="162"/>
      <c r="FK1" s="162"/>
      <c r="FL1" s="162"/>
      <c r="FM1" s="162"/>
      <c r="FN1" s="162"/>
      <c r="FO1" s="162"/>
      <c r="FP1" s="162"/>
      <c r="FQ1" s="162"/>
      <c r="FR1" s="162"/>
      <c r="FS1" s="162"/>
      <c r="FT1" s="162"/>
      <c r="FU1" s="162"/>
      <c r="FV1" s="162"/>
      <c r="FW1" s="162"/>
      <c r="FX1" s="162"/>
      <c r="FY1" s="162"/>
      <c r="FZ1" s="162"/>
      <c r="GA1" s="162"/>
      <c r="GB1" s="162"/>
      <c r="GC1" s="162"/>
      <c r="GD1" s="162"/>
      <c r="GE1" s="162"/>
      <c r="GF1" s="162"/>
      <c r="GG1" s="162"/>
      <c r="GH1" s="162"/>
      <c r="GI1" s="162"/>
      <c r="GJ1" s="162"/>
      <c r="GK1" s="162"/>
      <c r="GL1" s="162"/>
      <c r="GM1" s="162"/>
      <c r="GN1" s="162"/>
      <c r="GO1" s="162"/>
      <c r="GP1" s="162"/>
      <c r="GQ1" s="162"/>
      <c r="GR1" s="162"/>
      <c r="GS1" s="162"/>
      <c r="GT1" s="162"/>
      <c r="GU1" s="162"/>
      <c r="GV1" s="162"/>
      <c r="GW1" s="162"/>
      <c r="GX1" s="162"/>
      <c r="GY1" s="162"/>
      <c r="GZ1" s="162"/>
      <c r="HA1" s="162"/>
      <c r="HB1" s="162"/>
      <c r="HC1" s="162"/>
      <c r="HD1" s="162"/>
      <c r="HE1" s="162"/>
      <c r="HF1" s="162"/>
      <c r="HG1" s="162"/>
      <c r="HH1" s="162"/>
      <c r="HI1" s="162"/>
      <c r="HJ1" s="162"/>
      <c r="HK1" s="162"/>
      <c r="HL1" s="162"/>
      <c r="HM1" s="162"/>
      <c r="HN1" s="162"/>
      <c r="HO1" s="162"/>
      <c r="HP1" s="162"/>
      <c r="HQ1" s="162"/>
      <c r="HR1" s="162"/>
      <c r="HS1" s="162"/>
      <c r="HT1" s="162"/>
      <c r="HU1" s="162"/>
      <c r="HV1" s="162"/>
      <c r="HW1" s="162"/>
      <c r="HX1" s="162"/>
      <c r="HY1" s="162"/>
      <c r="HZ1" s="162"/>
      <c r="IA1" s="162"/>
      <c r="IB1" s="162"/>
      <c r="IC1" s="162"/>
      <c r="ID1" s="162"/>
      <c r="IE1" s="162"/>
      <c r="IF1" s="162"/>
      <c r="IG1" s="162"/>
      <c r="IH1" s="162"/>
      <c r="II1" s="162"/>
      <c r="IJ1" s="162"/>
      <c r="IK1" s="162"/>
      <c r="IL1" s="162"/>
      <c r="IM1" s="162"/>
      <c r="IN1" s="162"/>
      <c r="IO1" s="162"/>
      <c r="IP1" s="162"/>
      <c r="IQ1" s="162"/>
      <c r="IR1" s="162"/>
      <c r="IS1" s="162"/>
      <c r="IT1" s="162"/>
      <c r="IU1" s="162"/>
      <c r="IV1" s="162"/>
      <c r="IW1" s="162"/>
      <c r="IX1" s="162"/>
      <c r="IY1" s="162"/>
      <c r="IZ1" s="162"/>
      <c r="JA1" s="162"/>
      <c r="JB1" s="162"/>
      <c r="JC1" s="162"/>
      <c r="JD1" s="162"/>
      <c r="JE1" s="162"/>
      <c r="JF1" s="162"/>
      <c r="JG1" s="162"/>
      <c r="JH1" s="162"/>
      <c r="JI1" s="162"/>
      <c r="JJ1" s="162"/>
      <c r="JK1" s="162"/>
      <c r="JL1" s="162"/>
      <c r="JM1" s="162"/>
      <c r="JN1" s="162"/>
      <c r="JO1" s="162"/>
      <c r="JP1" s="162"/>
      <c r="JQ1" s="162"/>
      <c r="JR1" s="162"/>
    </row>
    <row r="2" spans="1:278" s="163" customFormat="1" ht="39.75" customHeight="1">
      <c r="A2" s="456"/>
      <c r="B2" s="457"/>
      <c r="C2" s="457"/>
      <c r="D2" s="578"/>
      <c r="E2" s="578"/>
      <c r="F2" s="578"/>
      <c r="G2" s="578"/>
      <c r="H2" s="578"/>
      <c r="I2" s="578"/>
      <c r="J2" s="578"/>
      <c r="K2" s="578"/>
      <c r="L2" s="578"/>
      <c r="M2" s="578"/>
      <c r="N2" s="578"/>
      <c r="O2" s="578"/>
      <c r="P2" s="578"/>
      <c r="Q2" s="579"/>
      <c r="R2" s="446"/>
      <c r="S2" s="446"/>
      <c r="T2" s="446"/>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162"/>
      <c r="BC2" s="162"/>
      <c r="BD2" s="162"/>
      <c r="BE2" s="162"/>
      <c r="BF2" s="162"/>
      <c r="BG2" s="162"/>
      <c r="BH2" s="162"/>
      <c r="BI2" s="162"/>
      <c r="BJ2" s="162"/>
      <c r="BK2" s="162"/>
      <c r="BL2" s="162"/>
      <c r="BM2" s="162"/>
      <c r="BN2" s="162"/>
      <c r="BO2" s="162"/>
      <c r="BP2" s="162"/>
      <c r="BQ2" s="162"/>
      <c r="BR2" s="162"/>
      <c r="BS2" s="162"/>
      <c r="BT2" s="162"/>
      <c r="BU2" s="162"/>
      <c r="BV2" s="162"/>
      <c r="BW2" s="162"/>
      <c r="BX2" s="162"/>
      <c r="BY2" s="162"/>
      <c r="BZ2" s="162"/>
      <c r="CA2" s="162"/>
      <c r="CB2" s="162"/>
      <c r="CC2" s="162"/>
      <c r="CD2" s="162"/>
      <c r="CE2" s="162"/>
      <c r="CF2" s="162"/>
      <c r="CG2" s="162"/>
      <c r="CH2" s="162"/>
      <c r="CI2" s="162"/>
      <c r="CJ2" s="162"/>
      <c r="CK2" s="162"/>
      <c r="CL2" s="162"/>
      <c r="CM2" s="162"/>
      <c r="CN2" s="162"/>
      <c r="CO2" s="162"/>
      <c r="CP2" s="162"/>
      <c r="CQ2" s="162"/>
      <c r="CR2" s="162"/>
      <c r="CS2" s="162"/>
      <c r="CT2" s="162"/>
      <c r="CU2" s="162"/>
      <c r="CV2" s="162"/>
      <c r="CW2" s="162"/>
      <c r="CX2" s="162"/>
      <c r="CY2" s="162"/>
      <c r="CZ2" s="162"/>
      <c r="DA2" s="162"/>
      <c r="DB2" s="162"/>
      <c r="DC2" s="162"/>
      <c r="DD2" s="162"/>
      <c r="DE2" s="162"/>
      <c r="DF2" s="162"/>
      <c r="DG2" s="162"/>
      <c r="DH2" s="162"/>
      <c r="DI2" s="162"/>
      <c r="DJ2" s="162"/>
      <c r="DK2" s="162"/>
      <c r="DL2" s="162"/>
      <c r="DM2" s="162"/>
      <c r="DN2" s="162"/>
      <c r="DO2" s="162"/>
      <c r="DP2" s="162"/>
      <c r="DQ2" s="162"/>
      <c r="DR2" s="162"/>
      <c r="DS2" s="162"/>
      <c r="DT2" s="162"/>
      <c r="DU2" s="162"/>
      <c r="DV2" s="162"/>
      <c r="DW2" s="162"/>
      <c r="DX2" s="162"/>
      <c r="DY2" s="162"/>
      <c r="DZ2" s="162"/>
      <c r="EA2" s="162"/>
      <c r="EB2" s="162"/>
      <c r="EC2" s="162"/>
      <c r="ED2" s="162"/>
      <c r="EE2" s="162"/>
      <c r="EF2" s="162"/>
      <c r="EG2" s="162"/>
      <c r="EH2" s="162"/>
      <c r="EI2" s="162"/>
      <c r="EJ2" s="162"/>
      <c r="EK2" s="162"/>
      <c r="EL2" s="162"/>
      <c r="EM2" s="162"/>
      <c r="EN2" s="162"/>
      <c r="EO2" s="162"/>
      <c r="EP2" s="162"/>
      <c r="EQ2" s="162"/>
      <c r="ER2" s="162"/>
      <c r="ES2" s="162"/>
      <c r="ET2" s="162"/>
      <c r="EU2" s="162"/>
      <c r="EV2" s="162"/>
      <c r="EW2" s="162"/>
      <c r="EX2" s="162"/>
      <c r="EY2" s="162"/>
      <c r="EZ2" s="162"/>
      <c r="FA2" s="162"/>
      <c r="FB2" s="162"/>
      <c r="FC2" s="162"/>
      <c r="FD2" s="162"/>
      <c r="FE2" s="162"/>
      <c r="FF2" s="162"/>
      <c r="FG2" s="162"/>
      <c r="FH2" s="162"/>
      <c r="FI2" s="162"/>
      <c r="FJ2" s="162"/>
      <c r="FK2" s="162"/>
      <c r="FL2" s="162"/>
      <c r="FM2" s="162"/>
      <c r="FN2" s="162"/>
      <c r="FO2" s="162"/>
      <c r="FP2" s="162"/>
      <c r="FQ2" s="162"/>
      <c r="FR2" s="162"/>
      <c r="FS2" s="162"/>
      <c r="FT2" s="162"/>
      <c r="FU2" s="162"/>
      <c r="FV2" s="162"/>
      <c r="FW2" s="162"/>
      <c r="FX2" s="162"/>
      <c r="FY2" s="162"/>
      <c r="FZ2" s="162"/>
      <c r="GA2" s="162"/>
      <c r="GB2" s="162"/>
      <c r="GC2" s="162"/>
      <c r="GD2" s="162"/>
      <c r="GE2" s="162"/>
      <c r="GF2" s="162"/>
      <c r="GG2" s="162"/>
      <c r="GH2" s="162"/>
      <c r="GI2" s="162"/>
      <c r="GJ2" s="162"/>
      <c r="GK2" s="162"/>
      <c r="GL2" s="162"/>
      <c r="GM2" s="162"/>
      <c r="GN2" s="162"/>
      <c r="GO2" s="162"/>
      <c r="GP2" s="162"/>
      <c r="GQ2" s="162"/>
      <c r="GR2" s="162"/>
      <c r="GS2" s="162"/>
      <c r="GT2" s="162"/>
      <c r="GU2" s="162"/>
      <c r="GV2" s="162"/>
      <c r="GW2" s="162"/>
      <c r="GX2" s="162"/>
      <c r="GY2" s="162"/>
      <c r="GZ2" s="162"/>
      <c r="HA2" s="162"/>
      <c r="HB2" s="162"/>
      <c r="HC2" s="162"/>
      <c r="HD2" s="162"/>
      <c r="HE2" s="162"/>
      <c r="HF2" s="162"/>
      <c r="HG2" s="162"/>
      <c r="HH2" s="162"/>
      <c r="HI2" s="162"/>
      <c r="HJ2" s="162"/>
      <c r="HK2" s="162"/>
      <c r="HL2" s="162"/>
      <c r="HM2" s="162"/>
      <c r="HN2" s="162"/>
      <c r="HO2" s="162"/>
      <c r="HP2" s="162"/>
      <c r="HQ2" s="162"/>
      <c r="HR2" s="162"/>
      <c r="HS2" s="162"/>
      <c r="HT2" s="162"/>
      <c r="HU2" s="162"/>
      <c r="HV2" s="162"/>
      <c r="HW2" s="162"/>
      <c r="HX2" s="162"/>
      <c r="HY2" s="162"/>
      <c r="HZ2" s="162"/>
      <c r="IA2" s="162"/>
      <c r="IB2" s="162"/>
      <c r="IC2" s="162"/>
      <c r="ID2" s="162"/>
      <c r="IE2" s="162"/>
      <c r="IF2" s="162"/>
      <c r="IG2" s="162"/>
      <c r="IH2" s="162"/>
      <c r="II2" s="162"/>
      <c r="IJ2" s="162"/>
      <c r="IK2" s="162"/>
      <c r="IL2" s="162"/>
      <c r="IM2" s="162"/>
      <c r="IN2" s="162"/>
      <c r="IO2" s="162"/>
      <c r="IP2" s="162"/>
      <c r="IQ2" s="162"/>
      <c r="IR2" s="162"/>
      <c r="IS2" s="162"/>
      <c r="IT2" s="162"/>
      <c r="IU2" s="162"/>
      <c r="IV2" s="162"/>
      <c r="IW2" s="162"/>
      <c r="IX2" s="162"/>
      <c r="IY2" s="162"/>
      <c r="IZ2" s="162"/>
      <c r="JA2" s="162"/>
      <c r="JB2" s="162"/>
      <c r="JC2" s="162"/>
      <c r="JD2" s="162"/>
      <c r="JE2" s="162"/>
      <c r="JF2" s="162"/>
      <c r="JG2" s="162"/>
      <c r="JH2" s="162"/>
      <c r="JI2" s="162"/>
      <c r="JJ2" s="162"/>
      <c r="JK2" s="162"/>
      <c r="JL2" s="162"/>
      <c r="JM2" s="162"/>
      <c r="JN2" s="162"/>
      <c r="JO2" s="162"/>
      <c r="JP2" s="162"/>
      <c r="JQ2" s="162"/>
      <c r="JR2" s="162"/>
    </row>
    <row r="3" spans="1:278" s="163" customFormat="1" ht="3" customHeight="1">
      <c r="A3" s="2"/>
      <c r="B3" s="2"/>
      <c r="C3" s="214"/>
      <c r="D3" s="578"/>
      <c r="E3" s="578"/>
      <c r="F3" s="578"/>
      <c r="G3" s="578"/>
      <c r="H3" s="578"/>
      <c r="I3" s="578"/>
      <c r="J3" s="578"/>
      <c r="K3" s="578"/>
      <c r="L3" s="578"/>
      <c r="M3" s="578"/>
      <c r="N3" s="578"/>
      <c r="O3" s="578"/>
      <c r="P3" s="578"/>
      <c r="Q3" s="579"/>
      <c r="R3" s="446"/>
      <c r="S3" s="446"/>
      <c r="T3" s="446"/>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s="162"/>
      <c r="BD3" s="162"/>
      <c r="BE3" s="162"/>
      <c r="BF3" s="162"/>
      <c r="BG3" s="162"/>
      <c r="BH3" s="162"/>
      <c r="BI3" s="162"/>
      <c r="BJ3" s="162"/>
      <c r="BK3" s="162"/>
      <c r="BL3" s="162"/>
      <c r="BM3" s="162"/>
      <c r="BN3" s="162"/>
      <c r="BO3" s="162"/>
      <c r="BP3" s="162"/>
      <c r="BQ3" s="162"/>
      <c r="BR3" s="162"/>
      <c r="BS3" s="162"/>
      <c r="BT3" s="162"/>
      <c r="BU3" s="162"/>
      <c r="BV3" s="162"/>
      <c r="BW3" s="162"/>
      <c r="BX3" s="162"/>
      <c r="BY3" s="162"/>
      <c r="BZ3" s="162"/>
      <c r="CA3" s="162"/>
      <c r="CB3" s="162"/>
      <c r="CC3" s="162"/>
      <c r="CD3" s="162"/>
      <c r="CE3" s="162"/>
      <c r="CF3" s="162"/>
      <c r="CG3" s="162"/>
      <c r="CH3" s="162"/>
      <c r="CI3" s="162"/>
      <c r="CJ3" s="162"/>
      <c r="CK3" s="162"/>
      <c r="CL3" s="162"/>
      <c r="CM3" s="162"/>
      <c r="CN3" s="162"/>
      <c r="CO3" s="162"/>
      <c r="CP3" s="162"/>
      <c r="CQ3" s="162"/>
      <c r="CR3" s="162"/>
      <c r="CS3" s="162"/>
      <c r="CT3" s="162"/>
      <c r="CU3" s="162"/>
      <c r="CV3" s="162"/>
      <c r="CW3" s="162"/>
      <c r="CX3" s="162"/>
      <c r="CY3" s="162"/>
      <c r="CZ3" s="162"/>
      <c r="DA3" s="162"/>
      <c r="DB3" s="162"/>
      <c r="DC3" s="162"/>
      <c r="DD3" s="162"/>
      <c r="DE3" s="162"/>
      <c r="DF3" s="162"/>
      <c r="DG3" s="162"/>
      <c r="DH3" s="162"/>
      <c r="DI3" s="162"/>
      <c r="DJ3" s="162"/>
      <c r="DK3" s="162"/>
      <c r="DL3" s="162"/>
      <c r="DM3" s="162"/>
      <c r="DN3" s="162"/>
      <c r="DO3" s="162"/>
      <c r="DP3" s="162"/>
      <c r="DQ3" s="162"/>
      <c r="DR3" s="162"/>
      <c r="DS3" s="162"/>
      <c r="DT3" s="162"/>
      <c r="DU3" s="162"/>
      <c r="DV3" s="162"/>
      <c r="DW3" s="162"/>
      <c r="DX3" s="162"/>
      <c r="DY3" s="162"/>
      <c r="DZ3" s="162"/>
      <c r="EA3" s="162"/>
      <c r="EB3" s="162"/>
      <c r="EC3" s="162"/>
      <c r="ED3" s="162"/>
      <c r="EE3" s="162"/>
      <c r="EF3" s="162"/>
      <c r="EG3" s="162"/>
      <c r="EH3" s="162"/>
      <c r="EI3" s="162"/>
      <c r="EJ3" s="162"/>
      <c r="EK3" s="162"/>
      <c r="EL3" s="162"/>
      <c r="EM3" s="162"/>
      <c r="EN3" s="162"/>
      <c r="EO3" s="162"/>
      <c r="EP3" s="162"/>
      <c r="EQ3" s="162"/>
      <c r="ER3" s="162"/>
      <c r="ES3" s="162"/>
      <c r="ET3" s="162"/>
      <c r="EU3" s="162"/>
      <c r="EV3" s="162"/>
      <c r="EW3" s="162"/>
      <c r="EX3" s="162"/>
      <c r="EY3" s="162"/>
      <c r="EZ3" s="162"/>
      <c r="FA3" s="162"/>
      <c r="FB3" s="162"/>
      <c r="FC3" s="162"/>
      <c r="FD3" s="162"/>
      <c r="FE3" s="162"/>
      <c r="FF3" s="162"/>
      <c r="FG3" s="162"/>
      <c r="FH3" s="162"/>
      <c r="FI3" s="162"/>
      <c r="FJ3" s="162"/>
      <c r="FK3" s="162"/>
      <c r="FL3" s="162"/>
      <c r="FM3" s="162"/>
      <c r="FN3" s="162"/>
      <c r="FO3" s="162"/>
      <c r="FP3" s="162"/>
      <c r="FQ3" s="162"/>
      <c r="FR3" s="162"/>
      <c r="FS3" s="162"/>
      <c r="FT3" s="162"/>
      <c r="FU3" s="162"/>
      <c r="FV3" s="162"/>
      <c r="FW3" s="162"/>
      <c r="FX3" s="162"/>
      <c r="FY3" s="162"/>
      <c r="FZ3" s="162"/>
      <c r="GA3" s="162"/>
      <c r="GB3" s="162"/>
      <c r="GC3" s="162"/>
      <c r="GD3" s="162"/>
      <c r="GE3" s="162"/>
      <c r="GF3" s="162"/>
      <c r="GG3" s="162"/>
      <c r="GH3" s="162"/>
      <c r="GI3" s="162"/>
      <c r="GJ3" s="162"/>
      <c r="GK3" s="162"/>
      <c r="GL3" s="162"/>
      <c r="GM3" s="162"/>
      <c r="GN3" s="162"/>
      <c r="GO3" s="162"/>
      <c r="GP3" s="162"/>
      <c r="GQ3" s="162"/>
      <c r="GR3" s="162"/>
      <c r="GS3" s="162"/>
      <c r="GT3" s="162"/>
      <c r="GU3" s="162"/>
      <c r="GV3" s="162"/>
      <c r="GW3" s="162"/>
      <c r="GX3" s="162"/>
      <c r="GY3" s="162"/>
      <c r="GZ3" s="162"/>
      <c r="HA3" s="162"/>
      <c r="HB3" s="162"/>
      <c r="HC3" s="162"/>
      <c r="HD3" s="162"/>
      <c r="HE3" s="162"/>
      <c r="HF3" s="162"/>
      <c r="HG3" s="162"/>
      <c r="HH3" s="162"/>
      <c r="HI3" s="162"/>
      <c r="HJ3" s="162"/>
      <c r="HK3" s="162"/>
      <c r="HL3" s="162"/>
      <c r="HM3" s="162"/>
      <c r="HN3" s="162"/>
      <c r="HO3" s="162"/>
      <c r="HP3" s="162"/>
      <c r="HQ3" s="162"/>
      <c r="HR3" s="162"/>
      <c r="HS3" s="162"/>
      <c r="HT3" s="162"/>
      <c r="HU3" s="162"/>
      <c r="HV3" s="162"/>
      <c r="HW3" s="162"/>
      <c r="HX3" s="162"/>
      <c r="HY3" s="162"/>
      <c r="HZ3" s="162"/>
      <c r="IA3" s="162"/>
      <c r="IB3" s="162"/>
      <c r="IC3" s="162"/>
      <c r="ID3" s="162"/>
      <c r="IE3" s="162"/>
      <c r="IF3" s="162"/>
      <c r="IG3" s="162"/>
      <c r="IH3" s="162"/>
      <c r="II3" s="162"/>
      <c r="IJ3" s="162"/>
      <c r="IK3" s="162"/>
      <c r="IL3" s="162"/>
      <c r="IM3" s="162"/>
      <c r="IN3" s="162"/>
      <c r="IO3" s="162"/>
      <c r="IP3" s="162"/>
      <c r="IQ3" s="162"/>
      <c r="IR3" s="162"/>
      <c r="IS3" s="162"/>
      <c r="IT3" s="162"/>
      <c r="IU3" s="162"/>
      <c r="IV3" s="162"/>
      <c r="IW3" s="162"/>
      <c r="IX3" s="162"/>
      <c r="IY3" s="162"/>
      <c r="IZ3" s="162"/>
      <c r="JA3" s="162"/>
      <c r="JB3" s="162"/>
      <c r="JC3" s="162"/>
      <c r="JD3" s="162"/>
      <c r="JE3" s="162"/>
      <c r="JF3" s="162"/>
      <c r="JG3" s="162"/>
      <c r="JH3" s="162"/>
      <c r="JI3" s="162"/>
      <c r="JJ3" s="162"/>
      <c r="JK3" s="162"/>
      <c r="JL3" s="162"/>
      <c r="JM3" s="162"/>
      <c r="JN3" s="162"/>
      <c r="JO3" s="162"/>
      <c r="JP3" s="162"/>
      <c r="JQ3" s="162"/>
      <c r="JR3" s="162"/>
    </row>
    <row r="4" spans="1:278" s="163" customFormat="1" ht="41.25" customHeight="1">
      <c r="A4" s="447" t="s">
        <v>0</v>
      </c>
      <c r="B4" s="448"/>
      <c r="C4" s="449"/>
      <c r="D4" s="450" t="str">
        <f>'Mapa Final'!D4</f>
        <v>Sistema de Gestión de Seguridad y Salud en el Trabajo</v>
      </c>
      <c r="E4" s="451"/>
      <c r="F4" s="451"/>
      <c r="G4" s="451"/>
      <c r="H4" s="451"/>
      <c r="I4" s="451"/>
      <c r="J4" s="451"/>
      <c r="K4" s="451"/>
      <c r="L4" s="451"/>
      <c r="M4" s="451"/>
      <c r="N4" s="452"/>
      <c r="O4" s="453"/>
      <c r="P4" s="453"/>
      <c r="Q4" s="453"/>
      <c r="R4" s="1"/>
      <c r="S4" s="1"/>
      <c r="T4" s="1"/>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c r="EE4" s="162"/>
      <c r="EF4" s="162"/>
      <c r="EG4" s="162"/>
      <c r="EH4" s="162"/>
      <c r="EI4" s="162"/>
      <c r="EJ4" s="162"/>
      <c r="EK4" s="162"/>
      <c r="EL4" s="162"/>
      <c r="EM4" s="162"/>
      <c r="EN4" s="162"/>
      <c r="EO4" s="162"/>
      <c r="EP4" s="162"/>
      <c r="EQ4" s="162"/>
      <c r="ER4" s="162"/>
      <c r="ES4" s="162"/>
      <c r="ET4" s="162"/>
      <c r="EU4" s="162"/>
      <c r="EV4" s="162"/>
      <c r="EW4" s="162"/>
      <c r="EX4" s="162"/>
      <c r="EY4" s="162"/>
      <c r="EZ4" s="162"/>
      <c r="FA4" s="162"/>
      <c r="FB4" s="162"/>
      <c r="FC4" s="162"/>
      <c r="FD4" s="162"/>
      <c r="FE4" s="162"/>
      <c r="FF4" s="162"/>
      <c r="FG4" s="162"/>
      <c r="FH4" s="162"/>
      <c r="FI4" s="162"/>
      <c r="FJ4" s="162"/>
      <c r="FK4" s="162"/>
      <c r="FL4" s="162"/>
      <c r="FM4" s="162"/>
      <c r="FN4" s="162"/>
      <c r="FO4" s="162"/>
      <c r="FP4" s="162"/>
      <c r="FQ4" s="162"/>
      <c r="FR4" s="162"/>
      <c r="FS4" s="162"/>
      <c r="FT4" s="162"/>
      <c r="FU4" s="162"/>
      <c r="FV4" s="162"/>
      <c r="FW4" s="162"/>
      <c r="FX4" s="162"/>
      <c r="FY4" s="162"/>
      <c r="FZ4" s="162"/>
      <c r="GA4" s="162"/>
      <c r="GB4" s="162"/>
      <c r="GC4" s="162"/>
      <c r="GD4" s="162"/>
      <c r="GE4" s="162"/>
      <c r="GF4" s="162"/>
      <c r="GG4" s="162"/>
      <c r="GH4" s="162"/>
      <c r="GI4" s="162"/>
      <c r="GJ4" s="162"/>
      <c r="GK4" s="162"/>
      <c r="GL4" s="162"/>
      <c r="GM4" s="162"/>
      <c r="GN4" s="162"/>
      <c r="GO4" s="162"/>
      <c r="GP4" s="162"/>
      <c r="GQ4" s="162"/>
      <c r="GR4" s="162"/>
      <c r="GS4" s="162"/>
      <c r="GT4" s="162"/>
      <c r="GU4" s="162"/>
      <c r="GV4" s="162"/>
      <c r="GW4" s="162"/>
      <c r="GX4" s="162"/>
      <c r="GY4" s="162"/>
      <c r="GZ4" s="162"/>
      <c r="HA4" s="162"/>
      <c r="HB4" s="162"/>
      <c r="HC4" s="162"/>
      <c r="HD4" s="162"/>
      <c r="HE4" s="162"/>
      <c r="HF4" s="162"/>
      <c r="HG4" s="162"/>
      <c r="HH4" s="162"/>
      <c r="HI4" s="162"/>
      <c r="HJ4" s="162"/>
      <c r="HK4" s="162"/>
      <c r="HL4" s="162"/>
      <c r="HM4" s="162"/>
      <c r="HN4" s="162"/>
      <c r="HO4" s="162"/>
      <c r="HP4" s="162"/>
      <c r="HQ4" s="162"/>
      <c r="HR4" s="162"/>
      <c r="HS4" s="162"/>
      <c r="HT4" s="162"/>
      <c r="HU4" s="162"/>
      <c r="HV4" s="162"/>
      <c r="HW4" s="162"/>
      <c r="HX4" s="162"/>
      <c r="HY4" s="162"/>
      <c r="HZ4" s="162"/>
      <c r="IA4" s="162"/>
      <c r="IB4" s="162"/>
      <c r="IC4" s="162"/>
      <c r="ID4" s="162"/>
      <c r="IE4" s="162"/>
      <c r="IF4" s="162"/>
      <c r="IG4" s="162"/>
      <c r="IH4" s="162"/>
      <c r="II4" s="162"/>
      <c r="IJ4" s="162"/>
      <c r="IK4" s="162"/>
      <c r="IL4" s="162"/>
      <c r="IM4" s="162"/>
      <c r="IN4" s="162"/>
      <c r="IO4" s="162"/>
      <c r="IP4" s="162"/>
      <c r="IQ4" s="162"/>
      <c r="IR4" s="162"/>
      <c r="IS4" s="162"/>
      <c r="IT4" s="162"/>
      <c r="IU4" s="162"/>
      <c r="IV4" s="162"/>
      <c r="IW4" s="162"/>
      <c r="IX4" s="162"/>
      <c r="IY4" s="162"/>
      <c r="IZ4" s="162"/>
      <c r="JA4" s="162"/>
      <c r="JB4" s="162"/>
      <c r="JC4" s="162"/>
      <c r="JD4" s="162"/>
      <c r="JE4" s="162"/>
      <c r="JF4" s="162"/>
      <c r="JG4" s="162"/>
      <c r="JH4" s="162"/>
      <c r="JI4" s="162"/>
      <c r="JJ4" s="162"/>
      <c r="JK4" s="162"/>
      <c r="JL4" s="162"/>
      <c r="JM4" s="162"/>
      <c r="JN4" s="162"/>
      <c r="JO4" s="162"/>
      <c r="JP4" s="162"/>
      <c r="JQ4" s="162"/>
      <c r="JR4" s="162"/>
    </row>
    <row r="5" spans="1:278" s="163" customFormat="1" ht="52.5" customHeight="1">
      <c r="A5" s="447" t="s">
        <v>1</v>
      </c>
      <c r="B5" s="448"/>
      <c r="C5" s="449"/>
      <c r="D5" s="458" t="str">
        <f>'Mapa Final'!D5</f>
        <v>Velar por el cumplimiento normativo que garantice la seguridad y la salud en el trabajo de los servidores judiciales, contratistas por prestación de servicios, trabajadores en misión, judicantes y practicantes, articulados con el Sistema de Gestión de la Calidad y el Medio Ambiente de la Rama Judicial.</v>
      </c>
      <c r="E5" s="459"/>
      <c r="F5" s="459"/>
      <c r="G5" s="459"/>
      <c r="H5" s="459"/>
      <c r="I5" s="459"/>
      <c r="J5" s="459"/>
      <c r="K5" s="459"/>
      <c r="L5" s="459"/>
      <c r="M5" s="459"/>
      <c r="N5" s="460"/>
      <c r="O5" s="1"/>
      <c r="P5" s="1"/>
      <c r="Q5" s="1"/>
      <c r="R5" s="1"/>
      <c r="S5" s="1"/>
      <c r="T5" s="1"/>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c r="EI5" s="162"/>
      <c r="EJ5" s="162"/>
      <c r="EK5" s="162"/>
      <c r="EL5" s="162"/>
      <c r="EM5" s="162"/>
      <c r="EN5" s="162"/>
      <c r="EO5" s="162"/>
      <c r="EP5" s="162"/>
      <c r="EQ5" s="162"/>
      <c r="ER5" s="162"/>
      <c r="ES5" s="162"/>
      <c r="ET5" s="162"/>
      <c r="EU5" s="162"/>
      <c r="EV5" s="162"/>
      <c r="EW5" s="162"/>
      <c r="EX5" s="162"/>
      <c r="EY5" s="162"/>
      <c r="EZ5" s="162"/>
      <c r="FA5" s="162"/>
      <c r="FB5" s="162"/>
      <c r="FC5" s="162"/>
      <c r="FD5" s="162"/>
      <c r="FE5" s="162"/>
      <c r="FF5" s="162"/>
      <c r="FG5" s="162"/>
      <c r="FH5" s="162"/>
      <c r="FI5" s="162"/>
      <c r="FJ5" s="162"/>
      <c r="FK5" s="162"/>
      <c r="FL5" s="162"/>
      <c r="FM5" s="162"/>
      <c r="FN5" s="162"/>
      <c r="FO5" s="162"/>
      <c r="FP5" s="162"/>
      <c r="FQ5" s="162"/>
      <c r="FR5" s="162"/>
      <c r="FS5" s="162"/>
      <c r="FT5" s="162"/>
      <c r="FU5" s="162"/>
      <c r="FV5" s="162"/>
      <c r="FW5" s="162"/>
      <c r="FX5" s="162"/>
      <c r="FY5" s="162"/>
      <c r="FZ5" s="162"/>
      <c r="GA5" s="162"/>
      <c r="GB5" s="162"/>
      <c r="GC5" s="162"/>
      <c r="GD5" s="162"/>
      <c r="GE5" s="162"/>
      <c r="GF5" s="162"/>
      <c r="GG5" s="162"/>
      <c r="GH5" s="162"/>
      <c r="GI5" s="162"/>
      <c r="GJ5" s="162"/>
      <c r="GK5" s="162"/>
      <c r="GL5" s="162"/>
      <c r="GM5" s="162"/>
      <c r="GN5" s="162"/>
      <c r="GO5" s="162"/>
      <c r="GP5" s="162"/>
      <c r="GQ5" s="162"/>
      <c r="GR5" s="162"/>
      <c r="GS5" s="162"/>
      <c r="GT5" s="162"/>
      <c r="GU5" s="162"/>
      <c r="GV5" s="162"/>
      <c r="GW5" s="162"/>
      <c r="GX5" s="162"/>
      <c r="GY5" s="162"/>
      <c r="GZ5" s="162"/>
      <c r="HA5" s="162"/>
      <c r="HB5" s="162"/>
      <c r="HC5" s="162"/>
      <c r="HD5" s="162"/>
      <c r="HE5" s="162"/>
      <c r="HF5" s="162"/>
      <c r="HG5" s="162"/>
      <c r="HH5" s="162"/>
      <c r="HI5" s="162"/>
      <c r="HJ5" s="162"/>
      <c r="HK5" s="162"/>
      <c r="HL5" s="162"/>
      <c r="HM5" s="162"/>
      <c r="HN5" s="162"/>
      <c r="HO5" s="162"/>
      <c r="HP5" s="162"/>
      <c r="HQ5" s="162"/>
      <c r="HR5" s="162"/>
      <c r="HS5" s="162"/>
      <c r="HT5" s="162"/>
      <c r="HU5" s="162"/>
      <c r="HV5" s="162"/>
      <c r="HW5" s="162"/>
      <c r="HX5" s="162"/>
      <c r="HY5" s="162"/>
      <c r="HZ5" s="162"/>
      <c r="IA5" s="162"/>
      <c r="IB5" s="162"/>
      <c r="IC5" s="162"/>
      <c r="ID5" s="162"/>
      <c r="IE5" s="162"/>
      <c r="IF5" s="162"/>
      <c r="IG5" s="162"/>
      <c r="IH5" s="162"/>
      <c r="II5" s="162"/>
      <c r="IJ5" s="162"/>
      <c r="IK5" s="162"/>
      <c r="IL5" s="162"/>
      <c r="IM5" s="162"/>
      <c r="IN5" s="162"/>
      <c r="IO5" s="162"/>
      <c r="IP5" s="162"/>
      <c r="IQ5" s="162"/>
      <c r="IR5" s="162"/>
      <c r="IS5" s="162"/>
      <c r="IT5" s="162"/>
      <c r="IU5" s="162"/>
      <c r="IV5" s="162"/>
      <c r="IW5" s="162"/>
      <c r="IX5" s="162"/>
      <c r="IY5" s="162"/>
      <c r="IZ5" s="162"/>
      <c r="JA5" s="162"/>
      <c r="JB5" s="162"/>
      <c r="JC5" s="162"/>
      <c r="JD5" s="162"/>
      <c r="JE5" s="162"/>
      <c r="JF5" s="162"/>
      <c r="JG5" s="162"/>
      <c r="JH5" s="162"/>
      <c r="JI5" s="162"/>
      <c r="JJ5" s="162"/>
      <c r="JK5" s="162"/>
      <c r="JL5" s="162"/>
      <c r="JM5" s="162"/>
      <c r="JN5" s="162"/>
      <c r="JO5" s="162"/>
      <c r="JP5" s="162"/>
      <c r="JQ5" s="162"/>
      <c r="JR5" s="162"/>
    </row>
    <row r="6" spans="1:278" s="163" customFormat="1" ht="32.25" customHeight="1" thickBot="1">
      <c r="A6" s="447" t="s">
        <v>2</v>
      </c>
      <c r="B6" s="448"/>
      <c r="C6" s="449"/>
      <c r="D6" s="458" t="str">
        <f>'Mapa Final'!D6</f>
        <v>Nacional</v>
      </c>
      <c r="E6" s="459"/>
      <c r="F6" s="459"/>
      <c r="G6" s="459"/>
      <c r="H6" s="459"/>
      <c r="I6" s="459"/>
      <c r="J6" s="459"/>
      <c r="K6" s="459"/>
      <c r="L6" s="459"/>
      <c r="M6" s="459"/>
      <c r="N6" s="460"/>
      <c r="O6" s="1"/>
      <c r="P6" s="1"/>
      <c r="Q6" s="1"/>
      <c r="R6" s="1"/>
      <c r="S6" s="1"/>
      <c r="T6" s="1"/>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c r="CD6" s="162"/>
      <c r="CE6" s="162"/>
      <c r="CF6" s="162"/>
      <c r="CG6" s="162"/>
      <c r="CH6" s="162"/>
      <c r="CI6" s="162"/>
      <c r="CJ6" s="162"/>
      <c r="CK6" s="162"/>
      <c r="CL6" s="162"/>
      <c r="CM6" s="162"/>
      <c r="CN6" s="162"/>
      <c r="CO6" s="162"/>
      <c r="CP6" s="162"/>
      <c r="CQ6" s="162"/>
      <c r="CR6" s="162"/>
      <c r="CS6" s="162"/>
      <c r="CT6" s="162"/>
      <c r="CU6" s="162"/>
      <c r="CV6" s="162"/>
      <c r="CW6" s="162"/>
      <c r="CX6" s="162"/>
      <c r="CY6" s="162"/>
      <c r="CZ6" s="162"/>
      <c r="DA6" s="162"/>
      <c r="DB6" s="162"/>
      <c r="DC6" s="162"/>
      <c r="DD6" s="162"/>
      <c r="DE6" s="162"/>
      <c r="DF6" s="162"/>
      <c r="DG6" s="162"/>
      <c r="DH6" s="162"/>
      <c r="DI6" s="162"/>
      <c r="DJ6" s="162"/>
      <c r="DK6" s="162"/>
      <c r="DL6" s="162"/>
      <c r="DM6" s="162"/>
      <c r="DN6" s="162"/>
      <c r="DO6" s="162"/>
      <c r="DP6" s="162"/>
      <c r="DQ6" s="162"/>
      <c r="DR6" s="162"/>
      <c r="DS6" s="162"/>
      <c r="DT6" s="162"/>
      <c r="DU6" s="162"/>
      <c r="DV6" s="162"/>
      <c r="DW6" s="162"/>
      <c r="DX6" s="162"/>
      <c r="DY6" s="162"/>
      <c r="DZ6" s="162"/>
      <c r="EA6" s="162"/>
      <c r="EB6" s="162"/>
      <c r="EC6" s="162"/>
      <c r="ED6" s="162"/>
      <c r="EE6" s="162"/>
      <c r="EF6" s="162"/>
      <c r="EG6" s="162"/>
      <c r="EH6" s="162"/>
      <c r="EI6" s="162"/>
      <c r="EJ6" s="162"/>
      <c r="EK6" s="162"/>
      <c r="EL6" s="162"/>
      <c r="EM6" s="162"/>
      <c r="EN6" s="162"/>
      <c r="EO6" s="162"/>
      <c r="EP6" s="162"/>
      <c r="EQ6" s="162"/>
      <c r="ER6" s="162"/>
      <c r="ES6" s="162"/>
      <c r="ET6" s="162"/>
      <c r="EU6" s="162"/>
      <c r="EV6" s="162"/>
      <c r="EW6" s="162"/>
      <c r="EX6" s="162"/>
      <c r="EY6" s="162"/>
      <c r="EZ6" s="162"/>
      <c r="FA6" s="162"/>
      <c r="FB6" s="162"/>
      <c r="FC6" s="162"/>
      <c r="FD6" s="162"/>
      <c r="FE6" s="162"/>
      <c r="FF6" s="162"/>
      <c r="FG6" s="162"/>
      <c r="FH6" s="162"/>
      <c r="FI6" s="162"/>
      <c r="FJ6" s="162"/>
      <c r="FK6" s="162"/>
      <c r="FL6" s="162"/>
      <c r="FM6" s="162"/>
      <c r="FN6" s="162"/>
      <c r="FO6" s="162"/>
      <c r="FP6" s="162"/>
      <c r="FQ6" s="162"/>
      <c r="FR6" s="162"/>
      <c r="FS6" s="162"/>
      <c r="FT6" s="162"/>
      <c r="FU6" s="162"/>
      <c r="FV6" s="162"/>
      <c r="FW6" s="162"/>
      <c r="FX6" s="162"/>
      <c r="FY6" s="162"/>
      <c r="FZ6" s="162"/>
      <c r="GA6" s="162"/>
      <c r="GB6" s="162"/>
      <c r="GC6" s="162"/>
      <c r="GD6" s="162"/>
      <c r="GE6" s="162"/>
      <c r="GF6" s="162"/>
      <c r="GG6" s="162"/>
      <c r="GH6" s="162"/>
      <c r="GI6" s="162"/>
      <c r="GJ6" s="162"/>
      <c r="GK6" s="162"/>
      <c r="GL6" s="162"/>
      <c r="GM6" s="162"/>
      <c r="GN6" s="162"/>
      <c r="GO6" s="162"/>
      <c r="GP6" s="162"/>
      <c r="GQ6" s="162"/>
      <c r="GR6" s="162"/>
      <c r="GS6" s="162"/>
      <c r="GT6" s="162"/>
      <c r="GU6" s="162"/>
      <c r="GV6" s="162"/>
      <c r="GW6" s="162"/>
      <c r="GX6" s="162"/>
      <c r="GY6" s="162"/>
      <c r="GZ6" s="162"/>
      <c r="HA6" s="162"/>
      <c r="HB6" s="162"/>
      <c r="HC6" s="162"/>
      <c r="HD6" s="162"/>
      <c r="HE6" s="162"/>
      <c r="HF6" s="162"/>
      <c r="HG6" s="162"/>
      <c r="HH6" s="162"/>
      <c r="HI6" s="162"/>
      <c r="HJ6" s="162"/>
      <c r="HK6" s="162"/>
      <c r="HL6" s="162"/>
      <c r="HM6" s="162"/>
      <c r="HN6" s="162"/>
      <c r="HO6" s="162"/>
      <c r="HP6" s="162"/>
      <c r="HQ6" s="162"/>
      <c r="HR6" s="162"/>
      <c r="HS6" s="162"/>
      <c r="HT6" s="162"/>
      <c r="HU6" s="162"/>
      <c r="HV6" s="162"/>
      <c r="HW6" s="162"/>
      <c r="HX6" s="162"/>
      <c r="HY6" s="162"/>
      <c r="HZ6" s="162"/>
      <c r="IA6" s="162"/>
      <c r="IB6" s="162"/>
      <c r="IC6" s="162"/>
      <c r="ID6" s="162"/>
      <c r="IE6" s="162"/>
      <c r="IF6" s="162"/>
      <c r="IG6" s="162"/>
      <c r="IH6" s="162"/>
      <c r="II6" s="162"/>
      <c r="IJ6" s="162"/>
      <c r="IK6" s="162"/>
      <c r="IL6" s="162"/>
      <c r="IM6" s="162"/>
      <c r="IN6" s="162"/>
      <c r="IO6" s="162"/>
      <c r="IP6" s="162"/>
      <c r="IQ6" s="162"/>
      <c r="IR6" s="162"/>
      <c r="IS6" s="162"/>
      <c r="IT6" s="162"/>
      <c r="IU6" s="162"/>
      <c r="IV6" s="162"/>
      <c r="IW6" s="162"/>
      <c r="IX6" s="162"/>
      <c r="IY6" s="162"/>
      <c r="IZ6" s="162"/>
      <c r="JA6" s="162"/>
      <c r="JB6" s="162"/>
      <c r="JC6" s="162"/>
      <c r="JD6" s="162"/>
      <c r="JE6" s="162"/>
      <c r="JF6" s="162"/>
      <c r="JG6" s="162"/>
      <c r="JH6" s="162"/>
      <c r="JI6" s="162"/>
      <c r="JJ6" s="162"/>
      <c r="JK6" s="162"/>
      <c r="JL6" s="162"/>
      <c r="JM6" s="162"/>
      <c r="JN6" s="162"/>
      <c r="JO6" s="162"/>
      <c r="JP6" s="162"/>
      <c r="JQ6" s="162"/>
      <c r="JR6" s="162"/>
    </row>
    <row r="7" spans="1:278" s="195" customFormat="1" ht="39.75" customHeight="1" thickTop="1" thickBot="1">
      <c r="A7" s="571" t="s">
        <v>344</v>
      </c>
      <c r="B7" s="572"/>
      <c r="C7" s="572"/>
      <c r="D7" s="572"/>
      <c r="E7" s="572"/>
      <c r="F7" s="573"/>
      <c r="G7" s="202"/>
      <c r="H7" s="574" t="s">
        <v>345</v>
      </c>
      <c r="I7" s="574"/>
      <c r="J7" s="574"/>
      <c r="K7" s="574" t="s">
        <v>346</v>
      </c>
      <c r="L7" s="574"/>
      <c r="M7" s="574"/>
      <c r="N7" s="575" t="s">
        <v>347</v>
      </c>
      <c r="O7" s="580" t="s">
        <v>348</v>
      </c>
      <c r="P7" s="582" t="s">
        <v>349</v>
      </c>
      <c r="Q7" s="583"/>
      <c r="R7" s="582" t="s">
        <v>350</v>
      </c>
      <c r="S7" s="583"/>
      <c r="T7" s="584" t="s">
        <v>370</v>
      </c>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row>
    <row r="8" spans="1:278" s="196" customFormat="1" ht="60.95" customHeight="1" thickTop="1" thickBot="1">
      <c r="A8" s="212" t="s">
        <v>202</v>
      </c>
      <c r="B8" s="212" t="s">
        <v>375</v>
      </c>
      <c r="C8" s="213" t="s">
        <v>8</v>
      </c>
      <c r="D8" s="203" t="s">
        <v>359</v>
      </c>
      <c r="E8" s="215" t="s">
        <v>10</v>
      </c>
      <c r="F8" s="215" t="s">
        <v>11</v>
      </c>
      <c r="G8" s="215" t="s">
        <v>12</v>
      </c>
      <c r="H8" s="205" t="s">
        <v>352</v>
      </c>
      <c r="I8" s="205" t="s">
        <v>38</v>
      </c>
      <c r="J8" s="205" t="s">
        <v>353</v>
      </c>
      <c r="K8" s="205" t="s">
        <v>352</v>
      </c>
      <c r="L8" s="205" t="s">
        <v>354</v>
      </c>
      <c r="M8" s="205" t="s">
        <v>353</v>
      </c>
      <c r="N8" s="575"/>
      <c r="O8" s="581"/>
      <c r="P8" s="206" t="s">
        <v>355</v>
      </c>
      <c r="Q8" s="206" t="s">
        <v>356</v>
      </c>
      <c r="R8" s="206" t="s">
        <v>357</v>
      </c>
      <c r="S8" s="206" t="s">
        <v>358</v>
      </c>
      <c r="T8" s="584"/>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09"/>
      <c r="BQ8" s="209"/>
      <c r="BR8" s="209"/>
      <c r="BS8" s="209"/>
      <c r="BT8" s="209"/>
      <c r="BU8" s="209"/>
      <c r="BV8" s="209"/>
      <c r="BW8" s="209"/>
      <c r="BX8" s="209"/>
      <c r="BY8" s="209"/>
      <c r="BZ8" s="209"/>
      <c r="CA8" s="209"/>
      <c r="CB8" s="209"/>
      <c r="CC8" s="209"/>
      <c r="CD8" s="209"/>
      <c r="CE8" s="209"/>
      <c r="CF8" s="209"/>
      <c r="CG8" s="209"/>
      <c r="CH8" s="209"/>
      <c r="CI8" s="209"/>
      <c r="CJ8" s="209"/>
      <c r="CK8" s="209"/>
      <c r="CL8" s="209"/>
      <c r="CM8" s="209"/>
      <c r="CN8" s="209"/>
      <c r="CO8" s="209"/>
      <c r="CP8" s="209"/>
      <c r="CQ8" s="209"/>
      <c r="CR8" s="209"/>
      <c r="CS8" s="209"/>
      <c r="CT8" s="209"/>
      <c r="CU8" s="209"/>
      <c r="CV8" s="209"/>
      <c r="CW8" s="209"/>
      <c r="CX8" s="209"/>
      <c r="CY8" s="209"/>
      <c r="CZ8" s="209"/>
      <c r="DA8" s="209"/>
      <c r="DB8" s="209"/>
      <c r="DC8" s="209"/>
      <c r="DD8" s="209"/>
      <c r="DE8" s="209"/>
      <c r="DF8" s="209"/>
      <c r="DG8" s="209"/>
      <c r="DH8" s="209"/>
      <c r="DI8" s="209"/>
      <c r="DJ8" s="209"/>
      <c r="DK8" s="209"/>
      <c r="DL8" s="209"/>
      <c r="DM8" s="209"/>
      <c r="DN8" s="209"/>
      <c r="DO8" s="209"/>
      <c r="DP8" s="209"/>
      <c r="DQ8" s="209"/>
      <c r="DR8" s="209"/>
      <c r="DS8" s="209"/>
      <c r="DT8" s="209"/>
      <c r="DU8" s="209"/>
      <c r="DV8" s="209"/>
      <c r="DW8" s="209"/>
      <c r="DX8" s="209"/>
      <c r="DY8" s="209"/>
      <c r="DZ8" s="209"/>
      <c r="EA8" s="209"/>
      <c r="EB8" s="209"/>
      <c r="EC8" s="209"/>
      <c r="ED8" s="209"/>
      <c r="EE8" s="209"/>
      <c r="EF8" s="209"/>
      <c r="EG8" s="209"/>
      <c r="EH8" s="209"/>
      <c r="EI8" s="209"/>
      <c r="EJ8" s="209"/>
      <c r="EK8" s="209"/>
      <c r="EL8" s="209"/>
      <c r="EM8" s="209"/>
      <c r="EN8" s="209"/>
      <c r="EO8" s="209"/>
      <c r="EP8" s="209"/>
      <c r="EQ8" s="209"/>
      <c r="ER8" s="209"/>
      <c r="ES8" s="209"/>
      <c r="ET8" s="209"/>
      <c r="EU8" s="209"/>
      <c r="EV8" s="209"/>
      <c r="EW8" s="209"/>
      <c r="EX8" s="209"/>
      <c r="EY8" s="209"/>
      <c r="EZ8" s="209"/>
      <c r="FA8" s="209"/>
      <c r="FB8" s="209"/>
      <c r="FC8" s="209"/>
      <c r="FD8" s="209"/>
      <c r="FE8" s="209"/>
      <c r="FF8" s="209"/>
      <c r="FG8" s="209"/>
      <c r="FH8" s="209"/>
      <c r="FI8" s="209"/>
      <c r="FJ8" s="209"/>
      <c r="FK8" s="209"/>
      <c r="FL8" s="209"/>
      <c r="FM8" s="209"/>
      <c r="FN8" s="209"/>
      <c r="FO8" s="209"/>
      <c r="FP8" s="209"/>
      <c r="FQ8" s="209"/>
      <c r="FR8" s="209"/>
      <c r="FS8" s="209"/>
      <c r="FT8" s="209"/>
    </row>
    <row r="9" spans="1:278" s="197" customFormat="1" ht="10.5" customHeight="1" thickTop="1" thickBot="1">
      <c r="A9" s="613"/>
      <c r="B9" s="614"/>
      <c r="C9" s="614"/>
      <c r="D9" s="614"/>
      <c r="E9" s="614"/>
      <c r="F9" s="614"/>
      <c r="G9" s="614"/>
      <c r="H9" s="614"/>
      <c r="I9" s="614"/>
      <c r="J9" s="614"/>
      <c r="K9" s="614"/>
      <c r="L9" s="614"/>
      <c r="M9" s="614"/>
      <c r="N9" s="614"/>
      <c r="T9" s="207"/>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10"/>
      <c r="BU9" s="210"/>
      <c r="BV9" s="210"/>
      <c r="BW9" s="210"/>
      <c r="BX9" s="210"/>
      <c r="BY9" s="210"/>
      <c r="BZ9" s="210"/>
      <c r="CA9" s="210"/>
      <c r="CB9" s="210"/>
      <c r="CC9" s="210"/>
      <c r="CD9" s="210"/>
      <c r="CE9" s="210"/>
      <c r="CF9" s="210"/>
      <c r="CG9" s="210"/>
      <c r="CH9" s="210"/>
      <c r="CI9" s="210"/>
      <c r="CJ9" s="210"/>
      <c r="CK9" s="210"/>
      <c r="CL9" s="210"/>
      <c r="CM9" s="210"/>
      <c r="CN9" s="210"/>
      <c r="CO9" s="210"/>
      <c r="CP9" s="210"/>
      <c r="CQ9" s="210"/>
      <c r="CR9" s="210"/>
      <c r="CS9" s="210"/>
      <c r="CT9" s="210"/>
      <c r="CU9" s="210"/>
      <c r="CV9" s="210"/>
      <c r="CW9" s="210"/>
      <c r="CX9" s="210"/>
      <c r="CY9" s="210"/>
      <c r="CZ9" s="210"/>
      <c r="DA9" s="210"/>
      <c r="DB9" s="210"/>
      <c r="DC9" s="210"/>
      <c r="DD9" s="210"/>
      <c r="DE9" s="210"/>
      <c r="DF9" s="210"/>
      <c r="DG9" s="210"/>
      <c r="DH9" s="210"/>
      <c r="DI9" s="210"/>
      <c r="DJ9" s="210"/>
      <c r="DK9" s="210"/>
      <c r="DL9" s="210"/>
      <c r="DM9" s="210"/>
      <c r="DN9" s="210"/>
      <c r="DO9" s="210"/>
      <c r="DP9" s="210"/>
      <c r="DQ9" s="210"/>
      <c r="DR9" s="210"/>
      <c r="DS9" s="210"/>
      <c r="DT9" s="210"/>
      <c r="DU9" s="210"/>
      <c r="DV9" s="210"/>
      <c r="DW9" s="210"/>
      <c r="DX9" s="210"/>
      <c r="DY9" s="210"/>
      <c r="DZ9" s="210"/>
      <c r="EA9" s="210"/>
      <c r="EB9" s="210"/>
      <c r="EC9" s="210"/>
      <c r="ED9" s="210"/>
      <c r="EE9" s="210"/>
      <c r="EF9" s="210"/>
      <c r="EG9" s="210"/>
      <c r="EH9" s="210"/>
      <c r="EI9" s="210"/>
      <c r="EJ9" s="210"/>
      <c r="EK9" s="210"/>
      <c r="EL9" s="210"/>
      <c r="EM9" s="210"/>
      <c r="EN9" s="210"/>
      <c r="EO9" s="210"/>
      <c r="EP9" s="210"/>
      <c r="EQ9" s="210"/>
      <c r="ER9" s="210"/>
      <c r="ES9" s="210"/>
      <c r="ET9" s="210"/>
      <c r="EU9" s="210"/>
      <c r="EV9" s="210"/>
      <c r="EW9" s="210"/>
      <c r="EX9" s="210"/>
      <c r="EY9" s="210"/>
      <c r="EZ9" s="210"/>
      <c r="FA9" s="210"/>
      <c r="FB9" s="210"/>
      <c r="FC9" s="210"/>
      <c r="FD9" s="210"/>
      <c r="FE9" s="210"/>
      <c r="FF9" s="210"/>
      <c r="FG9" s="210"/>
      <c r="FH9" s="210"/>
      <c r="FI9" s="210"/>
      <c r="FJ9" s="210"/>
      <c r="FK9" s="210"/>
      <c r="FL9" s="210"/>
      <c r="FM9" s="210"/>
      <c r="FN9" s="210"/>
      <c r="FO9" s="210"/>
      <c r="FP9" s="210"/>
      <c r="FQ9" s="210"/>
      <c r="FR9" s="210"/>
      <c r="FS9" s="210"/>
      <c r="FT9" s="210"/>
    </row>
    <row r="10" spans="1:278" s="198" customFormat="1" ht="62.25" customHeight="1">
      <c r="A10" s="615">
        <f>'Mapa Final'!A15</f>
        <v>2</v>
      </c>
      <c r="B10" s="590" t="str">
        <f>'Mapa Final'!B15</f>
        <v>Recurso Humanos no competente e insuficiente</v>
      </c>
      <c r="C10" s="618" t="str">
        <f>'Mapa Final'!C15</f>
        <v>Incumplimiento de las metas establecidas</v>
      </c>
      <c r="D10" s="618" t="str">
        <f>'Mapa Final'!D15</f>
        <v xml:space="preserve">* Falta de recurso humano para la implementación del SG-SST
*No se cuenta con perfil del cargo para los Coordinadores Nacional y Coordinadores Seccionales del SG-SST 
* Desconocimiento en la implementación del SG-SST por los coordinadores del  SG-SST seccionales
* Rotación de Coordinadores de SG-SST de Seccionales y Coordinaciones Administrativas
</v>
      </c>
      <c r="E10" s="601" t="str">
        <f>'Mapa Final'!E15</f>
        <v>Carencias de recurso humano suficiente, capacitado y entrenado para la implementación del SG-SST en las Direcciones Seccionales y Coordinaciones Administrativas</v>
      </c>
      <c r="F10" s="601" t="str">
        <f>'Mapa Final'!F15</f>
        <v>La posibilidad de Incumplimiento de las metas establecidas en el plan de trabajo y los objetivos del  SG-SST debido a la carencias de recurso humano suficiente, capacitado y entrenado para la implementación del SG-SST en las Direcciones Seccionales y Coordinaciones Administrativas</v>
      </c>
      <c r="G10" s="601" t="str">
        <f>'Mapa Final'!G15</f>
        <v>Usuarios, productos y prácticas organizacionales</v>
      </c>
      <c r="H10" s="604" t="str">
        <f>'Mapa Final'!I15</f>
        <v>Muy Alta</v>
      </c>
      <c r="I10" s="607" t="str">
        <f>'Mapa Final'!L15</f>
        <v>Moderado</v>
      </c>
      <c r="J10" s="610" t="str">
        <f>'Mapa Final'!N15</f>
        <v xml:space="preserve">Alto </v>
      </c>
      <c r="K10" s="587" t="str">
        <f>'Mapa Final'!AA15</f>
        <v>Media</v>
      </c>
      <c r="L10" s="587" t="str">
        <f>'Mapa Final'!AE15</f>
        <v>Moderado</v>
      </c>
      <c r="M10" s="592" t="str">
        <f>'Mapa Final'!AG15</f>
        <v>Moderado</v>
      </c>
      <c r="N10" s="626" t="str">
        <f>'Mapa Final'!AH15</f>
        <v>Reducir(mitigar)</v>
      </c>
      <c r="O10" s="331" t="s">
        <v>635</v>
      </c>
      <c r="P10" s="305" t="s">
        <v>615</v>
      </c>
      <c r="Q10" s="305" t="s">
        <v>615</v>
      </c>
      <c r="R10" s="306">
        <v>44378</v>
      </c>
      <c r="S10" s="306">
        <v>44469</v>
      </c>
      <c r="T10" s="332" t="s">
        <v>552</v>
      </c>
      <c r="U10" s="211"/>
      <c r="V10" s="211"/>
      <c r="W10" s="211"/>
      <c r="X10" s="211"/>
      <c r="Y10" s="211"/>
      <c r="Z10" s="211"/>
      <c r="AA10" s="211"/>
      <c r="AB10" s="211"/>
      <c r="AC10" s="211"/>
      <c r="AD10" s="211"/>
      <c r="AE10" s="211"/>
      <c r="AF10" s="211"/>
      <c r="AG10" s="211"/>
      <c r="AH10" s="211"/>
      <c r="AI10" s="211"/>
      <c r="AJ10" s="211"/>
      <c r="AK10" s="211"/>
      <c r="AL10" s="211"/>
      <c r="AM10" s="211"/>
      <c r="AN10" s="211"/>
      <c r="AO10" s="211"/>
      <c r="AP10" s="211"/>
      <c r="AQ10" s="211"/>
      <c r="AR10" s="211"/>
      <c r="AS10" s="211"/>
      <c r="AT10" s="211"/>
      <c r="AU10" s="211"/>
      <c r="AV10" s="211"/>
      <c r="AW10" s="211"/>
      <c r="AX10" s="211"/>
      <c r="AY10" s="211"/>
      <c r="AZ10" s="211"/>
      <c r="BA10" s="211"/>
      <c r="BB10" s="211"/>
      <c r="BC10" s="211"/>
      <c r="BD10" s="211"/>
      <c r="BE10" s="211"/>
      <c r="BF10" s="211"/>
      <c r="BG10" s="211"/>
      <c r="BH10" s="211"/>
      <c r="BI10" s="211"/>
      <c r="BJ10" s="211"/>
      <c r="BK10" s="211"/>
      <c r="BL10" s="211"/>
      <c r="BM10" s="211"/>
      <c r="BN10" s="211"/>
      <c r="BO10" s="211"/>
      <c r="BP10" s="211"/>
      <c r="BQ10" s="211"/>
      <c r="BR10" s="211"/>
      <c r="BS10" s="211"/>
      <c r="BT10" s="211"/>
      <c r="BU10" s="211"/>
      <c r="BV10" s="211"/>
      <c r="BW10" s="211"/>
      <c r="BX10" s="211"/>
      <c r="BY10" s="211"/>
      <c r="BZ10" s="211"/>
      <c r="CA10" s="211"/>
      <c r="CB10" s="211"/>
      <c r="CC10" s="211"/>
      <c r="CD10" s="211"/>
      <c r="CE10" s="211"/>
      <c r="CF10" s="211"/>
      <c r="CG10" s="211"/>
      <c r="CH10" s="211"/>
      <c r="CI10" s="211"/>
      <c r="CJ10" s="211"/>
      <c r="CK10" s="211"/>
      <c r="CL10" s="211"/>
      <c r="CM10" s="211"/>
      <c r="CN10" s="211"/>
      <c r="CO10" s="211"/>
      <c r="CP10" s="211"/>
      <c r="CQ10" s="211"/>
      <c r="CR10" s="211"/>
      <c r="CS10" s="211"/>
      <c r="CT10" s="211"/>
      <c r="CU10" s="211"/>
      <c r="CV10" s="211"/>
      <c r="CW10" s="211"/>
      <c r="CX10" s="211"/>
      <c r="CY10" s="211"/>
      <c r="CZ10" s="211"/>
      <c r="DA10" s="211"/>
      <c r="DB10" s="211"/>
      <c r="DC10" s="211"/>
      <c r="DD10" s="211"/>
      <c r="DE10" s="211"/>
      <c r="DF10" s="211"/>
      <c r="DG10" s="211"/>
      <c r="DH10" s="211"/>
      <c r="DI10" s="211"/>
      <c r="DJ10" s="211"/>
      <c r="DK10" s="211"/>
      <c r="DL10" s="211"/>
      <c r="DM10" s="211"/>
      <c r="DN10" s="211"/>
      <c r="DO10" s="211"/>
      <c r="DP10" s="211"/>
      <c r="DQ10" s="211"/>
      <c r="DR10" s="211"/>
      <c r="DS10" s="211"/>
      <c r="DT10" s="211"/>
      <c r="DU10" s="211"/>
      <c r="DV10" s="211"/>
      <c r="DW10" s="211"/>
      <c r="DX10" s="211"/>
      <c r="DY10" s="211"/>
      <c r="DZ10" s="211"/>
      <c r="EA10" s="211"/>
      <c r="EB10" s="211"/>
      <c r="EC10" s="211"/>
      <c r="ED10" s="211"/>
      <c r="EE10" s="211"/>
      <c r="EF10" s="211"/>
      <c r="EG10" s="211"/>
      <c r="EH10" s="211"/>
      <c r="EI10" s="211"/>
      <c r="EJ10" s="211"/>
      <c r="EK10" s="211"/>
      <c r="EL10" s="211"/>
      <c r="EM10" s="211"/>
      <c r="EN10" s="211"/>
      <c r="EO10" s="211"/>
      <c r="EP10" s="211"/>
      <c r="EQ10" s="211"/>
      <c r="ER10" s="211"/>
      <c r="ES10" s="211"/>
      <c r="ET10" s="211"/>
      <c r="EU10" s="211"/>
      <c r="EV10" s="211"/>
      <c r="EW10" s="211"/>
      <c r="EX10" s="211"/>
      <c r="EY10" s="211"/>
      <c r="EZ10" s="211"/>
      <c r="FA10" s="211"/>
      <c r="FB10" s="211"/>
      <c r="FC10" s="211"/>
      <c r="FD10" s="211"/>
      <c r="FE10" s="211"/>
      <c r="FF10" s="211"/>
      <c r="FG10" s="211"/>
      <c r="FH10" s="211"/>
      <c r="FI10" s="211"/>
      <c r="FJ10" s="211"/>
      <c r="FK10" s="211"/>
      <c r="FL10" s="211"/>
      <c r="FM10" s="211"/>
      <c r="FN10" s="211"/>
      <c r="FO10" s="211"/>
      <c r="FP10" s="211"/>
      <c r="FQ10" s="211"/>
      <c r="FR10" s="211"/>
      <c r="FS10" s="211"/>
      <c r="FT10" s="211"/>
    </row>
    <row r="11" spans="1:278" s="198" customFormat="1" ht="74.25" customHeight="1">
      <c r="A11" s="616"/>
      <c r="B11" s="434"/>
      <c r="C11" s="619"/>
      <c r="D11" s="619"/>
      <c r="E11" s="602"/>
      <c r="F11" s="602"/>
      <c r="G11" s="602"/>
      <c r="H11" s="605"/>
      <c r="I11" s="608"/>
      <c r="J11" s="611"/>
      <c r="K11" s="588"/>
      <c r="L11" s="588"/>
      <c r="M11" s="593"/>
      <c r="N11" s="627"/>
      <c r="O11" s="643" t="s">
        <v>614</v>
      </c>
      <c r="P11" s="645" t="s">
        <v>615</v>
      </c>
      <c r="Q11" s="645" t="s">
        <v>615</v>
      </c>
      <c r="R11" s="644">
        <v>44378</v>
      </c>
      <c r="S11" s="644">
        <v>44469</v>
      </c>
      <c r="T11" s="333" t="s">
        <v>617</v>
      </c>
      <c r="U11" s="211"/>
      <c r="V11" s="211"/>
      <c r="W11" s="211"/>
      <c r="X11" s="211"/>
      <c r="Y11" s="211"/>
      <c r="Z11" s="211"/>
      <c r="AA11" s="211"/>
      <c r="AB11" s="211"/>
      <c r="AC11" s="211"/>
      <c r="AD11" s="211"/>
      <c r="AE11" s="211"/>
      <c r="AF11" s="211"/>
      <c r="AG11" s="211"/>
      <c r="AH11" s="211"/>
      <c r="AI11" s="211"/>
      <c r="AJ11" s="211"/>
      <c r="AK11" s="211"/>
      <c r="AL11" s="211"/>
      <c r="AM11" s="211"/>
      <c r="AN11" s="211"/>
      <c r="AO11" s="211"/>
      <c r="AP11" s="211"/>
      <c r="AQ11" s="211"/>
      <c r="AR11" s="211"/>
      <c r="AS11" s="211"/>
      <c r="AT11" s="211"/>
      <c r="AU11" s="211"/>
      <c r="AV11" s="211"/>
      <c r="AW11" s="211"/>
      <c r="AX11" s="211"/>
      <c r="AY11" s="211"/>
      <c r="AZ11" s="211"/>
      <c r="BA11" s="211"/>
      <c r="BB11" s="211"/>
      <c r="BC11" s="211"/>
      <c r="BD11" s="211"/>
      <c r="BE11" s="211"/>
      <c r="BF11" s="211"/>
      <c r="BG11" s="211"/>
      <c r="BH11" s="211"/>
      <c r="BI11" s="211"/>
      <c r="BJ11" s="211"/>
      <c r="BK11" s="211"/>
      <c r="BL11" s="211"/>
      <c r="BM11" s="211"/>
      <c r="BN11" s="211"/>
      <c r="BO11" s="211"/>
      <c r="BP11" s="211"/>
      <c r="BQ11" s="211"/>
      <c r="BR11" s="211"/>
      <c r="BS11" s="211"/>
      <c r="BT11" s="211"/>
      <c r="BU11" s="211"/>
      <c r="BV11" s="211"/>
      <c r="BW11" s="211"/>
      <c r="BX11" s="211"/>
      <c r="BY11" s="211"/>
      <c r="BZ11" s="211"/>
      <c r="CA11" s="211"/>
      <c r="CB11" s="211"/>
      <c r="CC11" s="211"/>
      <c r="CD11" s="211"/>
      <c r="CE11" s="211"/>
      <c r="CF11" s="211"/>
      <c r="CG11" s="211"/>
      <c r="CH11" s="211"/>
      <c r="CI11" s="211"/>
      <c r="CJ11" s="211"/>
      <c r="CK11" s="211"/>
      <c r="CL11" s="211"/>
      <c r="CM11" s="211"/>
      <c r="CN11" s="211"/>
      <c r="CO11" s="211"/>
      <c r="CP11" s="211"/>
      <c r="CQ11" s="211"/>
      <c r="CR11" s="211"/>
      <c r="CS11" s="211"/>
      <c r="CT11" s="211"/>
      <c r="CU11" s="211"/>
      <c r="CV11" s="211"/>
      <c r="CW11" s="211"/>
      <c r="CX11" s="211"/>
      <c r="CY11" s="211"/>
      <c r="CZ11" s="211"/>
      <c r="DA11" s="211"/>
      <c r="DB11" s="211"/>
      <c r="DC11" s="211"/>
      <c r="DD11" s="211"/>
      <c r="DE11" s="211"/>
      <c r="DF11" s="211"/>
      <c r="DG11" s="211"/>
      <c r="DH11" s="211"/>
      <c r="DI11" s="211"/>
      <c r="DJ11" s="211"/>
      <c r="DK11" s="211"/>
      <c r="DL11" s="211"/>
      <c r="DM11" s="211"/>
      <c r="DN11" s="211"/>
      <c r="DO11" s="211"/>
      <c r="DP11" s="211"/>
      <c r="DQ11" s="211"/>
      <c r="DR11" s="211"/>
      <c r="DS11" s="211"/>
      <c r="DT11" s="211"/>
      <c r="DU11" s="211"/>
      <c r="DV11" s="211"/>
      <c r="DW11" s="211"/>
      <c r="DX11" s="211"/>
      <c r="DY11" s="211"/>
      <c r="DZ11" s="211"/>
      <c r="EA11" s="211"/>
      <c r="EB11" s="211"/>
      <c r="EC11" s="211"/>
      <c r="ED11" s="211"/>
      <c r="EE11" s="211"/>
      <c r="EF11" s="211"/>
      <c r="EG11" s="211"/>
      <c r="EH11" s="211"/>
      <c r="EI11" s="211"/>
      <c r="EJ11" s="211"/>
      <c r="EK11" s="211"/>
      <c r="EL11" s="211"/>
      <c r="EM11" s="211"/>
      <c r="EN11" s="211"/>
      <c r="EO11" s="211"/>
      <c r="EP11" s="211"/>
      <c r="EQ11" s="211"/>
      <c r="ER11" s="211"/>
      <c r="ES11" s="211"/>
      <c r="ET11" s="211"/>
      <c r="EU11" s="211"/>
      <c r="EV11" s="211"/>
      <c r="EW11" s="211"/>
      <c r="EX11" s="211"/>
      <c r="EY11" s="211"/>
      <c r="EZ11" s="211"/>
      <c r="FA11" s="211"/>
      <c r="FB11" s="211"/>
      <c r="FC11" s="211"/>
      <c r="FD11" s="211"/>
      <c r="FE11" s="211"/>
      <c r="FF11" s="211"/>
      <c r="FG11" s="211"/>
      <c r="FH11" s="211"/>
      <c r="FI11" s="211"/>
      <c r="FJ11" s="211"/>
      <c r="FK11" s="211"/>
      <c r="FL11" s="211"/>
      <c r="FM11" s="211"/>
      <c r="FN11" s="211"/>
      <c r="FO11" s="211"/>
      <c r="FP11" s="211"/>
      <c r="FQ11" s="211"/>
      <c r="FR11" s="211"/>
      <c r="FS11" s="211"/>
      <c r="FT11" s="211"/>
    </row>
    <row r="12" spans="1:278" s="198" customFormat="1" ht="62.25" customHeight="1">
      <c r="A12" s="616"/>
      <c r="B12" s="434"/>
      <c r="C12" s="619"/>
      <c r="D12" s="619"/>
      <c r="E12" s="602"/>
      <c r="F12" s="602"/>
      <c r="G12" s="602"/>
      <c r="H12" s="605"/>
      <c r="I12" s="608"/>
      <c r="J12" s="611"/>
      <c r="K12" s="588"/>
      <c r="L12" s="588"/>
      <c r="M12" s="593"/>
      <c r="N12" s="627"/>
      <c r="O12" s="643"/>
      <c r="P12" s="645"/>
      <c r="Q12" s="645"/>
      <c r="R12" s="644"/>
      <c r="S12" s="644"/>
      <c r="T12" s="333" t="s">
        <v>616</v>
      </c>
      <c r="U12" s="211"/>
      <c r="V12" s="211"/>
      <c r="W12" s="211"/>
      <c r="X12" s="211"/>
      <c r="Y12" s="211"/>
      <c r="Z12" s="211"/>
      <c r="AA12" s="211"/>
      <c r="AB12" s="211"/>
      <c r="AC12" s="211"/>
      <c r="AD12" s="211"/>
      <c r="AE12" s="211"/>
      <c r="AF12" s="211"/>
      <c r="AG12" s="211"/>
      <c r="AH12" s="211"/>
      <c r="AI12" s="211"/>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1"/>
      <c r="BQ12" s="211"/>
      <c r="BR12" s="211"/>
      <c r="BS12" s="211"/>
      <c r="BT12" s="211"/>
      <c r="BU12" s="211"/>
      <c r="BV12" s="211"/>
      <c r="BW12" s="211"/>
      <c r="BX12" s="211"/>
      <c r="BY12" s="211"/>
      <c r="BZ12" s="211"/>
      <c r="CA12" s="211"/>
      <c r="CB12" s="211"/>
      <c r="CC12" s="211"/>
      <c r="CD12" s="211"/>
      <c r="CE12" s="211"/>
      <c r="CF12" s="211"/>
      <c r="CG12" s="211"/>
      <c r="CH12" s="211"/>
      <c r="CI12" s="211"/>
      <c r="CJ12" s="211"/>
      <c r="CK12" s="211"/>
      <c r="CL12" s="211"/>
      <c r="CM12" s="211"/>
      <c r="CN12" s="211"/>
      <c r="CO12" s="211"/>
      <c r="CP12" s="211"/>
      <c r="CQ12" s="211"/>
      <c r="CR12" s="211"/>
      <c r="CS12" s="211"/>
      <c r="CT12" s="211"/>
      <c r="CU12" s="211"/>
      <c r="CV12" s="211"/>
      <c r="CW12" s="211"/>
      <c r="CX12" s="211"/>
      <c r="CY12" s="211"/>
      <c r="CZ12" s="211"/>
      <c r="DA12" s="211"/>
      <c r="DB12" s="211"/>
      <c r="DC12" s="211"/>
      <c r="DD12" s="211"/>
      <c r="DE12" s="211"/>
      <c r="DF12" s="211"/>
      <c r="DG12" s="211"/>
      <c r="DH12" s="211"/>
      <c r="DI12" s="211"/>
      <c r="DJ12" s="211"/>
      <c r="DK12" s="211"/>
      <c r="DL12" s="211"/>
      <c r="DM12" s="211"/>
      <c r="DN12" s="211"/>
      <c r="DO12" s="211"/>
      <c r="DP12" s="211"/>
      <c r="DQ12" s="211"/>
      <c r="DR12" s="211"/>
      <c r="DS12" s="211"/>
      <c r="DT12" s="211"/>
      <c r="DU12" s="211"/>
      <c r="DV12" s="211"/>
      <c r="DW12" s="211"/>
      <c r="DX12" s="211"/>
      <c r="DY12" s="211"/>
      <c r="DZ12" s="211"/>
      <c r="EA12" s="211"/>
      <c r="EB12" s="211"/>
      <c r="EC12" s="211"/>
      <c r="ED12" s="211"/>
      <c r="EE12" s="211"/>
      <c r="EF12" s="211"/>
      <c r="EG12" s="211"/>
      <c r="EH12" s="211"/>
      <c r="EI12" s="211"/>
      <c r="EJ12" s="211"/>
      <c r="EK12" s="211"/>
      <c r="EL12" s="211"/>
      <c r="EM12" s="211"/>
      <c r="EN12" s="211"/>
      <c r="EO12" s="211"/>
      <c r="EP12" s="211"/>
      <c r="EQ12" s="211"/>
      <c r="ER12" s="211"/>
      <c r="ES12" s="211"/>
      <c r="ET12" s="211"/>
      <c r="EU12" s="211"/>
      <c r="EV12" s="211"/>
      <c r="EW12" s="211"/>
      <c r="EX12" s="211"/>
      <c r="EY12" s="211"/>
      <c r="EZ12" s="211"/>
      <c r="FA12" s="211"/>
      <c r="FB12" s="211"/>
      <c r="FC12" s="211"/>
      <c r="FD12" s="211"/>
      <c r="FE12" s="211"/>
      <c r="FF12" s="211"/>
      <c r="FG12" s="211"/>
      <c r="FH12" s="211"/>
      <c r="FI12" s="211"/>
      <c r="FJ12" s="211"/>
      <c r="FK12" s="211"/>
      <c r="FL12" s="211"/>
      <c r="FM12" s="211"/>
      <c r="FN12" s="211"/>
      <c r="FO12" s="211"/>
      <c r="FP12" s="211"/>
      <c r="FQ12" s="211"/>
      <c r="FR12" s="211"/>
      <c r="FS12" s="211"/>
      <c r="FT12" s="211"/>
    </row>
    <row r="13" spans="1:278" s="198" customFormat="1" ht="62.25" customHeight="1">
      <c r="A13" s="616"/>
      <c r="B13" s="434"/>
      <c r="C13" s="619"/>
      <c r="D13" s="619"/>
      <c r="E13" s="602"/>
      <c r="F13" s="602"/>
      <c r="G13" s="602"/>
      <c r="H13" s="605"/>
      <c r="I13" s="608"/>
      <c r="J13" s="611"/>
      <c r="K13" s="588"/>
      <c r="L13" s="588"/>
      <c r="M13" s="593"/>
      <c r="N13" s="627"/>
      <c r="O13" s="334"/>
      <c r="P13" s="269"/>
      <c r="Q13" s="269"/>
      <c r="R13" s="269"/>
      <c r="S13" s="269"/>
      <c r="T13" s="335"/>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211"/>
      <c r="AT13" s="211"/>
      <c r="AU13" s="211"/>
      <c r="AV13" s="211"/>
      <c r="AW13" s="211"/>
      <c r="AX13" s="211"/>
      <c r="AY13" s="211"/>
      <c r="AZ13" s="211"/>
      <c r="BA13" s="211"/>
      <c r="BB13" s="211"/>
      <c r="BC13" s="211"/>
      <c r="BD13" s="211"/>
      <c r="BE13" s="211"/>
      <c r="BF13" s="211"/>
      <c r="BG13" s="211"/>
      <c r="BH13" s="211"/>
      <c r="BI13" s="211"/>
      <c r="BJ13" s="211"/>
      <c r="BK13" s="211"/>
      <c r="BL13" s="211"/>
      <c r="BM13" s="211"/>
      <c r="BN13" s="211"/>
      <c r="BO13" s="211"/>
      <c r="BP13" s="211"/>
      <c r="BQ13" s="211"/>
      <c r="BR13" s="211"/>
      <c r="BS13" s="211"/>
      <c r="BT13" s="211"/>
      <c r="BU13" s="211"/>
      <c r="BV13" s="211"/>
      <c r="BW13" s="211"/>
      <c r="BX13" s="211"/>
      <c r="BY13" s="211"/>
      <c r="BZ13" s="211"/>
      <c r="CA13" s="211"/>
      <c r="CB13" s="211"/>
      <c r="CC13" s="211"/>
      <c r="CD13" s="211"/>
      <c r="CE13" s="211"/>
      <c r="CF13" s="211"/>
      <c r="CG13" s="211"/>
      <c r="CH13" s="211"/>
      <c r="CI13" s="211"/>
      <c r="CJ13" s="211"/>
      <c r="CK13" s="211"/>
      <c r="CL13" s="211"/>
      <c r="CM13" s="211"/>
      <c r="CN13" s="211"/>
      <c r="CO13" s="211"/>
      <c r="CP13" s="211"/>
      <c r="CQ13" s="211"/>
      <c r="CR13" s="211"/>
      <c r="CS13" s="211"/>
      <c r="CT13" s="211"/>
      <c r="CU13" s="211"/>
      <c r="CV13" s="211"/>
      <c r="CW13" s="211"/>
      <c r="CX13" s="211"/>
      <c r="CY13" s="211"/>
      <c r="CZ13" s="211"/>
      <c r="DA13" s="211"/>
      <c r="DB13" s="211"/>
      <c r="DC13" s="211"/>
      <c r="DD13" s="211"/>
      <c r="DE13" s="211"/>
      <c r="DF13" s="211"/>
      <c r="DG13" s="211"/>
      <c r="DH13" s="211"/>
      <c r="DI13" s="211"/>
      <c r="DJ13" s="211"/>
      <c r="DK13" s="211"/>
      <c r="DL13" s="211"/>
      <c r="DM13" s="211"/>
      <c r="DN13" s="211"/>
      <c r="DO13" s="211"/>
      <c r="DP13" s="211"/>
      <c r="DQ13" s="211"/>
      <c r="DR13" s="211"/>
      <c r="DS13" s="211"/>
      <c r="DT13" s="211"/>
      <c r="DU13" s="211"/>
      <c r="DV13" s="211"/>
      <c r="DW13" s="211"/>
      <c r="DX13" s="211"/>
      <c r="DY13" s="211"/>
      <c r="DZ13" s="211"/>
      <c r="EA13" s="211"/>
      <c r="EB13" s="211"/>
      <c r="EC13" s="211"/>
      <c r="ED13" s="211"/>
      <c r="EE13" s="211"/>
      <c r="EF13" s="211"/>
      <c r="EG13" s="211"/>
      <c r="EH13" s="211"/>
      <c r="EI13" s="211"/>
      <c r="EJ13" s="211"/>
      <c r="EK13" s="211"/>
      <c r="EL13" s="211"/>
      <c r="EM13" s="211"/>
      <c r="EN13" s="211"/>
      <c r="EO13" s="211"/>
      <c r="EP13" s="211"/>
      <c r="EQ13" s="211"/>
      <c r="ER13" s="211"/>
      <c r="ES13" s="211"/>
      <c r="ET13" s="211"/>
      <c r="EU13" s="211"/>
      <c r="EV13" s="211"/>
      <c r="EW13" s="211"/>
      <c r="EX13" s="211"/>
      <c r="EY13" s="211"/>
      <c r="EZ13" s="211"/>
      <c r="FA13" s="211"/>
      <c r="FB13" s="211"/>
      <c r="FC13" s="211"/>
      <c r="FD13" s="211"/>
      <c r="FE13" s="211"/>
      <c r="FF13" s="211"/>
      <c r="FG13" s="211"/>
      <c r="FH13" s="211"/>
      <c r="FI13" s="211"/>
      <c r="FJ13" s="211"/>
      <c r="FK13" s="211"/>
      <c r="FL13" s="211"/>
      <c r="FM13" s="211"/>
      <c r="FN13" s="211"/>
      <c r="FO13" s="211"/>
      <c r="FP13" s="211"/>
      <c r="FQ13" s="211"/>
      <c r="FR13" s="211"/>
      <c r="FS13" s="211"/>
      <c r="FT13" s="211"/>
    </row>
    <row r="14" spans="1:278" s="198" customFormat="1" ht="62.25" customHeight="1" thickBot="1">
      <c r="A14" s="617"/>
      <c r="B14" s="591"/>
      <c r="C14" s="620"/>
      <c r="D14" s="620"/>
      <c r="E14" s="603"/>
      <c r="F14" s="603"/>
      <c r="G14" s="603"/>
      <c r="H14" s="606"/>
      <c r="I14" s="609"/>
      <c r="J14" s="612"/>
      <c r="K14" s="589"/>
      <c r="L14" s="589"/>
      <c r="M14" s="594"/>
      <c r="N14" s="628"/>
      <c r="O14" s="336"/>
      <c r="P14" s="270"/>
      <c r="Q14" s="270"/>
      <c r="R14" s="270"/>
      <c r="S14" s="270"/>
      <c r="T14" s="337"/>
      <c r="U14" s="211"/>
      <c r="V14" s="211"/>
      <c r="W14" s="211"/>
      <c r="X14" s="211"/>
      <c r="Y14" s="211"/>
      <c r="Z14" s="211"/>
      <c r="AA14" s="211"/>
      <c r="AB14" s="211"/>
      <c r="AC14" s="211"/>
      <c r="AD14" s="211"/>
      <c r="AE14" s="211"/>
      <c r="AF14" s="211"/>
      <c r="AG14" s="211"/>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c r="BH14" s="211"/>
      <c r="BI14" s="211"/>
      <c r="BJ14" s="211"/>
      <c r="BK14" s="211"/>
      <c r="BL14" s="211"/>
      <c r="BM14" s="211"/>
      <c r="BN14" s="211"/>
      <c r="BO14" s="211"/>
      <c r="BP14" s="211"/>
      <c r="BQ14" s="211"/>
      <c r="BR14" s="211"/>
      <c r="BS14" s="211"/>
      <c r="BT14" s="211"/>
      <c r="BU14" s="211"/>
      <c r="BV14" s="211"/>
      <c r="BW14" s="211"/>
      <c r="BX14" s="211"/>
      <c r="BY14" s="211"/>
      <c r="BZ14" s="211"/>
      <c r="CA14" s="211"/>
      <c r="CB14" s="211"/>
      <c r="CC14" s="211"/>
      <c r="CD14" s="211"/>
      <c r="CE14" s="211"/>
      <c r="CF14" s="211"/>
      <c r="CG14" s="211"/>
      <c r="CH14" s="211"/>
      <c r="CI14" s="211"/>
      <c r="CJ14" s="211"/>
      <c r="CK14" s="211"/>
      <c r="CL14" s="211"/>
      <c r="CM14" s="211"/>
      <c r="CN14" s="211"/>
      <c r="CO14" s="211"/>
      <c r="CP14" s="211"/>
      <c r="CQ14" s="211"/>
      <c r="CR14" s="211"/>
      <c r="CS14" s="211"/>
      <c r="CT14" s="211"/>
      <c r="CU14" s="211"/>
      <c r="CV14" s="211"/>
      <c r="CW14" s="211"/>
      <c r="CX14" s="211"/>
      <c r="CY14" s="211"/>
      <c r="CZ14" s="211"/>
      <c r="DA14" s="211"/>
      <c r="DB14" s="211"/>
      <c r="DC14" s="211"/>
      <c r="DD14" s="211"/>
      <c r="DE14" s="211"/>
      <c r="DF14" s="211"/>
      <c r="DG14" s="211"/>
      <c r="DH14" s="211"/>
      <c r="DI14" s="211"/>
      <c r="DJ14" s="211"/>
      <c r="DK14" s="211"/>
      <c r="DL14" s="211"/>
      <c r="DM14" s="211"/>
      <c r="DN14" s="211"/>
      <c r="DO14" s="211"/>
      <c r="DP14" s="211"/>
      <c r="DQ14" s="211"/>
      <c r="DR14" s="211"/>
      <c r="DS14" s="211"/>
      <c r="DT14" s="211"/>
      <c r="DU14" s="211"/>
      <c r="DV14" s="211"/>
      <c r="DW14" s="211"/>
      <c r="DX14" s="211"/>
      <c r="DY14" s="211"/>
      <c r="DZ14" s="211"/>
      <c r="EA14" s="211"/>
      <c r="EB14" s="211"/>
      <c r="EC14" s="211"/>
      <c r="ED14" s="211"/>
      <c r="EE14" s="211"/>
      <c r="EF14" s="211"/>
      <c r="EG14" s="211"/>
      <c r="EH14" s="211"/>
      <c r="EI14" s="211"/>
      <c r="EJ14" s="211"/>
      <c r="EK14" s="211"/>
      <c r="EL14" s="211"/>
      <c r="EM14" s="211"/>
      <c r="EN14" s="211"/>
      <c r="EO14" s="211"/>
      <c r="EP14" s="211"/>
      <c r="EQ14" s="211"/>
      <c r="ER14" s="211"/>
      <c r="ES14" s="211"/>
      <c r="ET14" s="211"/>
      <c r="EU14" s="211"/>
      <c r="EV14" s="211"/>
      <c r="EW14" s="211"/>
      <c r="EX14" s="211"/>
      <c r="EY14" s="211"/>
      <c r="EZ14" s="211"/>
      <c r="FA14" s="211"/>
      <c r="FB14" s="211"/>
      <c r="FC14" s="211"/>
      <c r="FD14" s="211"/>
      <c r="FE14" s="211"/>
      <c r="FF14" s="211"/>
      <c r="FG14" s="211"/>
      <c r="FH14" s="211"/>
      <c r="FI14" s="211"/>
      <c r="FJ14" s="211"/>
      <c r="FK14" s="211"/>
      <c r="FL14" s="211"/>
      <c r="FM14" s="211"/>
      <c r="FN14" s="211"/>
      <c r="FO14" s="211"/>
      <c r="FP14" s="211"/>
      <c r="FQ14" s="211"/>
      <c r="FR14" s="211"/>
      <c r="FS14" s="211"/>
      <c r="FT14" s="211"/>
    </row>
    <row r="15" spans="1:278" s="198" customFormat="1" ht="66" customHeight="1">
      <c r="A15" s="615">
        <f>'Mapa Final'!A10</f>
        <v>1</v>
      </c>
      <c r="B15" s="590" t="str">
        <f>'Mapa Final'!B10</f>
        <v xml:space="preserve">Incumplimiento de los requisitos legales del SG-SST </v>
      </c>
      <c r="C15" s="618" t="str">
        <f>'Mapa Final'!C10</f>
        <v>Afectación Económica</v>
      </c>
      <c r="D15" s="618" t="str">
        <f>'Mapa Final'!D10</f>
        <v>* Falta de recursos técnicos, humanos y financieros para la implementación del SG-SST</v>
      </c>
      <c r="E15" s="601" t="str">
        <f>'Mapa Final'!E10</f>
        <v>Dificultad en implementación de requisitos legales en SG-SST</v>
      </c>
      <c r="F15" s="601" t="str">
        <f>'Mapa Final'!F10</f>
        <v>La posibilidad de afectación económica y reputación de la entidad  debido a la  Dificultad en implementación de requisitos legales en SG-SST</v>
      </c>
      <c r="G15" s="601" t="str">
        <f>'Mapa Final'!G10</f>
        <v>Relaciones Laborales</v>
      </c>
      <c r="H15" s="604" t="str">
        <f>'Mapa Final'!I10</f>
        <v>Alta</v>
      </c>
      <c r="I15" s="607" t="str">
        <f>'Mapa Final'!L10</f>
        <v>Moderado</v>
      </c>
      <c r="J15" s="610" t="str">
        <f>'Mapa Final'!N10</f>
        <v xml:space="preserve">Alto </v>
      </c>
      <c r="K15" s="587" t="str">
        <f>'Mapa Final'!AA10</f>
        <v>Baja</v>
      </c>
      <c r="L15" s="587" t="str">
        <f>'Mapa Final'!AE10</f>
        <v>Moderado</v>
      </c>
      <c r="M15" s="592" t="str">
        <f>'Mapa Final'!AG10</f>
        <v>Moderado</v>
      </c>
      <c r="N15" s="626" t="str">
        <f>'Mapa Final'!AH10</f>
        <v>Evitar</v>
      </c>
      <c r="O15" s="338" t="s">
        <v>596</v>
      </c>
      <c r="P15" s="350" t="s">
        <v>509</v>
      </c>
      <c r="Q15" s="350" t="s">
        <v>509</v>
      </c>
      <c r="R15" s="277">
        <v>44378</v>
      </c>
      <c r="S15" s="277">
        <v>44469</v>
      </c>
      <c r="T15" s="353" t="s">
        <v>634</v>
      </c>
      <c r="U15" s="211"/>
      <c r="V15" s="211"/>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c r="BH15" s="211"/>
      <c r="BI15" s="211"/>
      <c r="BJ15" s="211"/>
      <c r="BK15" s="211"/>
      <c r="BL15" s="211"/>
      <c r="BM15" s="211"/>
      <c r="BN15" s="211"/>
      <c r="BO15" s="211"/>
      <c r="BP15" s="211"/>
      <c r="BQ15" s="211"/>
      <c r="BR15" s="211"/>
      <c r="BS15" s="211"/>
      <c r="BT15" s="211"/>
      <c r="BU15" s="211"/>
      <c r="BV15" s="211"/>
      <c r="BW15" s="211"/>
      <c r="BX15" s="211"/>
      <c r="BY15" s="211"/>
      <c r="BZ15" s="211"/>
      <c r="CA15" s="211"/>
      <c r="CB15" s="211"/>
      <c r="CC15" s="211"/>
      <c r="CD15" s="211"/>
      <c r="CE15" s="211"/>
      <c r="CF15" s="211"/>
      <c r="CG15" s="211"/>
      <c r="CH15" s="211"/>
      <c r="CI15" s="211"/>
      <c r="CJ15" s="211"/>
      <c r="CK15" s="211"/>
      <c r="CL15" s="211"/>
      <c r="CM15" s="211"/>
      <c r="CN15" s="211"/>
      <c r="CO15" s="211"/>
      <c r="CP15" s="211"/>
      <c r="CQ15" s="211"/>
      <c r="CR15" s="211"/>
      <c r="CS15" s="211"/>
      <c r="CT15" s="211"/>
      <c r="CU15" s="211"/>
      <c r="CV15" s="211"/>
      <c r="CW15" s="211"/>
      <c r="CX15" s="211"/>
      <c r="CY15" s="211"/>
      <c r="CZ15" s="211"/>
      <c r="DA15" s="211"/>
      <c r="DB15" s="211"/>
      <c r="DC15" s="211"/>
      <c r="DD15" s="211"/>
      <c r="DE15" s="211"/>
      <c r="DF15" s="211"/>
      <c r="DG15" s="211"/>
      <c r="DH15" s="211"/>
      <c r="DI15" s="211"/>
      <c r="DJ15" s="211"/>
      <c r="DK15" s="211"/>
      <c r="DL15" s="211"/>
      <c r="DM15" s="211"/>
      <c r="DN15" s="211"/>
      <c r="DO15" s="211"/>
      <c r="DP15" s="211"/>
      <c r="DQ15" s="211"/>
      <c r="DR15" s="211"/>
      <c r="DS15" s="211"/>
      <c r="DT15" s="211"/>
      <c r="DU15" s="211"/>
      <c r="DV15" s="211"/>
      <c r="DW15" s="211"/>
      <c r="DX15" s="211"/>
      <c r="DY15" s="211"/>
      <c r="DZ15" s="211"/>
      <c r="EA15" s="211"/>
      <c r="EB15" s="211"/>
      <c r="EC15" s="211"/>
      <c r="ED15" s="211"/>
      <c r="EE15" s="211"/>
      <c r="EF15" s="211"/>
      <c r="EG15" s="211"/>
      <c r="EH15" s="211"/>
      <c r="EI15" s="211"/>
      <c r="EJ15" s="211"/>
      <c r="EK15" s="211"/>
      <c r="EL15" s="211"/>
      <c r="EM15" s="211"/>
      <c r="EN15" s="211"/>
      <c r="EO15" s="211"/>
      <c r="EP15" s="211"/>
      <c r="EQ15" s="211"/>
      <c r="ER15" s="211"/>
      <c r="ES15" s="211"/>
      <c r="ET15" s="211"/>
      <c r="EU15" s="211"/>
      <c r="EV15" s="211"/>
      <c r="EW15" s="211"/>
      <c r="EX15" s="211"/>
      <c r="EY15" s="211"/>
      <c r="EZ15" s="211"/>
      <c r="FA15" s="211"/>
      <c r="FB15" s="211"/>
      <c r="FC15" s="211"/>
      <c r="FD15" s="211"/>
      <c r="FE15" s="211"/>
      <c r="FF15" s="211"/>
      <c r="FG15" s="211"/>
      <c r="FH15" s="211"/>
      <c r="FI15" s="211"/>
      <c r="FJ15" s="211"/>
      <c r="FK15" s="211"/>
      <c r="FL15" s="211"/>
      <c r="FM15" s="211"/>
      <c r="FN15" s="211"/>
      <c r="FO15" s="211"/>
      <c r="FP15" s="211"/>
      <c r="FQ15" s="211"/>
      <c r="FR15" s="211"/>
      <c r="FS15" s="211"/>
      <c r="FT15" s="211"/>
    </row>
    <row r="16" spans="1:278" s="198" customFormat="1" ht="66" customHeight="1">
      <c r="A16" s="616"/>
      <c r="B16" s="434"/>
      <c r="C16" s="619"/>
      <c r="D16" s="619"/>
      <c r="E16" s="602"/>
      <c r="F16" s="602"/>
      <c r="G16" s="602"/>
      <c r="H16" s="605"/>
      <c r="I16" s="608"/>
      <c r="J16" s="611"/>
      <c r="K16" s="588"/>
      <c r="L16" s="588"/>
      <c r="M16" s="593"/>
      <c r="N16" s="627"/>
      <c r="O16" s="340" t="s">
        <v>597</v>
      </c>
      <c r="P16" s="352" t="s">
        <v>509</v>
      </c>
      <c r="Q16" s="352" t="s">
        <v>509</v>
      </c>
      <c r="R16" s="277">
        <v>44378</v>
      </c>
      <c r="S16" s="277">
        <v>44469</v>
      </c>
      <c r="T16" s="333" t="s">
        <v>618</v>
      </c>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c r="BR16" s="211"/>
      <c r="BS16" s="211"/>
      <c r="BT16" s="211"/>
      <c r="BU16" s="211"/>
      <c r="BV16" s="211"/>
      <c r="BW16" s="211"/>
      <c r="BX16" s="211"/>
      <c r="BY16" s="211"/>
      <c r="BZ16" s="211"/>
      <c r="CA16" s="211"/>
      <c r="CB16" s="211"/>
      <c r="CC16" s="211"/>
      <c r="CD16" s="211"/>
      <c r="CE16" s="211"/>
      <c r="CF16" s="211"/>
      <c r="CG16" s="211"/>
      <c r="CH16" s="211"/>
      <c r="CI16" s="211"/>
      <c r="CJ16" s="211"/>
      <c r="CK16" s="211"/>
      <c r="CL16" s="211"/>
      <c r="CM16" s="211"/>
      <c r="CN16" s="211"/>
      <c r="CO16" s="211"/>
      <c r="CP16" s="211"/>
      <c r="CQ16" s="211"/>
      <c r="CR16" s="211"/>
      <c r="CS16" s="211"/>
      <c r="CT16" s="211"/>
      <c r="CU16" s="211"/>
      <c r="CV16" s="211"/>
      <c r="CW16" s="211"/>
      <c r="CX16" s="211"/>
      <c r="CY16" s="211"/>
      <c r="CZ16" s="211"/>
      <c r="DA16" s="211"/>
      <c r="DB16" s="211"/>
      <c r="DC16" s="211"/>
      <c r="DD16" s="211"/>
      <c r="DE16" s="211"/>
      <c r="DF16" s="211"/>
      <c r="DG16" s="211"/>
      <c r="DH16" s="211"/>
      <c r="DI16" s="211"/>
      <c r="DJ16" s="211"/>
      <c r="DK16" s="211"/>
      <c r="DL16" s="211"/>
      <c r="DM16" s="211"/>
      <c r="DN16" s="211"/>
      <c r="DO16" s="211"/>
      <c r="DP16" s="211"/>
      <c r="DQ16" s="211"/>
      <c r="DR16" s="211"/>
      <c r="DS16" s="211"/>
      <c r="DT16" s="211"/>
      <c r="DU16" s="211"/>
      <c r="DV16" s="211"/>
      <c r="DW16" s="211"/>
      <c r="DX16" s="211"/>
      <c r="DY16" s="211"/>
      <c r="DZ16" s="211"/>
      <c r="EA16" s="211"/>
      <c r="EB16" s="211"/>
      <c r="EC16" s="211"/>
      <c r="ED16" s="211"/>
      <c r="EE16" s="211"/>
      <c r="EF16" s="211"/>
      <c r="EG16" s="211"/>
      <c r="EH16" s="211"/>
      <c r="EI16" s="211"/>
      <c r="EJ16" s="211"/>
      <c r="EK16" s="211"/>
      <c r="EL16" s="211"/>
      <c r="EM16" s="211"/>
      <c r="EN16" s="211"/>
      <c r="EO16" s="211"/>
      <c r="EP16" s="211"/>
      <c r="EQ16" s="211"/>
      <c r="ER16" s="211"/>
      <c r="ES16" s="211"/>
      <c r="ET16" s="211"/>
      <c r="EU16" s="211"/>
      <c r="EV16" s="211"/>
      <c r="EW16" s="211"/>
      <c r="EX16" s="211"/>
      <c r="EY16" s="211"/>
      <c r="EZ16" s="211"/>
      <c r="FA16" s="211"/>
      <c r="FB16" s="211"/>
      <c r="FC16" s="211"/>
      <c r="FD16" s="211"/>
      <c r="FE16" s="211"/>
      <c r="FF16" s="211"/>
      <c r="FG16" s="211"/>
      <c r="FH16" s="211"/>
      <c r="FI16" s="211"/>
      <c r="FJ16" s="211"/>
      <c r="FK16" s="211"/>
      <c r="FL16" s="211"/>
      <c r="FM16" s="211"/>
      <c r="FN16" s="211"/>
      <c r="FO16" s="211"/>
      <c r="FP16" s="211"/>
      <c r="FQ16" s="211"/>
      <c r="FR16" s="211"/>
      <c r="FS16" s="211"/>
      <c r="FT16" s="211"/>
    </row>
    <row r="17" spans="1:176" s="198" customFormat="1" ht="66" customHeight="1">
      <c r="A17" s="616"/>
      <c r="B17" s="434"/>
      <c r="C17" s="619"/>
      <c r="D17" s="619"/>
      <c r="E17" s="602"/>
      <c r="F17" s="602"/>
      <c r="G17" s="602"/>
      <c r="H17" s="605"/>
      <c r="I17" s="608"/>
      <c r="J17" s="611"/>
      <c r="K17" s="588"/>
      <c r="L17" s="588"/>
      <c r="M17" s="593"/>
      <c r="N17" s="627"/>
      <c r="O17" s="307" t="s">
        <v>561</v>
      </c>
      <c r="P17" s="352" t="s">
        <v>509</v>
      </c>
      <c r="Q17" s="352" t="s">
        <v>509</v>
      </c>
      <c r="R17" s="277">
        <v>44378</v>
      </c>
      <c r="S17" s="277">
        <v>44469</v>
      </c>
      <c r="T17" s="308" t="s">
        <v>636</v>
      </c>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1"/>
      <c r="BP17" s="211"/>
      <c r="BQ17" s="211"/>
      <c r="BR17" s="211"/>
      <c r="BS17" s="211"/>
      <c r="BT17" s="211"/>
      <c r="BU17" s="211"/>
      <c r="BV17" s="211"/>
      <c r="BW17" s="211"/>
      <c r="BX17" s="211"/>
      <c r="BY17" s="211"/>
      <c r="BZ17" s="211"/>
      <c r="CA17" s="211"/>
      <c r="CB17" s="211"/>
      <c r="CC17" s="211"/>
      <c r="CD17" s="211"/>
      <c r="CE17" s="211"/>
      <c r="CF17" s="211"/>
      <c r="CG17" s="211"/>
      <c r="CH17" s="211"/>
      <c r="CI17" s="211"/>
      <c r="CJ17" s="211"/>
      <c r="CK17" s="211"/>
      <c r="CL17" s="211"/>
      <c r="CM17" s="211"/>
      <c r="CN17" s="211"/>
      <c r="CO17" s="211"/>
      <c r="CP17" s="211"/>
      <c r="CQ17" s="211"/>
      <c r="CR17" s="211"/>
      <c r="CS17" s="211"/>
      <c r="CT17" s="211"/>
      <c r="CU17" s="211"/>
      <c r="CV17" s="211"/>
      <c r="CW17" s="211"/>
      <c r="CX17" s="211"/>
      <c r="CY17" s="211"/>
      <c r="CZ17" s="211"/>
      <c r="DA17" s="211"/>
      <c r="DB17" s="211"/>
      <c r="DC17" s="211"/>
      <c r="DD17" s="211"/>
      <c r="DE17" s="211"/>
      <c r="DF17" s="211"/>
      <c r="DG17" s="211"/>
      <c r="DH17" s="211"/>
      <c r="DI17" s="211"/>
      <c r="DJ17" s="211"/>
      <c r="DK17" s="211"/>
      <c r="DL17" s="211"/>
      <c r="DM17" s="211"/>
      <c r="DN17" s="211"/>
      <c r="DO17" s="211"/>
      <c r="DP17" s="211"/>
      <c r="DQ17" s="211"/>
      <c r="DR17" s="211"/>
      <c r="DS17" s="211"/>
      <c r="DT17" s="211"/>
      <c r="DU17" s="211"/>
      <c r="DV17" s="211"/>
      <c r="DW17" s="211"/>
      <c r="DX17" s="211"/>
      <c r="DY17" s="211"/>
      <c r="DZ17" s="211"/>
      <c r="EA17" s="211"/>
      <c r="EB17" s="211"/>
      <c r="EC17" s="211"/>
      <c r="ED17" s="211"/>
      <c r="EE17" s="211"/>
      <c r="EF17" s="211"/>
      <c r="EG17" s="211"/>
      <c r="EH17" s="211"/>
      <c r="EI17" s="211"/>
      <c r="EJ17" s="211"/>
      <c r="EK17" s="211"/>
      <c r="EL17" s="211"/>
      <c r="EM17" s="211"/>
      <c r="EN17" s="211"/>
      <c r="EO17" s="211"/>
      <c r="EP17" s="211"/>
      <c r="EQ17" s="211"/>
      <c r="ER17" s="211"/>
      <c r="ES17" s="211"/>
      <c r="ET17" s="211"/>
      <c r="EU17" s="211"/>
      <c r="EV17" s="211"/>
      <c r="EW17" s="211"/>
      <c r="EX17" s="211"/>
      <c r="EY17" s="211"/>
      <c r="EZ17" s="211"/>
      <c r="FA17" s="211"/>
      <c r="FB17" s="211"/>
      <c r="FC17" s="211"/>
      <c r="FD17" s="211"/>
      <c r="FE17" s="211"/>
      <c r="FF17" s="211"/>
      <c r="FG17" s="211"/>
      <c r="FH17" s="211"/>
      <c r="FI17" s="211"/>
      <c r="FJ17" s="211"/>
      <c r="FK17" s="211"/>
      <c r="FL17" s="211"/>
      <c r="FM17" s="211"/>
      <c r="FN17" s="211"/>
      <c r="FO17" s="211"/>
      <c r="FP17" s="211"/>
      <c r="FQ17" s="211"/>
      <c r="FR17" s="211"/>
      <c r="FS17" s="211"/>
      <c r="FT17" s="211"/>
    </row>
    <row r="18" spans="1:176" s="198" customFormat="1" ht="66" customHeight="1">
      <c r="A18" s="616"/>
      <c r="B18" s="434"/>
      <c r="C18" s="619"/>
      <c r="D18" s="619"/>
      <c r="E18" s="602"/>
      <c r="F18" s="602"/>
      <c r="G18" s="602"/>
      <c r="H18" s="605"/>
      <c r="I18" s="608"/>
      <c r="J18" s="611"/>
      <c r="K18" s="588"/>
      <c r="L18" s="588"/>
      <c r="M18" s="593"/>
      <c r="N18" s="627"/>
      <c r="O18" s="320" t="s">
        <v>544</v>
      </c>
      <c r="P18" s="352" t="s">
        <v>509</v>
      </c>
      <c r="Q18" s="352" t="s">
        <v>509</v>
      </c>
      <c r="R18" s="277">
        <v>44378</v>
      </c>
      <c r="S18" s="277">
        <v>44469</v>
      </c>
      <c r="T18" s="345" t="s">
        <v>619</v>
      </c>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c r="BR18" s="211"/>
      <c r="BS18" s="211"/>
      <c r="BT18" s="211"/>
      <c r="BU18" s="211"/>
      <c r="BV18" s="211"/>
      <c r="BW18" s="211"/>
      <c r="BX18" s="211"/>
      <c r="BY18" s="211"/>
      <c r="BZ18" s="211"/>
      <c r="CA18" s="211"/>
      <c r="CB18" s="211"/>
      <c r="CC18" s="211"/>
      <c r="CD18" s="211"/>
      <c r="CE18" s="211"/>
      <c r="CF18" s="211"/>
      <c r="CG18" s="211"/>
      <c r="CH18" s="211"/>
      <c r="CI18" s="211"/>
      <c r="CJ18" s="211"/>
      <c r="CK18" s="211"/>
      <c r="CL18" s="211"/>
      <c r="CM18" s="211"/>
      <c r="CN18" s="211"/>
      <c r="CO18" s="211"/>
      <c r="CP18" s="211"/>
      <c r="CQ18" s="211"/>
      <c r="CR18" s="211"/>
      <c r="CS18" s="211"/>
      <c r="CT18" s="211"/>
      <c r="CU18" s="211"/>
      <c r="CV18" s="211"/>
      <c r="CW18" s="211"/>
      <c r="CX18" s="211"/>
      <c r="CY18" s="211"/>
      <c r="CZ18" s="211"/>
      <c r="DA18" s="211"/>
      <c r="DB18" s="211"/>
      <c r="DC18" s="211"/>
      <c r="DD18" s="211"/>
      <c r="DE18" s="211"/>
      <c r="DF18" s="211"/>
      <c r="DG18" s="211"/>
      <c r="DH18" s="211"/>
      <c r="DI18" s="211"/>
      <c r="DJ18" s="211"/>
      <c r="DK18" s="211"/>
      <c r="DL18" s="211"/>
      <c r="DM18" s="211"/>
      <c r="DN18" s="211"/>
      <c r="DO18" s="211"/>
      <c r="DP18" s="211"/>
      <c r="DQ18" s="211"/>
      <c r="DR18" s="211"/>
      <c r="DS18" s="211"/>
      <c r="DT18" s="211"/>
      <c r="DU18" s="211"/>
      <c r="DV18" s="211"/>
      <c r="DW18" s="211"/>
      <c r="DX18" s="211"/>
      <c r="DY18" s="211"/>
      <c r="DZ18" s="211"/>
      <c r="EA18" s="211"/>
      <c r="EB18" s="211"/>
      <c r="EC18" s="211"/>
      <c r="ED18" s="211"/>
      <c r="EE18" s="211"/>
      <c r="EF18" s="211"/>
      <c r="EG18" s="211"/>
      <c r="EH18" s="211"/>
      <c r="EI18" s="211"/>
      <c r="EJ18" s="211"/>
      <c r="EK18" s="211"/>
      <c r="EL18" s="211"/>
      <c r="EM18" s="211"/>
      <c r="EN18" s="211"/>
      <c r="EO18" s="211"/>
      <c r="EP18" s="211"/>
      <c r="EQ18" s="211"/>
      <c r="ER18" s="211"/>
      <c r="ES18" s="211"/>
      <c r="ET18" s="211"/>
      <c r="EU18" s="211"/>
      <c r="EV18" s="211"/>
      <c r="EW18" s="211"/>
      <c r="EX18" s="211"/>
      <c r="EY18" s="211"/>
      <c r="EZ18" s="211"/>
      <c r="FA18" s="211"/>
      <c r="FB18" s="211"/>
      <c r="FC18" s="211"/>
      <c r="FD18" s="211"/>
      <c r="FE18" s="211"/>
      <c r="FF18" s="211"/>
      <c r="FG18" s="211"/>
      <c r="FH18" s="211"/>
      <c r="FI18" s="211"/>
      <c r="FJ18" s="211"/>
      <c r="FK18" s="211"/>
      <c r="FL18" s="211"/>
      <c r="FM18" s="211"/>
      <c r="FN18" s="211"/>
      <c r="FO18" s="211"/>
      <c r="FP18" s="211"/>
      <c r="FQ18" s="211"/>
      <c r="FR18" s="211"/>
      <c r="FS18" s="211"/>
      <c r="FT18" s="211"/>
    </row>
    <row r="19" spans="1:176" s="198" customFormat="1" ht="28.5" customHeight="1" thickBot="1">
      <c r="A19" s="617"/>
      <c r="B19" s="591"/>
      <c r="C19" s="620"/>
      <c r="D19" s="620"/>
      <c r="E19" s="603"/>
      <c r="F19" s="603"/>
      <c r="G19" s="603"/>
      <c r="H19" s="606"/>
      <c r="I19" s="609"/>
      <c r="J19" s="612"/>
      <c r="K19" s="589"/>
      <c r="L19" s="589"/>
      <c r="M19" s="594"/>
      <c r="N19" s="628"/>
      <c r="O19" s="336"/>
      <c r="P19" s="270"/>
      <c r="Q19" s="270"/>
      <c r="R19" s="270"/>
      <c r="S19" s="270"/>
      <c r="T19" s="337"/>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c r="BX19" s="211"/>
      <c r="BY19" s="211"/>
      <c r="BZ19" s="211"/>
      <c r="CA19" s="211"/>
      <c r="CB19" s="211"/>
      <c r="CC19" s="211"/>
      <c r="CD19" s="211"/>
      <c r="CE19" s="211"/>
      <c r="CF19" s="211"/>
      <c r="CG19" s="211"/>
      <c r="CH19" s="211"/>
      <c r="CI19" s="211"/>
      <c r="CJ19" s="211"/>
      <c r="CK19" s="211"/>
      <c r="CL19" s="211"/>
      <c r="CM19" s="211"/>
      <c r="CN19" s="211"/>
      <c r="CO19" s="211"/>
      <c r="CP19" s="211"/>
      <c r="CQ19" s="211"/>
      <c r="CR19" s="211"/>
      <c r="CS19" s="211"/>
      <c r="CT19" s="211"/>
      <c r="CU19" s="211"/>
      <c r="CV19" s="211"/>
      <c r="CW19" s="211"/>
      <c r="CX19" s="211"/>
      <c r="CY19" s="211"/>
      <c r="CZ19" s="211"/>
      <c r="DA19" s="211"/>
      <c r="DB19" s="211"/>
      <c r="DC19" s="211"/>
      <c r="DD19" s="211"/>
      <c r="DE19" s="211"/>
      <c r="DF19" s="211"/>
      <c r="DG19" s="211"/>
      <c r="DH19" s="211"/>
      <c r="DI19" s="211"/>
      <c r="DJ19" s="211"/>
      <c r="DK19" s="211"/>
      <c r="DL19" s="211"/>
      <c r="DM19" s="211"/>
      <c r="DN19" s="211"/>
      <c r="DO19" s="211"/>
      <c r="DP19" s="211"/>
      <c r="DQ19" s="211"/>
      <c r="DR19" s="211"/>
      <c r="DS19" s="211"/>
      <c r="DT19" s="211"/>
      <c r="DU19" s="211"/>
      <c r="DV19" s="211"/>
      <c r="DW19" s="211"/>
      <c r="DX19" s="211"/>
      <c r="DY19" s="211"/>
      <c r="DZ19" s="211"/>
      <c r="EA19" s="211"/>
      <c r="EB19" s="211"/>
      <c r="EC19" s="211"/>
      <c r="ED19" s="211"/>
      <c r="EE19" s="211"/>
      <c r="EF19" s="211"/>
      <c r="EG19" s="211"/>
      <c r="EH19" s="211"/>
      <c r="EI19" s="211"/>
      <c r="EJ19" s="211"/>
      <c r="EK19" s="211"/>
      <c r="EL19" s="211"/>
      <c r="EM19" s="211"/>
      <c r="EN19" s="211"/>
      <c r="EO19" s="211"/>
      <c r="EP19" s="211"/>
      <c r="EQ19" s="211"/>
      <c r="ER19" s="211"/>
      <c r="ES19" s="211"/>
      <c r="ET19" s="211"/>
      <c r="EU19" s="211"/>
      <c r="EV19" s="211"/>
      <c r="EW19" s="211"/>
      <c r="EX19" s="211"/>
      <c r="EY19" s="211"/>
      <c r="EZ19" s="211"/>
      <c r="FA19" s="211"/>
      <c r="FB19" s="211"/>
      <c r="FC19" s="211"/>
      <c r="FD19" s="211"/>
      <c r="FE19" s="211"/>
      <c r="FF19" s="211"/>
      <c r="FG19" s="211"/>
      <c r="FH19" s="211"/>
      <c r="FI19" s="211"/>
      <c r="FJ19" s="211"/>
      <c r="FK19" s="211"/>
      <c r="FL19" s="211"/>
      <c r="FM19" s="211"/>
      <c r="FN19" s="211"/>
      <c r="FO19" s="211"/>
      <c r="FP19" s="211"/>
      <c r="FQ19" s="211"/>
      <c r="FR19" s="211"/>
      <c r="FS19" s="211"/>
      <c r="FT19" s="211"/>
    </row>
    <row r="20" spans="1:176" ht="79.5" customHeight="1">
      <c r="A20" s="615">
        <f>'Mapa Final'!A20</f>
        <v>3</v>
      </c>
      <c r="B20" s="590" t="str">
        <f>'Mapa Final'!B20</f>
        <v xml:space="preserve"> Vial</v>
      </c>
      <c r="C20" s="618" t="str">
        <f>'Mapa Final'!C20</f>
        <v>Afectación Económica</v>
      </c>
      <c r="D20" s="618" t="str">
        <f>'Mapa Final'!D20</f>
        <v>* Desconocimiento del PESV  por parte de los roles en la vía: Conductor de carro, motociclistas, ciclistas y peatones 
* Falta de control y seguimiento en la implementación del Plan Estratégico de Seguridad Vial (PESV)</v>
      </c>
      <c r="E20" s="601" t="str">
        <f>'Mapa Final'!E20</f>
        <v>Ocurrencia de accidentes de tránsito que puede presentar  accidentes de trabajo  leves, graves y mortales de los actores en la vía y daños de vehículos</v>
      </c>
      <c r="F20" s="601" t="str">
        <f>'Mapa Final'!F20</f>
        <v xml:space="preserve">La posibilidad de afectación económica, reputación y salud de la población judicial de la entidad,  debido a la ocurrencia de accidentes de tránsito que puede presentar  accidentes de trabajo  leves, graves y mortales de los actores en la vía  y daños de vehículos </v>
      </c>
      <c r="G20" s="601" t="str">
        <f>'Mapa Final'!G20</f>
        <v>Relaciones Laborales</v>
      </c>
      <c r="H20" s="604" t="str">
        <f>'Mapa Final'!I20</f>
        <v>Alta</v>
      </c>
      <c r="I20" s="607" t="str">
        <f>'Mapa Final'!L20</f>
        <v>Mayor</v>
      </c>
      <c r="J20" s="610" t="str">
        <f>'Mapa Final'!N20</f>
        <v xml:space="preserve">Alto </v>
      </c>
      <c r="K20" s="587" t="str">
        <f>'Mapa Final'!AA20</f>
        <v>Media</v>
      </c>
      <c r="L20" s="587" t="str">
        <f>'Mapa Final'!AE20</f>
        <v>Mayor</v>
      </c>
      <c r="M20" s="592" t="str">
        <f>'Mapa Final'!AG20</f>
        <v xml:space="preserve">Alto </v>
      </c>
      <c r="N20" s="626" t="str">
        <f>'Mapa Final'!AH20</f>
        <v>Reducir(mitigar)</v>
      </c>
      <c r="O20" s="304" t="s">
        <v>620</v>
      </c>
      <c r="P20" s="305" t="s">
        <v>509</v>
      </c>
      <c r="Q20" s="305" t="s">
        <v>509</v>
      </c>
      <c r="R20" s="277">
        <v>44378</v>
      </c>
      <c r="S20" s="277">
        <v>44469</v>
      </c>
      <c r="T20" s="347" t="s">
        <v>628</v>
      </c>
      <c r="U20" s="211"/>
      <c r="V20" s="211"/>
    </row>
    <row r="21" spans="1:176" ht="69" customHeight="1">
      <c r="A21" s="616"/>
      <c r="B21" s="434"/>
      <c r="C21" s="619"/>
      <c r="D21" s="619"/>
      <c r="E21" s="602"/>
      <c r="F21" s="602"/>
      <c r="G21" s="602"/>
      <c r="H21" s="605"/>
      <c r="I21" s="608"/>
      <c r="J21" s="611"/>
      <c r="K21" s="588"/>
      <c r="L21" s="588"/>
      <c r="M21" s="593"/>
      <c r="N21" s="627"/>
      <c r="O21" s="307" t="s">
        <v>557</v>
      </c>
      <c r="P21" s="352" t="s">
        <v>509</v>
      </c>
      <c r="Q21" s="352" t="s">
        <v>509</v>
      </c>
      <c r="R21" s="277">
        <v>44378</v>
      </c>
      <c r="S21" s="277">
        <v>44469</v>
      </c>
      <c r="T21" s="308" t="s">
        <v>545</v>
      </c>
      <c r="U21" s="211"/>
      <c r="V21" s="211"/>
    </row>
    <row r="22" spans="1:176" ht="75" customHeight="1">
      <c r="A22" s="616"/>
      <c r="B22" s="434"/>
      <c r="C22" s="619"/>
      <c r="D22" s="619"/>
      <c r="E22" s="602"/>
      <c r="F22" s="602"/>
      <c r="G22" s="602"/>
      <c r="H22" s="605"/>
      <c r="I22" s="608"/>
      <c r="J22" s="611"/>
      <c r="K22" s="588"/>
      <c r="L22" s="588"/>
      <c r="M22" s="593"/>
      <c r="N22" s="627"/>
      <c r="O22" s="307"/>
      <c r="P22" s="352"/>
      <c r="Q22" s="352"/>
      <c r="R22" s="349"/>
      <c r="S22" s="349"/>
      <c r="T22" s="308"/>
      <c r="U22" s="211"/>
      <c r="V22" s="211"/>
    </row>
    <row r="23" spans="1:176" ht="47.25" customHeight="1">
      <c r="A23" s="616"/>
      <c r="B23" s="434"/>
      <c r="C23" s="619"/>
      <c r="D23" s="619"/>
      <c r="E23" s="602"/>
      <c r="F23" s="602"/>
      <c r="G23" s="602"/>
      <c r="H23" s="605"/>
      <c r="I23" s="608"/>
      <c r="J23" s="611"/>
      <c r="K23" s="588"/>
      <c r="L23" s="588"/>
      <c r="M23" s="593"/>
      <c r="N23" s="627"/>
      <c r="O23" s="320"/>
      <c r="P23" s="352"/>
      <c r="Q23" s="352"/>
      <c r="R23" s="349"/>
      <c r="S23" s="349"/>
      <c r="T23" s="308"/>
      <c r="U23" s="211"/>
      <c r="V23" s="211"/>
    </row>
    <row r="24" spans="1:176" ht="47.25" customHeight="1" thickBot="1">
      <c r="A24" s="617"/>
      <c r="B24" s="591"/>
      <c r="C24" s="620"/>
      <c r="D24" s="620"/>
      <c r="E24" s="603"/>
      <c r="F24" s="603"/>
      <c r="G24" s="603"/>
      <c r="H24" s="606"/>
      <c r="I24" s="609"/>
      <c r="J24" s="612"/>
      <c r="K24" s="589"/>
      <c r="L24" s="589"/>
      <c r="M24" s="594"/>
      <c r="N24" s="628"/>
      <c r="O24" s="336"/>
      <c r="P24" s="270"/>
      <c r="Q24" s="270"/>
      <c r="R24" s="270"/>
      <c r="S24" s="270"/>
      <c r="T24" s="337"/>
      <c r="U24" s="211"/>
      <c r="V24" s="211"/>
    </row>
    <row r="25" spans="1:176" ht="46.5" customHeight="1">
      <c r="A25" s="615">
        <f>'Mapa Final'!A25</f>
        <v>4</v>
      </c>
      <c r="B25" s="590" t="str">
        <f>'Mapa Final'!B25</f>
        <v>Publico</v>
      </c>
      <c r="C25" s="618" t="str">
        <f>'Mapa Final'!C25</f>
        <v>Vulneración de los derechos fundamentales de los ciudadanos</v>
      </c>
      <c r="D25" s="618" t="str">
        <f>'Mapa Final'!D25</f>
        <v>Presencia de los siguientes peligros: 
* Huelga, motín, asonada, conmoción Civil
* Desórdenes civiles.
* Atentados terroristas
* Situación de atraco, asalto robo u otras situaciones de violencia.
* Incursión armada o guerrillera.
* Minas o elementos explosivos</v>
      </c>
      <c r="E25" s="601" t="str">
        <f>'Mapa Final'!E25</f>
        <v>Violencia social generalizada en el país que puede presentar  accidentes de trabajo leves, graves y mortales y afectaciones a la infraestructura</v>
      </c>
      <c r="F25" s="601" t="str">
        <f>'Mapa Final'!F25</f>
        <v>La posibilidad de afectación económica, reputación y salud de la población judicial de la entidad debido a la violencia social generalizada en el país que puede presentar  accidentes de trabajo leves, graves y mortales  y afectaciones a la infraestructura</v>
      </c>
      <c r="G25" s="601" t="str">
        <f>'Mapa Final'!G25</f>
        <v>Relaciones Laborales</v>
      </c>
      <c r="H25" s="604" t="str">
        <f>'Mapa Final'!I25</f>
        <v>Alta</v>
      </c>
      <c r="I25" s="607" t="str">
        <f>'Mapa Final'!L25</f>
        <v>Mayor</v>
      </c>
      <c r="J25" s="610" t="str">
        <f>'Mapa Final'!N25</f>
        <v xml:space="preserve">Alto </v>
      </c>
      <c r="K25" s="587" t="str">
        <f>'Mapa Final'!AA25</f>
        <v>Media</v>
      </c>
      <c r="L25" s="587" t="str">
        <f>'Mapa Final'!AE25</f>
        <v>Mayor</v>
      </c>
      <c r="M25" s="592" t="str">
        <f>'Mapa Final'!AG25</f>
        <v xml:space="preserve">Alto </v>
      </c>
      <c r="N25" s="626" t="str">
        <f>'Mapa Final'!AH25</f>
        <v>Evitar</v>
      </c>
      <c r="O25" s="621" t="s">
        <v>621</v>
      </c>
      <c r="P25" s="599" t="s">
        <v>509</v>
      </c>
      <c r="Q25" s="599" t="s">
        <v>509</v>
      </c>
      <c r="R25" s="641">
        <v>44378</v>
      </c>
      <c r="S25" s="641">
        <v>44469</v>
      </c>
      <c r="T25" s="631" t="s">
        <v>629</v>
      </c>
    </row>
    <row r="26" spans="1:176" ht="76.5" customHeight="1">
      <c r="A26" s="616"/>
      <c r="B26" s="434"/>
      <c r="C26" s="619"/>
      <c r="D26" s="619"/>
      <c r="E26" s="602"/>
      <c r="F26" s="602"/>
      <c r="G26" s="602"/>
      <c r="H26" s="605"/>
      <c r="I26" s="608"/>
      <c r="J26" s="611"/>
      <c r="K26" s="588"/>
      <c r="L26" s="588"/>
      <c r="M26" s="593"/>
      <c r="N26" s="627"/>
      <c r="O26" s="622"/>
      <c r="P26" s="600"/>
      <c r="Q26" s="600"/>
      <c r="R26" s="642"/>
      <c r="S26" s="642"/>
      <c r="T26" s="632"/>
    </row>
    <row r="27" spans="1:176" ht="69.75" customHeight="1">
      <c r="A27" s="616"/>
      <c r="B27" s="434"/>
      <c r="C27" s="619"/>
      <c r="D27" s="619"/>
      <c r="E27" s="602"/>
      <c r="F27" s="602"/>
      <c r="G27" s="602"/>
      <c r="H27" s="605"/>
      <c r="I27" s="608"/>
      <c r="J27" s="611"/>
      <c r="K27" s="588"/>
      <c r="L27" s="588"/>
      <c r="M27" s="593"/>
      <c r="N27" s="627"/>
      <c r="O27" s="307" t="s">
        <v>622</v>
      </c>
      <c r="P27" s="352" t="s">
        <v>509</v>
      </c>
      <c r="Q27" s="352" t="s">
        <v>509</v>
      </c>
      <c r="R27" s="277">
        <v>44378</v>
      </c>
      <c r="S27" s="277">
        <v>44469</v>
      </c>
      <c r="T27" s="348" t="s">
        <v>630</v>
      </c>
    </row>
    <row r="28" spans="1:176" ht="46.5" customHeight="1">
      <c r="A28" s="616"/>
      <c r="B28" s="434"/>
      <c r="C28" s="619"/>
      <c r="D28" s="619"/>
      <c r="E28" s="602"/>
      <c r="F28" s="602"/>
      <c r="G28" s="602"/>
      <c r="H28" s="605"/>
      <c r="I28" s="608"/>
      <c r="J28" s="611"/>
      <c r="K28" s="588"/>
      <c r="L28" s="588"/>
      <c r="M28" s="593"/>
      <c r="N28" s="627"/>
      <c r="O28" s="334"/>
      <c r="P28" s="269"/>
      <c r="Q28" s="269"/>
      <c r="R28" s="269"/>
      <c r="S28" s="269"/>
      <c r="T28" s="335"/>
    </row>
    <row r="29" spans="1:176" ht="46.5" customHeight="1" thickBot="1">
      <c r="A29" s="617"/>
      <c r="B29" s="591"/>
      <c r="C29" s="620"/>
      <c r="D29" s="620"/>
      <c r="E29" s="603"/>
      <c r="F29" s="603"/>
      <c r="G29" s="603"/>
      <c r="H29" s="606"/>
      <c r="I29" s="609"/>
      <c r="J29" s="612"/>
      <c r="K29" s="589"/>
      <c r="L29" s="589"/>
      <c r="M29" s="594"/>
      <c r="N29" s="628"/>
      <c r="O29" s="336"/>
      <c r="P29" s="270"/>
      <c r="Q29" s="270"/>
      <c r="R29" s="270"/>
      <c r="S29" s="270"/>
      <c r="T29" s="337"/>
    </row>
    <row r="30" spans="1:176" ht="87.75" customHeight="1">
      <c r="A30" s="615">
        <f>'Mapa Final'!A35</f>
        <v>6</v>
      </c>
      <c r="B30" s="590" t="str">
        <f>'Mapa Final'!B35</f>
        <v>Pandemia Sars COV2 - COVID 19</v>
      </c>
      <c r="C30" s="618" t="str">
        <f>'Mapa Final'!C35</f>
        <v>Afectación en la Prestación del Servicio de Justicia</v>
      </c>
      <c r="D30" s="618" t="str">
        <f>'Mapa Final'!D35</f>
        <v>Propagación a nivel mundial del virus Sars COV2 - COVID 19</v>
      </c>
      <c r="E30" s="601" t="str">
        <f>'Mapa Final'!E35</f>
        <v>Afectación en la salud de la población judicial</v>
      </c>
      <c r="F30" s="601" t="str">
        <f>'Mapa Final'!F35</f>
        <v xml:space="preserve">La posibilidad de afectación en la Prestación del Servicio de Justicia, económica, salud de la población judicial y ambiental de la entidad  debido al Contagio por el virus Sars COV2 - COVID 19 </v>
      </c>
      <c r="G30" s="601" t="str">
        <f>'Mapa Final'!G35</f>
        <v>Relaciones Laborales</v>
      </c>
      <c r="H30" s="604" t="str">
        <f>'Mapa Final'!I35</f>
        <v>Muy Alta</v>
      </c>
      <c r="I30" s="607" t="str">
        <f>'Mapa Final'!L35</f>
        <v>Mayor</v>
      </c>
      <c r="J30" s="610" t="str">
        <f>'Mapa Final'!N35</f>
        <v xml:space="preserve">Alto </v>
      </c>
      <c r="K30" s="587" t="str">
        <f>'Mapa Final'!AA35</f>
        <v>Media</v>
      </c>
      <c r="L30" s="587" t="str">
        <f>'Mapa Final'!AE35</f>
        <v>Mayor</v>
      </c>
      <c r="M30" s="592" t="str">
        <f>'Mapa Final'!AG35</f>
        <v xml:space="preserve">Alto </v>
      </c>
      <c r="N30" s="626" t="str">
        <f>'Mapa Final'!AH35</f>
        <v>Evitar</v>
      </c>
      <c r="O30" s="317" t="s">
        <v>613</v>
      </c>
      <c r="P30" s="305" t="s">
        <v>509</v>
      </c>
      <c r="Q30" s="305" t="s">
        <v>509</v>
      </c>
      <c r="R30" s="277">
        <v>44378</v>
      </c>
      <c r="S30" s="277">
        <v>44469</v>
      </c>
      <c r="T30" s="319" t="s">
        <v>562</v>
      </c>
    </row>
    <row r="31" spans="1:176" ht="60" customHeight="1">
      <c r="A31" s="616"/>
      <c r="B31" s="434"/>
      <c r="C31" s="619"/>
      <c r="D31" s="619"/>
      <c r="E31" s="602"/>
      <c r="F31" s="602"/>
      <c r="G31" s="602"/>
      <c r="H31" s="605"/>
      <c r="I31" s="608"/>
      <c r="J31" s="611"/>
      <c r="K31" s="588"/>
      <c r="L31" s="588"/>
      <c r="M31" s="593"/>
      <c r="N31" s="627"/>
      <c r="O31" s="320" t="s">
        <v>544</v>
      </c>
      <c r="P31" s="352" t="s">
        <v>509</v>
      </c>
      <c r="Q31" s="352" t="s">
        <v>509</v>
      </c>
      <c r="R31" s="277">
        <v>44378</v>
      </c>
      <c r="S31" s="277">
        <v>44469</v>
      </c>
      <c r="T31" s="345" t="s">
        <v>619</v>
      </c>
    </row>
    <row r="32" spans="1:176" ht="60" customHeight="1">
      <c r="A32" s="616"/>
      <c r="B32" s="434"/>
      <c r="C32" s="619"/>
      <c r="D32" s="619"/>
      <c r="E32" s="602"/>
      <c r="F32" s="602"/>
      <c r="G32" s="602"/>
      <c r="H32" s="605"/>
      <c r="I32" s="608"/>
      <c r="J32" s="611"/>
      <c r="K32" s="588"/>
      <c r="L32" s="588"/>
      <c r="M32" s="593"/>
      <c r="N32" s="627"/>
      <c r="O32" s="322" t="s">
        <v>623</v>
      </c>
      <c r="P32" s="352" t="s">
        <v>509</v>
      </c>
      <c r="Q32" s="352" t="s">
        <v>509</v>
      </c>
      <c r="R32" s="277">
        <v>44378</v>
      </c>
      <c r="S32" s="277">
        <v>44469</v>
      </c>
      <c r="T32" s="345" t="s">
        <v>631</v>
      </c>
    </row>
    <row r="33" spans="1:20" ht="78" customHeight="1">
      <c r="A33" s="616"/>
      <c r="B33" s="434"/>
      <c r="C33" s="619"/>
      <c r="D33" s="619"/>
      <c r="E33" s="602"/>
      <c r="F33" s="602"/>
      <c r="G33" s="602"/>
      <c r="H33" s="605"/>
      <c r="I33" s="608"/>
      <c r="J33" s="611"/>
      <c r="K33" s="588"/>
      <c r="L33" s="588"/>
      <c r="M33" s="593"/>
      <c r="N33" s="627"/>
      <c r="O33" s="322" t="s">
        <v>583</v>
      </c>
      <c r="P33" s="352" t="s">
        <v>509</v>
      </c>
      <c r="Q33" s="352" t="s">
        <v>509</v>
      </c>
      <c r="R33" s="277">
        <v>44378</v>
      </c>
      <c r="S33" s="277">
        <v>44469</v>
      </c>
      <c r="T33" s="346" t="s">
        <v>627</v>
      </c>
    </row>
    <row r="34" spans="1:20" ht="60" customHeight="1" thickBot="1">
      <c r="A34" s="617"/>
      <c r="B34" s="591"/>
      <c r="C34" s="620"/>
      <c r="D34" s="620"/>
      <c r="E34" s="603"/>
      <c r="F34" s="603"/>
      <c r="G34" s="603"/>
      <c r="H34" s="606"/>
      <c r="I34" s="609"/>
      <c r="J34" s="612"/>
      <c r="K34" s="589"/>
      <c r="L34" s="589"/>
      <c r="M34" s="594"/>
      <c r="N34" s="628"/>
      <c r="O34" s="323" t="s">
        <v>564</v>
      </c>
      <c r="P34" s="298" t="s">
        <v>509</v>
      </c>
      <c r="Q34" s="298" t="s">
        <v>509</v>
      </c>
      <c r="R34" s="324">
        <v>44378</v>
      </c>
      <c r="S34" s="324">
        <v>44469</v>
      </c>
      <c r="T34" s="325" t="s">
        <v>585</v>
      </c>
    </row>
    <row r="35" spans="1:20" ht="56.25" customHeight="1">
      <c r="A35" s="615">
        <f>'Mapa Final'!A40</f>
        <v>7</v>
      </c>
      <c r="B35" s="590" t="str">
        <f>'Mapa Final'!B40</f>
        <v>Corrupción</v>
      </c>
      <c r="C35" s="618" t="str">
        <f>'Mapa Final'!C40</f>
        <v>Reputacional(Corrupción)</v>
      </c>
      <c r="D35" s="618" t="str">
        <f>'Mapa Final'!D40</f>
        <v xml:space="preserve">1.Insuficientes programas de capacitación para la toma de conciencia debido al desconocimiento de l ley antisoborno (ISO 37001:2016), Plan Anticorrupción y  de los  valores y principios propios de la entidad.
2. Desconocimiento del Código de Ética y Buen Gobierno.    
3.Carencia de compromiso  y transparencia de los servidores judiciales con la entidad  
4.Deficiencia del control y seguimiento de la gestión ejercida por los servidores judiciales.
5.Obtención de beneficios propios </v>
      </c>
      <c r="E35" s="601" t="str">
        <f>'Mapa Final'!E40</f>
        <v xml:space="preserve">Carencia de transparencia, ética y valores . </v>
      </c>
      <c r="F35" s="601" t="str">
        <f>'Mapa Final'!F40</f>
        <v xml:space="preserve">Posibilidad de actos indebidos de  los servidores judiciales debido a  la carencia en transparencia, ética y valores </v>
      </c>
      <c r="G35" s="601" t="str">
        <f>'Mapa Final'!G40</f>
        <v>Fraude Interno</v>
      </c>
      <c r="H35" s="604" t="str">
        <f>'Mapa Final'!I40</f>
        <v>Alta</v>
      </c>
      <c r="I35" s="607" t="str">
        <f>'Mapa Final'!L40</f>
        <v>Mayor</v>
      </c>
      <c r="J35" s="610" t="str">
        <f>'Mapa Final'!N40</f>
        <v xml:space="preserve">Alto </v>
      </c>
      <c r="K35" s="587" t="str">
        <f>'Mapa Final'!AA40</f>
        <v>Media</v>
      </c>
      <c r="L35" s="587" t="str">
        <f>'Mapa Final'!AE40</f>
        <v>Mayor</v>
      </c>
      <c r="M35" s="592" t="str">
        <f>'Mapa Final'!AG40</f>
        <v xml:space="preserve">Alto </v>
      </c>
      <c r="N35" s="626" t="str">
        <f>'Mapa Final'!AH40</f>
        <v>Reducir(mitigar)</v>
      </c>
      <c r="O35" s="327" t="s">
        <v>566</v>
      </c>
      <c r="P35" s="305" t="s">
        <v>509</v>
      </c>
      <c r="Q35" s="305" t="s">
        <v>509</v>
      </c>
      <c r="R35" s="316">
        <v>44378</v>
      </c>
      <c r="S35" s="316">
        <v>44469</v>
      </c>
      <c r="T35" s="328" t="s">
        <v>624</v>
      </c>
    </row>
    <row r="36" spans="1:20" ht="56.25" customHeight="1">
      <c r="A36" s="616"/>
      <c r="B36" s="434"/>
      <c r="C36" s="619"/>
      <c r="D36" s="619"/>
      <c r="E36" s="602"/>
      <c r="F36" s="602"/>
      <c r="G36" s="602"/>
      <c r="H36" s="605"/>
      <c r="I36" s="608"/>
      <c r="J36" s="611"/>
      <c r="K36" s="588"/>
      <c r="L36" s="588"/>
      <c r="M36" s="593"/>
      <c r="N36" s="627"/>
      <c r="O36" s="334"/>
      <c r="P36" s="269"/>
      <c r="Q36" s="269"/>
      <c r="R36" s="269"/>
      <c r="S36" s="269"/>
      <c r="T36" s="335"/>
    </row>
    <row r="37" spans="1:20" ht="56.25" customHeight="1">
      <c r="A37" s="616"/>
      <c r="B37" s="434"/>
      <c r="C37" s="619"/>
      <c r="D37" s="619"/>
      <c r="E37" s="602"/>
      <c r="F37" s="602"/>
      <c r="G37" s="602"/>
      <c r="H37" s="605"/>
      <c r="I37" s="608"/>
      <c r="J37" s="611"/>
      <c r="K37" s="588"/>
      <c r="L37" s="588"/>
      <c r="M37" s="593"/>
      <c r="N37" s="627"/>
      <c r="O37" s="334"/>
      <c r="P37" s="269"/>
      <c r="Q37" s="269"/>
      <c r="R37" s="269"/>
      <c r="S37" s="269"/>
      <c r="T37" s="335"/>
    </row>
    <row r="38" spans="1:20" ht="56.25" customHeight="1">
      <c r="A38" s="616"/>
      <c r="B38" s="434"/>
      <c r="C38" s="619"/>
      <c r="D38" s="619"/>
      <c r="E38" s="602"/>
      <c r="F38" s="602"/>
      <c r="G38" s="602"/>
      <c r="H38" s="605"/>
      <c r="I38" s="608"/>
      <c r="J38" s="611"/>
      <c r="K38" s="588"/>
      <c r="L38" s="588"/>
      <c r="M38" s="593"/>
      <c r="N38" s="627"/>
      <c r="O38" s="334"/>
      <c r="P38" s="269"/>
      <c r="Q38" s="269"/>
      <c r="R38" s="269"/>
      <c r="S38" s="269"/>
      <c r="T38" s="335"/>
    </row>
    <row r="39" spans="1:20" ht="56.25" customHeight="1" thickBot="1">
      <c r="A39" s="617"/>
      <c r="B39" s="591"/>
      <c r="C39" s="620"/>
      <c r="D39" s="620"/>
      <c r="E39" s="603"/>
      <c r="F39" s="603"/>
      <c r="G39" s="603"/>
      <c r="H39" s="606"/>
      <c r="I39" s="609"/>
      <c r="J39" s="612"/>
      <c r="K39" s="589"/>
      <c r="L39" s="589"/>
      <c r="M39" s="594"/>
      <c r="N39" s="628"/>
      <c r="O39" s="336"/>
      <c r="P39" s="270"/>
      <c r="Q39" s="270"/>
      <c r="R39" s="270"/>
      <c r="S39" s="270"/>
      <c r="T39" s="337"/>
    </row>
    <row r="40" spans="1:20" ht="37.5" customHeight="1">
      <c r="A40" s="615">
        <f>'Mapa Final'!A30</f>
        <v>5</v>
      </c>
      <c r="B40" s="590" t="str">
        <f>'Mapa Final'!B30</f>
        <v>Fenómenos naturales</v>
      </c>
      <c r="C40" s="618" t="str">
        <f>'Mapa Final'!C30</f>
        <v>Afectación en la Prestación del Servicio de Justicia</v>
      </c>
      <c r="D40" s="618" t="str">
        <f>'Mapa Final'!D30</f>
        <v>Presencia de los siguientes amenazas o desastres: Sismo/Terremoto 
Vendaval/vientos
Huracanes
Inundación 
Derrumbe/Deslizamiento
Precipitaciones, (lluvias, granizadas, heladas) 
Erupción volcánica
Tsunami / Maremoto
Sequías
Tormenta eléctrica - rayos
Colapso estructural
Incendio forestal</v>
      </c>
      <c r="E40" s="601" t="str">
        <f>'Mapa Final'!E30</f>
        <v>Ocurrencia de amenazas o desastres que pueden poner en peligro la seguridad y salud de la población judicial  y visitantes en las instalaciones</v>
      </c>
      <c r="F40" s="601" t="str">
        <f>'Mapa Final'!F30</f>
        <v>La posibilidad de afectación económica,  salud de la población judicial y ambiental de la entidad debido a la ocurrencia de amenazas o desastres que pueden poner en peligro la seguridad y salud de la población judicial  y visitantes en las instalaciones</v>
      </c>
      <c r="G40" s="601" t="str">
        <f>'Mapa Final'!G30</f>
        <v>Relaciones Laborales</v>
      </c>
      <c r="H40" s="604" t="str">
        <f>'Mapa Final'!I30</f>
        <v>Alta</v>
      </c>
      <c r="I40" s="607" t="str">
        <f>'Mapa Final'!L30</f>
        <v>Mayor</v>
      </c>
      <c r="J40" s="610" t="str">
        <f>'Mapa Final'!N30</f>
        <v xml:space="preserve">Alto </v>
      </c>
      <c r="K40" s="587" t="str">
        <f>'Mapa Final'!AA30</f>
        <v>Media</v>
      </c>
      <c r="L40" s="587" t="str">
        <f>'Mapa Final'!AE30</f>
        <v>Mayor</v>
      </c>
      <c r="M40" s="592" t="str">
        <f>'Mapa Final'!AG30</f>
        <v xml:space="preserve">Alto </v>
      </c>
      <c r="N40" s="626" t="str">
        <f>'Mapa Final'!AH30</f>
        <v>Reducir(mitigar)</v>
      </c>
      <c r="O40" s="621" t="s">
        <v>621</v>
      </c>
      <c r="P40" s="599" t="s">
        <v>509</v>
      </c>
      <c r="Q40" s="599" t="s">
        <v>509</v>
      </c>
      <c r="R40" s="597">
        <v>44287</v>
      </c>
      <c r="S40" s="597">
        <v>44377</v>
      </c>
      <c r="T40" s="631" t="s">
        <v>632</v>
      </c>
    </row>
    <row r="41" spans="1:20" ht="45" customHeight="1">
      <c r="A41" s="616"/>
      <c r="B41" s="434"/>
      <c r="C41" s="619"/>
      <c r="D41" s="619"/>
      <c r="E41" s="602"/>
      <c r="F41" s="602"/>
      <c r="G41" s="602"/>
      <c r="H41" s="605"/>
      <c r="I41" s="608"/>
      <c r="J41" s="611"/>
      <c r="K41" s="588"/>
      <c r="L41" s="588"/>
      <c r="M41" s="593"/>
      <c r="N41" s="627"/>
      <c r="O41" s="622"/>
      <c r="P41" s="600"/>
      <c r="Q41" s="600"/>
      <c r="R41" s="623"/>
      <c r="S41" s="623"/>
      <c r="T41" s="632"/>
    </row>
    <row r="42" spans="1:20" ht="79.5" customHeight="1">
      <c r="A42" s="616"/>
      <c r="B42" s="434"/>
      <c r="C42" s="619"/>
      <c r="D42" s="619"/>
      <c r="E42" s="602"/>
      <c r="F42" s="602"/>
      <c r="G42" s="602"/>
      <c r="H42" s="605"/>
      <c r="I42" s="608"/>
      <c r="J42" s="611"/>
      <c r="K42" s="588"/>
      <c r="L42" s="588"/>
      <c r="M42" s="593"/>
      <c r="N42" s="627"/>
      <c r="O42" s="329" t="s">
        <v>626</v>
      </c>
      <c r="P42" s="352" t="s">
        <v>509</v>
      </c>
      <c r="Q42" s="352" t="s">
        <v>509</v>
      </c>
      <c r="R42" s="351">
        <v>44287</v>
      </c>
      <c r="S42" s="351">
        <v>44377</v>
      </c>
      <c r="T42" s="346" t="s">
        <v>633</v>
      </c>
    </row>
    <row r="43" spans="1:20" ht="35.25" customHeight="1">
      <c r="A43" s="616"/>
      <c r="B43" s="434"/>
      <c r="C43" s="619"/>
      <c r="D43" s="619"/>
      <c r="E43" s="602"/>
      <c r="F43" s="602"/>
      <c r="G43" s="602"/>
      <c r="H43" s="605"/>
      <c r="I43" s="608"/>
      <c r="J43" s="611"/>
      <c r="K43" s="588"/>
      <c r="L43" s="588"/>
      <c r="M43" s="593"/>
      <c r="N43" s="627"/>
      <c r="O43" s="334"/>
      <c r="P43" s="269"/>
      <c r="Q43" s="269"/>
      <c r="R43" s="269"/>
      <c r="S43" s="269"/>
      <c r="T43" s="335"/>
    </row>
    <row r="44" spans="1:20" ht="53.25" customHeight="1" thickBot="1">
      <c r="A44" s="617"/>
      <c r="B44" s="591"/>
      <c r="C44" s="620"/>
      <c r="D44" s="620"/>
      <c r="E44" s="603"/>
      <c r="F44" s="603"/>
      <c r="G44" s="603"/>
      <c r="H44" s="606"/>
      <c r="I44" s="609"/>
      <c r="J44" s="612"/>
      <c r="K44" s="589"/>
      <c r="L44" s="589"/>
      <c r="M44" s="594"/>
      <c r="N44" s="628"/>
      <c r="O44" s="336"/>
      <c r="P44" s="270"/>
      <c r="Q44" s="270"/>
      <c r="R44" s="270"/>
      <c r="S44" s="270"/>
      <c r="T44" s="337"/>
    </row>
    <row r="45" spans="1:20">
      <c r="A45" s="615">
        <f>'Mapa Final'!A45</f>
        <v>0</v>
      </c>
      <c r="B45" s="590">
        <f>'Mapa Final'!B45</f>
        <v>0</v>
      </c>
      <c r="C45" s="618">
        <f>'Mapa Final'!C45</f>
        <v>0</v>
      </c>
      <c r="D45" s="618">
        <f>'Mapa Final'!D45</f>
        <v>0</v>
      </c>
      <c r="E45" s="601">
        <f>'Mapa Final'!E45</f>
        <v>0</v>
      </c>
      <c r="F45" s="601">
        <f>'Mapa Final'!F45</f>
        <v>0</v>
      </c>
      <c r="G45" s="601">
        <f>'Mapa Final'!G45</f>
        <v>0</v>
      </c>
      <c r="H45" s="604" t="str">
        <f>'Mapa Final'!I45</f>
        <v>Muy Baja</v>
      </c>
      <c r="I45" s="607" t="b">
        <f>'Mapa Final'!L45</f>
        <v>0</v>
      </c>
      <c r="J45" s="610" t="e">
        <f>'Mapa Final'!N45</f>
        <v>#N/A</v>
      </c>
      <c r="K45" s="587" t="e">
        <f>'Mapa Final'!AA45</f>
        <v>#DIV/0!</v>
      </c>
      <c r="L45" s="587" t="e">
        <f>'Mapa Final'!AE45</f>
        <v>#DIV/0!</v>
      </c>
      <c r="M45" s="592" t="e">
        <f>'Mapa Final'!AG45</f>
        <v>#DIV/0!</v>
      </c>
      <c r="N45" s="626">
        <f>'Mapa Final'!AH45</f>
        <v>0</v>
      </c>
      <c r="O45" s="636"/>
      <c r="P45" s="639"/>
      <c r="Q45" s="639"/>
      <c r="R45" s="639"/>
      <c r="S45" s="639"/>
      <c r="T45" s="633"/>
    </row>
    <row r="46" spans="1:20">
      <c r="A46" s="616"/>
      <c r="B46" s="434"/>
      <c r="C46" s="619"/>
      <c r="D46" s="619"/>
      <c r="E46" s="602"/>
      <c r="F46" s="602"/>
      <c r="G46" s="602"/>
      <c r="H46" s="605"/>
      <c r="I46" s="608"/>
      <c r="J46" s="611"/>
      <c r="K46" s="588"/>
      <c r="L46" s="588"/>
      <c r="M46" s="593"/>
      <c r="N46" s="627"/>
      <c r="O46" s="637"/>
      <c r="P46" s="494"/>
      <c r="Q46" s="494"/>
      <c r="R46" s="494"/>
      <c r="S46" s="494"/>
      <c r="T46" s="634"/>
    </row>
    <row r="47" spans="1:20">
      <c r="A47" s="616"/>
      <c r="B47" s="434"/>
      <c r="C47" s="619"/>
      <c r="D47" s="619"/>
      <c r="E47" s="602"/>
      <c r="F47" s="602"/>
      <c r="G47" s="602"/>
      <c r="H47" s="605"/>
      <c r="I47" s="608"/>
      <c r="J47" s="611"/>
      <c r="K47" s="588"/>
      <c r="L47" s="588"/>
      <c r="M47" s="593"/>
      <c r="N47" s="627"/>
      <c r="O47" s="637"/>
      <c r="P47" s="494"/>
      <c r="Q47" s="494"/>
      <c r="R47" s="494"/>
      <c r="S47" s="494"/>
      <c r="T47" s="634"/>
    </row>
    <row r="48" spans="1:20">
      <c r="A48" s="616"/>
      <c r="B48" s="434"/>
      <c r="C48" s="619"/>
      <c r="D48" s="619"/>
      <c r="E48" s="602"/>
      <c r="F48" s="602"/>
      <c r="G48" s="602"/>
      <c r="H48" s="605"/>
      <c r="I48" s="608"/>
      <c r="J48" s="611"/>
      <c r="K48" s="588"/>
      <c r="L48" s="588"/>
      <c r="M48" s="593"/>
      <c r="N48" s="627"/>
      <c r="O48" s="637"/>
      <c r="P48" s="494"/>
      <c r="Q48" s="494"/>
      <c r="R48" s="494"/>
      <c r="S48" s="494"/>
      <c r="T48" s="634"/>
    </row>
    <row r="49" spans="1:20" ht="15.75" thickBot="1">
      <c r="A49" s="617"/>
      <c r="B49" s="591"/>
      <c r="C49" s="620"/>
      <c r="D49" s="620"/>
      <c r="E49" s="603"/>
      <c r="F49" s="603"/>
      <c r="G49" s="603"/>
      <c r="H49" s="606"/>
      <c r="I49" s="609"/>
      <c r="J49" s="612"/>
      <c r="K49" s="589"/>
      <c r="L49" s="589"/>
      <c r="M49" s="594"/>
      <c r="N49" s="628"/>
      <c r="O49" s="638"/>
      <c r="P49" s="640"/>
      <c r="Q49" s="640"/>
      <c r="R49" s="640"/>
      <c r="S49" s="640"/>
      <c r="T49" s="635"/>
    </row>
    <row r="50" spans="1:20">
      <c r="A50" s="615">
        <f>'Mapa Final'!A50</f>
        <v>0</v>
      </c>
      <c r="B50" s="590">
        <f>'Mapa Final'!B50</f>
        <v>0</v>
      </c>
      <c r="C50" s="618">
        <f>'Mapa Final'!C50</f>
        <v>0</v>
      </c>
      <c r="D50" s="618">
        <f>'Mapa Final'!D50</f>
        <v>0</v>
      </c>
      <c r="E50" s="601">
        <f>'Mapa Final'!E50</f>
        <v>0</v>
      </c>
      <c r="F50" s="601">
        <f>'Mapa Final'!F50</f>
        <v>0</v>
      </c>
      <c r="G50" s="601">
        <f>'Mapa Final'!G50</f>
        <v>0</v>
      </c>
      <c r="H50" s="604" t="str">
        <f>'Mapa Final'!I50</f>
        <v>Muy Baja</v>
      </c>
      <c r="I50" s="607" t="b">
        <f>'Mapa Final'!L50</f>
        <v>0</v>
      </c>
      <c r="J50" s="610" t="e">
        <f>'Mapa Final'!N50</f>
        <v>#N/A</v>
      </c>
      <c r="K50" s="587" t="e">
        <f>'Mapa Final'!AA50</f>
        <v>#DIV/0!</v>
      </c>
      <c r="L50" s="587" t="e">
        <f>'Mapa Final'!AE50</f>
        <v>#DIV/0!</v>
      </c>
      <c r="M50" s="592" t="e">
        <f>'Mapa Final'!AG50</f>
        <v>#DIV/0!</v>
      </c>
      <c r="N50" s="626">
        <f>'Mapa Final'!AH50</f>
        <v>0</v>
      </c>
      <c r="O50" s="636"/>
      <c r="P50" s="639"/>
      <c r="Q50" s="639"/>
      <c r="R50" s="639"/>
      <c r="S50" s="639"/>
      <c r="T50" s="633"/>
    </row>
    <row r="51" spans="1:20">
      <c r="A51" s="616"/>
      <c r="B51" s="434"/>
      <c r="C51" s="619"/>
      <c r="D51" s="619"/>
      <c r="E51" s="602"/>
      <c r="F51" s="602"/>
      <c r="G51" s="602"/>
      <c r="H51" s="605"/>
      <c r="I51" s="608"/>
      <c r="J51" s="611"/>
      <c r="K51" s="588"/>
      <c r="L51" s="588"/>
      <c r="M51" s="593"/>
      <c r="N51" s="627"/>
      <c r="O51" s="637"/>
      <c r="P51" s="494"/>
      <c r="Q51" s="494"/>
      <c r="R51" s="494"/>
      <c r="S51" s="494"/>
      <c r="T51" s="634"/>
    </row>
    <row r="52" spans="1:20">
      <c r="A52" s="616"/>
      <c r="B52" s="434"/>
      <c r="C52" s="619"/>
      <c r="D52" s="619"/>
      <c r="E52" s="602"/>
      <c r="F52" s="602"/>
      <c r="G52" s="602"/>
      <c r="H52" s="605"/>
      <c r="I52" s="608"/>
      <c r="J52" s="611"/>
      <c r="K52" s="588"/>
      <c r="L52" s="588"/>
      <c r="M52" s="593"/>
      <c r="N52" s="627"/>
      <c r="O52" s="637"/>
      <c r="P52" s="494"/>
      <c r="Q52" s="494"/>
      <c r="R52" s="494"/>
      <c r="S52" s="494"/>
      <c r="T52" s="634"/>
    </row>
    <row r="53" spans="1:20">
      <c r="A53" s="616"/>
      <c r="B53" s="434"/>
      <c r="C53" s="619"/>
      <c r="D53" s="619"/>
      <c r="E53" s="602"/>
      <c r="F53" s="602"/>
      <c r="G53" s="602"/>
      <c r="H53" s="605"/>
      <c r="I53" s="608"/>
      <c r="J53" s="611"/>
      <c r="K53" s="588"/>
      <c r="L53" s="588"/>
      <c r="M53" s="593"/>
      <c r="N53" s="627"/>
      <c r="O53" s="637"/>
      <c r="P53" s="494"/>
      <c r="Q53" s="494"/>
      <c r="R53" s="494"/>
      <c r="S53" s="494"/>
      <c r="T53" s="634"/>
    </row>
    <row r="54" spans="1:20" ht="15.75" thickBot="1">
      <c r="A54" s="617"/>
      <c r="B54" s="591"/>
      <c r="C54" s="620"/>
      <c r="D54" s="620"/>
      <c r="E54" s="603"/>
      <c r="F54" s="603"/>
      <c r="G54" s="603"/>
      <c r="H54" s="606"/>
      <c r="I54" s="609"/>
      <c r="J54" s="612"/>
      <c r="K54" s="589"/>
      <c r="L54" s="589"/>
      <c r="M54" s="594"/>
      <c r="N54" s="628"/>
      <c r="O54" s="638"/>
      <c r="P54" s="640"/>
      <c r="Q54" s="640"/>
      <c r="R54" s="640"/>
      <c r="S54" s="640"/>
      <c r="T54" s="635"/>
    </row>
    <row r="55" spans="1:20">
      <c r="A55" s="615">
        <f>'Mapa Final'!A55</f>
        <v>0</v>
      </c>
      <c r="B55" s="590">
        <f>'Mapa Final'!B55</f>
        <v>0</v>
      </c>
      <c r="C55" s="618">
        <f>'Mapa Final'!C55</f>
        <v>0</v>
      </c>
      <c r="D55" s="618">
        <f>'Mapa Final'!D55</f>
        <v>0</v>
      </c>
      <c r="E55" s="601">
        <f>'Mapa Final'!E55</f>
        <v>0</v>
      </c>
      <c r="F55" s="601">
        <f>'Mapa Final'!F55</f>
        <v>0</v>
      </c>
      <c r="G55" s="601">
        <f>'Mapa Final'!G55</f>
        <v>0</v>
      </c>
      <c r="H55" s="604" t="str">
        <f>'Mapa Final'!I55</f>
        <v>Muy Baja</v>
      </c>
      <c r="I55" s="607" t="b">
        <f>'Mapa Final'!L55</f>
        <v>0</v>
      </c>
      <c r="J55" s="610" t="e">
        <f>'Mapa Final'!N55</f>
        <v>#N/A</v>
      </c>
      <c r="K55" s="587" t="e">
        <f>'Mapa Final'!AA55</f>
        <v>#DIV/0!</v>
      </c>
      <c r="L55" s="587" t="e">
        <f>'Mapa Final'!AE55</f>
        <v>#DIV/0!</v>
      </c>
      <c r="M55" s="592" t="e">
        <f>'Mapa Final'!AG55</f>
        <v>#DIV/0!</v>
      </c>
      <c r="N55" s="626">
        <f>'Mapa Final'!AH55</f>
        <v>0</v>
      </c>
      <c r="O55" s="636"/>
      <c r="P55" s="639"/>
      <c r="Q55" s="639"/>
      <c r="R55" s="639"/>
      <c r="S55" s="639"/>
      <c r="T55" s="633"/>
    </row>
    <row r="56" spans="1:20">
      <c r="A56" s="616"/>
      <c r="B56" s="434"/>
      <c r="C56" s="619"/>
      <c r="D56" s="619"/>
      <c r="E56" s="602"/>
      <c r="F56" s="602"/>
      <c r="G56" s="602"/>
      <c r="H56" s="605"/>
      <c r="I56" s="608"/>
      <c r="J56" s="611"/>
      <c r="K56" s="588"/>
      <c r="L56" s="588"/>
      <c r="M56" s="593"/>
      <c r="N56" s="627"/>
      <c r="O56" s="637"/>
      <c r="P56" s="494"/>
      <c r="Q56" s="494"/>
      <c r="R56" s="494"/>
      <c r="S56" s="494"/>
      <c r="T56" s="634"/>
    </row>
    <row r="57" spans="1:20">
      <c r="A57" s="616"/>
      <c r="B57" s="434"/>
      <c r="C57" s="619"/>
      <c r="D57" s="619"/>
      <c r="E57" s="602"/>
      <c r="F57" s="602"/>
      <c r="G57" s="602"/>
      <c r="H57" s="605"/>
      <c r="I57" s="608"/>
      <c r="J57" s="611"/>
      <c r="K57" s="588"/>
      <c r="L57" s="588"/>
      <c r="M57" s="593"/>
      <c r="N57" s="627"/>
      <c r="O57" s="637"/>
      <c r="P57" s="494"/>
      <c r="Q57" s="494"/>
      <c r="R57" s="494"/>
      <c r="S57" s="494"/>
      <c r="T57" s="634"/>
    </row>
    <row r="58" spans="1:20">
      <c r="A58" s="616"/>
      <c r="B58" s="434"/>
      <c r="C58" s="619"/>
      <c r="D58" s="619"/>
      <c r="E58" s="602"/>
      <c r="F58" s="602"/>
      <c r="G58" s="602"/>
      <c r="H58" s="605"/>
      <c r="I58" s="608"/>
      <c r="J58" s="611"/>
      <c r="K58" s="588"/>
      <c r="L58" s="588"/>
      <c r="M58" s="593"/>
      <c r="N58" s="627"/>
      <c r="O58" s="637"/>
      <c r="P58" s="494"/>
      <c r="Q58" s="494"/>
      <c r="R58" s="494"/>
      <c r="S58" s="494"/>
      <c r="T58" s="634"/>
    </row>
    <row r="59" spans="1:20" ht="15.75" thickBot="1">
      <c r="A59" s="617"/>
      <c r="B59" s="591"/>
      <c r="C59" s="620"/>
      <c r="D59" s="620"/>
      <c r="E59" s="603"/>
      <c r="F59" s="603"/>
      <c r="G59" s="603"/>
      <c r="H59" s="606"/>
      <c r="I59" s="609"/>
      <c r="J59" s="612"/>
      <c r="K59" s="589"/>
      <c r="L59" s="589"/>
      <c r="M59" s="594"/>
      <c r="N59" s="628"/>
      <c r="O59" s="638"/>
      <c r="P59" s="640"/>
      <c r="Q59" s="640"/>
      <c r="R59" s="640"/>
      <c r="S59" s="640"/>
      <c r="T59" s="635"/>
    </row>
  </sheetData>
  <mergeCells count="194">
    <mergeCell ref="R25:R26"/>
    <mergeCell ref="S25:S26"/>
    <mergeCell ref="T25:T26"/>
    <mergeCell ref="O11:O12"/>
    <mergeCell ref="S11:S12"/>
    <mergeCell ref="R11:R12"/>
    <mergeCell ref="Q11:Q12"/>
    <mergeCell ref="P11:P12"/>
    <mergeCell ref="B10:B14"/>
    <mergeCell ref="B15:B19"/>
    <mergeCell ref="B20:B24"/>
    <mergeCell ref="B25:B29"/>
    <mergeCell ref="J25:J29"/>
    <mergeCell ref="K25:K29"/>
    <mergeCell ref="L25:L29"/>
    <mergeCell ref="M25:M29"/>
    <mergeCell ref="N25:N29"/>
    <mergeCell ref="M20:M24"/>
    <mergeCell ref="N20:N24"/>
    <mergeCell ref="G20:G24"/>
    <mergeCell ref="H20:H24"/>
    <mergeCell ref="I20:I24"/>
    <mergeCell ref="J20:J24"/>
    <mergeCell ref="K20:K24"/>
    <mergeCell ref="B30:B34"/>
    <mergeCell ref="B35:B39"/>
    <mergeCell ref="B40:B44"/>
    <mergeCell ref="B45:B49"/>
    <mergeCell ref="B50:B54"/>
    <mergeCell ref="P55:P59"/>
    <mergeCell ref="Q55:Q59"/>
    <mergeCell ref="R55:R59"/>
    <mergeCell ref="S55:S59"/>
    <mergeCell ref="M50:M54"/>
    <mergeCell ref="G50:G54"/>
    <mergeCell ref="H50:H54"/>
    <mergeCell ref="I50:I54"/>
    <mergeCell ref="J50:J54"/>
    <mergeCell ref="K50:K54"/>
    <mergeCell ref="L50:L54"/>
    <mergeCell ref="P45:P49"/>
    <mergeCell ref="Q45:Q49"/>
    <mergeCell ref="R45:R49"/>
    <mergeCell ref="S45:S49"/>
    <mergeCell ref="G45:G49"/>
    <mergeCell ref="H45:H49"/>
    <mergeCell ref="I45:I49"/>
    <mergeCell ref="M40:M44"/>
    <mergeCell ref="F45:F49"/>
    <mergeCell ref="T55:T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B55:B59"/>
    <mergeCell ref="F40:F44"/>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J35:J39"/>
    <mergeCell ref="K35:K39"/>
    <mergeCell ref="L35:L39"/>
    <mergeCell ref="M35:M39"/>
    <mergeCell ref="N35:N39"/>
    <mergeCell ref="N40:N44"/>
    <mergeCell ref="A35:A39"/>
    <mergeCell ref="C35:C39"/>
    <mergeCell ref="D35:D39"/>
    <mergeCell ref="E35:E39"/>
    <mergeCell ref="F35:F39"/>
    <mergeCell ref="G35:G39"/>
    <mergeCell ref="H35:H39"/>
    <mergeCell ref="I35:I39"/>
    <mergeCell ref="G40:G44"/>
    <mergeCell ref="H40:H44"/>
    <mergeCell ref="I40:I44"/>
    <mergeCell ref="J40:J44"/>
    <mergeCell ref="K40:K44"/>
    <mergeCell ref="L40:L44"/>
    <mergeCell ref="A40:A44"/>
    <mergeCell ref="C40:C44"/>
    <mergeCell ref="D40:D44"/>
    <mergeCell ref="E40:E44"/>
    <mergeCell ref="N30:N34"/>
    <mergeCell ref="O25:O26"/>
    <mergeCell ref="P25:P26"/>
    <mergeCell ref="Q25:Q26"/>
    <mergeCell ref="A25:A29"/>
    <mergeCell ref="C25:C29"/>
    <mergeCell ref="D25:D29"/>
    <mergeCell ref="E25:E29"/>
    <mergeCell ref="F25:F29"/>
    <mergeCell ref="G25:G29"/>
    <mergeCell ref="H25:H29"/>
    <mergeCell ref="I25:I29"/>
    <mergeCell ref="M30:M34"/>
    <mergeCell ref="G30:G34"/>
    <mergeCell ref="H30:H34"/>
    <mergeCell ref="I30:I34"/>
    <mergeCell ref="J30:J34"/>
    <mergeCell ref="K30:K34"/>
    <mergeCell ref="L30:L34"/>
    <mergeCell ref="A30:A34"/>
    <mergeCell ref="C30:C34"/>
    <mergeCell ref="D30:D34"/>
    <mergeCell ref="E30:E34"/>
    <mergeCell ref="F30:F34"/>
    <mergeCell ref="L20:L24"/>
    <mergeCell ref="A20:A24"/>
    <mergeCell ref="C20:C24"/>
    <mergeCell ref="D20:D24"/>
    <mergeCell ref="E20:E24"/>
    <mergeCell ref="F20:F24"/>
    <mergeCell ref="J15:J19"/>
    <mergeCell ref="K15:K19"/>
    <mergeCell ref="L15:L19"/>
    <mergeCell ref="M15:M19"/>
    <mergeCell ref="I10:I14"/>
    <mergeCell ref="J10:J14"/>
    <mergeCell ref="K10:K14"/>
    <mergeCell ref="L10:L14"/>
    <mergeCell ref="N15:N19"/>
    <mergeCell ref="A9:N9"/>
    <mergeCell ref="A10:A14"/>
    <mergeCell ref="C10:C14"/>
    <mergeCell ref="D10:D14"/>
    <mergeCell ref="E10:E14"/>
    <mergeCell ref="F10:F14"/>
    <mergeCell ref="A15:A19"/>
    <mergeCell ref="C15:C19"/>
    <mergeCell ref="D15:D19"/>
    <mergeCell ref="E15:E19"/>
    <mergeCell ref="F15:F19"/>
    <mergeCell ref="G15:G19"/>
    <mergeCell ref="H15:H19"/>
    <mergeCell ref="I15:I19"/>
    <mergeCell ref="M10:M14"/>
    <mergeCell ref="N10:N14"/>
    <mergeCell ref="G10:G14"/>
    <mergeCell ref="H10:H14"/>
    <mergeCell ref="O40:O41"/>
    <mergeCell ref="P40:P41"/>
    <mergeCell ref="Q40:Q41"/>
    <mergeCell ref="R40:R41"/>
    <mergeCell ref="S40:S41"/>
    <mergeCell ref="T40:T41"/>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60:J1048576 A7:B7">
    <cfRule type="containsText" dxfId="1195" priority="663" operator="containsText" text="3- Moderado">
      <formula>NOT(ISERROR(SEARCH("3- Moderado",A7)))</formula>
    </cfRule>
    <cfRule type="containsText" dxfId="1194" priority="664" operator="containsText" text="6- Moderado">
      <formula>NOT(ISERROR(SEARCH("6- Moderado",A7)))</formula>
    </cfRule>
    <cfRule type="containsText" dxfId="1193" priority="665" operator="containsText" text="4- Moderado">
      <formula>NOT(ISERROR(SEARCH("4- Moderado",A7)))</formula>
    </cfRule>
    <cfRule type="containsText" dxfId="1192" priority="666" operator="containsText" text="3- Bajo">
      <formula>NOT(ISERROR(SEARCH("3- Bajo",A7)))</formula>
    </cfRule>
    <cfRule type="containsText" dxfId="1191" priority="667" operator="containsText" text="4- Bajo">
      <formula>NOT(ISERROR(SEARCH("4- Bajo",A7)))</formula>
    </cfRule>
    <cfRule type="containsText" dxfId="1190" priority="668" operator="containsText" text="1- Bajo">
      <formula>NOT(ISERROR(SEARCH("1- Bajo",A7)))</formula>
    </cfRule>
  </conditionalFormatting>
  <conditionalFormatting sqref="H8:J8">
    <cfRule type="containsText" dxfId="1189" priority="656" operator="containsText" text="3- Moderado">
      <formula>NOT(ISERROR(SEARCH("3- Moderado",H8)))</formula>
    </cfRule>
    <cfRule type="containsText" dxfId="1188" priority="657" operator="containsText" text="6- Moderado">
      <formula>NOT(ISERROR(SEARCH("6- Moderado",H8)))</formula>
    </cfRule>
    <cfRule type="containsText" dxfId="1187" priority="658" operator="containsText" text="4- Moderado">
      <formula>NOT(ISERROR(SEARCH("4- Moderado",H8)))</formula>
    </cfRule>
    <cfRule type="containsText" dxfId="1186" priority="659" operator="containsText" text="3- Bajo">
      <formula>NOT(ISERROR(SEARCH("3- Bajo",H8)))</formula>
    </cfRule>
    <cfRule type="containsText" dxfId="1185" priority="660" operator="containsText" text="4- Bajo">
      <formula>NOT(ISERROR(SEARCH("4- Bajo",H8)))</formula>
    </cfRule>
    <cfRule type="containsText" dxfId="1184" priority="662" operator="containsText" text="1- Bajo">
      <formula>NOT(ISERROR(SEARCH("1- Bajo",H8)))</formula>
    </cfRule>
  </conditionalFormatting>
  <conditionalFormatting sqref="J8 J60:J1048576">
    <cfRule type="containsText" dxfId="1183" priority="645" operator="containsText" text="25- Extremo">
      <formula>NOT(ISERROR(SEARCH("25- Extremo",J8)))</formula>
    </cfRule>
    <cfRule type="containsText" dxfId="1182" priority="646" operator="containsText" text="20- Extremo">
      <formula>NOT(ISERROR(SEARCH("20- Extremo",J8)))</formula>
    </cfRule>
    <cfRule type="containsText" dxfId="1181" priority="647" operator="containsText" text="15- Extremo">
      <formula>NOT(ISERROR(SEARCH("15- Extremo",J8)))</formula>
    </cfRule>
    <cfRule type="containsText" dxfId="1180" priority="648" operator="containsText" text="10- Extremo">
      <formula>NOT(ISERROR(SEARCH("10- Extremo",J8)))</formula>
    </cfRule>
    <cfRule type="containsText" dxfId="1179" priority="649" operator="containsText" text="5- Extremo">
      <formula>NOT(ISERROR(SEARCH("5- Extremo",J8)))</formula>
    </cfRule>
    <cfRule type="containsText" dxfId="1178" priority="650" operator="containsText" text="12- Alto">
      <formula>NOT(ISERROR(SEARCH("12- Alto",J8)))</formula>
    </cfRule>
    <cfRule type="containsText" dxfId="1177" priority="651" operator="containsText" text="10- Alto">
      <formula>NOT(ISERROR(SEARCH("10- Alto",J8)))</formula>
    </cfRule>
    <cfRule type="containsText" dxfId="1176" priority="652" operator="containsText" text="9- Alto">
      <formula>NOT(ISERROR(SEARCH("9- Alto",J8)))</formula>
    </cfRule>
    <cfRule type="containsText" dxfId="1175" priority="653" operator="containsText" text="8- Alto">
      <formula>NOT(ISERROR(SEARCH("8- Alto",J8)))</formula>
    </cfRule>
    <cfRule type="containsText" dxfId="1174" priority="654" operator="containsText" text="5- Alto">
      <formula>NOT(ISERROR(SEARCH("5- Alto",J8)))</formula>
    </cfRule>
    <cfRule type="containsText" dxfId="1173" priority="655" operator="containsText" text="4- Alto">
      <formula>NOT(ISERROR(SEARCH("4- Alto",J8)))</formula>
    </cfRule>
    <cfRule type="containsText" dxfId="1172" priority="661" operator="containsText" text="2- Bajo">
      <formula>NOT(ISERROR(SEARCH("2- Bajo",J8)))</formula>
    </cfRule>
  </conditionalFormatting>
  <conditionalFormatting sqref="K10:L10 K15:L15 K20:L20">
    <cfRule type="containsText" dxfId="1171" priority="639" operator="containsText" text="3- Moderado">
      <formula>NOT(ISERROR(SEARCH("3- Moderado",K10)))</formula>
    </cfRule>
    <cfRule type="containsText" dxfId="1170" priority="640" operator="containsText" text="6- Moderado">
      <formula>NOT(ISERROR(SEARCH("6- Moderado",K10)))</formula>
    </cfRule>
    <cfRule type="containsText" dxfId="1169" priority="641" operator="containsText" text="4- Moderado">
      <formula>NOT(ISERROR(SEARCH("4- Moderado",K10)))</formula>
    </cfRule>
    <cfRule type="containsText" dxfId="1168" priority="642" operator="containsText" text="3- Bajo">
      <formula>NOT(ISERROR(SEARCH("3- Bajo",K10)))</formula>
    </cfRule>
    <cfRule type="containsText" dxfId="1167" priority="643" operator="containsText" text="4- Bajo">
      <formula>NOT(ISERROR(SEARCH("4- Bajo",K10)))</formula>
    </cfRule>
    <cfRule type="containsText" dxfId="1166" priority="644" operator="containsText" text="1- Bajo">
      <formula>NOT(ISERROR(SEARCH("1- Bajo",K10)))</formula>
    </cfRule>
  </conditionalFormatting>
  <conditionalFormatting sqref="H10:I10 H15:I15 H20:I20">
    <cfRule type="containsText" dxfId="1165" priority="633" operator="containsText" text="3- Moderado">
      <formula>NOT(ISERROR(SEARCH("3- Moderado",H10)))</formula>
    </cfRule>
    <cfRule type="containsText" dxfId="1164" priority="634" operator="containsText" text="6- Moderado">
      <formula>NOT(ISERROR(SEARCH("6- Moderado",H10)))</formula>
    </cfRule>
    <cfRule type="containsText" dxfId="1163" priority="635" operator="containsText" text="4- Moderado">
      <formula>NOT(ISERROR(SEARCH("4- Moderado",H10)))</formula>
    </cfRule>
    <cfRule type="containsText" dxfId="1162" priority="636" operator="containsText" text="3- Bajo">
      <formula>NOT(ISERROR(SEARCH("3- Bajo",H10)))</formula>
    </cfRule>
    <cfRule type="containsText" dxfId="1161" priority="637" operator="containsText" text="4- Bajo">
      <formula>NOT(ISERROR(SEARCH("4- Bajo",H10)))</formula>
    </cfRule>
    <cfRule type="containsText" dxfId="1160" priority="638" operator="containsText" text="1- Bajo">
      <formula>NOT(ISERROR(SEARCH("1- Bajo",H10)))</formula>
    </cfRule>
  </conditionalFormatting>
  <conditionalFormatting sqref="A10:E10 E15 A15:B15 B20 B25 B30 B35 B40 B45 B50 B55">
    <cfRule type="containsText" dxfId="1159" priority="627" operator="containsText" text="3- Moderado">
      <formula>NOT(ISERROR(SEARCH("3- Moderado",A10)))</formula>
    </cfRule>
    <cfRule type="containsText" dxfId="1158" priority="628" operator="containsText" text="6- Moderado">
      <formula>NOT(ISERROR(SEARCH("6- Moderado",A10)))</formula>
    </cfRule>
    <cfRule type="containsText" dxfId="1157" priority="629" operator="containsText" text="4- Moderado">
      <formula>NOT(ISERROR(SEARCH("4- Moderado",A10)))</formula>
    </cfRule>
    <cfRule type="containsText" dxfId="1156" priority="630" operator="containsText" text="3- Bajo">
      <formula>NOT(ISERROR(SEARCH("3- Bajo",A10)))</formula>
    </cfRule>
    <cfRule type="containsText" dxfId="1155" priority="631" operator="containsText" text="4- Bajo">
      <formula>NOT(ISERROR(SEARCH("4- Bajo",A10)))</formula>
    </cfRule>
    <cfRule type="containsText" dxfId="1154" priority="632" operator="containsText" text="1- Bajo">
      <formula>NOT(ISERROR(SEARCH("1- Bajo",A10)))</formula>
    </cfRule>
  </conditionalFormatting>
  <conditionalFormatting sqref="F10:G10 F15:G15">
    <cfRule type="containsText" dxfId="1153" priority="621" operator="containsText" text="3- Moderado">
      <formula>NOT(ISERROR(SEARCH("3- Moderado",F10)))</formula>
    </cfRule>
    <cfRule type="containsText" dxfId="1152" priority="622" operator="containsText" text="6- Moderado">
      <formula>NOT(ISERROR(SEARCH("6- Moderado",F10)))</formula>
    </cfRule>
    <cfRule type="containsText" dxfId="1151" priority="623" operator="containsText" text="4- Moderado">
      <formula>NOT(ISERROR(SEARCH("4- Moderado",F10)))</formula>
    </cfRule>
    <cfRule type="containsText" dxfId="1150" priority="624" operator="containsText" text="3- Bajo">
      <formula>NOT(ISERROR(SEARCH("3- Bajo",F10)))</formula>
    </cfRule>
    <cfRule type="containsText" dxfId="1149" priority="625" operator="containsText" text="4- Bajo">
      <formula>NOT(ISERROR(SEARCH("4- Bajo",F10)))</formula>
    </cfRule>
    <cfRule type="containsText" dxfId="1148" priority="626" operator="containsText" text="1- Bajo">
      <formula>NOT(ISERROR(SEARCH("1- Bajo",F10)))</formula>
    </cfRule>
  </conditionalFormatting>
  <conditionalFormatting sqref="K8">
    <cfRule type="containsText" dxfId="1147" priority="615" operator="containsText" text="3- Moderado">
      <formula>NOT(ISERROR(SEARCH("3- Moderado",K8)))</formula>
    </cfRule>
    <cfRule type="containsText" dxfId="1146" priority="616" operator="containsText" text="6- Moderado">
      <formula>NOT(ISERROR(SEARCH("6- Moderado",K8)))</formula>
    </cfRule>
    <cfRule type="containsText" dxfId="1145" priority="617" operator="containsText" text="4- Moderado">
      <formula>NOT(ISERROR(SEARCH("4- Moderado",K8)))</formula>
    </cfRule>
    <cfRule type="containsText" dxfId="1144" priority="618" operator="containsText" text="3- Bajo">
      <formula>NOT(ISERROR(SEARCH("3- Bajo",K8)))</formula>
    </cfRule>
    <cfRule type="containsText" dxfId="1143" priority="619" operator="containsText" text="4- Bajo">
      <formula>NOT(ISERROR(SEARCH("4- Bajo",K8)))</formula>
    </cfRule>
    <cfRule type="containsText" dxfId="1142" priority="620" operator="containsText" text="1- Bajo">
      <formula>NOT(ISERROR(SEARCH("1- Bajo",K8)))</formula>
    </cfRule>
  </conditionalFormatting>
  <conditionalFormatting sqref="L8">
    <cfRule type="containsText" dxfId="1141" priority="609" operator="containsText" text="3- Moderado">
      <formula>NOT(ISERROR(SEARCH("3- Moderado",L8)))</formula>
    </cfRule>
    <cfRule type="containsText" dxfId="1140" priority="610" operator="containsText" text="6- Moderado">
      <formula>NOT(ISERROR(SEARCH("6- Moderado",L8)))</formula>
    </cfRule>
    <cfRule type="containsText" dxfId="1139" priority="611" operator="containsText" text="4- Moderado">
      <formula>NOT(ISERROR(SEARCH("4- Moderado",L8)))</formula>
    </cfRule>
    <cfRule type="containsText" dxfId="1138" priority="612" operator="containsText" text="3- Bajo">
      <formula>NOT(ISERROR(SEARCH("3- Bajo",L8)))</formula>
    </cfRule>
    <cfRule type="containsText" dxfId="1137" priority="613" operator="containsText" text="4- Bajo">
      <formula>NOT(ISERROR(SEARCH("4- Bajo",L8)))</formula>
    </cfRule>
    <cfRule type="containsText" dxfId="1136" priority="614" operator="containsText" text="1- Bajo">
      <formula>NOT(ISERROR(SEARCH("1- Bajo",L8)))</formula>
    </cfRule>
  </conditionalFormatting>
  <conditionalFormatting sqref="M8">
    <cfRule type="containsText" dxfId="1135" priority="603" operator="containsText" text="3- Moderado">
      <formula>NOT(ISERROR(SEARCH("3- Moderado",M8)))</formula>
    </cfRule>
    <cfRule type="containsText" dxfId="1134" priority="604" operator="containsText" text="6- Moderado">
      <formula>NOT(ISERROR(SEARCH("6- Moderado",M8)))</formula>
    </cfRule>
    <cfRule type="containsText" dxfId="1133" priority="605" operator="containsText" text="4- Moderado">
      <formula>NOT(ISERROR(SEARCH("4- Moderado",M8)))</formula>
    </cfRule>
    <cfRule type="containsText" dxfId="1132" priority="606" operator="containsText" text="3- Bajo">
      <formula>NOT(ISERROR(SEARCH("3- Bajo",M8)))</formula>
    </cfRule>
    <cfRule type="containsText" dxfId="1131" priority="607" operator="containsText" text="4- Bajo">
      <formula>NOT(ISERROR(SEARCH("4- Bajo",M8)))</formula>
    </cfRule>
    <cfRule type="containsText" dxfId="1130" priority="608" operator="containsText" text="1- Bajo">
      <formula>NOT(ISERROR(SEARCH("1- Bajo",M8)))</formula>
    </cfRule>
  </conditionalFormatting>
  <conditionalFormatting sqref="J10:J24">
    <cfRule type="containsText" dxfId="1129" priority="598" operator="containsText" text="Bajo">
      <formula>NOT(ISERROR(SEARCH("Bajo",J10)))</formula>
    </cfRule>
    <cfRule type="containsText" dxfId="1128" priority="599" operator="containsText" text="Moderado">
      <formula>NOT(ISERROR(SEARCH("Moderado",J10)))</formula>
    </cfRule>
    <cfRule type="containsText" dxfId="1127" priority="600" operator="containsText" text="Alto">
      <formula>NOT(ISERROR(SEARCH("Alto",J10)))</formula>
    </cfRule>
    <cfRule type="containsText" dxfId="1126"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1125" priority="573" operator="containsText" text="Moderado">
      <formula>NOT(ISERROR(SEARCH("Moderado",M10)))</formula>
    </cfRule>
    <cfRule type="containsText" dxfId="1124" priority="593" operator="containsText" text="Bajo">
      <formula>NOT(ISERROR(SEARCH("Bajo",M10)))</formula>
    </cfRule>
    <cfRule type="containsText" dxfId="1123" priority="594" operator="containsText" text="Moderado">
      <formula>NOT(ISERROR(SEARCH("Moderado",M10)))</formula>
    </cfRule>
    <cfRule type="containsText" dxfId="1122" priority="595" operator="containsText" text="Alto">
      <formula>NOT(ISERROR(SEARCH("Alto",M10)))</formula>
    </cfRule>
    <cfRule type="containsText" dxfId="1121"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1120" priority="587" operator="containsText" text="3- Moderado">
      <formula>NOT(ISERROR(SEARCH("3- Moderado",N10)))</formula>
    </cfRule>
    <cfRule type="containsText" dxfId="1119" priority="588" operator="containsText" text="6- Moderado">
      <formula>NOT(ISERROR(SEARCH("6- Moderado",N10)))</formula>
    </cfRule>
    <cfRule type="containsText" dxfId="1118" priority="589" operator="containsText" text="4- Moderado">
      <formula>NOT(ISERROR(SEARCH("4- Moderado",N10)))</formula>
    </cfRule>
    <cfRule type="containsText" dxfId="1117" priority="590" operator="containsText" text="3- Bajo">
      <formula>NOT(ISERROR(SEARCH("3- Bajo",N10)))</formula>
    </cfRule>
    <cfRule type="containsText" dxfId="1116" priority="591" operator="containsText" text="4- Bajo">
      <formula>NOT(ISERROR(SEARCH("4- Bajo",N10)))</formula>
    </cfRule>
    <cfRule type="containsText" dxfId="1115" priority="592" operator="containsText" text="1- Bajo">
      <formula>NOT(ISERROR(SEARCH("1- Bajo",N10)))</formula>
    </cfRule>
  </conditionalFormatting>
  <conditionalFormatting sqref="H10:H24">
    <cfRule type="containsText" dxfId="1114" priority="574" operator="containsText" text="Muy Alta">
      <formula>NOT(ISERROR(SEARCH("Muy Alta",H10)))</formula>
    </cfRule>
    <cfRule type="containsText" dxfId="1113" priority="575" operator="containsText" text="Alta">
      <formula>NOT(ISERROR(SEARCH("Alta",H10)))</formula>
    </cfRule>
    <cfRule type="containsText" dxfId="1112" priority="576" operator="containsText" text="Muy Alta">
      <formula>NOT(ISERROR(SEARCH("Muy Alta",H10)))</formula>
    </cfRule>
    <cfRule type="containsText" dxfId="1111" priority="581" operator="containsText" text="Muy Baja">
      <formula>NOT(ISERROR(SEARCH("Muy Baja",H10)))</formula>
    </cfRule>
    <cfRule type="containsText" dxfId="1110" priority="582" operator="containsText" text="Baja">
      <formula>NOT(ISERROR(SEARCH("Baja",H10)))</formula>
    </cfRule>
    <cfRule type="containsText" dxfId="1109" priority="583" operator="containsText" text="Media">
      <formula>NOT(ISERROR(SEARCH("Media",H10)))</formula>
    </cfRule>
    <cfRule type="containsText" dxfId="1108" priority="584" operator="containsText" text="Alta">
      <formula>NOT(ISERROR(SEARCH("Alta",H10)))</formula>
    </cfRule>
    <cfRule type="containsText" dxfId="1107" priority="586" operator="containsText" text="Muy Alta">
      <formula>NOT(ISERROR(SEARCH("Muy Alta",H10)))</formula>
    </cfRule>
  </conditionalFormatting>
  <conditionalFormatting sqref="I10:I24">
    <cfRule type="containsText" dxfId="1106" priority="577" operator="containsText" text="Catastrófico">
      <formula>NOT(ISERROR(SEARCH("Catastrófico",I10)))</formula>
    </cfRule>
    <cfRule type="containsText" dxfId="1105" priority="578" operator="containsText" text="Mayor">
      <formula>NOT(ISERROR(SEARCH("Mayor",I10)))</formula>
    </cfRule>
    <cfRule type="containsText" dxfId="1104" priority="579" operator="containsText" text="Menor">
      <formula>NOT(ISERROR(SEARCH("Menor",I10)))</formula>
    </cfRule>
    <cfRule type="containsText" dxfId="1103" priority="580" operator="containsText" text="Leve">
      <formula>NOT(ISERROR(SEARCH("Leve",I10)))</formula>
    </cfRule>
    <cfRule type="containsText" dxfId="1102" priority="585" operator="containsText" text="Moderado">
      <formula>NOT(ISERROR(SEARCH("Moderado",I10)))</formula>
    </cfRule>
  </conditionalFormatting>
  <conditionalFormatting sqref="K10:K24">
    <cfRule type="containsText" dxfId="1101" priority="572" operator="containsText" text="Media">
      <formula>NOT(ISERROR(SEARCH("Media",K10)))</formula>
    </cfRule>
  </conditionalFormatting>
  <conditionalFormatting sqref="L10:L24">
    <cfRule type="containsText" dxfId="1100" priority="571" operator="containsText" text="Moderado">
      <formula>NOT(ISERROR(SEARCH("Moderado",L10)))</formula>
    </cfRule>
  </conditionalFormatting>
  <conditionalFormatting sqref="C15">
    <cfRule type="containsText" dxfId="1099" priority="565" operator="containsText" text="3- Moderado">
      <formula>NOT(ISERROR(SEARCH("3- Moderado",C15)))</formula>
    </cfRule>
    <cfRule type="containsText" dxfId="1098" priority="566" operator="containsText" text="6- Moderado">
      <formula>NOT(ISERROR(SEARCH("6- Moderado",C15)))</formula>
    </cfRule>
    <cfRule type="containsText" dxfId="1097" priority="567" operator="containsText" text="4- Moderado">
      <formula>NOT(ISERROR(SEARCH("4- Moderado",C15)))</formula>
    </cfRule>
    <cfRule type="containsText" dxfId="1096" priority="568" operator="containsText" text="3- Bajo">
      <formula>NOT(ISERROR(SEARCH("3- Bajo",C15)))</formula>
    </cfRule>
    <cfRule type="containsText" dxfId="1095" priority="569" operator="containsText" text="4- Bajo">
      <formula>NOT(ISERROR(SEARCH("4- Bajo",C15)))</formula>
    </cfRule>
    <cfRule type="containsText" dxfId="1094" priority="570" operator="containsText" text="1- Bajo">
      <formula>NOT(ISERROR(SEARCH("1- Bajo",C15)))</formula>
    </cfRule>
  </conditionalFormatting>
  <conditionalFormatting sqref="D15">
    <cfRule type="containsText" dxfId="1093" priority="559" operator="containsText" text="3- Moderado">
      <formula>NOT(ISERROR(SEARCH("3- Moderado",D15)))</formula>
    </cfRule>
    <cfRule type="containsText" dxfId="1092" priority="560" operator="containsText" text="6- Moderado">
      <formula>NOT(ISERROR(SEARCH("6- Moderado",D15)))</formula>
    </cfRule>
    <cfRule type="containsText" dxfId="1091" priority="561" operator="containsText" text="4- Moderado">
      <formula>NOT(ISERROR(SEARCH("4- Moderado",D15)))</formula>
    </cfRule>
    <cfRule type="containsText" dxfId="1090" priority="562" operator="containsText" text="3- Bajo">
      <formula>NOT(ISERROR(SEARCH("3- Bajo",D15)))</formula>
    </cfRule>
    <cfRule type="containsText" dxfId="1089" priority="563" operator="containsText" text="4- Bajo">
      <formula>NOT(ISERROR(SEARCH("4- Bajo",D15)))</formula>
    </cfRule>
    <cfRule type="containsText" dxfId="1088" priority="564" operator="containsText" text="1- Bajo">
      <formula>NOT(ISERROR(SEARCH("1- Bajo",D15)))</formula>
    </cfRule>
  </conditionalFormatting>
  <conditionalFormatting sqref="J10:J24">
    <cfRule type="containsText" dxfId="1087" priority="558" operator="containsText" text="Moderado">
      <formula>NOT(ISERROR(SEARCH("Moderado",J10)))</formula>
    </cfRule>
  </conditionalFormatting>
  <conditionalFormatting sqref="J10:J24">
    <cfRule type="containsText" dxfId="1086" priority="556" operator="containsText" text="Bajo">
      <formula>NOT(ISERROR(SEARCH("Bajo",J10)))</formula>
    </cfRule>
    <cfRule type="containsText" dxfId="1085" priority="557" operator="containsText" text="Extremo">
      <formula>NOT(ISERROR(SEARCH("Extremo",J10)))</formula>
    </cfRule>
  </conditionalFormatting>
  <conditionalFormatting sqref="K10:K24">
    <cfRule type="containsText" dxfId="1084" priority="554" operator="containsText" text="Baja">
      <formula>NOT(ISERROR(SEARCH("Baja",K10)))</formula>
    </cfRule>
    <cfRule type="containsText" dxfId="1083" priority="555" operator="containsText" text="Muy Baja">
      <formula>NOT(ISERROR(SEARCH("Muy Baja",K10)))</formula>
    </cfRule>
  </conditionalFormatting>
  <conditionalFormatting sqref="K10:K24">
    <cfRule type="containsText" dxfId="1082" priority="552" operator="containsText" text="Muy Alta">
      <formula>NOT(ISERROR(SEARCH("Muy Alta",K10)))</formula>
    </cfRule>
    <cfRule type="containsText" dxfId="1081" priority="553" operator="containsText" text="Alta">
      <formula>NOT(ISERROR(SEARCH("Alta",K10)))</formula>
    </cfRule>
  </conditionalFormatting>
  <conditionalFormatting sqref="L10:L24">
    <cfRule type="containsText" dxfId="1080" priority="548" operator="containsText" text="Catastrófico">
      <formula>NOT(ISERROR(SEARCH("Catastrófico",L10)))</formula>
    </cfRule>
    <cfRule type="containsText" dxfId="1079" priority="549" operator="containsText" text="Mayor">
      <formula>NOT(ISERROR(SEARCH("Mayor",L10)))</formula>
    </cfRule>
    <cfRule type="containsText" dxfId="1078" priority="550" operator="containsText" text="Menor">
      <formula>NOT(ISERROR(SEARCH("Menor",L10)))</formula>
    </cfRule>
    <cfRule type="containsText" dxfId="1077" priority="551" operator="containsText" text="Leve">
      <formula>NOT(ISERROR(SEARCH("Leve",L10)))</formula>
    </cfRule>
  </conditionalFormatting>
  <conditionalFormatting sqref="A20 E20">
    <cfRule type="containsText" dxfId="1076" priority="542" operator="containsText" text="3- Moderado">
      <formula>NOT(ISERROR(SEARCH("3- Moderado",A20)))</formula>
    </cfRule>
    <cfRule type="containsText" dxfId="1075" priority="543" operator="containsText" text="6- Moderado">
      <formula>NOT(ISERROR(SEARCH("6- Moderado",A20)))</formula>
    </cfRule>
    <cfRule type="containsText" dxfId="1074" priority="544" operator="containsText" text="4- Moderado">
      <formula>NOT(ISERROR(SEARCH("4- Moderado",A20)))</formula>
    </cfRule>
    <cfRule type="containsText" dxfId="1073" priority="545" operator="containsText" text="3- Bajo">
      <formula>NOT(ISERROR(SEARCH("3- Bajo",A20)))</formula>
    </cfRule>
    <cfRule type="containsText" dxfId="1072" priority="546" operator="containsText" text="4- Bajo">
      <formula>NOT(ISERROR(SEARCH("4- Bajo",A20)))</formula>
    </cfRule>
    <cfRule type="containsText" dxfId="1071" priority="547" operator="containsText" text="1- Bajo">
      <formula>NOT(ISERROR(SEARCH("1- Bajo",A20)))</formula>
    </cfRule>
  </conditionalFormatting>
  <conditionalFormatting sqref="F20:G20">
    <cfRule type="containsText" dxfId="1070" priority="536" operator="containsText" text="3- Moderado">
      <formula>NOT(ISERROR(SEARCH("3- Moderado",F20)))</formula>
    </cfRule>
    <cfRule type="containsText" dxfId="1069" priority="537" operator="containsText" text="6- Moderado">
      <formula>NOT(ISERROR(SEARCH("6- Moderado",F20)))</formula>
    </cfRule>
    <cfRule type="containsText" dxfId="1068" priority="538" operator="containsText" text="4- Moderado">
      <formula>NOT(ISERROR(SEARCH("4- Moderado",F20)))</formula>
    </cfRule>
    <cfRule type="containsText" dxfId="1067" priority="539" operator="containsText" text="3- Bajo">
      <formula>NOT(ISERROR(SEARCH("3- Bajo",F20)))</formula>
    </cfRule>
    <cfRule type="containsText" dxfId="1066" priority="540" operator="containsText" text="4- Bajo">
      <formula>NOT(ISERROR(SEARCH("4- Bajo",F20)))</formula>
    </cfRule>
    <cfRule type="containsText" dxfId="1065" priority="541" operator="containsText" text="1- Bajo">
      <formula>NOT(ISERROR(SEARCH("1- Bajo",F20)))</formula>
    </cfRule>
  </conditionalFormatting>
  <conditionalFormatting sqref="C20">
    <cfRule type="containsText" dxfId="1064" priority="530" operator="containsText" text="3- Moderado">
      <formula>NOT(ISERROR(SEARCH("3- Moderado",C20)))</formula>
    </cfRule>
    <cfRule type="containsText" dxfId="1063" priority="531" operator="containsText" text="6- Moderado">
      <formula>NOT(ISERROR(SEARCH("6- Moderado",C20)))</formula>
    </cfRule>
    <cfRule type="containsText" dxfId="1062" priority="532" operator="containsText" text="4- Moderado">
      <formula>NOT(ISERROR(SEARCH("4- Moderado",C20)))</formula>
    </cfRule>
    <cfRule type="containsText" dxfId="1061" priority="533" operator="containsText" text="3- Bajo">
      <formula>NOT(ISERROR(SEARCH("3- Bajo",C20)))</formula>
    </cfRule>
    <cfRule type="containsText" dxfId="1060" priority="534" operator="containsText" text="4- Bajo">
      <formula>NOT(ISERROR(SEARCH("4- Bajo",C20)))</formula>
    </cfRule>
    <cfRule type="containsText" dxfId="1059" priority="535" operator="containsText" text="1- Bajo">
      <formula>NOT(ISERROR(SEARCH("1- Bajo",C20)))</formula>
    </cfRule>
  </conditionalFormatting>
  <conditionalFormatting sqref="D20">
    <cfRule type="containsText" dxfId="1058" priority="524" operator="containsText" text="3- Moderado">
      <formula>NOT(ISERROR(SEARCH("3- Moderado",D20)))</formula>
    </cfRule>
    <cfRule type="containsText" dxfId="1057" priority="525" operator="containsText" text="6- Moderado">
      <formula>NOT(ISERROR(SEARCH("6- Moderado",D20)))</formula>
    </cfRule>
    <cfRule type="containsText" dxfId="1056" priority="526" operator="containsText" text="4- Moderado">
      <formula>NOT(ISERROR(SEARCH("4- Moderado",D20)))</formula>
    </cfRule>
    <cfRule type="containsText" dxfId="1055" priority="527" operator="containsText" text="3- Bajo">
      <formula>NOT(ISERROR(SEARCH("3- Bajo",D20)))</formula>
    </cfRule>
    <cfRule type="containsText" dxfId="1054" priority="528" operator="containsText" text="4- Bajo">
      <formula>NOT(ISERROR(SEARCH("4- Bajo",D20)))</formula>
    </cfRule>
    <cfRule type="containsText" dxfId="1053" priority="529" operator="containsText" text="1- Bajo">
      <formula>NOT(ISERROR(SEARCH("1- Bajo",D20)))</formula>
    </cfRule>
  </conditionalFormatting>
  <conditionalFormatting sqref="K25:L25">
    <cfRule type="containsText" dxfId="1052" priority="518" operator="containsText" text="3- Moderado">
      <formula>NOT(ISERROR(SEARCH("3- Moderado",K25)))</formula>
    </cfRule>
    <cfRule type="containsText" dxfId="1051" priority="519" operator="containsText" text="6- Moderado">
      <formula>NOT(ISERROR(SEARCH("6- Moderado",K25)))</formula>
    </cfRule>
    <cfRule type="containsText" dxfId="1050" priority="520" operator="containsText" text="4- Moderado">
      <formula>NOT(ISERROR(SEARCH("4- Moderado",K25)))</formula>
    </cfRule>
    <cfRule type="containsText" dxfId="1049" priority="521" operator="containsText" text="3- Bajo">
      <formula>NOT(ISERROR(SEARCH("3- Bajo",K25)))</formula>
    </cfRule>
    <cfRule type="containsText" dxfId="1048" priority="522" operator="containsText" text="4- Bajo">
      <formula>NOT(ISERROR(SEARCH("4- Bajo",K25)))</formula>
    </cfRule>
    <cfRule type="containsText" dxfId="1047" priority="523" operator="containsText" text="1- Bajo">
      <formula>NOT(ISERROR(SEARCH("1- Bajo",K25)))</formula>
    </cfRule>
  </conditionalFormatting>
  <conditionalFormatting sqref="H25:I25">
    <cfRule type="containsText" dxfId="1046" priority="512" operator="containsText" text="3- Moderado">
      <formula>NOT(ISERROR(SEARCH("3- Moderado",H25)))</formula>
    </cfRule>
    <cfRule type="containsText" dxfId="1045" priority="513" operator="containsText" text="6- Moderado">
      <formula>NOT(ISERROR(SEARCH("6- Moderado",H25)))</formula>
    </cfRule>
    <cfRule type="containsText" dxfId="1044" priority="514" operator="containsText" text="4- Moderado">
      <formula>NOT(ISERROR(SEARCH("4- Moderado",H25)))</formula>
    </cfRule>
    <cfRule type="containsText" dxfId="1043" priority="515" operator="containsText" text="3- Bajo">
      <formula>NOT(ISERROR(SEARCH("3- Bajo",H25)))</formula>
    </cfRule>
    <cfRule type="containsText" dxfId="1042" priority="516" operator="containsText" text="4- Bajo">
      <formula>NOT(ISERROR(SEARCH("4- Bajo",H25)))</formula>
    </cfRule>
    <cfRule type="containsText" dxfId="1041" priority="517" operator="containsText" text="1- Bajo">
      <formula>NOT(ISERROR(SEARCH("1- Bajo",H25)))</formula>
    </cfRule>
  </conditionalFormatting>
  <conditionalFormatting sqref="A25 C25:E25">
    <cfRule type="containsText" dxfId="1040" priority="506" operator="containsText" text="3- Moderado">
      <formula>NOT(ISERROR(SEARCH("3- Moderado",A25)))</formula>
    </cfRule>
    <cfRule type="containsText" dxfId="1039" priority="507" operator="containsText" text="6- Moderado">
      <formula>NOT(ISERROR(SEARCH("6- Moderado",A25)))</formula>
    </cfRule>
    <cfRule type="containsText" dxfId="1038" priority="508" operator="containsText" text="4- Moderado">
      <formula>NOT(ISERROR(SEARCH("4- Moderado",A25)))</formula>
    </cfRule>
    <cfRule type="containsText" dxfId="1037" priority="509" operator="containsText" text="3- Bajo">
      <formula>NOT(ISERROR(SEARCH("3- Bajo",A25)))</formula>
    </cfRule>
    <cfRule type="containsText" dxfId="1036" priority="510" operator="containsText" text="4- Bajo">
      <formula>NOT(ISERROR(SEARCH("4- Bajo",A25)))</formula>
    </cfRule>
    <cfRule type="containsText" dxfId="1035" priority="511" operator="containsText" text="1- Bajo">
      <formula>NOT(ISERROR(SEARCH("1- Bajo",A25)))</formula>
    </cfRule>
  </conditionalFormatting>
  <conditionalFormatting sqref="F25:G25">
    <cfRule type="containsText" dxfId="1034" priority="500" operator="containsText" text="3- Moderado">
      <formula>NOT(ISERROR(SEARCH("3- Moderado",F25)))</formula>
    </cfRule>
    <cfRule type="containsText" dxfId="1033" priority="501" operator="containsText" text="6- Moderado">
      <formula>NOT(ISERROR(SEARCH("6- Moderado",F25)))</formula>
    </cfRule>
    <cfRule type="containsText" dxfId="1032" priority="502" operator="containsText" text="4- Moderado">
      <formula>NOT(ISERROR(SEARCH("4- Moderado",F25)))</formula>
    </cfRule>
    <cfRule type="containsText" dxfId="1031" priority="503" operator="containsText" text="3- Bajo">
      <formula>NOT(ISERROR(SEARCH("3- Bajo",F25)))</formula>
    </cfRule>
    <cfRule type="containsText" dxfId="1030" priority="504" operator="containsText" text="4- Bajo">
      <formula>NOT(ISERROR(SEARCH("4- Bajo",F25)))</formula>
    </cfRule>
    <cfRule type="containsText" dxfId="1029" priority="505" operator="containsText" text="1- Bajo">
      <formula>NOT(ISERROR(SEARCH("1- Bajo",F25)))</formula>
    </cfRule>
  </conditionalFormatting>
  <conditionalFormatting sqref="J25:J29">
    <cfRule type="containsText" dxfId="1028" priority="495" operator="containsText" text="Bajo">
      <formula>NOT(ISERROR(SEARCH("Bajo",J25)))</formula>
    </cfRule>
    <cfRule type="containsText" dxfId="1027" priority="496" operator="containsText" text="Moderado">
      <formula>NOT(ISERROR(SEARCH("Moderado",J25)))</formula>
    </cfRule>
    <cfRule type="containsText" dxfId="1026" priority="497" operator="containsText" text="Alto">
      <formula>NOT(ISERROR(SEARCH("Alto",J25)))</formula>
    </cfRule>
    <cfRule type="containsText" dxfId="1025"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024" priority="470" operator="containsText" text="Moderado">
      <formula>NOT(ISERROR(SEARCH("Moderado",M25)))</formula>
    </cfRule>
    <cfRule type="containsText" dxfId="1023" priority="490" operator="containsText" text="Bajo">
      <formula>NOT(ISERROR(SEARCH("Bajo",M25)))</formula>
    </cfRule>
    <cfRule type="containsText" dxfId="1022" priority="491" operator="containsText" text="Moderado">
      <formula>NOT(ISERROR(SEARCH("Moderado",M25)))</formula>
    </cfRule>
    <cfRule type="containsText" dxfId="1021" priority="492" operator="containsText" text="Alto">
      <formula>NOT(ISERROR(SEARCH("Alto",M25)))</formula>
    </cfRule>
    <cfRule type="containsText" dxfId="1020"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019" priority="484" operator="containsText" text="3- Moderado">
      <formula>NOT(ISERROR(SEARCH("3- Moderado",N25)))</formula>
    </cfRule>
    <cfRule type="containsText" dxfId="1018" priority="485" operator="containsText" text="6- Moderado">
      <formula>NOT(ISERROR(SEARCH("6- Moderado",N25)))</formula>
    </cfRule>
    <cfRule type="containsText" dxfId="1017" priority="486" operator="containsText" text="4- Moderado">
      <formula>NOT(ISERROR(SEARCH("4- Moderado",N25)))</formula>
    </cfRule>
    <cfRule type="containsText" dxfId="1016" priority="487" operator="containsText" text="3- Bajo">
      <formula>NOT(ISERROR(SEARCH("3- Bajo",N25)))</formula>
    </cfRule>
    <cfRule type="containsText" dxfId="1015" priority="488" operator="containsText" text="4- Bajo">
      <formula>NOT(ISERROR(SEARCH("4- Bajo",N25)))</formula>
    </cfRule>
    <cfRule type="containsText" dxfId="1014" priority="489" operator="containsText" text="1- Bajo">
      <formula>NOT(ISERROR(SEARCH("1- Bajo",N25)))</formula>
    </cfRule>
  </conditionalFormatting>
  <conditionalFormatting sqref="H25:H29">
    <cfRule type="containsText" dxfId="1013" priority="471" operator="containsText" text="Muy Alta">
      <formula>NOT(ISERROR(SEARCH("Muy Alta",H25)))</formula>
    </cfRule>
    <cfRule type="containsText" dxfId="1012" priority="472" operator="containsText" text="Alta">
      <formula>NOT(ISERROR(SEARCH("Alta",H25)))</formula>
    </cfRule>
    <cfRule type="containsText" dxfId="1011" priority="473" operator="containsText" text="Muy Alta">
      <formula>NOT(ISERROR(SEARCH("Muy Alta",H25)))</formula>
    </cfRule>
    <cfRule type="containsText" dxfId="1010" priority="478" operator="containsText" text="Muy Baja">
      <formula>NOT(ISERROR(SEARCH("Muy Baja",H25)))</formula>
    </cfRule>
    <cfRule type="containsText" dxfId="1009" priority="479" operator="containsText" text="Baja">
      <formula>NOT(ISERROR(SEARCH("Baja",H25)))</formula>
    </cfRule>
    <cfRule type="containsText" dxfId="1008" priority="480" operator="containsText" text="Media">
      <formula>NOT(ISERROR(SEARCH("Media",H25)))</formula>
    </cfRule>
    <cfRule type="containsText" dxfId="1007" priority="481" operator="containsText" text="Alta">
      <formula>NOT(ISERROR(SEARCH("Alta",H25)))</formula>
    </cfRule>
    <cfRule type="containsText" dxfId="1006" priority="483" operator="containsText" text="Muy Alta">
      <formula>NOT(ISERROR(SEARCH("Muy Alta",H25)))</formula>
    </cfRule>
  </conditionalFormatting>
  <conditionalFormatting sqref="I25:I29">
    <cfRule type="containsText" dxfId="1005" priority="474" operator="containsText" text="Catastrófico">
      <formula>NOT(ISERROR(SEARCH("Catastrófico",I25)))</formula>
    </cfRule>
    <cfRule type="containsText" dxfId="1004" priority="475" operator="containsText" text="Mayor">
      <formula>NOT(ISERROR(SEARCH("Mayor",I25)))</formula>
    </cfRule>
    <cfRule type="containsText" dxfId="1003" priority="476" operator="containsText" text="Menor">
      <formula>NOT(ISERROR(SEARCH("Menor",I25)))</formula>
    </cfRule>
    <cfRule type="containsText" dxfId="1002" priority="477" operator="containsText" text="Leve">
      <formula>NOT(ISERROR(SEARCH("Leve",I25)))</formula>
    </cfRule>
    <cfRule type="containsText" dxfId="1001" priority="482" operator="containsText" text="Moderado">
      <formula>NOT(ISERROR(SEARCH("Moderado",I25)))</formula>
    </cfRule>
  </conditionalFormatting>
  <conditionalFormatting sqref="K25:K29">
    <cfRule type="containsText" dxfId="1000" priority="469" operator="containsText" text="Media">
      <formula>NOT(ISERROR(SEARCH("Media",K25)))</formula>
    </cfRule>
  </conditionalFormatting>
  <conditionalFormatting sqref="L25:L29">
    <cfRule type="containsText" dxfId="999" priority="468" operator="containsText" text="Moderado">
      <formula>NOT(ISERROR(SEARCH("Moderado",L25)))</formula>
    </cfRule>
  </conditionalFormatting>
  <conditionalFormatting sqref="J25:J29">
    <cfRule type="containsText" dxfId="998" priority="467" operator="containsText" text="Moderado">
      <formula>NOT(ISERROR(SEARCH("Moderado",J25)))</formula>
    </cfRule>
  </conditionalFormatting>
  <conditionalFormatting sqref="J25:J29">
    <cfRule type="containsText" dxfId="997" priority="465" operator="containsText" text="Bajo">
      <formula>NOT(ISERROR(SEARCH("Bajo",J25)))</formula>
    </cfRule>
    <cfRule type="containsText" dxfId="996" priority="466" operator="containsText" text="Extremo">
      <formula>NOT(ISERROR(SEARCH("Extremo",J25)))</formula>
    </cfRule>
  </conditionalFormatting>
  <conditionalFormatting sqref="K25:K29">
    <cfRule type="containsText" dxfId="995" priority="463" operator="containsText" text="Baja">
      <formula>NOT(ISERROR(SEARCH("Baja",K25)))</formula>
    </cfRule>
    <cfRule type="containsText" dxfId="994" priority="464" operator="containsText" text="Muy Baja">
      <formula>NOT(ISERROR(SEARCH("Muy Baja",K25)))</formula>
    </cfRule>
  </conditionalFormatting>
  <conditionalFormatting sqref="K25:K29">
    <cfRule type="containsText" dxfId="993" priority="461" operator="containsText" text="Muy Alta">
      <formula>NOT(ISERROR(SEARCH("Muy Alta",K25)))</formula>
    </cfRule>
    <cfRule type="containsText" dxfId="992" priority="462" operator="containsText" text="Alta">
      <formula>NOT(ISERROR(SEARCH("Alta",K25)))</formula>
    </cfRule>
  </conditionalFormatting>
  <conditionalFormatting sqref="L25:L29">
    <cfRule type="containsText" dxfId="991" priority="457" operator="containsText" text="Catastrófico">
      <formula>NOT(ISERROR(SEARCH("Catastrófico",L25)))</formula>
    </cfRule>
    <cfRule type="containsText" dxfId="990" priority="458" operator="containsText" text="Mayor">
      <formula>NOT(ISERROR(SEARCH("Mayor",L25)))</formula>
    </cfRule>
    <cfRule type="containsText" dxfId="989" priority="459" operator="containsText" text="Menor">
      <formula>NOT(ISERROR(SEARCH("Menor",L25)))</formula>
    </cfRule>
    <cfRule type="containsText" dxfId="988" priority="460" operator="containsText" text="Leve">
      <formula>NOT(ISERROR(SEARCH("Leve",L25)))</formula>
    </cfRule>
  </conditionalFormatting>
  <conditionalFormatting sqref="K30:L30">
    <cfRule type="containsText" dxfId="987" priority="451" operator="containsText" text="3- Moderado">
      <formula>NOT(ISERROR(SEARCH("3- Moderado",K30)))</formula>
    </cfRule>
    <cfRule type="containsText" dxfId="986" priority="452" operator="containsText" text="6- Moderado">
      <formula>NOT(ISERROR(SEARCH("6- Moderado",K30)))</formula>
    </cfRule>
    <cfRule type="containsText" dxfId="985" priority="453" operator="containsText" text="4- Moderado">
      <formula>NOT(ISERROR(SEARCH("4- Moderado",K30)))</formula>
    </cfRule>
    <cfRule type="containsText" dxfId="984" priority="454" operator="containsText" text="3- Bajo">
      <formula>NOT(ISERROR(SEARCH("3- Bajo",K30)))</formula>
    </cfRule>
    <cfRule type="containsText" dxfId="983" priority="455" operator="containsText" text="4- Bajo">
      <formula>NOT(ISERROR(SEARCH("4- Bajo",K30)))</formula>
    </cfRule>
    <cfRule type="containsText" dxfId="982" priority="456" operator="containsText" text="1- Bajo">
      <formula>NOT(ISERROR(SEARCH("1- Bajo",K30)))</formula>
    </cfRule>
  </conditionalFormatting>
  <conditionalFormatting sqref="H30:I30">
    <cfRule type="containsText" dxfId="981" priority="445" operator="containsText" text="3- Moderado">
      <formula>NOT(ISERROR(SEARCH("3- Moderado",H30)))</formula>
    </cfRule>
    <cfRule type="containsText" dxfId="980" priority="446" operator="containsText" text="6- Moderado">
      <formula>NOT(ISERROR(SEARCH("6- Moderado",H30)))</formula>
    </cfRule>
    <cfRule type="containsText" dxfId="979" priority="447" operator="containsText" text="4- Moderado">
      <formula>NOT(ISERROR(SEARCH("4- Moderado",H30)))</formula>
    </cfRule>
    <cfRule type="containsText" dxfId="978" priority="448" operator="containsText" text="3- Bajo">
      <formula>NOT(ISERROR(SEARCH("3- Bajo",H30)))</formula>
    </cfRule>
    <cfRule type="containsText" dxfId="977" priority="449" operator="containsText" text="4- Bajo">
      <formula>NOT(ISERROR(SEARCH("4- Bajo",H30)))</formula>
    </cfRule>
    <cfRule type="containsText" dxfId="976" priority="450" operator="containsText" text="1- Bajo">
      <formula>NOT(ISERROR(SEARCH("1- Bajo",H30)))</formula>
    </cfRule>
  </conditionalFormatting>
  <conditionalFormatting sqref="A30 C30:E30">
    <cfRule type="containsText" dxfId="975" priority="439" operator="containsText" text="3- Moderado">
      <formula>NOT(ISERROR(SEARCH("3- Moderado",A30)))</formula>
    </cfRule>
    <cfRule type="containsText" dxfId="974" priority="440" operator="containsText" text="6- Moderado">
      <formula>NOT(ISERROR(SEARCH("6- Moderado",A30)))</formula>
    </cfRule>
    <cfRule type="containsText" dxfId="973" priority="441" operator="containsText" text="4- Moderado">
      <formula>NOT(ISERROR(SEARCH("4- Moderado",A30)))</formula>
    </cfRule>
    <cfRule type="containsText" dxfId="972" priority="442" operator="containsText" text="3- Bajo">
      <formula>NOT(ISERROR(SEARCH("3- Bajo",A30)))</formula>
    </cfRule>
    <cfRule type="containsText" dxfId="971" priority="443" operator="containsText" text="4- Bajo">
      <formula>NOT(ISERROR(SEARCH("4- Bajo",A30)))</formula>
    </cfRule>
    <cfRule type="containsText" dxfId="970" priority="444" operator="containsText" text="1- Bajo">
      <formula>NOT(ISERROR(SEARCH("1- Bajo",A30)))</formula>
    </cfRule>
  </conditionalFormatting>
  <conditionalFormatting sqref="F30:G30">
    <cfRule type="containsText" dxfId="969" priority="433" operator="containsText" text="3- Moderado">
      <formula>NOT(ISERROR(SEARCH("3- Moderado",F30)))</formula>
    </cfRule>
    <cfRule type="containsText" dxfId="968" priority="434" operator="containsText" text="6- Moderado">
      <formula>NOT(ISERROR(SEARCH("6- Moderado",F30)))</formula>
    </cfRule>
    <cfRule type="containsText" dxfId="967" priority="435" operator="containsText" text="4- Moderado">
      <formula>NOT(ISERROR(SEARCH("4- Moderado",F30)))</formula>
    </cfRule>
    <cfRule type="containsText" dxfId="966" priority="436" operator="containsText" text="3- Bajo">
      <formula>NOT(ISERROR(SEARCH("3- Bajo",F30)))</formula>
    </cfRule>
    <cfRule type="containsText" dxfId="965" priority="437" operator="containsText" text="4- Bajo">
      <formula>NOT(ISERROR(SEARCH("4- Bajo",F30)))</formula>
    </cfRule>
    <cfRule type="containsText" dxfId="964" priority="438" operator="containsText" text="1- Bajo">
      <formula>NOT(ISERROR(SEARCH("1- Bajo",F30)))</formula>
    </cfRule>
  </conditionalFormatting>
  <conditionalFormatting sqref="J30:J34">
    <cfRule type="containsText" dxfId="963" priority="428" operator="containsText" text="Bajo">
      <formula>NOT(ISERROR(SEARCH("Bajo",J30)))</formula>
    </cfRule>
    <cfRule type="containsText" dxfId="962" priority="429" operator="containsText" text="Moderado">
      <formula>NOT(ISERROR(SEARCH("Moderado",J30)))</formula>
    </cfRule>
    <cfRule type="containsText" dxfId="961" priority="430" operator="containsText" text="Alto">
      <formula>NOT(ISERROR(SEARCH("Alto",J30)))</formula>
    </cfRule>
    <cfRule type="containsText" dxfId="960"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959" priority="403" operator="containsText" text="Moderado">
      <formula>NOT(ISERROR(SEARCH("Moderado",M30)))</formula>
    </cfRule>
    <cfRule type="containsText" dxfId="958" priority="423" operator="containsText" text="Bajo">
      <formula>NOT(ISERROR(SEARCH("Bajo",M30)))</formula>
    </cfRule>
    <cfRule type="containsText" dxfId="957" priority="424" operator="containsText" text="Moderado">
      <formula>NOT(ISERROR(SEARCH("Moderado",M30)))</formula>
    </cfRule>
    <cfRule type="containsText" dxfId="956" priority="425" operator="containsText" text="Alto">
      <formula>NOT(ISERROR(SEARCH("Alto",M30)))</formula>
    </cfRule>
    <cfRule type="containsText" dxfId="955"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954" priority="417" operator="containsText" text="3- Moderado">
      <formula>NOT(ISERROR(SEARCH("3- Moderado",N30)))</formula>
    </cfRule>
    <cfRule type="containsText" dxfId="953" priority="418" operator="containsText" text="6- Moderado">
      <formula>NOT(ISERROR(SEARCH("6- Moderado",N30)))</formula>
    </cfRule>
    <cfRule type="containsText" dxfId="952" priority="419" operator="containsText" text="4- Moderado">
      <formula>NOT(ISERROR(SEARCH("4- Moderado",N30)))</formula>
    </cfRule>
    <cfRule type="containsText" dxfId="951" priority="420" operator="containsText" text="3- Bajo">
      <formula>NOT(ISERROR(SEARCH("3- Bajo",N30)))</formula>
    </cfRule>
    <cfRule type="containsText" dxfId="950" priority="421" operator="containsText" text="4- Bajo">
      <formula>NOT(ISERROR(SEARCH("4- Bajo",N30)))</formula>
    </cfRule>
    <cfRule type="containsText" dxfId="949" priority="422" operator="containsText" text="1- Bajo">
      <formula>NOT(ISERROR(SEARCH("1- Bajo",N30)))</formula>
    </cfRule>
  </conditionalFormatting>
  <conditionalFormatting sqref="H30:H34">
    <cfRule type="containsText" dxfId="948" priority="404" operator="containsText" text="Muy Alta">
      <formula>NOT(ISERROR(SEARCH("Muy Alta",H30)))</formula>
    </cfRule>
    <cfRule type="containsText" dxfId="947" priority="405" operator="containsText" text="Alta">
      <formula>NOT(ISERROR(SEARCH("Alta",H30)))</formula>
    </cfRule>
    <cfRule type="containsText" dxfId="946" priority="406" operator="containsText" text="Muy Alta">
      <formula>NOT(ISERROR(SEARCH("Muy Alta",H30)))</formula>
    </cfRule>
    <cfRule type="containsText" dxfId="945" priority="411" operator="containsText" text="Muy Baja">
      <formula>NOT(ISERROR(SEARCH("Muy Baja",H30)))</formula>
    </cfRule>
    <cfRule type="containsText" dxfId="944" priority="412" operator="containsText" text="Baja">
      <formula>NOT(ISERROR(SEARCH("Baja",H30)))</formula>
    </cfRule>
    <cfRule type="containsText" dxfId="943" priority="413" operator="containsText" text="Media">
      <formula>NOT(ISERROR(SEARCH("Media",H30)))</formula>
    </cfRule>
    <cfRule type="containsText" dxfId="942" priority="414" operator="containsText" text="Alta">
      <formula>NOT(ISERROR(SEARCH("Alta",H30)))</formula>
    </cfRule>
    <cfRule type="containsText" dxfId="941" priority="416" operator="containsText" text="Muy Alta">
      <formula>NOT(ISERROR(SEARCH("Muy Alta",H30)))</formula>
    </cfRule>
  </conditionalFormatting>
  <conditionalFormatting sqref="I30:I34">
    <cfRule type="containsText" dxfId="940" priority="407" operator="containsText" text="Catastrófico">
      <formula>NOT(ISERROR(SEARCH("Catastrófico",I30)))</formula>
    </cfRule>
    <cfRule type="containsText" dxfId="939" priority="408" operator="containsText" text="Mayor">
      <formula>NOT(ISERROR(SEARCH("Mayor",I30)))</formula>
    </cfRule>
    <cfRule type="containsText" dxfId="938" priority="409" operator="containsText" text="Menor">
      <formula>NOT(ISERROR(SEARCH("Menor",I30)))</formula>
    </cfRule>
    <cfRule type="containsText" dxfId="937" priority="410" operator="containsText" text="Leve">
      <formula>NOT(ISERROR(SEARCH("Leve",I30)))</formula>
    </cfRule>
    <cfRule type="containsText" dxfId="936" priority="415" operator="containsText" text="Moderado">
      <formula>NOT(ISERROR(SEARCH("Moderado",I30)))</formula>
    </cfRule>
  </conditionalFormatting>
  <conditionalFormatting sqref="K30:K34">
    <cfRule type="containsText" dxfId="935" priority="402" operator="containsText" text="Media">
      <formula>NOT(ISERROR(SEARCH("Media",K30)))</formula>
    </cfRule>
  </conditionalFormatting>
  <conditionalFormatting sqref="L30:L34">
    <cfRule type="containsText" dxfId="934" priority="401" operator="containsText" text="Moderado">
      <formula>NOT(ISERROR(SEARCH("Moderado",L30)))</formula>
    </cfRule>
  </conditionalFormatting>
  <conditionalFormatting sqref="J30:J34">
    <cfRule type="containsText" dxfId="933" priority="400" operator="containsText" text="Moderado">
      <formula>NOT(ISERROR(SEARCH("Moderado",J30)))</formula>
    </cfRule>
  </conditionalFormatting>
  <conditionalFormatting sqref="J30:J34">
    <cfRule type="containsText" dxfId="932" priority="398" operator="containsText" text="Bajo">
      <formula>NOT(ISERROR(SEARCH("Bajo",J30)))</formula>
    </cfRule>
    <cfRule type="containsText" dxfId="931" priority="399" operator="containsText" text="Extremo">
      <formula>NOT(ISERROR(SEARCH("Extremo",J30)))</formula>
    </cfRule>
  </conditionalFormatting>
  <conditionalFormatting sqref="K30:K34">
    <cfRule type="containsText" dxfId="930" priority="396" operator="containsText" text="Baja">
      <formula>NOT(ISERROR(SEARCH("Baja",K30)))</formula>
    </cfRule>
    <cfRule type="containsText" dxfId="929" priority="397" operator="containsText" text="Muy Baja">
      <formula>NOT(ISERROR(SEARCH("Muy Baja",K30)))</formula>
    </cfRule>
  </conditionalFormatting>
  <conditionalFormatting sqref="K30:K34">
    <cfRule type="containsText" dxfId="928" priority="394" operator="containsText" text="Muy Alta">
      <formula>NOT(ISERROR(SEARCH("Muy Alta",K30)))</formula>
    </cfRule>
    <cfRule type="containsText" dxfId="927" priority="395" operator="containsText" text="Alta">
      <formula>NOT(ISERROR(SEARCH("Alta",K30)))</formula>
    </cfRule>
  </conditionalFormatting>
  <conditionalFormatting sqref="L30:L34">
    <cfRule type="containsText" dxfId="926" priority="390" operator="containsText" text="Catastrófico">
      <formula>NOT(ISERROR(SEARCH("Catastrófico",L30)))</formula>
    </cfRule>
    <cfRule type="containsText" dxfId="925" priority="391" operator="containsText" text="Mayor">
      <formula>NOT(ISERROR(SEARCH("Mayor",L30)))</formula>
    </cfRule>
    <cfRule type="containsText" dxfId="924" priority="392" operator="containsText" text="Menor">
      <formula>NOT(ISERROR(SEARCH("Menor",L30)))</formula>
    </cfRule>
    <cfRule type="containsText" dxfId="923" priority="393" operator="containsText" text="Leve">
      <formula>NOT(ISERROR(SEARCH("Leve",L30)))</formula>
    </cfRule>
  </conditionalFormatting>
  <conditionalFormatting sqref="K35:L35">
    <cfRule type="containsText" dxfId="922" priority="384" operator="containsText" text="3- Moderado">
      <formula>NOT(ISERROR(SEARCH("3- Moderado",K35)))</formula>
    </cfRule>
    <cfRule type="containsText" dxfId="921" priority="385" operator="containsText" text="6- Moderado">
      <formula>NOT(ISERROR(SEARCH("6- Moderado",K35)))</formula>
    </cfRule>
    <cfRule type="containsText" dxfId="920" priority="386" operator="containsText" text="4- Moderado">
      <formula>NOT(ISERROR(SEARCH("4- Moderado",K35)))</formula>
    </cfRule>
    <cfRule type="containsText" dxfId="919" priority="387" operator="containsText" text="3- Bajo">
      <formula>NOT(ISERROR(SEARCH("3- Bajo",K35)))</formula>
    </cfRule>
    <cfRule type="containsText" dxfId="918" priority="388" operator="containsText" text="4- Bajo">
      <formula>NOT(ISERROR(SEARCH("4- Bajo",K35)))</formula>
    </cfRule>
    <cfRule type="containsText" dxfId="917" priority="389" operator="containsText" text="1- Bajo">
      <formula>NOT(ISERROR(SEARCH("1- Bajo",K35)))</formula>
    </cfRule>
  </conditionalFormatting>
  <conditionalFormatting sqref="H35:I35">
    <cfRule type="containsText" dxfId="916" priority="378" operator="containsText" text="3- Moderado">
      <formula>NOT(ISERROR(SEARCH("3- Moderado",H35)))</formula>
    </cfRule>
    <cfRule type="containsText" dxfId="915" priority="379" operator="containsText" text="6- Moderado">
      <formula>NOT(ISERROR(SEARCH("6- Moderado",H35)))</formula>
    </cfRule>
    <cfRule type="containsText" dxfId="914" priority="380" operator="containsText" text="4- Moderado">
      <formula>NOT(ISERROR(SEARCH("4- Moderado",H35)))</formula>
    </cfRule>
    <cfRule type="containsText" dxfId="913" priority="381" operator="containsText" text="3- Bajo">
      <formula>NOT(ISERROR(SEARCH("3- Bajo",H35)))</formula>
    </cfRule>
    <cfRule type="containsText" dxfId="912" priority="382" operator="containsText" text="4- Bajo">
      <formula>NOT(ISERROR(SEARCH("4- Bajo",H35)))</formula>
    </cfRule>
    <cfRule type="containsText" dxfId="911" priority="383" operator="containsText" text="1- Bajo">
      <formula>NOT(ISERROR(SEARCH("1- Bajo",H35)))</formula>
    </cfRule>
  </conditionalFormatting>
  <conditionalFormatting sqref="A35 C35:E35">
    <cfRule type="containsText" dxfId="910" priority="372" operator="containsText" text="3- Moderado">
      <formula>NOT(ISERROR(SEARCH("3- Moderado",A35)))</formula>
    </cfRule>
    <cfRule type="containsText" dxfId="909" priority="373" operator="containsText" text="6- Moderado">
      <formula>NOT(ISERROR(SEARCH("6- Moderado",A35)))</formula>
    </cfRule>
    <cfRule type="containsText" dxfId="908" priority="374" operator="containsText" text="4- Moderado">
      <formula>NOT(ISERROR(SEARCH("4- Moderado",A35)))</formula>
    </cfRule>
    <cfRule type="containsText" dxfId="907" priority="375" operator="containsText" text="3- Bajo">
      <formula>NOT(ISERROR(SEARCH("3- Bajo",A35)))</formula>
    </cfRule>
    <cfRule type="containsText" dxfId="906" priority="376" operator="containsText" text="4- Bajo">
      <formula>NOT(ISERROR(SEARCH("4- Bajo",A35)))</formula>
    </cfRule>
    <cfRule type="containsText" dxfId="905" priority="377" operator="containsText" text="1- Bajo">
      <formula>NOT(ISERROR(SEARCH("1- Bajo",A35)))</formula>
    </cfRule>
  </conditionalFormatting>
  <conditionalFormatting sqref="F35:G35">
    <cfRule type="containsText" dxfId="904" priority="366" operator="containsText" text="3- Moderado">
      <formula>NOT(ISERROR(SEARCH("3- Moderado",F35)))</formula>
    </cfRule>
    <cfRule type="containsText" dxfId="903" priority="367" operator="containsText" text="6- Moderado">
      <formula>NOT(ISERROR(SEARCH("6- Moderado",F35)))</formula>
    </cfRule>
    <cfRule type="containsText" dxfId="902" priority="368" operator="containsText" text="4- Moderado">
      <formula>NOT(ISERROR(SEARCH("4- Moderado",F35)))</formula>
    </cfRule>
    <cfRule type="containsText" dxfId="901" priority="369" operator="containsText" text="3- Bajo">
      <formula>NOT(ISERROR(SEARCH("3- Bajo",F35)))</formula>
    </cfRule>
    <cfRule type="containsText" dxfId="900" priority="370" operator="containsText" text="4- Bajo">
      <formula>NOT(ISERROR(SEARCH("4- Bajo",F35)))</formula>
    </cfRule>
    <cfRule type="containsText" dxfId="899" priority="371" operator="containsText" text="1- Bajo">
      <formula>NOT(ISERROR(SEARCH("1- Bajo",F35)))</formula>
    </cfRule>
  </conditionalFormatting>
  <conditionalFormatting sqref="J35:J39">
    <cfRule type="containsText" dxfId="898" priority="361" operator="containsText" text="Bajo">
      <formula>NOT(ISERROR(SEARCH("Bajo",J35)))</formula>
    </cfRule>
    <cfRule type="containsText" dxfId="897" priority="362" operator="containsText" text="Moderado">
      <formula>NOT(ISERROR(SEARCH("Moderado",J35)))</formula>
    </cfRule>
    <cfRule type="containsText" dxfId="896" priority="363" operator="containsText" text="Alto">
      <formula>NOT(ISERROR(SEARCH("Alto",J35)))</formula>
    </cfRule>
    <cfRule type="containsText" dxfId="895"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894" priority="336" operator="containsText" text="Moderado">
      <formula>NOT(ISERROR(SEARCH("Moderado",M35)))</formula>
    </cfRule>
    <cfRule type="containsText" dxfId="893" priority="356" operator="containsText" text="Bajo">
      <formula>NOT(ISERROR(SEARCH("Bajo",M35)))</formula>
    </cfRule>
    <cfRule type="containsText" dxfId="892" priority="357" operator="containsText" text="Moderado">
      <formula>NOT(ISERROR(SEARCH("Moderado",M35)))</formula>
    </cfRule>
    <cfRule type="containsText" dxfId="891" priority="358" operator="containsText" text="Alto">
      <formula>NOT(ISERROR(SEARCH("Alto",M35)))</formula>
    </cfRule>
    <cfRule type="containsText" dxfId="890"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889" priority="350" operator="containsText" text="3- Moderado">
      <formula>NOT(ISERROR(SEARCH("3- Moderado",N35)))</formula>
    </cfRule>
    <cfRule type="containsText" dxfId="888" priority="351" operator="containsText" text="6- Moderado">
      <formula>NOT(ISERROR(SEARCH("6- Moderado",N35)))</formula>
    </cfRule>
    <cfRule type="containsText" dxfId="887" priority="352" operator="containsText" text="4- Moderado">
      <formula>NOT(ISERROR(SEARCH("4- Moderado",N35)))</formula>
    </cfRule>
    <cfRule type="containsText" dxfId="886" priority="353" operator="containsText" text="3- Bajo">
      <formula>NOT(ISERROR(SEARCH("3- Bajo",N35)))</formula>
    </cfRule>
    <cfRule type="containsText" dxfId="885" priority="354" operator="containsText" text="4- Bajo">
      <formula>NOT(ISERROR(SEARCH("4- Bajo",N35)))</formula>
    </cfRule>
    <cfRule type="containsText" dxfId="884" priority="355" operator="containsText" text="1- Bajo">
      <formula>NOT(ISERROR(SEARCH("1- Bajo",N35)))</formula>
    </cfRule>
  </conditionalFormatting>
  <conditionalFormatting sqref="H35:H39">
    <cfRule type="containsText" dxfId="883" priority="337" operator="containsText" text="Muy Alta">
      <formula>NOT(ISERROR(SEARCH("Muy Alta",H35)))</formula>
    </cfRule>
    <cfRule type="containsText" dxfId="882" priority="338" operator="containsText" text="Alta">
      <formula>NOT(ISERROR(SEARCH("Alta",H35)))</formula>
    </cfRule>
    <cfRule type="containsText" dxfId="881" priority="339" operator="containsText" text="Muy Alta">
      <formula>NOT(ISERROR(SEARCH("Muy Alta",H35)))</formula>
    </cfRule>
    <cfRule type="containsText" dxfId="880" priority="344" operator="containsText" text="Muy Baja">
      <formula>NOT(ISERROR(SEARCH("Muy Baja",H35)))</formula>
    </cfRule>
    <cfRule type="containsText" dxfId="879" priority="345" operator="containsText" text="Baja">
      <formula>NOT(ISERROR(SEARCH("Baja",H35)))</formula>
    </cfRule>
    <cfRule type="containsText" dxfId="878" priority="346" operator="containsText" text="Media">
      <formula>NOT(ISERROR(SEARCH("Media",H35)))</formula>
    </cfRule>
    <cfRule type="containsText" dxfId="877" priority="347" operator="containsText" text="Alta">
      <formula>NOT(ISERROR(SEARCH("Alta",H35)))</formula>
    </cfRule>
    <cfRule type="containsText" dxfId="876" priority="349" operator="containsText" text="Muy Alta">
      <formula>NOT(ISERROR(SEARCH("Muy Alta",H35)))</formula>
    </cfRule>
  </conditionalFormatting>
  <conditionalFormatting sqref="I35:I39">
    <cfRule type="containsText" dxfId="875" priority="340" operator="containsText" text="Catastrófico">
      <formula>NOT(ISERROR(SEARCH("Catastrófico",I35)))</formula>
    </cfRule>
    <cfRule type="containsText" dxfId="874" priority="341" operator="containsText" text="Mayor">
      <formula>NOT(ISERROR(SEARCH("Mayor",I35)))</formula>
    </cfRule>
    <cfRule type="containsText" dxfId="873" priority="342" operator="containsText" text="Menor">
      <formula>NOT(ISERROR(SEARCH("Menor",I35)))</formula>
    </cfRule>
    <cfRule type="containsText" dxfId="872" priority="343" operator="containsText" text="Leve">
      <formula>NOT(ISERROR(SEARCH("Leve",I35)))</formula>
    </cfRule>
    <cfRule type="containsText" dxfId="871" priority="348" operator="containsText" text="Moderado">
      <formula>NOT(ISERROR(SEARCH("Moderado",I35)))</formula>
    </cfRule>
  </conditionalFormatting>
  <conditionalFormatting sqref="K35:K39">
    <cfRule type="containsText" dxfId="870" priority="335" operator="containsText" text="Media">
      <formula>NOT(ISERROR(SEARCH("Media",K35)))</formula>
    </cfRule>
  </conditionalFormatting>
  <conditionalFormatting sqref="L35:L39">
    <cfRule type="containsText" dxfId="869" priority="334" operator="containsText" text="Moderado">
      <formula>NOT(ISERROR(SEARCH("Moderado",L35)))</formula>
    </cfRule>
  </conditionalFormatting>
  <conditionalFormatting sqref="J35:J39">
    <cfRule type="containsText" dxfId="868" priority="333" operator="containsText" text="Moderado">
      <formula>NOT(ISERROR(SEARCH("Moderado",J35)))</formula>
    </cfRule>
  </conditionalFormatting>
  <conditionalFormatting sqref="J35:J39">
    <cfRule type="containsText" dxfId="867" priority="331" operator="containsText" text="Bajo">
      <formula>NOT(ISERROR(SEARCH("Bajo",J35)))</formula>
    </cfRule>
    <cfRule type="containsText" dxfId="866" priority="332" operator="containsText" text="Extremo">
      <formula>NOT(ISERROR(SEARCH("Extremo",J35)))</formula>
    </cfRule>
  </conditionalFormatting>
  <conditionalFormatting sqref="K35:K39">
    <cfRule type="containsText" dxfId="865" priority="329" operator="containsText" text="Baja">
      <formula>NOT(ISERROR(SEARCH("Baja",K35)))</formula>
    </cfRule>
    <cfRule type="containsText" dxfId="864" priority="330" operator="containsText" text="Muy Baja">
      <formula>NOT(ISERROR(SEARCH("Muy Baja",K35)))</formula>
    </cfRule>
  </conditionalFormatting>
  <conditionalFormatting sqref="K35:K39">
    <cfRule type="containsText" dxfId="863" priority="327" operator="containsText" text="Muy Alta">
      <formula>NOT(ISERROR(SEARCH("Muy Alta",K35)))</formula>
    </cfRule>
    <cfRule type="containsText" dxfId="862" priority="328" operator="containsText" text="Alta">
      <formula>NOT(ISERROR(SEARCH("Alta",K35)))</formula>
    </cfRule>
  </conditionalFormatting>
  <conditionalFormatting sqref="L35:L39">
    <cfRule type="containsText" dxfId="861" priority="323" operator="containsText" text="Catastrófico">
      <formula>NOT(ISERROR(SEARCH("Catastrófico",L35)))</formula>
    </cfRule>
    <cfRule type="containsText" dxfId="860" priority="324" operator="containsText" text="Mayor">
      <formula>NOT(ISERROR(SEARCH("Mayor",L35)))</formula>
    </cfRule>
    <cfRule type="containsText" dxfId="859" priority="325" operator="containsText" text="Menor">
      <formula>NOT(ISERROR(SEARCH("Menor",L35)))</formula>
    </cfRule>
    <cfRule type="containsText" dxfId="858" priority="326" operator="containsText" text="Leve">
      <formula>NOT(ISERROR(SEARCH("Leve",L35)))</formula>
    </cfRule>
  </conditionalFormatting>
  <conditionalFormatting sqref="K40:L40">
    <cfRule type="containsText" dxfId="857" priority="317" operator="containsText" text="3- Moderado">
      <formula>NOT(ISERROR(SEARCH("3- Moderado",K40)))</formula>
    </cfRule>
    <cfRule type="containsText" dxfId="856" priority="318" operator="containsText" text="6- Moderado">
      <formula>NOT(ISERROR(SEARCH("6- Moderado",K40)))</formula>
    </cfRule>
    <cfRule type="containsText" dxfId="855" priority="319" operator="containsText" text="4- Moderado">
      <formula>NOT(ISERROR(SEARCH("4- Moderado",K40)))</formula>
    </cfRule>
    <cfRule type="containsText" dxfId="854" priority="320" operator="containsText" text="3- Bajo">
      <formula>NOT(ISERROR(SEARCH("3- Bajo",K40)))</formula>
    </cfRule>
    <cfRule type="containsText" dxfId="853" priority="321" operator="containsText" text="4- Bajo">
      <formula>NOT(ISERROR(SEARCH("4- Bajo",K40)))</formula>
    </cfRule>
    <cfRule type="containsText" dxfId="852" priority="322" operator="containsText" text="1- Bajo">
      <formula>NOT(ISERROR(SEARCH("1- Bajo",K40)))</formula>
    </cfRule>
  </conditionalFormatting>
  <conditionalFormatting sqref="H40:I40">
    <cfRule type="containsText" dxfId="851" priority="311" operator="containsText" text="3- Moderado">
      <formula>NOT(ISERROR(SEARCH("3- Moderado",H40)))</formula>
    </cfRule>
    <cfRule type="containsText" dxfId="850" priority="312" operator="containsText" text="6- Moderado">
      <formula>NOT(ISERROR(SEARCH("6- Moderado",H40)))</formula>
    </cfRule>
    <cfRule type="containsText" dxfId="849" priority="313" operator="containsText" text="4- Moderado">
      <formula>NOT(ISERROR(SEARCH("4- Moderado",H40)))</formula>
    </cfRule>
    <cfRule type="containsText" dxfId="848" priority="314" operator="containsText" text="3- Bajo">
      <formula>NOT(ISERROR(SEARCH("3- Bajo",H40)))</formula>
    </cfRule>
    <cfRule type="containsText" dxfId="847" priority="315" operator="containsText" text="4- Bajo">
      <formula>NOT(ISERROR(SEARCH("4- Bajo",H40)))</formula>
    </cfRule>
    <cfRule type="containsText" dxfId="846" priority="316" operator="containsText" text="1- Bajo">
      <formula>NOT(ISERROR(SEARCH("1- Bajo",H40)))</formula>
    </cfRule>
  </conditionalFormatting>
  <conditionalFormatting sqref="A40 C40:E40">
    <cfRule type="containsText" dxfId="845" priority="305" operator="containsText" text="3- Moderado">
      <formula>NOT(ISERROR(SEARCH("3- Moderado",A40)))</formula>
    </cfRule>
    <cfRule type="containsText" dxfId="844" priority="306" operator="containsText" text="6- Moderado">
      <formula>NOT(ISERROR(SEARCH("6- Moderado",A40)))</formula>
    </cfRule>
    <cfRule type="containsText" dxfId="843" priority="307" operator="containsText" text="4- Moderado">
      <formula>NOT(ISERROR(SEARCH("4- Moderado",A40)))</formula>
    </cfRule>
    <cfRule type="containsText" dxfId="842" priority="308" operator="containsText" text="3- Bajo">
      <formula>NOT(ISERROR(SEARCH("3- Bajo",A40)))</formula>
    </cfRule>
    <cfRule type="containsText" dxfId="841" priority="309" operator="containsText" text="4- Bajo">
      <formula>NOT(ISERROR(SEARCH("4- Bajo",A40)))</formula>
    </cfRule>
    <cfRule type="containsText" dxfId="840" priority="310" operator="containsText" text="1- Bajo">
      <formula>NOT(ISERROR(SEARCH("1- Bajo",A40)))</formula>
    </cfRule>
  </conditionalFormatting>
  <conditionalFormatting sqref="F40:G40">
    <cfRule type="containsText" dxfId="839" priority="299" operator="containsText" text="3- Moderado">
      <formula>NOT(ISERROR(SEARCH("3- Moderado",F40)))</formula>
    </cfRule>
    <cfRule type="containsText" dxfId="838" priority="300" operator="containsText" text="6- Moderado">
      <formula>NOT(ISERROR(SEARCH("6- Moderado",F40)))</formula>
    </cfRule>
    <cfRule type="containsText" dxfId="837" priority="301" operator="containsText" text="4- Moderado">
      <formula>NOT(ISERROR(SEARCH("4- Moderado",F40)))</formula>
    </cfRule>
    <cfRule type="containsText" dxfId="836" priority="302" operator="containsText" text="3- Bajo">
      <formula>NOT(ISERROR(SEARCH("3- Bajo",F40)))</formula>
    </cfRule>
    <cfRule type="containsText" dxfId="835" priority="303" operator="containsText" text="4- Bajo">
      <formula>NOT(ISERROR(SEARCH("4- Bajo",F40)))</formula>
    </cfRule>
    <cfRule type="containsText" dxfId="834" priority="304" operator="containsText" text="1- Bajo">
      <formula>NOT(ISERROR(SEARCH("1- Bajo",F40)))</formula>
    </cfRule>
  </conditionalFormatting>
  <conditionalFormatting sqref="J40:J44">
    <cfRule type="containsText" dxfId="833" priority="294" operator="containsText" text="Bajo">
      <formula>NOT(ISERROR(SEARCH("Bajo",J40)))</formula>
    </cfRule>
    <cfRule type="containsText" dxfId="832" priority="295" operator="containsText" text="Moderado">
      <formula>NOT(ISERROR(SEARCH("Moderado",J40)))</formula>
    </cfRule>
    <cfRule type="containsText" dxfId="831" priority="296" operator="containsText" text="Alto">
      <formula>NOT(ISERROR(SEARCH("Alto",J40)))</formula>
    </cfRule>
    <cfRule type="containsText" dxfId="830"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829" priority="269" operator="containsText" text="Moderado">
      <formula>NOT(ISERROR(SEARCH("Moderado",M40)))</formula>
    </cfRule>
    <cfRule type="containsText" dxfId="828" priority="289" operator="containsText" text="Bajo">
      <formula>NOT(ISERROR(SEARCH("Bajo",M40)))</formula>
    </cfRule>
    <cfRule type="containsText" dxfId="827" priority="290" operator="containsText" text="Moderado">
      <formula>NOT(ISERROR(SEARCH("Moderado",M40)))</formula>
    </cfRule>
    <cfRule type="containsText" dxfId="826" priority="291" operator="containsText" text="Alto">
      <formula>NOT(ISERROR(SEARCH("Alto",M40)))</formula>
    </cfRule>
    <cfRule type="containsText" dxfId="825"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824" priority="283" operator="containsText" text="3- Moderado">
      <formula>NOT(ISERROR(SEARCH("3- Moderado",N40)))</formula>
    </cfRule>
    <cfRule type="containsText" dxfId="823" priority="284" operator="containsText" text="6- Moderado">
      <formula>NOT(ISERROR(SEARCH("6- Moderado",N40)))</formula>
    </cfRule>
    <cfRule type="containsText" dxfId="822" priority="285" operator="containsText" text="4- Moderado">
      <formula>NOT(ISERROR(SEARCH("4- Moderado",N40)))</formula>
    </cfRule>
    <cfRule type="containsText" dxfId="821" priority="286" operator="containsText" text="3- Bajo">
      <formula>NOT(ISERROR(SEARCH("3- Bajo",N40)))</formula>
    </cfRule>
    <cfRule type="containsText" dxfId="820" priority="287" operator="containsText" text="4- Bajo">
      <formula>NOT(ISERROR(SEARCH("4- Bajo",N40)))</formula>
    </cfRule>
    <cfRule type="containsText" dxfId="819" priority="288" operator="containsText" text="1- Bajo">
      <formula>NOT(ISERROR(SEARCH("1- Bajo",N40)))</formula>
    </cfRule>
  </conditionalFormatting>
  <conditionalFormatting sqref="H40:H44">
    <cfRule type="containsText" dxfId="818" priority="270" operator="containsText" text="Muy Alta">
      <formula>NOT(ISERROR(SEARCH("Muy Alta",H40)))</formula>
    </cfRule>
    <cfRule type="containsText" dxfId="817" priority="271" operator="containsText" text="Alta">
      <formula>NOT(ISERROR(SEARCH("Alta",H40)))</formula>
    </cfRule>
    <cfRule type="containsText" dxfId="816" priority="272" operator="containsText" text="Muy Alta">
      <formula>NOT(ISERROR(SEARCH("Muy Alta",H40)))</formula>
    </cfRule>
    <cfRule type="containsText" dxfId="815" priority="277" operator="containsText" text="Muy Baja">
      <formula>NOT(ISERROR(SEARCH("Muy Baja",H40)))</formula>
    </cfRule>
    <cfRule type="containsText" dxfId="814" priority="278" operator="containsText" text="Baja">
      <formula>NOT(ISERROR(SEARCH("Baja",H40)))</formula>
    </cfRule>
    <cfRule type="containsText" dxfId="813" priority="279" operator="containsText" text="Media">
      <formula>NOT(ISERROR(SEARCH("Media",H40)))</formula>
    </cfRule>
    <cfRule type="containsText" dxfId="812" priority="280" operator="containsText" text="Alta">
      <formula>NOT(ISERROR(SEARCH("Alta",H40)))</formula>
    </cfRule>
    <cfRule type="containsText" dxfId="811" priority="282" operator="containsText" text="Muy Alta">
      <formula>NOT(ISERROR(SEARCH("Muy Alta",H40)))</formula>
    </cfRule>
  </conditionalFormatting>
  <conditionalFormatting sqref="I40:I44">
    <cfRule type="containsText" dxfId="810" priority="273" operator="containsText" text="Catastrófico">
      <formula>NOT(ISERROR(SEARCH("Catastrófico",I40)))</formula>
    </cfRule>
    <cfRule type="containsText" dxfId="809" priority="274" operator="containsText" text="Mayor">
      <formula>NOT(ISERROR(SEARCH("Mayor",I40)))</formula>
    </cfRule>
    <cfRule type="containsText" dxfId="808" priority="275" operator="containsText" text="Menor">
      <formula>NOT(ISERROR(SEARCH("Menor",I40)))</formula>
    </cfRule>
    <cfRule type="containsText" dxfId="807" priority="276" operator="containsText" text="Leve">
      <formula>NOT(ISERROR(SEARCH("Leve",I40)))</formula>
    </cfRule>
    <cfRule type="containsText" dxfId="806" priority="281" operator="containsText" text="Moderado">
      <formula>NOT(ISERROR(SEARCH("Moderado",I40)))</formula>
    </cfRule>
  </conditionalFormatting>
  <conditionalFormatting sqref="K40:K44">
    <cfRule type="containsText" dxfId="805" priority="268" operator="containsText" text="Media">
      <formula>NOT(ISERROR(SEARCH("Media",K40)))</formula>
    </cfRule>
  </conditionalFormatting>
  <conditionalFormatting sqref="L40:L44">
    <cfRule type="containsText" dxfId="804" priority="267" operator="containsText" text="Moderado">
      <formula>NOT(ISERROR(SEARCH("Moderado",L40)))</formula>
    </cfRule>
  </conditionalFormatting>
  <conditionalFormatting sqref="J40:J44">
    <cfRule type="containsText" dxfId="803" priority="266" operator="containsText" text="Moderado">
      <formula>NOT(ISERROR(SEARCH("Moderado",J40)))</formula>
    </cfRule>
  </conditionalFormatting>
  <conditionalFormatting sqref="J40:J44">
    <cfRule type="containsText" dxfId="802" priority="264" operator="containsText" text="Bajo">
      <formula>NOT(ISERROR(SEARCH("Bajo",J40)))</formula>
    </cfRule>
    <cfRule type="containsText" dxfId="801" priority="265" operator="containsText" text="Extremo">
      <formula>NOT(ISERROR(SEARCH("Extremo",J40)))</formula>
    </cfRule>
  </conditionalFormatting>
  <conditionalFormatting sqref="K40:K44">
    <cfRule type="containsText" dxfId="800" priority="262" operator="containsText" text="Baja">
      <formula>NOT(ISERROR(SEARCH("Baja",K40)))</formula>
    </cfRule>
    <cfRule type="containsText" dxfId="799" priority="263" operator="containsText" text="Muy Baja">
      <formula>NOT(ISERROR(SEARCH("Muy Baja",K40)))</formula>
    </cfRule>
  </conditionalFormatting>
  <conditionalFormatting sqref="K40:K44">
    <cfRule type="containsText" dxfId="798" priority="260" operator="containsText" text="Muy Alta">
      <formula>NOT(ISERROR(SEARCH("Muy Alta",K40)))</formula>
    </cfRule>
    <cfRule type="containsText" dxfId="797" priority="261" operator="containsText" text="Alta">
      <formula>NOT(ISERROR(SEARCH("Alta",K40)))</formula>
    </cfRule>
  </conditionalFormatting>
  <conditionalFormatting sqref="L40:L44">
    <cfRule type="containsText" dxfId="796" priority="256" operator="containsText" text="Catastrófico">
      <formula>NOT(ISERROR(SEARCH("Catastrófico",L40)))</formula>
    </cfRule>
    <cfRule type="containsText" dxfId="795" priority="257" operator="containsText" text="Mayor">
      <formula>NOT(ISERROR(SEARCH("Mayor",L40)))</formula>
    </cfRule>
    <cfRule type="containsText" dxfId="794" priority="258" operator="containsText" text="Menor">
      <formula>NOT(ISERROR(SEARCH("Menor",L40)))</formula>
    </cfRule>
    <cfRule type="containsText" dxfId="793" priority="259" operator="containsText" text="Leve">
      <formula>NOT(ISERROR(SEARCH("Leve",L40)))</formula>
    </cfRule>
  </conditionalFormatting>
  <conditionalFormatting sqref="K45:L45">
    <cfRule type="containsText" dxfId="792" priority="250" operator="containsText" text="3- Moderado">
      <formula>NOT(ISERROR(SEARCH("3- Moderado",K45)))</formula>
    </cfRule>
    <cfRule type="containsText" dxfId="791" priority="251" operator="containsText" text="6- Moderado">
      <formula>NOT(ISERROR(SEARCH("6- Moderado",K45)))</formula>
    </cfRule>
    <cfRule type="containsText" dxfId="790" priority="252" operator="containsText" text="4- Moderado">
      <formula>NOT(ISERROR(SEARCH("4- Moderado",K45)))</formula>
    </cfRule>
    <cfRule type="containsText" dxfId="789" priority="253" operator="containsText" text="3- Bajo">
      <formula>NOT(ISERROR(SEARCH("3- Bajo",K45)))</formula>
    </cfRule>
    <cfRule type="containsText" dxfId="788" priority="254" operator="containsText" text="4- Bajo">
      <formula>NOT(ISERROR(SEARCH("4- Bajo",K45)))</formula>
    </cfRule>
    <cfRule type="containsText" dxfId="787" priority="255" operator="containsText" text="1- Bajo">
      <formula>NOT(ISERROR(SEARCH("1- Bajo",K45)))</formula>
    </cfRule>
  </conditionalFormatting>
  <conditionalFormatting sqref="H45:I45">
    <cfRule type="containsText" dxfId="786" priority="244" operator="containsText" text="3- Moderado">
      <formula>NOT(ISERROR(SEARCH("3- Moderado",H45)))</formula>
    </cfRule>
    <cfRule type="containsText" dxfId="785" priority="245" operator="containsText" text="6- Moderado">
      <formula>NOT(ISERROR(SEARCH("6- Moderado",H45)))</formula>
    </cfRule>
    <cfRule type="containsText" dxfId="784" priority="246" operator="containsText" text="4- Moderado">
      <formula>NOT(ISERROR(SEARCH("4- Moderado",H45)))</formula>
    </cfRule>
    <cfRule type="containsText" dxfId="783" priority="247" operator="containsText" text="3- Bajo">
      <formula>NOT(ISERROR(SEARCH("3- Bajo",H45)))</formula>
    </cfRule>
    <cfRule type="containsText" dxfId="782" priority="248" operator="containsText" text="4- Bajo">
      <formula>NOT(ISERROR(SEARCH("4- Bajo",H45)))</formula>
    </cfRule>
    <cfRule type="containsText" dxfId="781" priority="249" operator="containsText" text="1- Bajo">
      <formula>NOT(ISERROR(SEARCH("1- Bajo",H45)))</formula>
    </cfRule>
  </conditionalFormatting>
  <conditionalFormatting sqref="A45 C45:E45">
    <cfRule type="containsText" dxfId="780" priority="238" operator="containsText" text="3- Moderado">
      <formula>NOT(ISERROR(SEARCH("3- Moderado",A45)))</formula>
    </cfRule>
    <cfRule type="containsText" dxfId="779" priority="239" operator="containsText" text="6- Moderado">
      <formula>NOT(ISERROR(SEARCH("6- Moderado",A45)))</formula>
    </cfRule>
    <cfRule type="containsText" dxfId="778" priority="240" operator="containsText" text="4- Moderado">
      <formula>NOT(ISERROR(SEARCH("4- Moderado",A45)))</formula>
    </cfRule>
    <cfRule type="containsText" dxfId="777" priority="241" operator="containsText" text="3- Bajo">
      <formula>NOT(ISERROR(SEARCH("3- Bajo",A45)))</formula>
    </cfRule>
    <cfRule type="containsText" dxfId="776" priority="242" operator="containsText" text="4- Bajo">
      <formula>NOT(ISERROR(SEARCH("4- Bajo",A45)))</formula>
    </cfRule>
    <cfRule type="containsText" dxfId="775" priority="243" operator="containsText" text="1- Bajo">
      <formula>NOT(ISERROR(SEARCH("1- Bajo",A45)))</formula>
    </cfRule>
  </conditionalFormatting>
  <conditionalFormatting sqref="F45:G45">
    <cfRule type="containsText" dxfId="774" priority="232" operator="containsText" text="3- Moderado">
      <formula>NOT(ISERROR(SEARCH("3- Moderado",F45)))</formula>
    </cfRule>
    <cfRule type="containsText" dxfId="773" priority="233" operator="containsText" text="6- Moderado">
      <formula>NOT(ISERROR(SEARCH("6- Moderado",F45)))</formula>
    </cfRule>
    <cfRule type="containsText" dxfId="772" priority="234" operator="containsText" text="4- Moderado">
      <formula>NOT(ISERROR(SEARCH("4- Moderado",F45)))</formula>
    </cfRule>
    <cfRule type="containsText" dxfId="771" priority="235" operator="containsText" text="3- Bajo">
      <formula>NOT(ISERROR(SEARCH("3- Bajo",F45)))</formula>
    </cfRule>
    <cfRule type="containsText" dxfId="770" priority="236" operator="containsText" text="4- Bajo">
      <formula>NOT(ISERROR(SEARCH("4- Bajo",F45)))</formula>
    </cfRule>
    <cfRule type="containsText" dxfId="769" priority="237" operator="containsText" text="1- Bajo">
      <formula>NOT(ISERROR(SEARCH("1- Bajo",F45)))</formula>
    </cfRule>
  </conditionalFormatting>
  <conditionalFormatting sqref="J45:J49">
    <cfRule type="containsText" dxfId="768" priority="227" operator="containsText" text="Bajo">
      <formula>NOT(ISERROR(SEARCH("Bajo",J45)))</formula>
    </cfRule>
    <cfRule type="containsText" dxfId="767" priority="228" operator="containsText" text="Moderado">
      <formula>NOT(ISERROR(SEARCH("Moderado",J45)))</formula>
    </cfRule>
    <cfRule type="containsText" dxfId="766" priority="229" operator="containsText" text="Alto">
      <formula>NOT(ISERROR(SEARCH("Alto",J45)))</formula>
    </cfRule>
    <cfRule type="containsText" dxfId="765"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764" priority="202" operator="containsText" text="Moderado">
      <formula>NOT(ISERROR(SEARCH("Moderado",M45)))</formula>
    </cfRule>
    <cfRule type="containsText" dxfId="763" priority="222" operator="containsText" text="Bajo">
      <formula>NOT(ISERROR(SEARCH("Bajo",M45)))</formula>
    </cfRule>
    <cfRule type="containsText" dxfId="762" priority="223" operator="containsText" text="Moderado">
      <formula>NOT(ISERROR(SEARCH("Moderado",M45)))</formula>
    </cfRule>
    <cfRule type="containsText" dxfId="761" priority="224" operator="containsText" text="Alto">
      <formula>NOT(ISERROR(SEARCH("Alto",M45)))</formula>
    </cfRule>
    <cfRule type="containsText" dxfId="760"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759" priority="216" operator="containsText" text="3- Moderado">
      <formula>NOT(ISERROR(SEARCH("3- Moderado",N45)))</formula>
    </cfRule>
    <cfRule type="containsText" dxfId="758" priority="217" operator="containsText" text="6- Moderado">
      <formula>NOT(ISERROR(SEARCH("6- Moderado",N45)))</formula>
    </cfRule>
    <cfRule type="containsText" dxfId="757" priority="218" operator="containsText" text="4- Moderado">
      <formula>NOT(ISERROR(SEARCH("4- Moderado",N45)))</formula>
    </cfRule>
    <cfRule type="containsText" dxfId="756" priority="219" operator="containsText" text="3- Bajo">
      <formula>NOT(ISERROR(SEARCH("3- Bajo",N45)))</formula>
    </cfRule>
    <cfRule type="containsText" dxfId="755" priority="220" operator="containsText" text="4- Bajo">
      <formula>NOT(ISERROR(SEARCH("4- Bajo",N45)))</formula>
    </cfRule>
    <cfRule type="containsText" dxfId="754" priority="221" operator="containsText" text="1- Bajo">
      <formula>NOT(ISERROR(SEARCH("1- Bajo",N45)))</formula>
    </cfRule>
  </conditionalFormatting>
  <conditionalFormatting sqref="H45:H49">
    <cfRule type="containsText" dxfId="753" priority="203" operator="containsText" text="Muy Alta">
      <formula>NOT(ISERROR(SEARCH("Muy Alta",H45)))</formula>
    </cfRule>
    <cfRule type="containsText" dxfId="752" priority="204" operator="containsText" text="Alta">
      <formula>NOT(ISERROR(SEARCH("Alta",H45)))</formula>
    </cfRule>
    <cfRule type="containsText" dxfId="751" priority="205" operator="containsText" text="Muy Alta">
      <formula>NOT(ISERROR(SEARCH("Muy Alta",H45)))</formula>
    </cfRule>
    <cfRule type="containsText" dxfId="750" priority="210" operator="containsText" text="Muy Baja">
      <formula>NOT(ISERROR(SEARCH("Muy Baja",H45)))</formula>
    </cfRule>
    <cfRule type="containsText" dxfId="749" priority="211" operator="containsText" text="Baja">
      <formula>NOT(ISERROR(SEARCH("Baja",H45)))</formula>
    </cfRule>
    <cfRule type="containsText" dxfId="748" priority="212" operator="containsText" text="Media">
      <formula>NOT(ISERROR(SEARCH("Media",H45)))</formula>
    </cfRule>
    <cfRule type="containsText" dxfId="747" priority="213" operator="containsText" text="Alta">
      <formula>NOT(ISERROR(SEARCH("Alta",H45)))</formula>
    </cfRule>
    <cfRule type="containsText" dxfId="746" priority="215" operator="containsText" text="Muy Alta">
      <formula>NOT(ISERROR(SEARCH("Muy Alta",H45)))</formula>
    </cfRule>
  </conditionalFormatting>
  <conditionalFormatting sqref="I45:I49">
    <cfRule type="containsText" dxfId="745" priority="206" operator="containsText" text="Catastrófico">
      <formula>NOT(ISERROR(SEARCH("Catastrófico",I45)))</formula>
    </cfRule>
    <cfRule type="containsText" dxfId="744" priority="207" operator="containsText" text="Mayor">
      <formula>NOT(ISERROR(SEARCH("Mayor",I45)))</formula>
    </cfRule>
    <cfRule type="containsText" dxfId="743" priority="208" operator="containsText" text="Menor">
      <formula>NOT(ISERROR(SEARCH("Menor",I45)))</formula>
    </cfRule>
    <cfRule type="containsText" dxfId="742" priority="209" operator="containsText" text="Leve">
      <formula>NOT(ISERROR(SEARCH("Leve",I45)))</formula>
    </cfRule>
    <cfRule type="containsText" dxfId="741" priority="214" operator="containsText" text="Moderado">
      <formula>NOT(ISERROR(SEARCH("Moderado",I45)))</formula>
    </cfRule>
  </conditionalFormatting>
  <conditionalFormatting sqref="K45:K49">
    <cfRule type="containsText" dxfId="740" priority="201" operator="containsText" text="Media">
      <formula>NOT(ISERROR(SEARCH("Media",K45)))</formula>
    </cfRule>
  </conditionalFormatting>
  <conditionalFormatting sqref="L45:L49">
    <cfRule type="containsText" dxfId="739" priority="200" operator="containsText" text="Moderado">
      <formula>NOT(ISERROR(SEARCH("Moderado",L45)))</formula>
    </cfRule>
  </conditionalFormatting>
  <conditionalFormatting sqref="J45:J49">
    <cfRule type="containsText" dxfId="738" priority="199" operator="containsText" text="Moderado">
      <formula>NOT(ISERROR(SEARCH("Moderado",J45)))</formula>
    </cfRule>
  </conditionalFormatting>
  <conditionalFormatting sqref="J45:J49">
    <cfRule type="containsText" dxfId="737" priority="197" operator="containsText" text="Bajo">
      <formula>NOT(ISERROR(SEARCH("Bajo",J45)))</formula>
    </cfRule>
    <cfRule type="containsText" dxfId="736" priority="198" operator="containsText" text="Extremo">
      <formula>NOT(ISERROR(SEARCH("Extremo",J45)))</formula>
    </cfRule>
  </conditionalFormatting>
  <conditionalFormatting sqref="K45:K49">
    <cfRule type="containsText" dxfId="735" priority="195" operator="containsText" text="Baja">
      <formula>NOT(ISERROR(SEARCH("Baja",K45)))</formula>
    </cfRule>
    <cfRule type="containsText" dxfId="734" priority="196" operator="containsText" text="Muy Baja">
      <formula>NOT(ISERROR(SEARCH("Muy Baja",K45)))</formula>
    </cfRule>
  </conditionalFormatting>
  <conditionalFormatting sqref="K45:K49">
    <cfRule type="containsText" dxfId="733" priority="193" operator="containsText" text="Muy Alta">
      <formula>NOT(ISERROR(SEARCH("Muy Alta",K45)))</formula>
    </cfRule>
    <cfRule type="containsText" dxfId="732" priority="194" operator="containsText" text="Alta">
      <formula>NOT(ISERROR(SEARCH("Alta",K45)))</formula>
    </cfRule>
  </conditionalFormatting>
  <conditionalFormatting sqref="L45:L49">
    <cfRule type="containsText" dxfId="731" priority="189" operator="containsText" text="Catastrófico">
      <formula>NOT(ISERROR(SEARCH("Catastrófico",L45)))</formula>
    </cfRule>
    <cfRule type="containsText" dxfId="730" priority="190" operator="containsText" text="Mayor">
      <formula>NOT(ISERROR(SEARCH("Mayor",L45)))</formula>
    </cfRule>
    <cfRule type="containsText" dxfId="729" priority="191" operator="containsText" text="Menor">
      <formula>NOT(ISERROR(SEARCH("Menor",L45)))</formula>
    </cfRule>
    <cfRule type="containsText" dxfId="728" priority="192" operator="containsText" text="Leve">
      <formula>NOT(ISERROR(SEARCH("Leve",L45)))</formula>
    </cfRule>
  </conditionalFormatting>
  <conditionalFormatting sqref="K50:L50">
    <cfRule type="containsText" dxfId="727" priority="183" operator="containsText" text="3- Moderado">
      <formula>NOT(ISERROR(SEARCH("3- Moderado",K50)))</formula>
    </cfRule>
    <cfRule type="containsText" dxfId="726" priority="184" operator="containsText" text="6- Moderado">
      <formula>NOT(ISERROR(SEARCH("6- Moderado",K50)))</formula>
    </cfRule>
    <cfRule type="containsText" dxfId="725" priority="185" operator="containsText" text="4- Moderado">
      <formula>NOT(ISERROR(SEARCH("4- Moderado",K50)))</formula>
    </cfRule>
    <cfRule type="containsText" dxfId="724" priority="186" operator="containsText" text="3- Bajo">
      <formula>NOT(ISERROR(SEARCH("3- Bajo",K50)))</formula>
    </cfRule>
    <cfRule type="containsText" dxfId="723" priority="187" operator="containsText" text="4- Bajo">
      <formula>NOT(ISERROR(SEARCH("4- Bajo",K50)))</formula>
    </cfRule>
    <cfRule type="containsText" dxfId="722" priority="188" operator="containsText" text="1- Bajo">
      <formula>NOT(ISERROR(SEARCH("1- Bajo",K50)))</formula>
    </cfRule>
  </conditionalFormatting>
  <conditionalFormatting sqref="H50:I50">
    <cfRule type="containsText" dxfId="721" priority="177" operator="containsText" text="3- Moderado">
      <formula>NOT(ISERROR(SEARCH("3- Moderado",H50)))</formula>
    </cfRule>
    <cfRule type="containsText" dxfId="720" priority="178" operator="containsText" text="6- Moderado">
      <formula>NOT(ISERROR(SEARCH("6- Moderado",H50)))</formula>
    </cfRule>
    <cfRule type="containsText" dxfId="719" priority="179" operator="containsText" text="4- Moderado">
      <formula>NOT(ISERROR(SEARCH("4- Moderado",H50)))</formula>
    </cfRule>
    <cfRule type="containsText" dxfId="718" priority="180" operator="containsText" text="3- Bajo">
      <formula>NOT(ISERROR(SEARCH("3- Bajo",H50)))</formula>
    </cfRule>
    <cfRule type="containsText" dxfId="717" priority="181" operator="containsText" text="4- Bajo">
      <formula>NOT(ISERROR(SEARCH("4- Bajo",H50)))</formula>
    </cfRule>
    <cfRule type="containsText" dxfId="716" priority="182" operator="containsText" text="1- Bajo">
      <formula>NOT(ISERROR(SEARCH("1- Bajo",H50)))</formula>
    </cfRule>
  </conditionalFormatting>
  <conditionalFormatting sqref="A50 C50:E50">
    <cfRule type="containsText" dxfId="715" priority="171" operator="containsText" text="3- Moderado">
      <formula>NOT(ISERROR(SEARCH("3- Moderado",A50)))</formula>
    </cfRule>
    <cfRule type="containsText" dxfId="714" priority="172" operator="containsText" text="6- Moderado">
      <formula>NOT(ISERROR(SEARCH("6- Moderado",A50)))</formula>
    </cfRule>
    <cfRule type="containsText" dxfId="713" priority="173" operator="containsText" text="4- Moderado">
      <formula>NOT(ISERROR(SEARCH("4- Moderado",A50)))</formula>
    </cfRule>
    <cfRule type="containsText" dxfId="712" priority="174" operator="containsText" text="3- Bajo">
      <formula>NOT(ISERROR(SEARCH("3- Bajo",A50)))</formula>
    </cfRule>
    <cfRule type="containsText" dxfId="711" priority="175" operator="containsText" text="4- Bajo">
      <formula>NOT(ISERROR(SEARCH("4- Bajo",A50)))</formula>
    </cfRule>
    <cfRule type="containsText" dxfId="710" priority="176" operator="containsText" text="1- Bajo">
      <formula>NOT(ISERROR(SEARCH("1- Bajo",A50)))</formula>
    </cfRule>
  </conditionalFormatting>
  <conditionalFormatting sqref="F50:G50">
    <cfRule type="containsText" dxfId="709" priority="165" operator="containsText" text="3- Moderado">
      <formula>NOT(ISERROR(SEARCH("3- Moderado",F50)))</formula>
    </cfRule>
    <cfRule type="containsText" dxfId="708" priority="166" operator="containsText" text="6- Moderado">
      <formula>NOT(ISERROR(SEARCH("6- Moderado",F50)))</formula>
    </cfRule>
    <cfRule type="containsText" dxfId="707" priority="167" operator="containsText" text="4- Moderado">
      <formula>NOT(ISERROR(SEARCH("4- Moderado",F50)))</formula>
    </cfRule>
    <cfRule type="containsText" dxfId="706" priority="168" operator="containsText" text="3- Bajo">
      <formula>NOT(ISERROR(SEARCH("3- Bajo",F50)))</formula>
    </cfRule>
    <cfRule type="containsText" dxfId="705" priority="169" operator="containsText" text="4- Bajo">
      <formula>NOT(ISERROR(SEARCH("4- Bajo",F50)))</formula>
    </cfRule>
    <cfRule type="containsText" dxfId="704" priority="170" operator="containsText" text="1- Bajo">
      <formula>NOT(ISERROR(SEARCH("1- Bajo",F50)))</formula>
    </cfRule>
  </conditionalFormatting>
  <conditionalFormatting sqref="J50:J54">
    <cfRule type="containsText" dxfId="703" priority="160" operator="containsText" text="Bajo">
      <formula>NOT(ISERROR(SEARCH("Bajo",J50)))</formula>
    </cfRule>
    <cfRule type="containsText" dxfId="702" priority="161" operator="containsText" text="Moderado">
      <formula>NOT(ISERROR(SEARCH("Moderado",J50)))</formula>
    </cfRule>
    <cfRule type="containsText" dxfId="701" priority="162" operator="containsText" text="Alto">
      <formula>NOT(ISERROR(SEARCH("Alto",J50)))</formula>
    </cfRule>
    <cfRule type="containsText" dxfId="700"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699" priority="135" operator="containsText" text="Moderado">
      <formula>NOT(ISERROR(SEARCH("Moderado",M50)))</formula>
    </cfRule>
    <cfRule type="containsText" dxfId="698" priority="155" operator="containsText" text="Bajo">
      <formula>NOT(ISERROR(SEARCH("Bajo",M50)))</formula>
    </cfRule>
    <cfRule type="containsText" dxfId="697" priority="156" operator="containsText" text="Moderado">
      <formula>NOT(ISERROR(SEARCH("Moderado",M50)))</formula>
    </cfRule>
    <cfRule type="containsText" dxfId="696" priority="157" operator="containsText" text="Alto">
      <formula>NOT(ISERROR(SEARCH("Alto",M50)))</formula>
    </cfRule>
    <cfRule type="containsText" dxfId="695"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694" priority="149" operator="containsText" text="3- Moderado">
      <formula>NOT(ISERROR(SEARCH("3- Moderado",N50)))</formula>
    </cfRule>
    <cfRule type="containsText" dxfId="693" priority="150" operator="containsText" text="6- Moderado">
      <formula>NOT(ISERROR(SEARCH("6- Moderado",N50)))</formula>
    </cfRule>
    <cfRule type="containsText" dxfId="692" priority="151" operator="containsText" text="4- Moderado">
      <formula>NOT(ISERROR(SEARCH("4- Moderado",N50)))</formula>
    </cfRule>
    <cfRule type="containsText" dxfId="691" priority="152" operator="containsText" text="3- Bajo">
      <formula>NOT(ISERROR(SEARCH("3- Bajo",N50)))</formula>
    </cfRule>
    <cfRule type="containsText" dxfId="690" priority="153" operator="containsText" text="4- Bajo">
      <formula>NOT(ISERROR(SEARCH("4- Bajo",N50)))</formula>
    </cfRule>
    <cfRule type="containsText" dxfId="689" priority="154" operator="containsText" text="1- Bajo">
      <formula>NOT(ISERROR(SEARCH("1- Bajo",N50)))</formula>
    </cfRule>
  </conditionalFormatting>
  <conditionalFormatting sqref="H50:H54">
    <cfRule type="containsText" dxfId="688" priority="136" operator="containsText" text="Muy Alta">
      <formula>NOT(ISERROR(SEARCH("Muy Alta",H50)))</formula>
    </cfRule>
    <cfRule type="containsText" dxfId="687" priority="137" operator="containsText" text="Alta">
      <formula>NOT(ISERROR(SEARCH("Alta",H50)))</formula>
    </cfRule>
    <cfRule type="containsText" dxfId="686" priority="138" operator="containsText" text="Muy Alta">
      <formula>NOT(ISERROR(SEARCH("Muy Alta",H50)))</formula>
    </cfRule>
    <cfRule type="containsText" dxfId="685" priority="143" operator="containsText" text="Muy Baja">
      <formula>NOT(ISERROR(SEARCH("Muy Baja",H50)))</formula>
    </cfRule>
    <cfRule type="containsText" dxfId="684" priority="144" operator="containsText" text="Baja">
      <formula>NOT(ISERROR(SEARCH("Baja",H50)))</formula>
    </cfRule>
    <cfRule type="containsText" dxfId="683" priority="145" operator="containsText" text="Media">
      <formula>NOT(ISERROR(SEARCH("Media",H50)))</formula>
    </cfRule>
    <cfRule type="containsText" dxfId="682" priority="146" operator="containsText" text="Alta">
      <formula>NOT(ISERROR(SEARCH("Alta",H50)))</formula>
    </cfRule>
    <cfRule type="containsText" dxfId="681" priority="148" operator="containsText" text="Muy Alta">
      <formula>NOT(ISERROR(SEARCH("Muy Alta",H50)))</formula>
    </cfRule>
  </conditionalFormatting>
  <conditionalFormatting sqref="I50:I54">
    <cfRule type="containsText" dxfId="680" priority="139" operator="containsText" text="Catastrófico">
      <formula>NOT(ISERROR(SEARCH("Catastrófico",I50)))</formula>
    </cfRule>
    <cfRule type="containsText" dxfId="679" priority="140" operator="containsText" text="Mayor">
      <formula>NOT(ISERROR(SEARCH("Mayor",I50)))</formula>
    </cfRule>
    <cfRule type="containsText" dxfId="678" priority="141" operator="containsText" text="Menor">
      <formula>NOT(ISERROR(SEARCH("Menor",I50)))</formula>
    </cfRule>
    <cfRule type="containsText" dxfId="677" priority="142" operator="containsText" text="Leve">
      <formula>NOT(ISERROR(SEARCH("Leve",I50)))</formula>
    </cfRule>
    <cfRule type="containsText" dxfId="676" priority="147" operator="containsText" text="Moderado">
      <formula>NOT(ISERROR(SEARCH("Moderado",I50)))</formula>
    </cfRule>
  </conditionalFormatting>
  <conditionalFormatting sqref="K50:K54">
    <cfRule type="containsText" dxfId="675" priority="134" operator="containsText" text="Media">
      <formula>NOT(ISERROR(SEARCH("Media",K50)))</formula>
    </cfRule>
  </conditionalFormatting>
  <conditionalFormatting sqref="L50:L54">
    <cfRule type="containsText" dxfId="674" priority="133" operator="containsText" text="Moderado">
      <formula>NOT(ISERROR(SEARCH("Moderado",L50)))</formula>
    </cfRule>
  </conditionalFormatting>
  <conditionalFormatting sqref="J50:J54">
    <cfRule type="containsText" dxfId="673" priority="132" operator="containsText" text="Moderado">
      <formula>NOT(ISERROR(SEARCH("Moderado",J50)))</formula>
    </cfRule>
  </conditionalFormatting>
  <conditionalFormatting sqref="J50:J54">
    <cfRule type="containsText" dxfId="672" priority="130" operator="containsText" text="Bajo">
      <formula>NOT(ISERROR(SEARCH("Bajo",J50)))</formula>
    </cfRule>
    <cfRule type="containsText" dxfId="671" priority="131" operator="containsText" text="Extremo">
      <formula>NOT(ISERROR(SEARCH("Extremo",J50)))</formula>
    </cfRule>
  </conditionalFormatting>
  <conditionalFormatting sqref="K50:K54">
    <cfRule type="containsText" dxfId="670" priority="128" operator="containsText" text="Baja">
      <formula>NOT(ISERROR(SEARCH("Baja",K50)))</formula>
    </cfRule>
    <cfRule type="containsText" dxfId="669" priority="129" operator="containsText" text="Muy Baja">
      <formula>NOT(ISERROR(SEARCH("Muy Baja",K50)))</formula>
    </cfRule>
  </conditionalFormatting>
  <conditionalFormatting sqref="K50:K54">
    <cfRule type="containsText" dxfId="668" priority="126" operator="containsText" text="Muy Alta">
      <formula>NOT(ISERROR(SEARCH("Muy Alta",K50)))</formula>
    </cfRule>
    <cfRule type="containsText" dxfId="667" priority="127" operator="containsText" text="Alta">
      <formula>NOT(ISERROR(SEARCH("Alta",K50)))</formula>
    </cfRule>
  </conditionalFormatting>
  <conditionalFormatting sqref="L50:L54">
    <cfRule type="containsText" dxfId="666" priority="122" operator="containsText" text="Catastrófico">
      <formula>NOT(ISERROR(SEARCH("Catastrófico",L50)))</formula>
    </cfRule>
    <cfRule type="containsText" dxfId="665" priority="123" operator="containsText" text="Mayor">
      <formula>NOT(ISERROR(SEARCH("Mayor",L50)))</formula>
    </cfRule>
    <cfRule type="containsText" dxfId="664" priority="124" operator="containsText" text="Menor">
      <formula>NOT(ISERROR(SEARCH("Menor",L50)))</formula>
    </cfRule>
    <cfRule type="containsText" dxfId="663" priority="125" operator="containsText" text="Leve">
      <formula>NOT(ISERROR(SEARCH("Leve",L50)))</formula>
    </cfRule>
  </conditionalFormatting>
  <conditionalFormatting sqref="K55:L55">
    <cfRule type="containsText" dxfId="662" priority="116" operator="containsText" text="3- Moderado">
      <formula>NOT(ISERROR(SEARCH("3- Moderado",K55)))</formula>
    </cfRule>
    <cfRule type="containsText" dxfId="661" priority="117" operator="containsText" text="6- Moderado">
      <formula>NOT(ISERROR(SEARCH("6- Moderado",K55)))</formula>
    </cfRule>
    <cfRule type="containsText" dxfId="660" priority="118" operator="containsText" text="4- Moderado">
      <formula>NOT(ISERROR(SEARCH("4- Moderado",K55)))</formula>
    </cfRule>
    <cfRule type="containsText" dxfId="659" priority="119" operator="containsText" text="3- Bajo">
      <formula>NOT(ISERROR(SEARCH("3- Bajo",K55)))</formula>
    </cfRule>
    <cfRule type="containsText" dxfId="658" priority="120" operator="containsText" text="4- Bajo">
      <formula>NOT(ISERROR(SEARCH("4- Bajo",K55)))</formula>
    </cfRule>
    <cfRule type="containsText" dxfId="657" priority="121" operator="containsText" text="1- Bajo">
      <formula>NOT(ISERROR(SEARCH("1- Bajo",K55)))</formula>
    </cfRule>
  </conditionalFormatting>
  <conditionalFormatting sqref="H55:I55">
    <cfRule type="containsText" dxfId="656" priority="110" operator="containsText" text="3- Moderado">
      <formula>NOT(ISERROR(SEARCH("3- Moderado",H55)))</formula>
    </cfRule>
    <cfRule type="containsText" dxfId="655" priority="111" operator="containsText" text="6- Moderado">
      <formula>NOT(ISERROR(SEARCH("6- Moderado",H55)))</formula>
    </cfRule>
    <cfRule type="containsText" dxfId="654" priority="112" operator="containsText" text="4- Moderado">
      <formula>NOT(ISERROR(SEARCH("4- Moderado",H55)))</formula>
    </cfRule>
    <cfRule type="containsText" dxfId="653" priority="113" operator="containsText" text="3- Bajo">
      <formula>NOT(ISERROR(SEARCH("3- Bajo",H55)))</formula>
    </cfRule>
    <cfRule type="containsText" dxfId="652" priority="114" operator="containsText" text="4- Bajo">
      <formula>NOT(ISERROR(SEARCH("4- Bajo",H55)))</formula>
    </cfRule>
    <cfRule type="containsText" dxfId="651" priority="115" operator="containsText" text="1- Bajo">
      <formula>NOT(ISERROR(SEARCH("1- Bajo",H55)))</formula>
    </cfRule>
  </conditionalFormatting>
  <conditionalFormatting sqref="A55 C55:E55">
    <cfRule type="containsText" dxfId="650" priority="104" operator="containsText" text="3- Moderado">
      <formula>NOT(ISERROR(SEARCH("3- Moderado",A55)))</formula>
    </cfRule>
    <cfRule type="containsText" dxfId="649" priority="105" operator="containsText" text="6- Moderado">
      <formula>NOT(ISERROR(SEARCH("6- Moderado",A55)))</formula>
    </cfRule>
    <cfRule type="containsText" dxfId="648" priority="106" operator="containsText" text="4- Moderado">
      <formula>NOT(ISERROR(SEARCH("4- Moderado",A55)))</formula>
    </cfRule>
    <cfRule type="containsText" dxfId="647" priority="107" operator="containsText" text="3- Bajo">
      <formula>NOT(ISERROR(SEARCH("3- Bajo",A55)))</formula>
    </cfRule>
    <cfRule type="containsText" dxfId="646" priority="108" operator="containsText" text="4- Bajo">
      <formula>NOT(ISERROR(SEARCH("4- Bajo",A55)))</formula>
    </cfRule>
    <cfRule type="containsText" dxfId="645" priority="109" operator="containsText" text="1- Bajo">
      <formula>NOT(ISERROR(SEARCH("1- Bajo",A55)))</formula>
    </cfRule>
  </conditionalFormatting>
  <conditionalFormatting sqref="F55:G55">
    <cfRule type="containsText" dxfId="644" priority="98" operator="containsText" text="3- Moderado">
      <formula>NOT(ISERROR(SEARCH("3- Moderado",F55)))</formula>
    </cfRule>
    <cfRule type="containsText" dxfId="643" priority="99" operator="containsText" text="6- Moderado">
      <formula>NOT(ISERROR(SEARCH("6- Moderado",F55)))</formula>
    </cfRule>
    <cfRule type="containsText" dxfId="642" priority="100" operator="containsText" text="4- Moderado">
      <formula>NOT(ISERROR(SEARCH("4- Moderado",F55)))</formula>
    </cfRule>
    <cfRule type="containsText" dxfId="641" priority="101" operator="containsText" text="3- Bajo">
      <formula>NOT(ISERROR(SEARCH("3- Bajo",F55)))</formula>
    </cfRule>
    <cfRule type="containsText" dxfId="640" priority="102" operator="containsText" text="4- Bajo">
      <formula>NOT(ISERROR(SEARCH("4- Bajo",F55)))</formula>
    </cfRule>
    <cfRule type="containsText" dxfId="639" priority="103" operator="containsText" text="1- Bajo">
      <formula>NOT(ISERROR(SEARCH("1- Bajo",F55)))</formula>
    </cfRule>
  </conditionalFormatting>
  <conditionalFormatting sqref="J55:J59">
    <cfRule type="containsText" dxfId="638" priority="93" operator="containsText" text="Bajo">
      <formula>NOT(ISERROR(SEARCH("Bajo",J55)))</formula>
    </cfRule>
    <cfRule type="containsText" dxfId="637" priority="94" operator="containsText" text="Moderado">
      <formula>NOT(ISERROR(SEARCH("Moderado",J55)))</formula>
    </cfRule>
    <cfRule type="containsText" dxfId="636" priority="95" operator="containsText" text="Alto">
      <formula>NOT(ISERROR(SEARCH("Alto",J55)))</formula>
    </cfRule>
    <cfRule type="containsText" dxfId="635"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634" priority="68" operator="containsText" text="Moderado">
      <formula>NOT(ISERROR(SEARCH("Moderado",M55)))</formula>
    </cfRule>
    <cfRule type="containsText" dxfId="633" priority="88" operator="containsText" text="Bajo">
      <formula>NOT(ISERROR(SEARCH("Bajo",M55)))</formula>
    </cfRule>
    <cfRule type="containsText" dxfId="632" priority="89" operator="containsText" text="Moderado">
      <formula>NOT(ISERROR(SEARCH("Moderado",M55)))</formula>
    </cfRule>
    <cfRule type="containsText" dxfId="631" priority="90" operator="containsText" text="Alto">
      <formula>NOT(ISERROR(SEARCH("Alto",M55)))</formula>
    </cfRule>
    <cfRule type="containsText" dxfId="630"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629" priority="82" operator="containsText" text="3- Moderado">
      <formula>NOT(ISERROR(SEARCH("3- Moderado",N55)))</formula>
    </cfRule>
    <cfRule type="containsText" dxfId="628" priority="83" operator="containsText" text="6- Moderado">
      <formula>NOT(ISERROR(SEARCH("6- Moderado",N55)))</formula>
    </cfRule>
    <cfRule type="containsText" dxfId="627" priority="84" operator="containsText" text="4- Moderado">
      <formula>NOT(ISERROR(SEARCH("4- Moderado",N55)))</formula>
    </cfRule>
    <cfRule type="containsText" dxfId="626" priority="85" operator="containsText" text="3- Bajo">
      <formula>NOT(ISERROR(SEARCH("3- Bajo",N55)))</formula>
    </cfRule>
    <cfRule type="containsText" dxfId="625" priority="86" operator="containsText" text="4- Bajo">
      <formula>NOT(ISERROR(SEARCH("4- Bajo",N55)))</formula>
    </cfRule>
    <cfRule type="containsText" dxfId="624" priority="87" operator="containsText" text="1- Bajo">
      <formula>NOT(ISERROR(SEARCH("1- Bajo",N55)))</formula>
    </cfRule>
  </conditionalFormatting>
  <conditionalFormatting sqref="H55:H59">
    <cfRule type="containsText" dxfId="623" priority="69" operator="containsText" text="Muy Alta">
      <formula>NOT(ISERROR(SEARCH("Muy Alta",H55)))</formula>
    </cfRule>
    <cfRule type="containsText" dxfId="622" priority="70" operator="containsText" text="Alta">
      <formula>NOT(ISERROR(SEARCH("Alta",H55)))</formula>
    </cfRule>
    <cfRule type="containsText" dxfId="621" priority="71" operator="containsText" text="Muy Alta">
      <formula>NOT(ISERROR(SEARCH("Muy Alta",H55)))</formula>
    </cfRule>
    <cfRule type="containsText" dxfId="620" priority="76" operator="containsText" text="Muy Baja">
      <formula>NOT(ISERROR(SEARCH("Muy Baja",H55)))</formula>
    </cfRule>
    <cfRule type="containsText" dxfId="619" priority="77" operator="containsText" text="Baja">
      <formula>NOT(ISERROR(SEARCH("Baja",H55)))</formula>
    </cfRule>
    <cfRule type="containsText" dxfId="618" priority="78" operator="containsText" text="Media">
      <formula>NOT(ISERROR(SEARCH("Media",H55)))</formula>
    </cfRule>
    <cfRule type="containsText" dxfId="617" priority="79" operator="containsText" text="Alta">
      <formula>NOT(ISERROR(SEARCH("Alta",H55)))</formula>
    </cfRule>
    <cfRule type="containsText" dxfId="616" priority="81" operator="containsText" text="Muy Alta">
      <formula>NOT(ISERROR(SEARCH("Muy Alta",H55)))</formula>
    </cfRule>
  </conditionalFormatting>
  <conditionalFormatting sqref="I55:I59">
    <cfRule type="containsText" dxfId="615" priority="72" operator="containsText" text="Catastrófico">
      <formula>NOT(ISERROR(SEARCH("Catastrófico",I55)))</formula>
    </cfRule>
    <cfRule type="containsText" dxfId="614" priority="73" operator="containsText" text="Mayor">
      <formula>NOT(ISERROR(SEARCH("Mayor",I55)))</formula>
    </cfRule>
    <cfRule type="containsText" dxfId="613" priority="74" operator="containsText" text="Menor">
      <formula>NOT(ISERROR(SEARCH("Menor",I55)))</formula>
    </cfRule>
    <cfRule type="containsText" dxfId="612" priority="75" operator="containsText" text="Leve">
      <formula>NOT(ISERROR(SEARCH("Leve",I55)))</formula>
    </cfRule>
    <cfRule type="containsText" dxfId="611" priority="80" operator="containsText" text="Moderado">
      <formula>NOT(ISERROR(SEARCH("Moderado",I55)))</formula>
    </cfRule>
  </conditionalFormatting>
  <conditionalFormatting sqref="K55:K59">
    <cfRule type="containsText" dxfId="610" priority="67" operator="containsText" text="Media">
      <formula>NOT(ISERROR(SEARCH("Media",K55)))</formula>
    </cfRule>
  </conditionalFormatting>
  <conditionalFormatting sqref="L55:L59">
    <cfRule type="containsText" dxfId="609" priority="66" operator="containsText" text="Moderado">
      <formula>NOT(ISERROR(SEARCH("Moderado",L55)))</formula>
    </cfRule>
  </conditionalFormatting>
  <conditionalFormatting sqref="J55:J59">
    <cfRule type="containsText" dxfId="608" priority="65" operator="containsText" text="Moderado">
      <formula>NOT(ISERROR(SEARCH("Moderado",J55)))</formula>
    </cfRule>
  </conditionalFormatting>
  <conditionalFormatting sqref="J55:J59">
    <cfRule type="containsText" dxfId="607" priority="63" operator="containsText" text="Bajo">
      <formula>NOT(ISERROR(SEARCH("Bajo",J55)))</formula>
    </cfRule>
    <cfRule type="containsText" dxfId="606" priority="64" operator="containsText" text="Extremo">
      <formula>NOT(ISERROR(SEARCH("Extremo",J55)))</formula>
    </cfRule>
  </conditionalFormatting>
  <conditionalFormatting sqref="K55:K59">
    <cfRule type="containsText" dxfId="605" priority="61" operator="containsText" text="Baja">
      <formula>NOT(ISERROR(SEARCH("Baja",K55)))</formula>
    </cfRule>
    <cfRule type="containsText" dxfId="604" priority="62" operator="containsText" text="Muy Baja">
      <formula>NOT(ISERROR(SEARCH("Muy Baja",K55)))</formula>
    </cfRule>
  </conditionalFormatting>
  <conditionalFormatting sqref="K55:K59">
    <cfRule type="containsText" dxfId="603" priority="59" operator="containsText" text="Muy Alta">
      <formula>NOT(ISERROR(SEARCH("Muy Alta",K55)))</formula>
    </cfRule>
    <cfRule type="containsText" dxfId="602" priority="60" operator="containsText" text="Alta">
      <formula>NOT(ISERROR(SEARCH("Alta",K55)))</formula>
    </cfRule>
  </conditionalFormatting>
  <conditionalFormatting sqref="L55:L59">
    <cfRule type="containsText" dxfId="601" priority="55" operator="containsText" text="Catastrófico">
      <formula>NOT(ISERROR(SEARCH("Catastrófico",L55)))</formula>
    </cfRule>
    <cfRule type="containsText" dxfId="600" priority="56" operator="containsText" text="Mayor">
      <formula>NOT(ISERROR(SEARCH("Mayor",L55)))</formula>
    </cfRule>
    <cfRule type="containsText" dxfId="599" priority="57" operator="containsText" text="Menor">
      <formula>NOT(ISERROR(SEARCH("Menor",L55)))</formula>
    </cfRule>
    <cfRule type="containsText" dxfId="598" priority="58" operator="containsText" text="Leve">
      <formula>NOT(ISERROR(SEARCH("Leve",L55)))</formula>
    </cfRule>
  </conditionalFormatting>
  <dataValidations count="8">
    <dataValidation allowBlank="1" showInputMessage="1" showErrorMessage="1" prompt="seleccionar si el responsable de ejecutar las acciones es el nivel central" sqref="Q8"/>
    <dataValidation allowBlank="1" showInputMessage="1" showErrorMessage="1" prompt="Seleccionar si el responsable es el responsable de las acciones es el nivel central" sqref="P7:P8"/>
    <dataValidation allowBlank="1" showInputMessage="1" showErrorMessage="1" prompt="Describir las actividades que se van a desarrollar para el proyecto" sqref="O7"/>
    <dataValidation allowBlank="1" showInputMessage="1" showErrorMessage="1" prompt="El grado de afectación puede ser " sqref="I8"/>
    <dataValidation allowBlank="1" showInputMessage="1" showErrorMessage="1" prompt="Que tan factible es que materialize el riesgo?" sqref="H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Seleccionar el tipo de riesgo teniendo en cuenta que  factor organizaconal afecta. Ver explicacion en hoja " sqref="E8"/>
    <dataValidation allowBlank="1" showInputMessage="1" showErrorMessage="1" prompt="Enunciar cuál es el control" sqref="O10 O23 O18 O20 O25 O31:O32 O40"/>
  </dataValidations>
  <pageMargins left="0.7" right="0.7" top="0.75" bottom="0.75" header="0.3" footer="0.3"/>
  <pageSetup orientation="portrait" horizontalDpi="4294967293"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JR59"/>
  <sheetViews>
    <sheetView tabSelected="1" topLeftCell="J12" zoomScaleNormal="100" workbookViewId="0">
      <selection activeCell="O43" sqref="O43"/>
    </sheetView>
  </sheetViews>
  <sheetFormatPr baseColWidth="10" defaultColWidth="11.42578125" defaultRowHeight="15"/>
  <cols>
    <col min="1" max="2" width="18.42578125" style="82" customWidth="1"/>
    <col min="3" max="3" width="15.5703125" customWidth="1"/>
    <col min="4" max="4" width="27.5703125" style="82" customWidth="1"/>
    <col min="5" max="5" width="18" style="199" customWidth="1"/>
    <col min="6" max="6" width="40.140625" customWidth="1"/>
    <col min="7" max="7" width="20.42578125" customWidth="1"/>
    <col min="8" max="8" width="10.42578125" style="200" customWidth="1"/>
    <col min="9" max="9" width="11.42578125" style="200" customWidth="1"/>
    <col min="10" max="10" width="10.140625" style="201" customWidth="1"/>
    <col min="11" max="11" width="11.42578125" style="200" customWidth="1"/>
    <col min="12" max="12" width="10.85546875" style="200" customWidth="1"/>
    <col min="13" max="13" width="18.28515625" style="200" bestFit="1" customWidth="1"/>
    <col min="14" max="14" width="18.28515625" bestFit="1" customWidth="1"/>
    <col min="15" max="15" width="32.85546875" customWidth="1"/>
    <col min="16" max="16" width="12.42578125" customWidth="1"/>
    <col min="17" max="17" width="15.140625" customWidth="1"/>
    <col min="18" max="18" width="17.42578125" customWidth="1"/>
    <col min="19" max="19" width="17.140625" customWidth="1"/>
    <col min="20" max="20" width="16.140625" customWidth="1"/>
    <col min="21" max="176" width="11.42578125" style="122"/>
  </cols>
  <sheetData>
    <row r="1" spans="1:278" s="163" customFormat="1" ht="16.5" customHeight="1">
      <c r="A1" s="454"/>
      <c r="B1" s="455"/>
      <c r="C1" s="455"/>
      <c r="D1" s="576" t="s">
        <v>368</v>
      </c>
      <c r="E1" s="576"/>
      <c r="F1" s="576"/>
      <c r="G1" s="576"/>
      <c r="H1" s="576"/>
      <c r="I1" s="576"/>
      <c r="J1" s="576"/>
      <c r="K1" s="576"/>
      <c r="L1" s="576"/>
      <c r="M1" s="576"/>
      <c r="N1" s="576"/>
      <c r="O1" s="576"/>
      <c r="P1" s="576"/>
      <c r="Q1" s="577"/>
      <c r="R1" s="446" t="s">
        <v>67</v>
      </c>
      <c r="S1" s="446"/>
      <c r="T1" s="446"/>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162"/>
      <c r="DD1" s="162"/>
      <c r="DE1" s="162"/>
      <c r="DF1" s="162"/>
      <c r="DG1" s="162"/>
      <c r="DH1" s="162"/>
      <c r="DI1" s="162"/>
      <c r="DJ1" s="162"/>
      <c r="DK1" s="162"/>
      <c r="DL1" s="162"/>
      <c r="DM1" s="162"/>
      <c r="DN1" s="162"/>
      <c r="DO1" s="162"/>
      <c r="DP1" s="162"/>
      <c r="DQ1" s="162"/>
      <c r="DR1" s="162"/>
      <c r="DS1" s="162"/>
      <c r="DT1" s="162"/>
      <c r="DU1" s="162"/>
      <c r="DV1" s="162"/>
      <c r="DW1" s="162"/>
      <c r="DX1" s="162"/>
      <c r="DY1" s="162"/>
      <c r="DZ1" s="162"/>
      <c r="EA1" s="162"/>
      <c r="EB1" s="162"/>
      <c r="EC1" s="162"/>
      <c r="ED1" s="162"/>
      <c r="EE1" s="162"/>
      <c r="EF1" s="162"/>
      <c r="EG1" s="162"/>
      <c r="EH1" s="162"/>
      <c r="EI1" s="162"/>
      <c r="EJ1" s="162"/>
      <c r="EK1" s="162"/>
      <c r="EL1" s="162"/>
      <c r="EM1" s="162"/>
      <c r="EN1" s="162"/>
      <c r="EO1" s="162"/>
      <c r="EP1" s="162"/>
      <c r="EQ1" s="162"/>
      <c r="ER1" s="162"/>
      <c r="ES1" s="162"/>
      <c r="ET1" s="162"/>
      <c r="EU1" s="162"/>
      <c r="EV1" s="162"/>
      <c r="EW1" s="162"/>
      <c r="EX1" s="162"/>
      <c r="EY1" s="162"/>
      <c r="EZ1" s="162"/>
      <c r="FA1" s="162"/>
      <c r="FB1" s="162"/>
      <c r="FC1" s="162"/>
      <c r="FD1" s="162"/>
      <c r="FE1" s="162"/>
      <c r="FF1" s="162"/>
      <c r="FG1" s="162"/>
      <c r="FH1" s="162"/>
      <c r="FI1" s="162"/>
      <c r="FJ1" s="162"/>
      <c r="FK1" s="162"/>
      <c r="FL1" s="162"/>
      <c r="FM1" s="162"/>
      <c r="FN1" s="162"/>
      <c r="FO1" s="162"/>
      <c r="FP1" s="162"/>
      <c r="FQ1" s="162"/>
      <c r="FR1" s="162"/>
      <c r="FS1" s="162"/>
      <c r="FT1" s="162"/>
      <c r="FU1" s="162"/>
      <c r="FV1" s="162"/>
      <c r="FW1" s="162"/>
      <c r="FX1" s="162"/>
      <c r="FY1" s="162"/>
      <c r="FZ1" s="162"/>
      <c r="GA1" s="162"/>
      <c r="GB1" s="162"/>
      <c r="GC1" s="162"/>
      <c r="GD1" s="162"/>
      <c r="GE1" s="162"/>
      <c r="GF1" s="162"/>
      <c r="GG1" s="162"/>
      <c r="GH1" s="162"/>
      <c r="GI1" s="162"/>
      <c r="GJ1" s="162"/>
      <c r="GK1" s="162"/>
      <c r="GL1" s="162"/>
      <c r="GM1" s="162"/>
      <c r="GN1" s="162"/>
      <c r="GO1" s="162"/>
      <c r="GP1" s="162"/>
      <c r="GQ1" s="162"/>
      <c r="GR1" s="162"/>
      <c r="GS1" s="162"/>
      <c r="GT1" s="162"/>
      <c r="GU1" s="162"/>
      <c r="GV1" s="162"/>
      <c r="GW1" s="162"/>
      <c r="GX1" s="162"/>
      <c r="GY1" s="162"/>
      <c r="GZ1" s="162"/>
      <c r="HA1" s="162"/>
      <c r="HB1" s="162"/>
      <c r="HC1" s="162"/>
      <c r="HD1" s="162"/>
      <c r="HE1" s="162"/>
      <c r="HF1" s="162"/>
      <c r="HG1" s="162"/>
      <c r="HH1" s="162"/>
      <c r="HI1" s="162"/>
      <c r="HJ1" s="162"/>
      <c r="HK1" s="162"/>
      <c r="HL1" s="162"/>
      <c r="HM1" s="162"/>
      <c r="HN1" s="162"/>
      <c r="HO1" s="162"/>
      <c r="HP1" s="162"/>
      <c r="HQ1" s="162"/>
      <c r="HR1" s="162"/>
      <c r="HS1" s="162"/>
      <c r="HT1" s="162"/>
      <c r="HU1" s="162"/>
      <c r="HV1" s="162"/>
      <c r="HW1" s="162"/>
      <c r="HX1" s="162"/>
      <c r="HY1" s="162"/>
      <c r="HZ1" s="162"/>
      <c r="IA1" s="162"/>
      <c r="IB1" s="162"/>
      <c r="IC1" s="162"/>
      <c r="ID1" s="162"/>
      <c r="IE1" s="162"/>
      <c r="IF1" s="162"/>
      <c r="IG1" s="162"/>
      <c r="IH1" s="162"/>
      <c r="II1" s="162"/>
      <c r="IJ1" s="162"/>
      <c r="IK1" s="162"/>
      <c r="IL1" s="162"/>
      <c r="IM1" s="162"/>
      <c r="IN1" s="162"/>
      <c r="IO1" s="162"/>
      <c r="IP1" s="162"/>
      <c r="IQ1" s="162"/>
      <c r="IR1" s="162"/>
      <c r="IS1" s="162"/>
      <c r="IT1" s="162"/>
      <c r="IU1" s="162"/>
      <c r="IV1" s="162"/>
      <c r="IW1" s="162"/>
      <c r="IX1" s="162"/>
      <c r="IY1" s="162"/>
      <c r="IZ1" s="162"/>
      <c r="JA1" s="162"/>
      <c r="JB1" s="162"/>
      <c r="JC1" s="162"/>
      <c r="JD1" s="162"/>
      <c r="JE1" s="162"/>
      <c r="JF1" s="162"/>
      <c r="JG1" s="162"/>
      <c r="JH1" s="162"/>
      <c r="JI1" s="162"/>
      <c r="JJ1" s="162"/>
      <c r="JK1" s="162"/>
      <c r="JL1" s="162"/>
      <c r="JM1" s="162"/>
      <c r="JN1" s="162"/>
      <c r="JO1" s="162"/>
      <c r="JP1" s="162"/>
      <c r="JQ1" s="162"/>
      <c r="JR1" s="162"/>
    </row>
    <row r="2" spans="1:278" s="163" customFormat="1" ht="39.75" customHeight="1">
      <c r="A2" s="456"/>
      <c r="B2" s="457"/>
      <c r="C2" s="457"/>
      <c r="D2" s="578"/>
      <c r="E2" s="578"/>
      <c r="F2" s="578"/>
      <c r="G2" s="578"/>
      <c r="H2" s="578"/>
      <c r="I2" s="578"/>
      <c r="J2" s="578"/>
      <c r="K2" s="578"/>
      <c r="L2" s="578"/>
      <c r="M2" s="578"/>
      <c r="N2" s="578"/>
      <c r="O2" s="578"/>
      <c r="P2" s="578"/>
      <c r="Q2" s="579"/>
      <c r="R2" s="446"/>
      <c r="S2" s="446"/>
      <c r="T2" s="446"/>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162"/>
      <c r="BC2" s="162"/>
      <c r="BD2" s="162"/>
      <c r="BE2" s="162"/>
      <c r="BF2" s="162"/>
      <c r="BG2" s="162"/>
      <c r="BH2" s="162"/>
      <c r="BI2" s="162"/>
      <c r="BJ2" s="162"/>
      <c r="BK2" s="162"/>
      <c r="BL2" s="162"/>
      <c r="BM2" s="162"/>
      <c r="BN2" s="162"/>
      <c r="BO2" s="162"/>
      <c r="BP2" s="162"/>
      <c r="BQ2" s="162"/>
      <c r="BR2" s="162"/>
      <c r="BS2" s="162"/>
      <c r="BT2" s="162"/>
      <c r="BU2" s="162"/>
      <c r="BV2" s="162"/>
      <c r="BW2" s="162"/>
      <c r="BX2" s="162"/>
      <c r="BY2" s="162"/>
      <c r="BZ2" s="162"/>
      <c r="CA2" s="162"/>
      <c r="CB2" s="162"/>
      <c r="CC2" s="162"/>
      <c r="CD2" s="162"/>
      <c r="CE2" s="162"/>
      <c r="CF2" s="162"/>
      <c r="CG2" s="162"/>
      <c r="CH2" s="162"/>
      <c r="CI2" s="162"/>
      <c r="CJ2" s="162"/>
      <c r="CK2" s="162"/>
      <c r="CL2" s="162"/>
      <c r="CM2" s="162"/>
      <c r="CN2" s="162"/>
      <c r="CO2" s="162"/>
      <c r="CP2" s="162"/>
      <c r="CQ2" s="162"/>
      <c r="CR2" s="162"/>
      <c r="CS2" s="162"/>
      <c r="CT2" s="162"/>
      <c r="CU2" s="162"/>
      <c r="CV2" s="162"/>
      <c r="CW2" s="162"/>
      <c r="CX2" s="162"/>
      <c r="CY2" s="162"/>
      <c r="CZ2" s="162"/>
      <c r="DA2" s="162"/>
      <c r="DB2" s="162"/>
      <c r="DC2" s="162"/>
      <c r="DD2" s="162"/>
      <c r="DE2" s="162"/>
      <c r="DF2" s="162"/>
      <c r="DG2" s="162"/>
      <c r="DH2" s="162"/>
      <c r="DI2" s="162"/>
      <c r="DJ2" s="162"/>
      <c r="DK2" s="162"/>
      <c r="DL2" s="162"/>
      <c r="DM2" s="162"/>
      <c r="DN2" s="162"/>
      <c r="DO2" s="162"/>
      <c r="DP2" s="162"/>
      <c r="DQ2" s="162"/>
      <c r="DR2" s="162"/>
      <c r="DS2" s="162"/>
      <c r="DT2" s="162"/>
      <c r="DU2" s="162"/>
      <c r="DV2" s="162"/>
      <c r="DW2" s="162"/>
      <c r="DX2" s="162"/>
      <c r="DY2" s="162"/>
      <c r="DZ2" s="162"/>
      <c r="EA2" s="162"/>
      <c r="EB2" s="162"/>
      <c r="EC2" s="162"/>
      <c r="ED2" s="162"/>
      <c r="EE2" s="162"/>
      <c r="EF2" s="162"/>
      <c r="EG2" s="162"/>
      <c r="EH2" s="162"/>
      <c r="EI2" s="162"/>
      <c r="EJ2" s="162"/>
      <c r="EK2" s="162"/>
      <c r="EL2" s="162"/>
      <c r="EM2" s="162"/>
      <c r="EN2" s="162"/>
      <c r="EO2" s="162"/>
      <c r="EP2" s="162"/>
      <c r="EQ2" s="162"/>
      <c r="ER2" s="162"/>
      <c r="ES2" s="162"/>
      <c r="ET2" s="162"/>
      <c r="EU2" s="162"/>
      <c r="EV2" s="162"/>
      <c r="EW2" s="162"/>
      <c r="EX2" s="162"/>
      <c r="EY2" s="162"/>
      <c r="EZ2" s="162"/>
      <c r="FA2" s="162"/>
      <c r="FB2" s="162"/>
      <c r="FC2" s="162"/>
      <c r="FD2" s="162"/>
      <c r="FE2" s="162"/>
      <c r="FF2" s="162"/>
      <c r="FG2" s="162"/>
      <c r="FH2" s="162"/>
      <c r="FI2" s="162"/>
      <c r="FJ2" s="162"/>
      <c r="FK2" s="162"/>
      <c r="FL2" s="162"/>
      <c r="FM2" s="162"/>
      <c r="FN2" s="162"/>
      <c r="FO2" s="162"/>
      <c r="FP2" s="162"/>
      <c r="FQ2" s="162"/>
      <c r="FR2" s="162"/>
      <c r="FS2" s="162"/>
      <c r="FT2" s="162"/>
      <c r="FU2" s="162"/>
      <c r="FV2" s="162"/>
      <c r="FW2" s="162"/>
      <c r="FX2" s="162"/>
      <c r="FY2" s="162"/>
      <c r="FZ2" s="162"/>
      <c r="GA2" s="162"/>
      <c r="GB2" s="162"/>
      <c r="GC2" s="162"/>
      <c r="GD2" s="162"/>
      <c r="GE2" s="162"/>
      <c r="GF2" s="162"/>
      <c r="GG2" s="162"/>
      <c r="GH2" s="162"/>
      <c r="GI2" s="162"/>
      <c r="GJ2" s="162"/>
      <c r="GK2" s="162"/>
      <c r="GL2" s="162"/>
      <c r="GM2" s="162"/>
      <c r="GN2" s="162"/>
      <c r="GO2" s="162"/>
      <c r="GP2" s="162"/>
      <c r="GQ2" s="162"/>
      <c r="GR2" s="162"/>
      <c r="GS2" s="162"/>
      <c r="GT2" s="162"/>
      <c r="GU2" s="162"/>
      <c r="GV2" s="162"/>
      <c r="GW2" s="162"/>
      <c r="GX2" s="162"/>
      <c r="GY2" s="162"/>
      <c r="GZ2" s="162"/>
      <c r="HA2" s="162"/>
      <c r="HB2" s="162"/>
      <c r="HC2" s="162"/>
      <c r="HD2" s="162"/>
      <c r="HE2" s="162"/>
      <c r="HF2" s="162"/>
      <c r="HG2" s="162"/>
      <c r="HH2" s="162"/>
      <c r="HI2" s="162"/>
      <c r="HJ2" s="162"/>
      <c r="HK2" s="162"/>
      <c r="HL2" s="162"/>
      <c r="HM2" s="162"/>
      <c r="HN2" s="162"/>
      <c r="HO2" s="162"/>
      <c r="HP2" s="162"/>
      <c r="HQ2" s="162"/>
      <c r="HR2" s="162"/>
      <c r="HS2" s="162"/>
      <c r="HT2" s="162"/>
      <c r="HU2" s="162"/>
      <c r="HV2" s="162"/>
      <c r="HW2" s="162"/>
      <c r="HX2" s="162"/>
      <c r="HY2" s="162"/>
      <c r="HZ2" s="162"/>
      <c r="IA2" s="162"/>
      <c r="IB2" s="162"/>
      <c r="IC2" s="162"/>
      <c r="ID2" s="162"/>
      <c r="IE2" s="162"/>
      <c r="IF2" s="162"/>
      <c r="IG2" s="162"/>
      <c r="IH2" s="162"/>
      <c r="II2" s="162"/>
      <c r="IJ2" s="162"/>
      <c r="IK2" s="162"/>
      <c r="IL2" s="162"/>
      <c r="IM2" s="162"/>
      <c r="IN2" s="162"/>
      <c r="IO2" s="162"/>
      <c r="IP2" s="162"/>
      <c r="IQ2" s="162"/>
      <c r="IR2" s="162"/>
      <c r="IS2" s="162"/>
      <c r="IT2" s="162"/>
      <c r="IU2" s="162"/>
      <c r="IV2" s="162"/>
      <c r="IW2" s="162"/>
      <c r="IX2" s="162"/>
      <c r="IY2" s="162"/>
      <c r="IZ2" s="162"/>
      <c r="JA2" s="162"/>
      <c r="JB2" s="162"/>
      <c r="JC2" s="162"/>
      <c r="JD2" s="162"/>
      <c r="JE2" s="162"/>
      <c r="JF2" s="162"/>
      <c r="JG2" s="162"/>
      <c r="JH2" s="162"/>
      <c r="JI2" s="162"/>
      <c r="JJ2" s="162"/>
      <c r="JK2" s="162"/>
      <c r="JL2" s="162"/>
      <c r="JM2" s="162"/>
      <c r="JN2" s="162"/>
      <c r="JO2" s="162"/>
      <c r="JP2" s="162"/>
      <c r="JQ2" s="162"/>
      <c r="JR2" s="162"/>
    </row>
    <row r="3" spans="1:278" s="163" customFormat="1" ht="3" customHeight="1">
      <c r="A3" s="2"/>
      <c r="B3" s="2"/>
      <c r="C3" s="214"/>
      <c r="D3" s="578"/>
      <c r="E3" s="578"/>
      <c r="F3" s="578"/>
      <c r="G3" s="578"/>
      <c r="H3" s="578"/>
      <c r="I3" s="578"/>
      <c r="J3" s="578"/>
      <c r="K3" s="578"/>
      <c r="L3" s="578"/>
      <c r="M3" s="578"/>
      <c r="N3" s="578"/>
      <c r="O3" s="578"/>
      <c r="P3" s="578"/>
      <c r="Q3" s="579"/>
      <c r="R3" s="446"/>
      <c r="S3" s="446"/>
      <c r="T3" s="446"/>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s="162"/>
      <c r="BD3" s="162"/>
      <c r="BE3" s="162"/>
      <c r="BF3" s="162"/>
      <c r="BG3" s="162"/>
      <c r="BH3" s="162"/>
      <c r="BI3" s="162"/>
      <c r="BJ3" s="162"/>
      <c r="BK3" s="162"/>
      <c r="BL3" s="162"/>
      <c r="BM3" s="162"/>
      <c r="BN3" s="162"/>
      <c r="BO3" s="162"/>
      <c r="BP3" s="162"/>
      <c r="BQ3" s="162"/>
      <c r="BR3" s="162"/>
      <c r="BS3" s="162"/>
      <c r="BT3" s="162"/>
      <c r="BU3" s="162"/>
      <c r="BV3" s="162"/>
      <c r="BW3" s="162"/>
      <c r="BX3" s="162"/>
      <c r="BY3" s="162"/>
      <c r="BZ3" s="162"/>
      <c r="CA3" s="162"/>
      <c r="CB3" s="162"/>
      <c r="CC3" s="162"/>
      <c r="CD3" s="162"/>
      <c r="CE3" s="162"/>
      <c r="CF3" s="162"/>
      <c r="CG3" s="162"/>
      <c r="CH3" s="162"/>
      <c r="CI3" s="162"/>
      <c r="CJ3" s="162"/>
      <c r="CK3" s="162"/>
      <c r="CL3" s="162"/>
      <c r="CM3" s="162"/>
      <c r="CN3" s="162"/>
      <c r="CO3" s="162"/>
      <c r="CP3" s="162"/>
      <c r="CQ3" s="162"/>
      <c r="CR3" s="162"/>
      <c r="CS3" s="162"/>
      <c r="CT3" s="162"/>
      <c r="CU3" s="162"/>
      <c r="CV3" s="162"/>
      <c r="CW3" s="162"/>
      <c r="CX3" s="162"/>
      <c r="CY3" s="162"/>
      <c r="CZ3" s="162"/>
      <c r="DA3" s="162"/>
      <c r="DB3" s="162"/>
      <c r="DC3" s="162"/>
      <c r="DD3" s="162"/>
      <c r="DE3" s="162"/>
      <c r="DF3" s="162"/>
      <c r="DG3" s="162"/>
      <c r="DH3" s="162"/>
      <c r="DI3" s="162"/>
      <c r="DJ3" s="162"/>
      <c r="DK3" s="162"/>
      <c r="DL3" s="162"/>
      <c r="DM3" s="162"/>
      <c r="DN3" s="162"/>
      <c r="DO3" s="162"/>
      <c r="DP3" s="162"/>
      <c r="DQ3" s="162"/>
      <c r="DR3" s="162"/>
      <c r="DS3" s="162"/>
      <c r="DT3" s="162"/>
      <c r="DU3" s="162"/>
      <c r="DV3" s="162"/>
      <c r="DW3" s="162"/>
      <c r="DX3" s="162"/>
      <c r="DY3" s="162"/>
      <c r="DZ3" s="162"/>
      <c r="EA3" s="162"/>
      <c r="EB3" s="162"/>
      <c r="EC3" s="162"/>
      <c r="ED3" s="162"/>
      <c r="EE3" s="162"/>
      <c r="EF3" s="162"/>
      <c r="EG3" s="162"/>
      <c r="EH3" s="162"/>
      <c r="EI3" s="162"/>
      <c r="EJ3" s="162"/>
      <c r="EK3" s="162"/>
      <c r="EL3" s="162"/>
      <c r="EM3" s="162"/>
      <c r="EN3" s="162"/>
      <c r="EO3" s="162"/>
      <c r="EP3" s="162"/>
      <c r="EQ3" s="162"/>
      <c r="ER3" s="162"/>
      <c r="ES3" s="162"/>
      <c r="ET3" s="162"/>
      <c r="EU3" s="162"/>
      <c r="EV3" s="162"/>
      <c r="EW3" s="162"/>
      <c r="EX3" s="162"/>
      <c r="EY3" s="162"/>
      <c r="EZ3" s="162"/>
      <c r="FA3" s="162"/>
      <c r="FB3" s="162"/>
      <c r="FC3" s="162"/>
      <c r="FD3" s="162"/>
      <c r="FE3" s="162"/>
      <c r="FF3" s="162"/>
      <c r="FG3" s="162"/>
      <c r="FH3" s="162"/>
      <c r="FI3" s="162"/>
      <c r="FJ3" s="162"/>
      <c r="FK3" s="162"/>
      <c r="FL3" s="162"/>
      <c r="FM3" s="162"/>
      <c r="FN3" s="162"/>
      <c r="FO3" s="162"/>
      <c r="FP3" s="162"/>
      <c r="FQ3" s="162"/>
      <c r="FR3" s="162"/>
      <c r="FS3" s="162"/>
      <c r="FT3" s="162"/>
      <c r="FU3" s="162"/>
      <c r="FV3" s="162"/>
      <c r="FW3" s="162"/>
      <c r="FX3" s="162"/>
      <c r="FY3" s="162"/>
      <c r="FZ3" s="162"/>
      <c r="GA3" s="162"/>
      <c r="GB3" s="162"/>
      <c r="GC3" s="162"/>
      <c r="GD3" s="162"/>
      <c r="GE3" s="162"/>
      <c r="GF3" s="162"/>
      <c r="GG3" s="162"/>
      <c r="GH3" s="162"/>
      <c r="GI3" s="162"/>
      <c r="GJ3" s="162"/>
      <c r="GK3" s="162"/>
      <c r="GL3" s="162"/>
      <c r="GM3" s="162"/>
      <c r="GN3" s="162"/>
      <c r="GO3" s="162"/>
      <c r="GP3" s="162"/>
      <c r="GQ3" s="162"/>
      <c r="GR3" s="162"/>
      <c r="GS3" s="162"/>
      <c r="GT3" s="162"/>
      <c r="GU3" s="162"/>
      <c r="GV3" s="162"/>
      <c r="GW3" s="162"/>
      <c r="GX3" s="162"/>
      <c r="GY3" s="162"/>
      <c r="GZ3" s="162"/>
      <c r="HA3" s="162"/>
      <c r="HB3" s="162"/>
      <c r="HC3" s="162"/>
      <c r="HD3" s="162"/>
      <c r="HE3" s="162"/>
      <c r="HF3" s="162"/>
      <c r="HG3" s="162"/>
      <c r="HH3" s="162"/>
      <c r="HI3" s="162"/>
      <c r="HJ3" s="162"/>
      <c r="HK3" s="162"/>
      <c r="HL3" s="162"/>
      <c r="HM3" s="162"/>
      <c r="HN3" s="162"/>
      <c r="HO3" s="162"/>
      <c r="HP3" s="162"/>
      <c r="HQ3" s="162"/>
      <c r="HR3" s="162"/>
      <c r="HS3" s="162"/>
      <c r="HT3" s="162"/>
      <c r="HU3" s="162"/>
      <c r="HV3" s="162"/>
      <c r="HW3" s="162"/>
      <c r="HX3" s="162"/>
      <c r="HY3" s="162"/>
      <c r="HZ3" s="162"/>
      <c r="IA3" s="162"/>
      <c r="IB3" s="162"/>
      <c r="IC3" s="162"/>
      <c r="ID3" s="162"/>
      <c r="IE3" s="162"/>
      <c r="IF3" s="162"/>
      <c r="IG3" s="162"/>
      <c r="IH3" s="162"/>
      <c r="II3" s="162"/>
      <c r="IJ3" s="162"/>
      <c r="IK3" s="162"/>
      <c r="IL3" s="162"/>
      <c r="IM3" s="162"/>
      <c r="IN3" s="162"/>
      <c r="IO3" s="162"/>
      <c r="IP3" s="162"/>
      <c r="IQ3" s="162"/>
      <c r="IR3" s="162"/>
      <c r="IS3" s="162"/>
      <c r="IT3" s="162"/>
      <c r="IU3" s="162"/>
      <c r="IV3" s="162"/>
      <c r="IW3" s="162"/>
      <c r="IX3" s="162"/>
      <c r="IY3" s="162"/>
      <c r="IZ3" s="162"/>
      <c r="JA3" s="162"/>
      <c r="JB3" s="162"/>
      <c r="JC3" s="162"/>
      <c r="JD3" s="162"/>
      <c r="JE3" s="162"/>
      <c r="JF3" s="162"/>
      <c r="JG3" s="162"/>
      <c r="JH3" s="162"/>
      <c r="JI3" s="162"/>
      <c r="JJ3" s="162"/>
      <c r="JK3" s="162"/>
      <c r="JL3" s="162"/>
      <c r="JM3" s="162"/>
      <c r="JN3" s="162"/>
      <c r="JO3" s="162"/>
      <c r="JP3" s="162"/>
      <c r="JQ3" s="162"/>
      <c r="JR3" s="162"/>
    </row>
    <row r="4" spans="1:278" s="163" customFormat="1" ht="41.25" customHeight="1">
      <c r="A4" s="447" t="s">
        <v>0</v>
      </c>
      <c r="B4" s="448"/>
      <c r="C4" s="449"/>
      <c r="D4" s="450" t="str">
        <f>'Mapa Final'!D4</f>
        <v>Sistema de Gestión de Seguridad y Salud en el Trabajo</v>
      </c>
      <c r="E4" s="451"/>
      <c r="F4" s="451"/>
      <c r="G4" s="451"/>
      <c r="H4" s="451"/>
      <c r="I4" s="451"/>
      <c r="J4" s="451"/>
      <c r="K4" s="451"/>
      <c r="L4" s="451"/>
      <c r="M4" s="451"/>
      <c r="N4" s="452"/>
      <c r="O4" s="453"/>
      <c r="P4" s="453"/>
      <c r="Q4" s="453"/>
      <c r="R4" s="1"/>
      <c r="S4" s="1"/>
      <c r="T4" s="1"/>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c r="EE4" s="162"/>
      <c r="EF4" s="162"/>
      <c r="EG4" s="162"/>
      <c r="EH4" s="162"/>
      <c r="EI4" s="162"/>
      <c r="EJ4" s="162"/>
      <c r="EK4" s="162"/>
      <c r="EL4" s="162"/>
      <c r="EM4" s="162"/>
      <c r="EN4" s="162"/>
      <c r="EO4" s="162"/>
      <c r="EP4" s="162"/>
      <c r="EQ4" s="162"/>
      <c r="ER4" s="162"/>
      <c r="ES4" s="162"/>
      <c r="ET4" s="162"/>
      <c r="EU4" s="162"/>
      <c r="EV4" s="162"/>
      <c r="EW4" s="162"/>
      <c r="EX4" s="162"/>
      <c r="EY4" s="162"/>
      <c r="EZ4" s="162"/>
      <c r="FA4" s="162"/>
      <c r="FB4" s="162"/>
      <c r="FC4" s="162"/>
      <c r="FD4" s="162"/>
      <c r="FE4" s="162"/>
      <c r="FF4" s="162"/>
      <c r="FG4" s="162"/>
      <c r="FH4" s="162"/>
      <c r="FI4" s="162"/>
      <c r="FJ4" s="162"/>
      <c r="FK4" s="162"/>
      <c r="FL4" s="162"/>
      <c r="FM4" s="162"/>
      <c r="FN4" s="162"/>
      <c r="FO4" s="162"/>
      <c r="FP4" s="162"/>
      <c r="FQ4" s="162"/>
      <c r="FR4" s="162"/>
      <c r="FS4" s="162"/>
      <c r="FT4" s="162"/>
      <c r="FU4" s="162"/>
      <c r="FV4" s="162"/>
      <c r="FW4" s="162"/>
      <c r="FX4" s="162"/>
      <c r="FY4" s="162"/>
      <c r="FZ4" s="162"/>
      <c r="GA4" s="162"/>
      <c r="GB4" s="162"/>
      <c r="GC4" s="162"/>
      <c r="GD4" s="162"/>
      <c r="GE4" s="162"/>
      <c r="GF4" s="162"/>
      <c r="GG4" s="162"/>
      <c r="GH4" s="162"/>
      <c r="GI4" s="162"/>
      <c r="GJ4" s="162"/>
      <c r="GK4" s="162"/>
      <c r="GL4" s="162"/>
      <c r="GM4" s="162"/>
      <c r="GN4" s="162"/>
      <c r="GO4" s="162"/>
      <c r="GP4" s="162"/>
      <c r="GQ4" s="162"/>
      <c r="GR4" s="162"/>
      <c r="GS4" s="162"/>
      <c r="GT4" s="162"/>
      <c r="GU4" s="162"/>
      <c r="GV4" s="162"/>
      <c r="GW4" s="162"/>
      <c r="GX4" s="162"/>
      <c r="GY4" s="162"/>
      <c r="GZ4" s="162"/>
      <c r="HA4" s="162"/>
      <c r="HB4" s="162"/>
      <c r="HC4" s="162"/>
      <c r="HD4" s="162"/>
      <c r="HE4" s="162"/>
      <c r="HF4" s="162"/>
      <c r="HG4" s="162"/>
      <c r="HH4" s="162"/>
      <c r="HI4" s="162"/>
      <c r="HJ4" s="162"/>
      <c r="HK4" s="162"/>
      <c r="HL4" s="162"/>
      <c r="HM4" s="162"/>
      <c r="HN4" s="162"/>
      <c r="HO4" s="162"/>
      <c r="HP4" s="162"/>
      <c r="HQ4" s="162"/>
      <c r="HR4" s="162"/>
      <c r="HS4" s="162"/>
      <c r="HT4" s="162"/>
      <c r="HU4" s="162"/>
      <c r="HV4" s="162"/>
      <c r="HW4" s="162"/>
      <c r="HX4" s="162"/>
      <c r="HY4" s="162"/>
      <c r="HZ4" s="162"/>
      <c r="IA4" s="162"/>
      <c r="IB4" s="162"/>
      <c r="IC4" s="162"/>
      <c r="ID4" s="162"/>
      <c r="IE4" s="162"/>
      <c r="IF4" s="162"/>
      <c r="IG4" s="162"/>
      <c r="IH4" s="162"/>
      <c r="II4" s="162"/>
      <c r="IJ4" s="162"/>
      <c r="IK4" s="162"/>
      <c r="IL4" s="162"/>
      <c r="IM4" s="162"/>
      <c r="IN4" s="162"/>
      <c r="IO4" s="162"/>
      <c r="IP4" s="162"/>
      <c r="IQ4" s="162"/>
      <c r="IR4" s="162"/>
      <c r="IS4" s="162"/>
      <c r="IT4" s="162"/>
      <c r="IU4" s="162"/>
      <c r="IV4" s="162"/>
      <c r="IW4" s="162"/>
      <c r="IX4" s="162"/>
      <c r="IY4" s="162"/>
      <c r="IZ4" s="162"/>
      <c r="JA4" s="162"/>
      <c r="JB4" s="162"/>
      <c r="JC4" s="162"/>
      <c r="JD4" s="162"/>
      <c r="JE4" s="162"/>
      <c r="JF4" s="162"/>
      <c r="JG4" s="162"/>
      <c r="JH4" s="162"/>
      <c r="JI4" s="162"/>
      <c r="JJ4" s="162"/>
      <c r="JK4" s="162"/>
      <c r="JL4" s="162"/>
      <c r="JM4" s="162"/>
      <c r="JN4" s="162"/>
      <c r="JO4" s="162"/>
      <c r="JP4" s="162"/>
      <c r="JQ4" s="162"/>
      <c r="JR4" s="162"/>
    </row>
    <row r="5" spans="1:278" s="163" customFormat="1" ht="52.5" customHeight="1">
      <c r="A5" s="447" t="s">
        <v>1</v>
      </c>
      <c r="B5" s="448"/>
      <c r="C5" s="449"/>
      <c r="D5" s="458" t="str">
        <f>'Mapa Final'!D5</f>
        <v>Velar por el cumplimiento normativo que garantice la seguridad y la salud en el trabajo de los servidores judiciales, contratistas por prestación de servicios, trabajadores en misión, judicantes y practicantes, articulados con el Sistema de Gestión de la Calidad y el Medio Ambiente de la Rama Judicial.</v>
      </c>
      <c r="E5" s="459"/>
      <c r="F5" s="459"/>
      <c r="G5" s="459"/>
      <c r="H5" s="459"/>
      <c r="I5" s="459"/>
      <c r="J5" s="459"/>
      <c r="K5" s="459"/>
      <c r="L5" s="459"/>
      <c r="M5" s="459"/>
      <c r="N5" s="460"/>
      <c r="O5" s="1"/>
      <c r="P5" s="1"/>
      <c r="Q5" s="1"/>
      <c r="R5" s="1"/>
      <c r="S5" s="1"/>
      <c r="T5" s="1"/>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c r="EI5" s="162"/>
      <c r="EJ5" s="162"/>
      <c r="EK5" s="162"/>
      <c r="EL5" s="162"/>
      <c r="EM5" s="162"/>
      <c r="EN5" s="162"/>
      <c r="EO5" s="162"/>
      <c r="EP5" s="162"/>
      <c r="EQ5" s="162"/>
      <c r="ER5" s="162"/>
      <c r="ES5" s="162"/>
      <c r="ET5" s="162"/>
      <c r="EU5" s="162"/>
      <c r="EV5" s="162"/>
      <c r="EW5" s="162"/>
      <c r="EX5" s="162"/>
      <c r="EY5" s="162"/>
      <c r="EZ5" s="162"/>
      <c r="FA5" s="162"/>
      <c r="FB5" s="162"/>
      <c r="FC5" s="162"/>
      <c r="FD5" s="162"/>
      <c r="FE5" s="162"/>
      <c r="FF5" s="162"/>
      <c r="FG5" s="162"/>
      <c r="FH5" s="162"/>
      <c r="FI5" s="162"/>
      <c r="FJ5" s="162"/>
      <c r="FK5" s="162"/>
      <c r="FL5" s="162"/>
      <c r="FM5" s="162"/>
      <c r="FN5" s="162"/>
      <c r="FO5" s="162"/>
      <c r="FP5" s="162"/>
      <c r="FQ5" s="162"/>
      <c r="FR5" s="162"/>
      <c r="FS5" s="162"/>
      <c r="FT5" s="162"/>
      <c r="FU5" s="162"/>
      <c r="FV5" s="162"/>
      <c r="FW5" s="162"/>
      <c r="FX5" s="162"/>
      <c r="FY5" s="162"/>
      <c r="FZ5" s="162"/>
      <c r="GA5" s="162"/>
      <c r="GB5" s="162"/>
      <c r="GC5" s="162"/>
      <c r="GD5" s="162"/>
      <c r="GE5" s="162"/>
      <c r="GF5" s="162"/>
      <c r="GG5" s="162"/>
      <c r="GH5" s="162"/>
      <c r="GI5" s="162"/>
      <c r="GJ5" s="162"/>
      <c r="GK5" s="162"/>
      <c r="GL5" s="162"/>
      <c r="GM5" s="162"/>
      <c r="GN5" s="162"/>
      <c r="GO5" s="162"/>
      <c r="GP5" s="162"/>
      <c r="GQ5" s="162"/>
      <c r="GR5" s="162"/>
      <c r="GS5" s="162"/>
      <c r="GT5" s="162"/>
      <c r="GU5" s="162"/>
      <c r="GV5" s="162"/>
      <c r="GW5" s="162"/>
      <c r="GX5" s="162"/>
      <c r="GY5" s="162"/>
      <c r="GZ5" s="162"/>
      <c r="HA5" s="162"/>
      <c r="HB5" s="162"/>
      <c r="HC5" s="162"/>
      <c r="HD5" s="162"/>
      <c r="HE5" s="162"/>
      <c r="HF5" s="162"/>
      <c r="HG5" s="162"/>
      <c r="HH5" s="162"/>
      <c r="HI5" s="162"/>
      <c r="HJ5" s="162"/>
      <c r="HK5" s="162"/>
      <c r="HL5" s="162"/>
      <c r="HM5" s="162"/>
      <c r="HN5" s="162"/>
      <c r="HO5" s="162"/>
      <c r="HP5" s="162"/>
      <c r="HQ5" s="162"/>
      <c r="HR5" s="162"/>
      <c r="HS5" s="162"/>
      <c r="HT5" s="162"/>
      <c r="HU5" s="162"/>
      <c r="HV5" s="162"/>
      <c r="HW5" s="162"/>
      <c r="HX5" s="162"/>
      <c r="HY5" s="162"/>
      <c r="HZ5" s="162"/>
      <c r="IA5" s="162"/>
      <c r="IB5" s="162"/>
      <c r="IC5" s="162"/>
      <c r="ID5" s="162"/>
      <c r="IE5" s="162"/>
      <c r="IF5" s="162"/>
      <c r="IG5" s="162"/>
      <c r="IH5" s="162"/>
      <c r="II5" s="162"/>
      <c r="IJ5" s="162"/>
      <c r="IK5" s="162"/>
      <c r="IL5" s="162"/>
      <c r="IM5" s="162"/>
      <c r="IN5" s="162"/>
      <c r="IO5" s="162"/>
      <c r="IP5" s="162"/>
      <c r="IQ5" s="162"/>
      <c r="IR5" s="162"/>
      <c r="IS5" s="162"/>
      <c r="IT5" s="162"/>
      <c r="IU5" s="162"/>
      <c r="IV5" s="162"/>
      <c r="IW5" s="162"/>
      <c r="IX5" s="162"/>
      <c r="IY5" s="162"/>
      <c r="IZ5" s="162"/>
      <c r="JA5" s="162"/>
      <c r="JB5" s="162"/>
      <c r="JC5" s="162"/>
      <c r="JD5" s="162"/>
      <c r="JE5" s="162"/>
      <c r="JF5" s="162"/>
      <c r="JG5" s="162"/>
      <c r="JH5" s="162"/>
      <c r="JI5" s="162"/>
      <c r="JJ5" s="162"/>
      <c r="JK5" s="162"/>
      <c r="JL5" s="162"/>
      <c r="JM5" s="162"/>
      <c r="JN5" s="162"/>
      <c r="JO5" s="162"/>
      <c r="JP5" s="162"/>
      <c r="JQ5" s="162"/>
      <c r="JR5" s="162"/>
    </row>
    <row r="6" spans="1:278" s="163" customFormat="1" ht="32.25" customHeight="1" thickBot="1">
      <c r="A6" s="447" t="s">
        <v>2</v>
      </c>
      <c r="B6" s="448"/>
      <c r="C6" s="449"/>
      <c r="D6" s="458" t="str">
        <f>'Mapa Final'!D6</f>
        <v>Nacional</v>
      </c>
      <c r="E6" s="459"/>
      <c r="F6" s="459"/>
      <c r="G6" s="459"/>
      <c r="H6" s="459"/>
      <c r="I6" s="459"/>
      <c r="J6" s="459"/>
      <c r="K6" s="459"/>
      <c r="L6" s="459"/>
      <c r="M6" s="459"/>
      <c r="N6" s="460"/>
      <c r="O6" s="1"/>
      <c r="P6" s="1"/>
      <c r="Q6" s="1"/>
      <c r="R6" s="1"/>
      <c r="S6" s="1"/>
      <c r="T6" s="1"/>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c r="CD6" s="162"/>
      <c r="CE6" s="162"/>
      <c r="CF6" s="162"/>
      <c r="CG6" s="162"/>
      <c r="CH6" s="162"/>
      <c r="CI6" s="162"/>
      <c r="CJ6" s="162"/>
      <c r="CK6" s="162"/>
      <c r="CL6" s="162"/>
      <c r="CM6" s="162"/>
      <c r="CN6" s="162"/>
      <c r="CO6" s="162"/>
      <c r="CP6" s="162"/>
      <c r="CQ6" s="162"/>
      <c r="CR6" s="162"/>
      <c r="CS6" s="162"/>
      <c r="CT6" s="162"/>
      <c r="CU6" s="162"/>
      <c r="CV6" s="162"/>
      <c r="CW6" s="162"/>
      <c r="CX6" s="162"/>
      <c r="CY6" s="162"/>
      <c r="CZ6" s="162"/>
      <c r="DA6" s="162"/>
      <c r="DB6" s="162"/>
      <c r="DC6" s="162"/>
      <c r="DD6" s="162"/>
      <c r="DE6" s="162"/>
      <c r="DF6" s="162"/>
      <c r="DG6" s="162"/>
      <c r="DH6" s="162"/>
      <c r="DI6" s="162"/>
      <c r="DJ6" s="162"/>
      <c r="DK6" s="162"/>
      <c r="DL6" s="162"/>
      <c r="DM6" s="162"/>
      <c r="DN6" s="162"/>
      <c r="DO6" s="162"/>
      <c r="DP6" s="162"/>
      <c r="DQ6" s="162"/>
      <c r="DR6" s="162"/>
      <c r="DS6" s="162"/>
      <c r="DT6" s="162"/>
      <c r="DU6" s="162"/>
      <c r="DV6" s="162"/>
      <c r="DW6" s="162"/>
      <c r="DX6" s="162"/>
      <c r="DY6" s="162"/>
      <c r="DZ6" s="162"/>
      <c r="EA6" s="162"/>
      <c r="EB6" s="162"/>
      <c r="EC6" s="162"/>
      <c r="ED6" s="162"/>
      <c r="EE6" s="162"/>
      <c r="EF6" s="162"/>
      <c r="EG6" s="162"/>
      <c r="EH6" s="162"/>
      <c r="EI6" s="162"/>
      <c r="EJ6" s="162"/>
      <c r="EK6" s="162"/>
      <c r="EL6" s="162"/>
      <c r="EM6" s="162"/>
      <c r="EN6" s="162"/>
      <c r="EO6" s="162"/>
      <c r="EP6" s="162"/>
      <c r="EQ6" s="162"/>
      <c r="ER6" s="162"/>
      <c r="ES6" s="162"/>
      <c r="ET6" s="162"/>
      <c r="EU6" s="162"/>
      <c r="EV6" s="162"/>
      <c r="EW6" s="162"/>
      <c r="EX6" s="162"/>
      <c r="EY6" s="162"/>
      <c r="EZ6" s="162"/>
      <c r="FA6" s="162"/>
      <c r="FB6" s="162"/>
      <c r="FC6" s="162"/>
      <c r="FD6" s="162"/>
      <c r="FE6" s="162"/>
      <c r="FF6" s="162"/>
      <c r="FG6" s="162"/>
      <c r="FH6" s="162"/>
      <c r="FI6" s="162"/>
      <c r="FJ6" s="162"/>
      <c r="FK6" s="162"/>
      <c r="FL6" s="162"/>
      <c r="FM6" s="162"/>
      <c r="FN6" s="162"/>
      <c r="FO6" s="162"/>
      <c r="FP6" s="162"/>
      <c r="FQ6" s="162"/>
      <c r="FR6" s="162"/>
      <c r="FS6" s="162"/>
      <c r="FT6" s="162"/>
      <c r="FU6" s="162"/>
      <c r="FV6" s="162"/>
      <c r="FW6" s="162"/>
      <c r="FX6" s="162"/>
      <c r="FY6" s="162"/>
      <c r="FZ6" s="162"/>
      <c r="GA6" s="162"/>
      <c r="GB6" s="162"/>
      <c r="GC6" s="162"/>
      <c r="GD6" s="162"/>
      <c r="GE6" s="162"/>
      <c r="GF6" s="162"/>
      <c r="GG6" s="162"/>
      <c r="GH6" s="162"/>
      <c r="GI6" s="162"/>
      <c r="GJ6" s="162"/>
      <c r="GK6" s="162"/>
      <c r="GL6" s="162"/>
      <c r="GM6" s="162"/>
      <c r="GN6" s="162"/>
      <c r="GO6" s="162"/>
      <c r="GP6" s="162"/>
      <c r="GQ6" s="162"/>
      <c r="GR6" s="162"/>
      <c r="GS6" s="162"/>
      <c r="GT6" s="162"/>
      <c r="GU6" s="162"/>
      <c r="GV6" s="162"/>
      <c r="GW6" s="162"/>
      <c r="GX6" s="162"/>
      <c r="GY6" s="162"/>
      <c r="GZ6" s="162"/>
      <c r="HA6" s="162"/>
      <c r="HB6" s="162"/>
      <c r="HC6" s="162"/>
      <c r="HD6" s="162"/>
      <c r="HE6" s="162"/>
      <c r="HF6" s="162"/>
      <c r="HG6" s="162"/>
      <c r="HH6" s="162"/>
      <c r="HI6" s="162"/>
      <c r="HJ6" s="162"/>
      <c r="HK6" s="162"/>
      <c r="HL6" s="162"/>
      <c r="HM6" s="162"/>
      <c r="HN6" s="162"/>
      <c r="HO6" s="162"/>
      <c r="HP6" s="162"/>
      <c r="HQ6" s="162"/>
      <c r="HR6" s="162"/>
      <c r="HS6" s="162"/>
      <c r="HT6" s="162"/>
      <c r="HU6" s="162"/>
      <c r="HV6" s="162"/>
      <c r="HW6" s="162"/>
      <c r="HX6" s="162"/>
      <c r="HY6" s="162"/>
      <c r="HZ6" s="162"/>
      <c r="IA6" s="162"/>
      <c r="IB6" s="162"/>
      <c r="IC6" s="162"/>
      <c r="ID6" s="162"/>
      <c r="IE6" s="162"/>
      <c r="IF6" s="162"/>
      <c r="IG6" s="162"/>
      <c r="IH6" s="162"/>
      <c r="II6" s="162"/>
      <c r="IJ6" s="162"/>
      <c r="IK6" s="162"/>
      <c r="IL6" s="162"/>
      <c r="IM6" s="162"/>
      <c r="IN6" s="162"/>
      <c r="IO6" s="162"/>
      <c r="IP6" s="162"/>
      <c r="IQ6" s="162"/>
      <c r="IR6" s="162"/>
      <c r="IS6" s="162"/>
      <c r="IT6" s="162"/>
      <c r="IU6" s="162"/>
      <c r="IV6" s="162"/>
      <c r="IW6" s="162"/>
      <c r="IX6" s="162"/>
      <c r="IY6" s="162"/>
      <c r="IZ6" s="162"/>
      <c r="JA6" s="162"/>
      <c r="JB6" s="162"/>
      <c r="JC6" s="162"/>
      <c r="JD6" s="162"/>
      <c r="JE6" s="162"/>
      <c r="JF6" s="162"/>
      <c r="JG6" s="162"/>
      <c r="JH6" s="162"/>
      <c r="JI6" s="162"/>
      <c r="JJ6" s="162"/>
      <c r="JK6" s="162"/>
      <c r="JL6" s="162"/>
      <c r="JM6" s="162"/>
      <c r="JN6" s="162"/>
      <c r="JO6" s="162"/>
      <c r="JP6" s="162"/>
      <c r="JQ6" s="162"/>
      <c r="JR6" s="162"/>
    </row>
    <row r="7" spans="1:278" s="195" customFormat="1" ht="38.25" customHeight="1" thickTop="1" thickBot="1">
      <c r="A7" s="571" t="s">
        <v>344</v>
      </c>
      <c r="B7" s="572"/>
      <c r="C7" s="572"/>
      <c r="D7" s="572"/>
      <c r="E7" s="572"/>
      <c r="F7" s="573"/>
      <c r="G7" s="202"/>
      <c r="H7" s="574" t="s">
        <v>345</v>
      </c>
      <c r="I7" s="574"/>
      <c r="J7" s="574"/>
      <c r="K7" s="574" t="s">
        <v>346</v>
      </c>
      <c r="L7" s="574"/>
      <c r="M7" s="574"/>
      <c r="N7" s="575" t="s">
        <v>347</v>
      </c>
      <c r="O7" s="580" t="s">
        <v>348</v>
      </c>
      <c r="P7" s="582" t="s">
        <v>349</v>
      </c>
      <c r="Q7" s="583"/>
      <c r="R7" s="582" t="s">
        <v>350</v>
      </c>
      <c r="S7" s="583"/>
      <c r="T7" s="584" t="s">
        <v>371</v>
      </c>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row>
    <row r="8" spans="1:278" s="196" customFormat="1" ht="60.95" customHeight="1" thickTop="1" thickBot="1">
      <c r="A8" s="212" t="s">
        <v>202</v>
      </c>
      <c r="B8" s="212" t="s">
        <v>375</v>
      </c>
      <c r="C8" s="213" t="s">
        <v>8</v>
      </c>
      <c r="D8" s="203" t="s">
        <v>359</v>
      </c>
      <c r="E8" s="215" t="s">
        <v>10</v>
      </c>
      <c r="F8" s="215" t="s">
        <v>11</v>
      </c>
      <c r="G8" s="215" t="s">
        <v>12</v>
      </c>
      <c r="H8" s="205" t="s">
        <v>352</v>
      </c>
      <c r="I8" s="205" t="s">
        <v>38</v>
      </c>
      <c r="J8" s="205" t="s">
        <v>353</v>
      </c>
      <c r="K8" s="205" t="s">
        <v>352</v>
      </c>
      <c r="L8" s="205" t="s">
        <v>354</v>
      </c>
      <c r="M8" s="205" t="s">
        <v>353</v>
      </c>
      <c r="N8" s="575"/>
      <c r="O8" s="581"/>
      <c r="P8" s="206" t="s">
        <v>355</v>
      </c>
      <c r="Q8" s="206" t="s">
        <v>356</v>
      </c>
      <c r="R8" s="206" t="s">
        <v>357</v>
      </c>
      <c r="S8" s="206" t="s">
        <v>358</v>
      </c>
      <c r="T8" s="584"/>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09"/>
      <c r="BQ8" s="209"/>
      <c r="BR8" s="209"/>
      <c r="BS8" s="209"/>
      <c r="BT8" s="209"/>
      <c r="BU8" s="209"/>
      <c r="BV8" s="209"/>
      <c r="BW8" s="209"/>
      <c r="BX8" s="209"/>
      <c r="BY8" s="209"/>
      <c r="BZ8" s="209"/>
      <c r="CA8" s="209"/>
      <c r="CB8" s="209"/>
      <c r="CC8" s="209"/>
      <c r="CD8" s="209"/>
      <c r="CE8" s="209"/>
      <c r="CF8" s="209"/>
      <c r="CG8" s="209"/>
      <c r="CH8" s="209"/>
      <c r="CI8" s="209"/>
      <c r="CJ8" s="209"/>
      <c r="CK8" s="209"/>
      <c r="CL8" s="209"/>
      <c r="CM8" s="209"/>
      <c r="CN8" s="209"/>
      <c r="CO8" s="209"/>
      <c r="CP8" s="209"/>
      <c r="CQ8" s="209"/>
      <c r="CR8" s="209"/>
      <c r="CS8" s="209"/>
      <c r="CT8" s="209"/>
      <c r="CU8" s="209"/>
      <c r="CV8" s="209"/>
      <c r="CW8" s="209"/>
      <c r="CX8" s="209"/>
      <c r="CY8" s="209"/>
      <c r="CZ8" s="209"/>
      <c r="DA8" s="209"/>
      <c r="DB8" s="209"/>
      <c r="DC8" s="209"/>
      <c r="DD8" s="209"/>
      <c r="DE8" s="209"/>
      <c r="DF8" s="209"/>
      <c r="DG8" s="209"/>
      <c r="DH8" s="209"/>
      <c r="DI8" s="209"/>
      <c r="DJ8" s="209"/>
      <c r="DK8" s="209"/>
      <c r="DL8" s="209"/>
      <c r="DM8" s="209"/>
      <c r="DN8" s="209"/>
      <c r="DO8" s="209"/>
      <c r="DP8" s="209"/>
      <c r="DQ8" s="209"/>
      <c r="DR8" s="209"/>
      <c r="DS8" s="209"/>
      <c r="DT8" s="209"/>
      <c r="DU8" s="209"/>
      <c r="DV8" s="209"/>
      <c r="DW8" s="209"/>
      <c r="DX8" s="209"/>
      <c r="DY8" s="209"/>
      <c r="DZ8" s="209"/>
      <c r="EA8" s="209"/>
      <c r="EB8" s="209"/>
      <c r="EC8" s="209"/>
      <c r="ED8" s="209"/>
      <c r="EE8" s="209"/>
      <c r="EF8" s="209"/>
      <c r="EG8" s="209"/>
      <c r="EH8" s="209"/>
      <c r="EI8" s="209"/>
      <c r="EJ8" s="209"/>
      <c r="EK8" s="209"/>
      <c r="EL8" s="209"/>
      <c r="EM8" s="209"/>
      <c r="EN8" s="209"/>
      <c r="EO8" s="209"/>
      <c r="EP8" s="209"/>
      <c r="EQ8" s="209"/>
      <c r="ER8" s="209"/>
      <c r="ES8" s="209"/>
      <c r="ET8" s="209"/>
      <c r="EU8" s="209"/>
      <c r="EV8" s="209"/>
      <c r="EW8" s="209"/>
      <c r="EX8" s="209"/>
      <c r="EY8" s="209"/>
      <c r="EZ8" s="209"/>
      <c r="FA8" s="209"/>
      <c r="FB8" s="209"/>
      <c r="FC8" s="209"/>
      <c r="FD8" s="209"/>
      <c r="FE8" s="209"/>
      <c r="FF8" s="209"/>
      <c r="FG8" s="209"/>
      <c r="FH8" s="209"/>
      <c r="FI8" s="209"/>
      <c r="FJ8" s="209"/>
      <c r="FK8" s="209"/>
      <c r="FL8" s="209"/>
      <c r="FM8" s="209"/>
      <c r="FN8" s="209"/>
      <c r="FO8" s="209"/>
      <c r="FP8" s="209"/>
      <c r="FQ8" s="209"/>
      <c r="FR8" s="209"/>
      <c r="FS8" s="209"/>
      <c r="FT8" s="209"/>
    </row>
    <row r="9" spans="1:278" s="197" customFormat="1" ht="10.5" customHeight="1" thickTop="1" thickBot="1">
      <c r="A9" s="613"/>
      <c r="B9" s="614"/>
      <c r="C9" s="614"/>
      <c r="D9" s="614"/>
      <c r="E9" s="614"/>
      <c r="F9" s="614"/>
      <c r="G9" s="614"/>
      <c r="H9" s="614"/>
      <c r="I9" s="614"/>
      <c r="J9" s="614"/>
      <c r="K9" s="614"/>
      <c r="L9" s="614"/>
      <c r="M9" s="614"/>
      <c r="N9" s="614"/>
      <c r="T9" s="207"/>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10"/>
      <c r="BU9" s="210"/>
      <c r="BV9" s="210"/>
      <c r="BW9" s="210"/>
      <c r="BX9" s="210"/>
      <c r="BY9" s="210"/>
      <c r="BZ9" s="210"/>
      <c r="CA9" s="210"/>
      <c r="CB9" s="210"/>
      <c r="CC9" s="210"/>
      <c r="CD9" s="210"/>
      <c r="CE9" s="210"/>
      <c r="CF9" s="210"/>
      <c r="CG9" s="210"/>
      <c r="CH9" s="210"/>
      <c r="CI9" s="210"/>
      <c r="CJ9" s="210"/>
      <c r="CK9" s="210"/>
      <c r="CL9" s="210"/>
      <c r="CM9" s="210"/>
      <c r="CN9" s="210"/>
      <c r="CO9" s="210"/>
      <c r="CP9" s="210"/>
      <c r="CQ9" s="210"/>
      <c r="CR9" s="210"/>
      <c r="CS9" s="210"/>
      <c r="CT9" s="210"/>
      <c r="CU9" s="210"/>
      <c r="CV9" s="210"/>
      <c r="CW9" s="210"/>
      <c r="CX9" s="210"/>
      <c r="CY9" s="210"/>
      <c r="CZ9" s="210"/>
      <c r="DA9" s="210"/>
      <c r="DB9" s="210"/>
      <c r="DC9" s="210"/>
      <c r="DD9" s="210"/>
      <c r="DE9" s="210"/>
      <c r="DF9" s="210"/>
      <c r="DG9" s="210"/>
      <c r="DH9" s="210"/>
      <c r="DI9" s="210"/>
      <c r="DJ9" s="210"/>
      <c r="DK9" s="210"/>
      <c r="DL9" s="210"/>
      <c r="DM9" s="210"/>
      <c r="DN9" s="210"/>
      <c r="DO9" s="210"/>
      <c r="DP9" s="210"/>
      <c r="DQ9" s="210"/>
      <c r="DR9" s="210"/>
      <c r="DS9" s="210"/>
      <c r="DT9" s="210"/>
      <c r="DU9" s="210"/>
      <c r="DV9" s="210"/>
      <c r="DW9" s="210"/>
      <c r="DX9" s="210"/>
      <c r="DY9" s="210"/>
      <c r="DZ9" s="210"/>
      <c r="EA9" s="210"/>
      <c r="EB9" s="210"/>
      <c r="EC9" s="210"/>
      <c r="ED9" s="210"/>
      <c r="EE9" s="210"/>
      <c r="EF9" s="210"/>
      <c r="EG9" s="210"/>
      <c r="EH9" s="210"/>
      <c r="EI9" s="210"/>
      <c r="EJ9" s="210"/>
      <c r="EK9" s="210"/>
      <c r="EL9" s="210"/>
      <c r="EM9" s="210"/>
      <c r="EN9" s="210"/>
      <c r="EO9" s="210"/>
      <c r="EP9" s="210"/>
      <c r="EQ9" s="210"/>
      <c r="ER9" s="210"/>
      <c r="ES9" s="210"/>
      <c r="ET9" s="210"/>
      <c r="EU9" s="210"/>
      <c r="EV9" s="210"/>
      <c r="EW9" s="210"/>
      <c r="EX9" s="210"/>
      <c r="EY9" s="210"/>
      <c r="EZ9" s="210"/>
      <c r="FA9" s="210"/>
      <c r="FB9" s="210"/>
      <c r="FC9" s="210"/>
      <c r="FD9" s="210"/>
      <c r="FE9" s="210"/>
      <c r="FF9" s="210"/>
      <c r="FG9" s="210"/>
      <c r="FH9" s="210"/>
      <c r="FI9" s="210"/>
      <c r="FJ9" s="210"/>
      <c r="FK9" s="210"/>
      <c r="FL9" s="210"/>
      <c r="FM9" s="210"/>
      <c r="FN9" s="210"/>
      <c r="FO9" s="210"/>
      <c r="FP9" s="210"/>
      <c r="FQ9" s="210"/>
      <c r="FR9" s="210"/>
      <c r="FS9" s="210"/>
      <c r="FT9" s="210"/>
    </row>
    <row r="10" spans="1:278" s="198" customFormat="1" ht="77.25" customHeight="1">
      <c r="A10" s="615">
        <f>'Mapa Final'!A15</f>
        <v>2</v>
      </c>
      <c r="B10" s="590" t="str">
        <f>'Mapa Final'!B15</f>
        <v>Recurso Humanos no competente e insuficiente</v>
      </c>
      <c r="C10" s="618" t="str">
        <f>'Mapa Final'!C15</f>
        <v>Incumplimiento de las metas establecidas</v>
      </c>
      <c r="D10" s="618" t="str">
        <f>'Mapa Final'!D15</f>
        <v xml:space="preserve">* Falta de recurso humano para la implementación del SG-SST
*No se cuenta con perfil del cargo para los Coordinadores Nacional y Coordinadores Seccionales del SG-SST 
* Desconocimiento en la implementación del SG-SST por los coordinadores del  SG-SST seccionales
* Rotación de Coordinadores de SG-SST de Seccionales y Coordinaciones Administrativas
</v>
      </c>
      <c r="E10" s="601" t="str">
        <f>'Mapa Final'!E15</f>
        <v>Carencias de recurso humano suficiente, capacitado y entrenado para la implementación del SG-SST en las Direcciones Seccionales y Coordinaciones Administrativas</v>
      </c>
      <c r="F10" s="601" t="str">
        <f>'Mapa Final'!F15</f>
        <v>La posibilidad de Incumplimiento de las metas establecidas en el plan de trabajo y los objetivos del  SG-SST debido a la carencias de recurso humano suficiente, capacitado y entrenado para la implementación del SG-SST en las Direcciones Seccionales y Coordinaciones Administrativas</v>
      </c>
      <c r="G10" s="601" t="str">
        <f>'Mapa Final'!G15</f>
        <v>Usuarios, productos y prácticas organizacionales</v>
      </c>
      <c r="H10" s="604" t="str">
        <f>'Mapa Final'!I15</f>
        <v>Muy Alta</v>
      </c>
      <c r="I10" s="607" t="str">
        <f>'Mapa Final'!L15</f>
        <v>Moderado</v>
      </c>
      <c r="J10" s="610" t="str">
        <f>'Mapa Final'!N15</f>
        <v xml:space="preserve">Alto </v>
      </c>
      <c r="K10" s="587" t="str">
        <f>'Mapa Final'!AA15</f>
        <v>Media</v>
      </c>
      <c r="L10" s="587" t="str">
        <f>'Mapa Final'!AE15</f>
        <v>Moderado</v>
      </c>
      <c r="M10" s="592" t="str">
        <f>'Mapa Final'!AG15</f>
        <v>Moderado</v>
      </c>
      <c r="N10" s="626" t="str">
        <f>'Mapa Final'!AH15</f>
        <v>Reducir(mitigar)</v>
      </c>
      <c r="O10" s="331" t="s">
        <v>635</v>
      </c>
      <c r="P10" s="305" t="s">
        <v>615</v>
      </c>
      <c r="Q10" s="305" t="s">
        <v>615</v>
      </c>
      <c r="R10" s="306">
        <v>44470</v>
      </c>
      <c r="S10" s="306">
        <v>44561</v>
      </c>
      <c r="T10" s="332" t="s">
        <v>552</v>
      </c>
      <c r="U10" s="211"/>
      <c r="V10" s="211"/>
      <c r="W10" s="211"/>
      <c r="X10" s="211"/>
      <c r="Y10" s="211"/>
      <c r="Z10" s="211"/>
      <c r="AA10" s="211"/>
      <c r="AB10" s="211"/>
      <c r="AC10" s="211"/>
      <c r="AD10" s="211"/>
      <c r="AE10" s="211"/>
      <c r="AF10" s="211"/>
      <c r="AG10" s="211"/>
      <c r="AH10" s="211"/>
      <c r="AI10" s="211"/>
      <c r="AJ10" s="211"/>
      <c r="AK10" s="211"/>
      <c r="AL10" s="211"/>
      <c r="AM10" s="211"/>
      <c r="AN10" s="211"/>
      <c r="AO10" s="211"/>
      <c r="AP10" s="211"/>
      <c r="AQ10" s="211"/>
      <c r="AR10" s="211"/>
      <c r="AS10" s="211"/>
      <c r="AT10" s="211"/>
      <c r="AU10" s="211"/>
      <c r="AV10" s="211"/>
      <c r="AW10" s="211"/>
      <c r="AX10" s="211"/>
      <c r="AY10" s="211"/>
      <c r="AZ10" s="211"/>
      <c r="BA10" s="211"/>
      <c r="BB10" s="211"/>
      <c r="BC10" s="211"/>
      <c r="BD10" s="211"/>
      <c r="BE10" s="211"/>
      <c r="BF10" s="211"/>
      <c r="BG10" s="211"/>
      <c r="BH10" s="211"/>
      <c r="BI10" s="211"/>
      <c r="BJ10" s="211"/>
      <c r="BK10" s="211"/>
      <c r="BL10" s="211"/>
      <c r="BM10" s="211"/>
      <c r="BN10" s="211"/>
      <c r="BO10" s="211"/>
      <c r="BP10" s="211"/>
      <c r="BQ10" s="211"/>
      <c r="BR10" s="211"/>
      <c r="BS10" s="211"/>
      <c r="BT10" s="211"/>
      <c r="BU10" s="211"/>
      <c r="BV10" s="211"/>
      <c r="BW10" s="211"/>
      <c r="BX10" s="211"/>
      <c r="BY10" s="211"/>
      <c r="BZ10" s="211"/>
      <c r="CA10" s="211"/>
      <c r="CB10" s="211"/>
      <c r="CC10" s="211"/>
      <c r="CD10" s="211"/>
      <c r="CE10" s="211"/>
      <c r="CF10" s="211"/>
      <c r="CG10" s="211"/>
      <c r="CH10" s="211"/>
      <c r="CI10" s="211"/>
      <c r="CJ10" s="211"/>
      <c r="CK10" s="211"/>
      <c r="CL10" s="211"/>
      <c r="CM10" s="211"/>
      <c r="CN10" s="211"/>
      <c r="CO10" s="211"/>
      <c r="CP10" s="211"/>
      <c r="CQ10" s="211"/>
      <c r="CR10" s="211"/>
      <c r="CS10" s="211"/>
      <c r="CT10" s="211"/>
      <c r="CU10" s="211"/>
      <c r="CV10" s="211"/>
      <c r="CW10" s="211"/>
      <c r="CX10" s="211"/>
      <c r="CY10" s="211"/>
      <c r="CZ10" s="211"/>
      <c r="DA10" s="211"/>
      <c r="DB10" s="211"/>
      <c r="DC10" s="211"/>
      <c r="DD10" s="211"/>
      <c r="DE10" s="211"/>
      <c r="DF10" s="211"/>
      <c r="DG10" s="211"/>
      <c r="DH10" s="211"/>
      <c r="DI10" s="211"/>
      <c r="DJ10" s="211"/>
      <c r="DK10" s="211"/>
      <c r="DL10" s="211"/>
      <c r="DM10" s="211"/>
      <c r="DN10" s="211"/>
      <c r="DO10" s="211"/>
      <c r="DP10" s="211"/>
      <c r="DQ10" s="211"/>
      <c r="DR10" s="211"/>
      <c r="DS10" s="211"/>
      <c r="DT10" s="211"/>
      <c r="DU10" s="211"/>
      <c r="DV10" s="211"/>
      <c r="DW10" s="211"/>
      <c r="DX10" s="211"/>
      <c r="DY10" s="211"/>
      <c r="DZ10" s="211"/>
      <c r="EA10" s="211"/>
      <c r="EB10" s="211"/>
      <c r="EC10" s="211"/>
      <c r="ED10" s="211"/>
      <c r="EE10" s="211"/>
      <c r="EF10" s="211"/>
      <c r="EG10" s="211"/>
      <c r="EH10" s="211"/>
      <c r="EI10" s="211"/>
      <c r="EJ10" s="211"/>
      <c r="EK10" s="211"/>
      <c r="EL10" s="211"/>
      <c r="EM10" s="211"/>
      <c r="EN10" s="211"/>
      <c r="EO10" s="211"/>
      <c r="EP10" s="211"/>
      <c r="EQ10" s="211"/>
      <c r="ER10" s="211"/>
      <c r="ES10" s="211"/>
      <c r="ET10" s="211"/>
      <c r="EU10" s="211"/>
      <c r="EV10" s="211"/>
      <c r="EW10" s="211"/>
      <c r="EX10" s="211"/>
      <c r="EY10" s="211"/>
      <c r="EZ10" s="211"/>
      <c r="FA10" s="211"/>
      <c r="FB10" s="211"/>
      <c r="FC10" s="211"/>
      <c r="FD10" s="211"/>
      <c r="FE10" s="211"/>
      <c r="FF10" s="211"/>
      <c r="FG10" s="211"/>
      <c r="FH10" s="211"/>
      <c r="FI10" s="211"/>
      <c r="FJ10" s="211"/>
      <c r="FK10" s="211"/>
      <c r="FL10" s="211"/>
      <c r="FM10" s="211"/>
      <c r="FN10" s="211"/>
      <c r="FO10" s="211"/>
      <c r="FP10" s="211"/>
      <c r="FQ10" s="211"/>
      <c r="FR10" s="211"/>
      <c r="FS10" s="211"/>
      <c r="FT10" s="211"/>
    </row>
    <row r="11" spans="1:278" s="198" customFormat="1" ht="47.25" customHeight="1">
      <c r="A11" s="616"/>
      <c r="B11" s="629"/>
      <c r="C11" s="619"/>
      <c r="D11" s="619"/>
      <c r="E11" s="602"/>
      <c r="F11" s="602"/>
      <c r="G11" s="602"/>
      <c r="H11" s="605"/>
      <c r="I11" s="608"/>
      <c r="J11" s="611"/>
      <c r="K11" s="588"/>
      <c r="L11" s="588"/>
      <c r="M11" s="593"/>
      <c r="N11" s="627"/>
      <c r="O11" s="643" t="s">
        <v>640</v>
      </c>
      <c r="P11" s="645" t="s">
        <v>615</v>
      </c>
      <c r="Q11" s="645" t="s">
        <v>615</v>
      </c>
      <c r="R11" s="644">
        <v>44470</v>
      </c>
      <c r="S11" s="644">
        <v>44469</v>
      </c>
      <c r="T11" s="333" t="s">
        <v>641</v>
      </c>
      <c r="U11" s="211"/>
      <c r="V11" s="211"/>
      <c r="W11" s="211"/>
      <c r="X11" s="211"/>
      <c r="Y11" s="211"/>
      <c r="Z11" s="211"/>
      <c r="AA11" s="211"/>
      <c r="AB11" s="211"/>
      <c r="AC11" s="211"/>
      <c r="AD11" s="211"/>
      <c r="AE11" s="211"/>
      <c r="AF11" s="211"/>
      <c r="AG11" s="211"/>
      <c r="AH11" s="211"/>
      <c r="AI11" s="211"/>
      <c r="AJ11" s="211"/>
      <c r="AK11" s="211"/>
      <c r="AL11" s="211"/>
      <c r="AM11" s="211"/>
      <c r="AN11" s="211"/>
      <c r="AO11" s="211"/>
      <c r="AP11" s="211"/>
      <c r="AQ11" s="211"/>
      <c r="AR11" s="211"/>
      <c r="AS11" s="211"/>
      <c r="AT11" s="211"/>
      <c r="AU11" s="211"/>
      <c r="AV11" s="211"/>
      <c r="AW11" s="211"/>
      <c r="AX11" s="211"/>
      <c r="AY11" s="211"/>
      <c r="AZ11" s="211"/>
      <c r="BA11" s="211"/>
      <c r="BB11" s="211"/>
      <c r="BC11" s="211"/>
      <c r="BD11" s="211"/>
      <c r="BE11" s="211"/>
      <c r="BF11" s="211"/>
      <c r="BG11" s="211"/>
      <c r="BH11" s="211"/>
      <c r="BI11" s="211"/>
      <c r="BJ11" s="211"/>
      <c r="BK11" s="211"/>
      <c r="BL11" s="211"/>
      <c r="BM11" s="211"/>
      <c r="BN11" s="211"/>
      <c r="BO11" s="211"/>
      <c r="BP11" s="211"/>
      <c r="BQ11" s="211"/>
      <c r="BR11" s="211"/>
      <c r="BS11" s="211"/>
      <c r="BT11" s="211"/>
      <c r="BU11" s="211"/>
      <c r="BV11" s="211"/>
      <c r="BW11" s="211"/>
      <c r="BX11" s="211"/>
      <c r="BY11" s="211"/>
      <c r="BZ11" s="211"/>
      <c r="CA11" s="211"/>
      <c r="CB11" s="211"/>
      <c r="CC11" s="211"/>
      <c r="CD11" s="211"/>
      <c r="CE11" s="211"/>
      <c r="CF11" s="211"/>
      <c r="CG11" s="211"/>
      <c r="CH11" s="211"/>
      <c r="CI11" s="211"/>
      <c r="CJ11" s="211"/>
      <c r="CK11" s="211"/>
      <c r="CL11" s="211"/>
      <c r="CM11" s="211"/>
      <c r="CN11" s="211"/>
      <c r="CO11" s="211"/>
      <c r="CP11" s="211"/>
      <c r="CQ11" s="211"/>
      <c r="CR11" s="211"/>
      <c r="CS11" s="211"/>
      <c r="CT11" s="211"/>
      <c r="CU11" s="211"/>
      <c r="CV11" s="211"/>
      <c r="CW11" s="211"/>
      <c r="CX11" s="211"/>
      <c r="CY11" s="211"/>
      <c r="CZ11" s="211"/>
      <c r="DA11" s="211"/>
      <c r="DB11" s="211"/>
      <c r="DC11" s="211"/>
      <c r="DD11" s="211"/>
      <c r="DE11" s="211"/>
      <c r="DF11" s="211"/>
      <c r="DG11" s="211"/>
      <c r="DH11" s="211"/>
      <c r="DI11" s="211"/>
      <c r="DJ11" s="211"/>
      <c r="DK11" s="211"/>
      <c r="DL11" s="211"/>
      <c r="DM11" s="211"/>
      <c r="DN11" s="211"/>
      <c r="DO11" s="211"/>
      <c r="DP11" s="211"/>
      <c r="DQ11" s="211"/>
      <c r="DR11" s="211"/>
      <c r="DS11" s="211"/>
      <c r="DT11" s="211"/>
      <c r="DU11" s="211"/>
      <c r="DV11" s="211"/>
      <c r="DW11" s="211"/>
      <c r="DX11" s="211"/>
      <c r="DY11" s="211"/>
      <c r="DZ11" s="211"/>
      <c r="EA11" s="211"/>
      <c r="EB11" s="211"/>
      <c r="EC11" s="211"/>
      <c r="ED11" s="211"/>
      <c r="EE11" s="211"/>
      <c r="EF11" s="211"/>
      <c r="EG11" s="211"/>
      <c r="EH11" s="211"/>
      <c r="EI11" s="211"/>
      <c r="EJ11" s="211"/>
      <c r="EK11" s="211"/>
      <c r="EL11" s="211"/>
      <c r="EM11" s="211"/>
      <c r="EN11" s="211"/>
      <c r="EO11" s="211"/>
      <c r="EP11" s="211"/>
      <c r="EQ11" s="211"/>
      <c r="ER11" s="211"/>
      <c r="ES11" s="211"/>
      <c r="ET11" s="211"/>
      <c r="EU11" s="211"/>
      <c r="EV11" s="211"/>
      <c r="EW11" s="211"/>
      <c r="EX11" s="211"/>
      <c r="EY11" s="211"/>
      <c r="EZ11" s="211"/>
      <c r="FA11" s="211"/>
      <c r="FB11" s="211"/>
      <c r="FC11" s="211"/>
      <c r="FD11" s="211"/>
      <c r="FE11" s="211"/>
      <c r="FF11" s="211"/>
      <c r="FG11" s="211"/>
      <c r="FH11" s="211"/>
      <c r="FI11" s="211"/>
      <c r="FJ11" s="211"/>
      <c r="FK11" s="211"/>
      <c r="FL11" s="211"/>
      <c r="FM11" s="211"/>
      <c r="FN11" s="211"/>
      <c r="FO11" s="211"/>
      <c r="FP11" s="211"/>
      <c r="FQ11" s="211"/>
      <c r="FR11" s="211"/>
      <c r="FS11" s="211"/>
      <c r="FT11" s="211"/>
    </row>
    <row r="12" spans="1:278" s="198" customFormat="1" ht="66" customHeight="1">
      <c r="A12" s="616"/>
      <c r="B12" s="629"/>
      <c r="C12" s="619"/>
      <c r="D12" s="619"/>
      <c r="E12" s="602"/>
      <c r="F12" s="602"/>
      <c r="G12" s="602"/>
      <c r="H12" s="605"/>
      <c r="I12" s="608"/>
      <c r="J12" s="611"/>
      <c r="K12" s="588"/>
      <c r="L12" s="588"/>
      <c r="M12" s="593"/>
      <c r="N12" s="627"/>
      <c r="O12" s="643"/>
      <c r="P12" s="645"/>
      <c r="Q12" s="645"/>
      <c r="R12" s="644"/>
      <c r="S12" s="644"/>
      <c r="T12" s="333" t="s">
        <v>642</v>
      </c>
      <c r="U12" s="211"/>
      <c r="V12" s="211"/>
      <c r="W12" s="211"/>
      <c r="X12" s="211"/>
      <c r="Y12" s="211"/>
      <c r="Z12" s="211"/>
      <c r="AA12" s="211"/>
      <c r="AB12" s="211"/>
      <c r="AC12" s="211"/>
      <c r="AD12" s="211"/>
      <c r="AE12" s="211"/>
      <c r="AF12" s="211"/>
      <c r="AG12" s="211"/>
      <c r="AH12" s="211"/>
      <c r="AI12" s="211"/>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1"/>
      <c r="BQ12" s="211"/>
      <c r="BR12" s="211"/>
      <c r="BS12" s="211"/>
      <c r="BT12" s="211"/>
      <c r="BU12" s="211"/>
      <c r="BV12" s="211"/>
      <c r="BW12" s="211"/>
      <c r="BX12" s="211"/>
      <c r="BY12" s="211"/>
      <c r="BZ12" s="211"/>
      <c r="CA12" s="211"/>
      <c r="CB12" s="211"/>
      <c r="CC12" s="211"/>
      <c r="CD12" s="211"/>
      <c r="CE12" s="211"/>
      <c r="CF12" s="211"/>
      <c r="CG12" s="211"/>
      <c r="CH12" s="211"/>
      <c r="CI12" s="211"/>
      <c r="CJ12" s="211"/>
      <c r="CK12" s="211"/>
      <c r="CL12" s="211"/>
      <c r="CM12" s="211"/>
      <c r="CN12" s="211"/>
      <c r="CO12" s="211"/>
      <c r="CP12" s="211"/>
      <c r="CQ12" s="211"/>
      <c r="CR12" s="211"/>
      <c r="CS12" s="211"/>
      <c r="CT12" s="211"/>
      <c r="CU12" s="211"/>
      <c r="CV12" s="211"/>
      <c r="CW12" s="211"/>
      <c r="CX12" s="211"/>
      <c r="CY12" s="211"/>
      <c r="CZ12" s="211"/>
      <c r="DA12" s="211"/>
      <c r="DB12" s="211"/>
      <c r="DC12" s="211"/>
      <c r="DD12" s="211"/>
      <c r="DE12" s="211"/>
      <c r="DF12" s="211"/>
      <c r="DG12" s="211"/>
      <c r="DH12" s="211"/>
      <c r="DI12" s="211"/>
      <c r="DJ12" s="211"/>
      <c r="DK12" s="211"/>
      <c r="DL12" s="211"/>
      <c r="DM12" s="211"/>
      <c r="DN12" s="211"/>
      <c r="DO12" s="211"/>
      <c r="DP12" s="211"/>
      <c r="DQ12" s="211"/>
      <c r="DR12" s="211"/>
      <c r="DS12" s="211"/>
      <c r="DT12" s="211"/>
      <c r="DU12" s="211"/>
      <c r="DV12" s="211"/>
      <c r="DW12" s="211"/>
      <c r="DX12" s="211"/>
      <c r="DY12" s="211"/>
      <c r="DZ12" s="211"/>
      <c r="EA12" s="211"/>
      <c r="EB12" s="211"/>
      <c r="EC12" s="211"/>
      <c r="ED12" s="211"/>
      <c r="EE12" s="211"/>
      <c r="EF12" s="211"/>
      <c r="EG12" s="211"/>
      <c r="EH12" s="211"/>
      <c r="EI12" s="211"/>
      <c r="EJ12" s="211"/>
      <c r="EK12" s="211"/>
      <c r="EL12" s="211"/>
      <c r="EM12" s="211"/>
      <c r="EN12" s="211"/>
      <c r="EO12" s="211"/>
      <c r="EP12" s="211"/>
      <c r="EQ12" s="211"/>
      <c r="ER12" s="211"/>
      <c r="ES12" s="211"/>
      <c r="ET12" s="211"/>
      <c r="EU12" s="211"/>
      <c r="EV12" s="211"/>
      <c r="EW12" s="211"/>
      <c r="EX12" s="211"/>
      <c r="EY12" s="211"/>
      <c r="EZ12" s="211"/>
      <c r="FA12" s="211"/>
      <c r="FB12" s="211"/>
      <c r="FC12" s="211"/>
      <c r="FD12" s="211"/>
      <c r="FE12" s="211"/>
      <c r="FF12" s="211"/>
      <c r="FG12" s="211"/>
      <c r="FH12" s="211"/>
      <c r="FI12" s="211"/>
      <c r="FJ12" s="211"/>
      <c r="FK12" s="211"/>
      <c r="FL12" s="211"/>
      <c r="FM12" s="211"/>
      <c r="FN12" s="211"/>
      <c r="FO12" s="211"/>
      <c r="FP12" s="211"/>
      <c r="FQ12" s="211"/>
      <c r="FR12" s="211"/>
      <c r="FS12" s="211"/>
      <c r="FT12" s="211"/>
    </row>
    <row r="13" spans="1:278" s="198" customFormat="1" ht="47.25" customHeight="1">
      <c r="A13" s="616"/>
      <c r="B13" s="629"/>
      <c r="C13" s="619"/>
      <c r="D13" s="619"/>
      <c r="E13" s="602"/>
      <c r="F13" s="602"/>
      <c r="G13" s="602"/>
      <c r="H13" s="605"/>
      <c r="I13" s="608"/>
      <c r="J13" s="611"/>
      <c r="K13" s="588"/>
      <c r="L13" s="588"/>
      <c r="M13" s="593"/>
      <c r="N13" s="627"/>
      <c r="O13" s="334"/>
      <c r="P13" s="269"/>
      <c r="Q13" s="269"/>
      <c r="R13" s="269"/>
      <c r="S13" s="269"/>
      <c r="T13" s="335"/>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211"/>
      <c r="AT13" s="211"/>
      <c r="AU13" s="211"/>
      <c r="AV13" s="211"/>
      <c r="AW13" s="211"/>
      <c r="AX13" s="211"/>
      <c r="AY13" s="211"/>
      <c r="AZ13" s="211"/>
      <c r="BA13" s="211"/>
      <c r="BB13" s="211"/>
      <c r="BC13" s="211"/>
      <c r="BD13" s="211"/>
      <c r="BE13" s="211"/>
      <c r="BF13" s="211"/>
      <c r="BG13" s="211"/>
      <c r="BH13" s="211"/>
      <c r="BI13" s="211"/>
      <c r="BJ13" s="211"/>
      <c r="BK13" s="211"/>
      <c r="BL13" s="211"/>
      <c r="BM13" s="211"/>
      <c r="BN13" s="211"/>
      <c r="BO13" s="211"/>
      <c r="BP13" s="211"/>
      <c r="BQ13" s="211"/>
      <c r="BR13" s="211"/>
      <c r="BS13" s="211"/>
      <c r="BT13" s="211"/>
      <c r="BU13" s="211"/>
      <c r="BV13" s="211"/>
      <c r="BW13" s="211"/>
      <c r="BX13" s="211"/>
      <c r="BY13" s="211"/>
      <c r="BZ13" s="211"/>
      <c r="CA13" s="211"/>
      <c r="CB13" s="211"/>
      <c r="CC13" s="211"/>
      <c r="CD13" s="211"/>
      <c r="CE13" s="211"/>
      <c r="CF13" s="211"/>
      <c r="CG13" s="211"/>
      <c r="CH13" s="211"/>
      <c r="CI13" s="211"/>
      <c r="CJ13" s="211"/>
      <c r="CK13" s="211"/>
      <c r="CL13" s="211"/>
      <c r="CM13" s="211"/>
      <c r="CN13" s="211"/>
      <c r="CO13" s="211"/>
      <c r="CP13" s="211"/>
      <c r="CQ13" s="211"/>
      <c r="CR13" s="211"/>
      <c r="CS13" s="211"/>
      <c r="CT13" s="211"/>
      <c r="CU13" s="211"/>
      <c r="CV13" s="211"/>
      <c r="CW13" s="211"/>
      <c r="CX13" s="211"/>
      <c r="CY13" s="211"/>
      <c r="CZ13" s="211"/>
      <c r="DA13" s="211"/>
      <c r="DB13" s="211"/>
      <c r="DC13" s="211"/>
      <c r="DD13" s="211"/>
      <c r="DE13" s="211"/>
      <c r="DF13" s="211"/>
      <c r="DG13" s="211"/>
      <c r="DH13" s="211"/>
      <c r="DI13" s="211"/>
      <c r="DJ13" s="211"/>
      <c r="DK13" s="211"/>
      <c r="DL13" s="211"/>
      <c r="DM13" s="211"/>
      <c r="DN13" s="211"/>
      <c r="DO13" s="211"/>
      <c r="DP13" s="211"/>
      <c r="DQ13" s="211"/>
      <c r="DR13" s="211"/>
      <c r="DS13" s="211"/>
      <c r="DT13" s="211"/>
      <c r="DU13" s="211"/>
      <c r="DV13" s="211"/>
      <c r="DW13" s="211"/>
      <c r="DX13" s="211"/>
      <c r="DY13" s="211"/>
      <c r="DZ13" s="211"/>
      <c r="EA13" s="211"/>
      <c r="EB13" s="211"/>
      <c r="EC13" s="211"/>
      <c r="ED13" s="211"/>
      <c r="EE13" s="211"/>
      <c r="EF13" s="211"/>
      <c r="EG13" s="211"/>
      <c r="EH13" s="211"/>
      <c r="EI13" s="211"/>
      <c r="EJ13" s="211"/>
      <c r="EK13" s="211"/>
      <c r="EL13" s="211"/>
      <c r="EM13" s="211"/>
      <c r="EN13" s="211"/>
      <c r="EO13" s="211"/>
      <c r="EP13" s="211"/>
      <c r="EQ13" s="211"/>
      <c r="ER13" s="211"/>
      <c r="ES13" s="211"/>
      <c r="ET13" s="211"/>
      <c r="EU13" s="211"/>
      <c r="EV13" s="211"/>
      <c r="EW13" s="211"/>
      <c r="EX13" s="211"/>
      <c r="EY13" s="211"/>
      <c r="EZ13" s="211"/>
      <c r="FA13" s="211"/>
      <c r="FB13" s="211"/>
      <c r="FC13" s="211"/>
      <c r="FD13" s="211"/>
      <c r="FE13" s="211"/>
      <c r="FF13" s="211"/>
      <c r="FG13" s="211"/>
      <c r="FH13" s="211"/>
      <c r="FI13" s="211"/>
      <c r="FJ13" s="211"/>
      <c r="FK13" s="211"/>
      <c r="FL13" s="211"/>
      <c r="FM13" s="211"/>
      <c r="FN13" s="211"/>
      <c r="FO13" s="211"/>
      <c r="FP13" s="211"/>
      <c r="FQ13" s="211"/>
      <c r="FR13" s="211"/>
      <c r="FS13" s="211"/>
      <c r="FT13" s="211"/>
    </row>
    <row r="14" spans="1:278" s="198" customFormat="1" ht="47.25" customHeight="1" thickBot="1">
      <c r="A14" s="617"/>
      <c r="B14" s="630"/>
      <c r="C14" s="620"/>
      <c r="D14" s="620"/>
      <c r="E14" s="603"/>
      <c r="F14" s="603"/>
      <c r="G14" s="603"/>
      <c r="H14" s="606"/>
      <c r="I14" s="609"/>
      <c r="J14" s="612"/>
      <c r="K14" s="589"/>
      <c r="L14" s="589"/>
      <c r="M14" s="594"/>
      <c r="N14" s="628"/>
      <c r="O14" s="336"/>
      <c r="P14" s="270"/>
      <c r="Q14" s="270"/>
      <c r="R14" s="270"/>
      <c r="S14" s="270"/>
      <c r="T14" s="337"/>
      <c r="U14" s="211"/>
      <c r="V14" s="211"/>
      <c r="W14" s="211"/>
      <c r="X14" s="211"/>
      <c r="Y14" s="211"/>
      <c r="Z14" s="211"/>
      <c r="AA14" s="211"/>
      <c r="AB14" s="211"/>
      <c r="AC14" s="211"/>
      <c r="AD14" s="211"/>
      <c r="AE14" s="211"/>
      <c r="AF14" s="211"/>
      <c r="AG14" s="211"/>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c r="BH14" s="211"/>
      <c r="BI14" s="211"/>
      <c r="BJ14" s="211"/>
      <c r="BK14" s="211"/>
      <c r="BL14" s="211"/>
      <c r="BM14" s="211"/>
      <c r="BN14" s="211"/>
      <c r="BO14" s="211"/>
      <c r="BP14" s="211"/>
      <c r="BQ14" s="211"/>
      <c r="BR14" s="211"/>
      <c r="BS14" s="211"/>
      <c r="BT14" s="211"/>
      <c r="BU14" s="211"/>
      <c r="BV14" s="211"/>
      <c r="BW14" s="211"/>
      <c r="BX14" s="211"/>
      <c r="BY14" s="211"/>
      <c r="BZ14" s="211"/>
      <c r="CA14" s="211"/>
      <c r="CB14" s="211"/>
      <c r="CC14" s="211"/>
      <c r="CD14" s="211"/>
      <c r="CE14" s="211"/>
      <c r="CF14" s="211"/>
      <c r="CG14" s="211"/>
      <c r="CH14" s="211"/>
      <c r="CI14" s="211"/>
      <c r="CJ14" s="211"/>
      <c r="CK14" s="211"/>
      <c r="CL14" s="211"/>
      <c r="CM14" s="211"/>
      <c r="CN14" s="211"/>
      <c r="CO14" s="211"/>
      <c r="CP14" s="211"/>
      <c r="CQ14" s="211"/>
      <c r="CR14" s="211"/>
      <c r="CS14" s="211"/>
      <c r="CT14" s="211"/>
      <c r="CU14" s="211"/>
      <c r="CV14" s="211"/>
      <c r="CW14" s="211"/>
      <c r="CX14" s="211"/>
      <c r="CY14" s="211"/>
      <c r="CZ14" s="211"/>
      <c r="DA14" s="211"/>
      <c r="DB14" s="211"/>
      <c r="DC14" s="211"/>
      <c r="DD14" s="211"/>
      <c r="DE14" s="211"/>
      <c r="DF14" s="211"/>
      <c r="DG14" s="211"/>
      <c r="DH14" s="211"/>
      <c r="DI14" s="211"/>
      <c r="DJ14" s="211"/>
      <c r="DK14" s="211"/>
      <c r="DL14" s="211"/>
      <c r="DM14" s="211"/>
      <c r="DN14" s="211"/>
      <c r="DO14" s="211"/>
      <c r="DP14" s="211"/>
      <c r="DQ14" s="211"/>
      <c r="DR14" s="211"/>
      <c r="DS14" s="211"/>
      <c r="DT14" s="211"/>
      <c r="DU14" s="211"/>
      <c r="DV14" s="211"/>
      <c r="DW14" s="211"/>
      <c r="DX14" s="211"/>
      <c r="DY14" s="211"/>
      <c r="DZ14" s="211"/>
      <c r="EA14" s="211"/>
      <c r="EB14" s="211"/>
      <c r="EC14" s="211"/>
      <c r="ED14" s="211"/>
      <c r="EE14" s="211"/>
      <c r="EF14" s="211"/>
      <c r="EG14" s="211"/>
      <c r="EH14" s="211"/>
      <c r="EI14" s="211"/>
      <c r="EJ14" s="211"/>
      <c r="EK14" s="211"/>
      <c r="EL14" s="211"/>
      <c r="EM14" s="211"/>
      <c r="EN14" s="211"/>
      <c r="EO14" s="211"/>
      <c r="EP14" s="211"/>
      <c r="EQ14" s="211"/>
      <c r="ER14" s="211"/>
      <c r="ES14" s="211"/>
      <c r="ET14" s="211"/>
      <c r="EU14" s="211"/>
      <c r="EV14" s="211"/>
      <c r="EW14" s="211"/>
      <c r="EX14" s="211"/>
      <c r="EY14" s="211"/>
      <c r="EZ14" s="211"/>
      <c r="FA14" s="211"/>
      <c r="FB14" s="211"/>
      <c r="FC14" s="211"/>
      <c r="FD14" s="211"/>
      <c r="FE14" s="211"/>
      <c r="FF14" s="211"/>
      <c r="FG14" s="211"/>
      <c r="FH14" s="211"/>
      <c r="FI14" s="211"/>
      <c r="FJ14" s="211"/>
      <c r="FK14" s="211"/>
      <c r="FL14" s="211"/>
      <c r="FM14" s="211"/>
      <c r="FN14" s="211"/>
      <c r="FO14" s="211"/>
      <c r="FP14" s="211"/>
      <c r="FQ14" s="211"/>
      <c r="FR14" s="211"/>
      <c r="FS14" s="211"/>
      <c r="FT14" s="211"/>
    </row>
    <row r="15" spans="1:278" s="198" customFormat="1" ht="51.75" customHeight="1">
      <c r="A15" s="615">
        <f>'Mapa Final'!A10</f>
        <v>1</v>
      </c>
      <c r="B15" s="590" t="str">
        <f>'Mapa Final'!B10</f>
        <v xml:space="preserve">Incumplimiento de los requisitos legales del SG-SST </v>
      </c>
      <c r="C15" s="618" t="str">
        <f>'Mapa Final'!C10</f>
        <v>Afectación Económica</v>
      </c>
      <c r="D15" s="618" t="str">
        <f>'Mapa Final'!D10</f>
        <v>* Falta de recursos técnicos, humanos y financieros para la implementación del SG-SST</v>
      </c>
      <c r="E15" s="601" t="str">
        <f>'Mapa Final'!E10</f>
        <v>Dificultad en implementación de requisitos legales en SG-SST</v>
      </c>
      <c r="F15" s="601" t="str">
        <f>'Mapa Final'!F10</f>
        <v>La posibilidad de afectación económica y reputación de la entidad  debido a la  Dificultad en implementación de requisitos legales en SG-SST</v>
      </c>
      <c r="G15" s="601" t="str">
        <f>'Mapa Final'!G10</f>
        <v>Relaciones Laborales</v>
      </c>
      <c r="H15" s="604" t="str">
        <f>'Mapa Final'!I10</f>
        <v>Alta</v>
      </c>
      <c r="I15" s="607" t="str">
        <f>'Mapa Final'!L10</f>
        <v>Moderado</v>
      </c>
      <c r="J15" s="610" t="str">
        <f>'Mapa Final'!N10</f>
        <v xml:space="preserve">Alto </v>
      </c>
      <c r="K15" s="587" t="str">
        <f>'Mapa Final'!AA10</f>
        <v>Baja</v>
      </c>
      <c r="L15" s="587" t="str">
        <f>'Mapa Final'!AE10</f>
        <v>Moderado</v>
      </c>
      <c r="M15" s="592" t="str">
        <f>'Mapa Final'!AG10</f>
        <v>Moderado</v>
      </c>
      <c r="N15" s="626" t="str">
        <f>'Mapa Final'!AH10</f>
        <v>Evitar</v>
      </c>
      <c r="O15" s="361" t="s">
        <v>596</v>
      </c>
      <c r="P15" s="305" t="s">
        <v>509</v>
      </c>
      <c r="Q15" s="305" t="s">
        <v>509</v>
      </c>
      <c r="R15" s="306">
        <v>44470</v>
      </c>
      <c r="S15" s="306">
        <v>44561</v>
      </c>
      <c r="T15" s="362" t="s">
        <v>639</v>
      </c>
      <c r="U15" s="211"/>
      <c r="V15" s="211"/>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c r="BH15" s="211"/>
      <c r="BI15" s="211"/>
      <c r="BJ15" s="211"/>
      <c r="BK15" s="211"/>
      <c r="BL15" s="211"/>
      <c r="BM15" s="211"/>
      <c r="BN15" s="211"/>
      <c r="BO15" s="211"/>
      <c r="BP15" s="211"/>
      <c r="BQ15" s="211"/>
      <c r="BR15" s="211"/>
      <c r="BS15" s="211"/>
      <c r="BT15" s="211"/>
      <c r="BU15" s="211"/>
      <c r="BV15" s="211"/>
      <c r="BW15" s="211"/>
      <c r="BX15" s="211"/>
      <c r="BY15" s="211"/>
      <c r="BZ15" s="211"/>
      <c r="CA15" s="211"/>
      <c r="CB15" s="211"/>
      <c r="CC15" s="211"/>
      <c r="CD15" s="211"/>
      <c r="CE15" s="211"/>
      <c r="CF15" s="211"/>
      <c r="CG15" s="211"/>
      <c r="CH15" s="211"/>
      <c r="CI15" s="211"/>
      <c r="CJ15" s="211"/>
      <c r="CK15" s="211"/>
      <c r="CL15" s="211"/>
      <c r="CM15" s="211"/>
      <c r="CN15" s="211"/>
      <c r="CO15" s="211"/>
      <c r="CP15" s="211"/>
      <c r="CQ15" s="211"/>
      <c r="CR15" s="211"/>
      <c r="CS15" s="211"/>
      <c r="CT15" s="211"/>
      <c r="CU15" s="211"/>
      <c r="CV15" s="211"/>
      <c r="CW15" s="211"/>
      <c r="CX15" s="211"/>
      <c r="CY15" s="211"/>
      <c r="CZ15" s="211"/>
      <c r="DA15" s="211"/>
      <c r="DB15" s="211"/>
      <c r="DC15" s="211"/>
      <c r="DD15" s="211"/>
      <c r="DE15" s="211"/>
      <c r="DF15" s="211"/>
      <c r="DG15" s="211"/>
      <c r="DH15" s="211"/>
      <c r="DI15" s="211"/>
      <c r="DJ15" s="211"/>
      <c r="DK15" s="211"/>
      <c r="DL15" s="211"/>
      <c r="DM15" s="211"/>
      <c r="DN15" s="211"/>
      <c r="DO15" s="211"/>
      <c r="DP15" s="211"/>
      <c r="DQ15" s="211"/>
      <c r="DR15" s="211"/>
      <c r="DS15" s="211"/>
      <c r="DT15" s="211"/>
      <c r="DU15" s="211"/>
      <c r="DV15" s="211"/>
      <c r="DW15" s="211"/>
      <c r="DX15" s="211"/>
      <c r="DY15" s="211"/>
      <c r="DZ15" s="211"/>
      <c r="EA15" s="211"/>
      <c r="EB15" s="211"/>
      <c r="EC15" s="211"/>
      <c r="ED15" s="211"/>
      <c r="EE15" s="211"/>
      <c r="EF15" s="211"/>
      <c r="EG15" s="211"/>
      <c r="EH15" s="211"/>
      <c r="EI15" s="211"/>
      <c r="EJ15" s="211"/>
      <c r="EK15" s="211"/>
      <c r="EL15" s="211"/>
      <c r="EM15" s="211"/>
      <c r="EN15" s="211"/>
      <c r="EO15" s="211"/>
      <c r="EP15" s="211"/>
      <c r="EQ15" s="211"/>
      <c r="ER15" s="211"/>
      <c r="ES15" s="211"/>
      <c r="ET15" s="211"/>
      <c r="EU15" s="211"/>
      <c r="EV15" s="211"/>
      <c r="EW15" s="211"/>
      <c r="EX15" s="211"/>
      <c r="EY15" s="211"/>
      <c r="EZ15" s="211"/>
      <c r="FA15" s="211"/>
      <c r="FB15" s="211"/>
      <c r="FC15" s="211"/>
      <c r="FD15" s="211"/>
      <c r="FE15" s="211"/>
      <c r="FF15" s="211"/>
      <c r="FG15" s="211"/>
      <c r="FH15" s="211"/>
      <c r="FI15" s="211"/>
      <c r="FJ15" s="211"/>
      <c r="FK15" s="211"/>
      <c r="FL15" s="211"/>
      <c r="FM15" s="211"/>
      <c r="FN15" s="211"/>
      <c r="FO15" s="211"/>
      <c r="FP15" s="211"/>
      <c r="FQ15" s="211"/>
      <c r="FR15" s="211"/>
      <c r="FS15" s="211"/>
      <c r="FT15" s="211"/>
    </row>
    <row r="16" spans="1:278" s="198" customFormat="1" ht="58.5" customHeight="1">
      <c r="A16" s="616"/>
      <c r="B16" s="629"/>
      <c r="C16" s="619"/>
      <c r="D16" s="619"/>
      <c r="E16" s="602"/>
      <c r="F16" s="602"/>
      <c r="G16" s="602"/>
      <c r="H16" s="605"/>
      <c r="I16" s="608"/>
      <c r="J16" s="611"/>
      <c r="K16" s="588"/>
      <c r="L16" s="588"/>
      <c r="M16" s="593"/>
      <c r="N16" s="627"/>
      <c r="O16" s="357" t="s">
        <v>597</v>
      </c>
      <c r="P16" s="359" t="s">
        <v>509</v>
      </c>
      <c r="Q16" s="359" t="s">
        <v>509</v>
      </c>
      <c r="R16" s="358">
        <v>44470</v>
      </c>
      <c r="S16" s="358">
        <v>44561</v>
      </c>
      <c r="T16" s="333" t="s">
        <v>618</v>
      </c>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c r="BR16" s="211"/>
      <c r="BS16" s="211"/>
      <c r="BT16" s="211"/>
      <c r="BU16" s="211"/>
      <c r="BV16" s="211"/>
      <c r="BW16" s="211"/>
      <c r="BX16" s="211"/>
      <c r="BY16" s="211"/>
      <c r="BZ16" s="211"/>
      <c r="CA16" s="211"/>
      <c r="CB16" s="211"/>
      <c r="CC16" s="211"/>
      <c r="CD16" s="211"/>
      <c r="CE16" s="211"/>
      <c r="CF16" s="211"/>
      <c r="CG16" s="211"/>
      <c r="CH16" s="211"/>
      <c r="CI16" s="211"/>
      <c r="CJ16" s="211"/>
      <c r="CK16" s="211"/>
      <c r="CL16" s="211"/>
      <c r="CM16" s="211"/>
      <c r="CN16" s="211"/>
      <c r="CO16" s="211"/>
      <c r="CP16" s="211"/>
      <c r="CQ16" s="211"/>
      <c r="CR16" s="211"/>
      <c r="CS16" s="211"/>
      <c r="CT16" s="211"/>
      <c r="CU16" s="211"/>
      <c r="CV16" s="211"/>
      <c r="CW16" s="211"/>
      <c r="CX16" s="211"/>
      <c r="CY16" s="211"/>
      <c r="CZ16" s="211"/>
      <c r="DA16" s="211"/>
      <c r="DB16" s="211"/>
      <c r="DC16" s="211"/>
      <c r="DD16" s="211"/>
      <c r="DE16" s="211"/>
      <c r="DF16" s="211"/>
      <c r="DG16" s="211"/>
      <c r="DH16" s="211"/>
      <c r="DI16" s="211"/>
      <c r="DJ16" s="211"/>
      <c r="DK16" s="211"/>
      <c r="DL16" s="211"/>
      <c r="DM16" s="211"/>
      <c r="DN16" s="211"/>
      <c r="DO16" s="211"/>
      <c r="DP16" s="211"/>
      <c r="DQ16" s="211"/>
      <c r="DR16" s="211"/>
      <c r="DS16" s="211"/>
      <c r="DT16" s="211"/>
      <c r="DU16" s="211"/>
      <c r="DV16" s="211"/>
      <c r="DW16" s="211"/>
      <c r="DX16" s="211"/>
      <c r="DY16" s="211"/>
      <c r="DZ16" s="211"/>
      <c r="EA16" s="211"/>
      <c r="EB16" s="211"/>
      <c r="EC16" s="211"/>
      <c r="ED16" s="211"/>
      <c r="EE16" s="211"/>
      <c r="EF16" s="211"/>
      <c r="EG16" s="211"/>
      <c r="EH16" s="211"/>
      <c r="EI16" s="211"/>
      <c r="EJ16" s="211"/>
      <c r="EK16" s="211"/>
      <c r="EL16" s="211"/>
      <c r="EM16" s="211"/>
      <c r="EN16" s="211"/>
      <c r="EO16" s="211"/>
      <c r="EP16" s="211"/>
      <c r="EQ16" s="211"/>
      <c r="ER16" s="211"/>
      <c r="ES16" s="211"/>
      <c r="ET16" s="211"/>
      <c r="EU16" s="211"/>
      <c r="EV16" s="211"/>
      <c r="EW16" s="211"/>
      <c r="EX16" s="211"/>
      <c r="EY16" s="211"/>
      <c r="EZ16" s="211"/>
      <c r="FA16" s="211"/>
      <c r="FB16" s="211"/>
      <c r="FC16" s="211"/>
      <c r="FD16" s="211"/>
      <c r="FE16" s="211"/>
      <c r="FF16" s="211"/>
      <c r="FG16" s="211"/>
      <c r="FH16" s="211"/>
      <c r="FI16" s="211"/>
      <c r="FJ16" s="211"/>
      <c r="FK16" s="211"/>
      <c r="FL16" s="211"/>
      <c r="FM16" s="211"/>
      <c r="FN16" s="211"/>
      <c r="FO16" s="211"/>
      <c r="FP16" s="211"/>
      <c r="FQ16" s="211"/>
      <c r="FR16" s="211"/>
      <c r="FS16" s="211"/>
      <c r="FT16" s="211"/>
    </row>
    <row r="17" spans="1:176" s="198" customFormat="1" ht="44.25" customHeight="1">
      <c r="A17" s="616"/>
      <c r="B17" s="629"/>
      <c r="C17" s="619"/>
      <c r="D17" s="619"/>
      <c r="E17" s="602"/>
      <c r="F17" s="602"/>
      <c r="G17" s="602"/>
      <c r="H17" s="605"/>
      <c r="I17" s="608"/>
      <c r="J17" s="611"/>
      <c r="K17" s="588"/>
      <c r="L17" s="588"/>
      <c r="M17" s="593"/>
      <c r="N17" s="627"/>
      <c r="O17" s="320" t="s">
        <v>544</v>
      </c>
      <c r="P17" s="359" t="s">
        <v>509</v>
      </c>
      <c r="Q17" s="359" t="s">
        <v>509</v>
      </c>
      <c r="R17" s="358">
        <v>44470</v>
      </c>
      <c r="S17" s="358">
        <v>44561</v>
      </c>
      <c r="T17" s="345" t="s">
        <v>645</v>
      </c>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1"/>
      <c r="BP17" s="211"/>
      <c r="BQ17" s="211"/>
      <c r="BR17" s="211"/>
      <c r="BS17" s="211"/>
      <c r="BT17" s="211"/>
      <c r="BU17" s="211"/>
      <c r="BV17" s="211"/>
      <c r="BW17" s="211"/>
      <c r="BX17" s="211"/>
      <c r="BY17" s="211"/>
      <c r="BZ17" s="211"/>
      <c r="CA17" s="211"/>
      <c r="CB17" s="211"/>
      <c r="CC17" s="211"/>
      <c r="CD17" s="211"/>
      <c r="CE17" s="211"/>
      <c r="CF17" s="211"/>
      <c r="CG17" s="211"/>
      <c r="CH17" s="211"/>
      <c r="CI17" s="211"/>
      <c r="CJ17" s="211"/>
      <c r="CK17" s="211"/>
      <c r="CL17" s="211"/>
      <c r="CM17" s="211"/>
      <c r="CN17" s="211"/>
      <c r="CO17" s="211"/>
      <c r="CP17" s="211"/>
      <c r="CQ17" s="211"/>
      <c r="CR17" s="211"/>
      <c r="CS17" s="211"/>
      <c r="CT17" s="211"/>
      <c r="CU17" s="211"/>
      <c r="CV17" s="211"/>
      <c r="CW17" s="211"/>
      <c r="CX17" s="211"/>
      <c r="CY17" s="211"/>
      <c r="CZ17" s="211"/>
      <c r="DA17" s="211"/>
      <c r="DB17" s="211"/>
      <c r="DC17" s="211"/>
      <c r="DD17" s="211"/>
      <c r="DE17" s="211"/>
      <c r="DF17" s="211"/>
      <c r="DG17" s="211"/>
      <c r="DH17" s="211"/>
      <c r="DI17" s="211"/>
      <c r="DJ17" s="211"/>
      <c r="DK17" s="211"/>
      <c r="DL17" s="211"/>
      <c r="DM17" s="211"/>
      <c r="DN17" s="211"/>
      <c r="DO17" s="211"/>
      <c r="DP17" s="211"/>
      <c r="DQ17" s="211"/>
      <c r="DR17" s="211"/>
      <c r="DS17" s="211"/>
      <c r="DT17" s="211"/>
      <c r="DU17" s="211"/>
      <c r="DV17" s="211"/>
      <c r="DW17" s="211"/>
      <c r="DX17" s="211"/>
      <c r="DY17" s="211"/>
      <c r="DZ17" s="211"/>
      <c r="EA17" s="211"/>
      <c r="EB17" s="211"/>
      <c r="EC17" s="211"/>
      <c r="ED17" s="211"/>
      <c r="EE17" s="211"/>
      <c r="EF17" s="211"/>
      <c r="EG17" s="211"/>
      <c r="EH17" s="211"/>
      <c r="EI17" s="211"/>
      <c r="EJ17" s="211"/>
      <c r="EK17" s="211"/>
      <c r="EL17" s="211"/>
      <c r="EM17" s="211"/>
      <c r="EN17" s="211"/>
      <c r="EO17" s="211"/>
      <c r="EP17" s="211"/>
      <c r="EQ17" s="211"/>
      <c r="ER17" s="211"/>
      <c r="ES17" s="211"/>
      <c r="ET17" s="211"/>
      <c r="EU17" s="211"/>
      <c r="EV17" s="211"/>
      <c r="EW17" s="211"/>
      <c r="EX17" s="211"/>
      <c r="EY17" s="211"/>
      <c r="EZ17" s="211"/>
      <c r="FA17" s="211"/>
      <c r="FB17" s="211"/>
      <c r="FC17" s="211"/>
      <c r="FD17" s="211"/>
      <c r="FE17" s="211"/>
      <c r="FF17" s="211"/>
      <c r="FG17" s="211"/>
      <c r="FH17" s="211"/>
      <c r="FI17" s="211"/>
      <c r="FJ17" s="211"/>
      <c r="FK17" s="211"/>
      <c r="FL17" s="211"/>
      <c r="FM17" s="211"/>
      <c r="FN17" s="211"/>
      <c r="FO17" s="211"/>
      <c r="FP17" s="211"/>
      <c r="FQ17" s="211"/>
      <c r="FR17" s="211"/>
      <c r="FS17" s="211"/>
      <c r="FT17" s="211"/>
    </row>
    <row r="18" spans="1:176" s="198" customFormat="1" ht="44.25" customHeight="1">
      <c r="A18" s="616"/>
      <c r="B18" s="629"/>
      <c r="C18" s="619"/>
      <c r="D18" s="619"/>
      <c r="E18" s="602"/>
      <c r="F18" s="602"/>
      <c r="G18" s="602"/>
      <c r="H18" s="605"/>
      <c r="I18" s="608"/>
      <c r="J18" s="611"/>
      <c r="K18" s="588"/>
      <c r="L18" s="588"/>
      <c r="M18" s="593"/>
      <c r="N18" s="627"/>
      <c r="O18" s="363"/>
      <c r="P18" s="360"/>
      <c r="Q18" s="360"/>
      <c r="R18" s="360"/>
      <c r="S18" s="360"/>
      <c r="T18" s="364"/>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c r="BR18" s="211"/>
      <c r="BS18" s="211"/>
      <c r="BT18" s="211"/>
      <c r="BU18" s="211"/>
      <c r="BV18" s="211"/>
      <c r="BW18" s="211"/>
      <c r="BX18" s="211"/>
      <c r="BY18" s="211"/>
      <c r="BZ18" s="211"/>
      <c r="CA18" s="211"/>
      <c r="CB18" s="211"/>
      <c r="CC18" s="211"/>
      <c r="CD18" s="211"/>
      <c r="CE18" s="211"/>
      <c r="CF18" s="211"/>
      <c r="CG18" s="211"/>
      <c r="CH18" s="211"/>
      <c r="CI18" s="211"/>
      <c r="CJ18" s="211"/>
      <c r="CK18" s="211"/>
      <c r="CL18" s="211"/>
      <c r="CM18" s="211"/>
      <c r="CN18" s="211"/>
      <c r="CO18" s="211"/>
      <c r="CP18" s="211"/>
      <c r="CQ18" s="211"/>
      <c r="CR18" s="211"/>
      <c r="CS18" s="211"/>
      <c r="CT18" s="211"/>
      <c r="CU18" s="211"/>
      <c r="CV18" s="211"/>
      <c r="CW18" s="211"/>
      <c r="CX18" s="211"/>
      <c r="CY18" s="211"/>
      <c r="CZ18" s="211"/>
      <c r="DA18" s="211"/>
      <c r="DB18" s="211"/>
      <c r="DC18" s="211"/>
      <c r="DD18" s="211"/>
      <c r="DE18" s="211"/>
      <c r="DF18" s="211"/>
      <c r="DG18" s="211"/>
      <c r="DH18" s="211"/>
      <c r="DI18" s="211"/>
      <c r="DJ18" s="211"/>
      <c r="DK18" s="211"/>
      <c r="DL18" s="211"/>
      <c r="DM18" s="211"/>
      <c r="DN18" s="211"/>
      <c r="DO18" s="211"/>
      <c r="DP18" s="211"/>
      <c r="DQ18" s="211"/>
      <c r="DR18" s="211"/>
      <c r="DS18" s="211"/>
      <c r="DT18" s="211"/>
      <c r="DU18" s="211"/>
      <c r="DV18" s="211"/>
      <c r="DW18" s="211"/>
      <c r="DX18" s="211"/>
      <c r="DY18" s="211"/>
      <c r="DZ18" s="211"/>
      <c r="EA18" s="211"/>
      <c r="EB18" s="211"/>
      <c r="EC18" s="211"/>
      <c r="ED18" s="211"/>
      <c r="EE18" s="211"/>
      <c r="EF18" s="211"/>
      <c r="EG18" s="211"/>
      <c r="EH18" s="211"/>
      <c r="EI18" s="211"/>
      <c r="EJ18" s="211"/>
      <c r="EK18" s="211"/>
      <c r="EL18" s="211"/>
      <c r="EM18" s="211"/>
      <c r="EN18" s="211"/>
      <c r="EO18" s="211"/>
      <c r="EP18" s="211"/>
      <c r="EQ18" s="211"/>
      <c r="ER18" s="211"/>
      <c r="ES18" s="211"/>
      <c r="ET18" s="211"/>
      <c r="EU18" s="211"/>
      <c r="EV18" s="211"/>
      <c r="EW18" s="211"/>
      <c r="EX18" s="211"/>
      <c r="EY18" s="211"/>
      <c r="EZ18" s="211"/>
      <c r="FA18" s="211"/>
      <c r="FB18" s="211"/>
      <c r="FC18" s="211"/>
      <c r="FD18" s="211"/>
      <c r="FE18" s="211"/>
      <c r="FF18" s="211"/>
      <c r="FG18" s="211"/>
      <c r="FH18" s="211"/>
      <c r="FI18" s="211"/>
      <c r="FJ18" s="211"/>
      <c r="FK18" s="211"/>
      <c r="FL18" s="211"/>
      <c r="FM18" s="211"/>
      <c r="FN18" s="211"/>
      <c r="FO18" s="211"/>
      <c r="FP18" s="211"/>
      <c r="FQ18" s="211"/>
      <c r="FR18" s="211"/>
      <c r="FS18" s="211"/>
      <c r="FT18" s="211"/>
    </row>
    <row r="19" spans="1:176" s="198" customFormat="1" ht="44.25" customHeight="1" thickBot="1">
      <c r="A19" s="617"/>
      <c r="B19" s="630"/>
      <c r="C19" s="620"/>
      <c r="D19" s="620"/>
      <c r="E19" s="603"/>
      <c r="F19" s="603"/>
      <c r="G19" s="603"/>
      <c r="H19" s="606"/>
      <c r="I19" s="609"/>
      <c r="J19" s="612"/>
      <c r="K19" s="589"/>
      <c r="L19" s="589"/>
      <c r="M19" s="594"/>
      <c r="N19" s="628"/>
      <c r="O19" s="336"/>
      <c r="P19" s="270"/>
      <c r="Q19" s="270"/>
      <c r="R19" s="270"/>
      <c r="S19" s="270"/>
      <c r="T19" s="337"/>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c r="BX19" s="211"/>
      <c r="BY19" s="211"/>
      <c r="BZ19" s="211"/>
      <c r="CA19" s="211"/>
      <c r="CB19" s="211"/>
      <c r="CC19" s="211"/>
      <c r="CD19" s="211"/>
      <c r="CE19" s="211"/>
      <c r="CF19" s="211"/>
      <c r="CG19" s="211"/>
      <c r="CH19" s="211"/>
      <c r="CI19" s="211"/>
      <c r="CJ19" s="211"/>
      <c r="CK19" s="211"/>
      <c r="CL19" s="211"/>
      <c r="CM19" s="211"/>
      <c r="CN19" s="211"/>
      <c r="CO19" s="211"/>
      <c r="CP19" s="211"/>
      <c r="CQ19" s="211"/>
      <c r="CR19" s="211"/>
      <c r="CS19" s="211"/>
      <c r="CT19" s="211"/>
      <c r="CU19" s="211"/>
      <c r="CV19" s="211"/>
      <c r="CW19" s="211"/>
      <c r="CX19" s="211"/>
      <c r="CY19" s="211"/>
      <c r="CZ19" s="211"/>
      <c r="DA19" s="211"/>
      <c r="DB19" s="211"/>
      <c r="DC19" s="211"/>
      <c r="DD19" s="211"/>
      <c r="DE19" s="211"/>
      <c r="DF19" s="211"/>
      <c r="DG19" s="211"/>
      <c r="DH19" s="211"/>
      <c r="DI19" s="211"/>
      <c r="DJ19" s="211"/>
      <c r="DK19" s="211"/>
      <c r="DL19" s="211"/>
      <c r="DM19" s="211"/>
      <c r="DN19" s="211"/>
      <c r="DO19" s="211"/>
      <c r="DP19" s="211"/>
      <c r="DQ19" s="211"/>
      <c r="DR19" s="211"/>
      <c r="DS19" s="211"/>
      <c r="DT19" s="211"/>
      <c r="DU19" s="211"/>
      <c r="DV19" s="211"/>
      <c r="DW19" s="211"/>
      <c r="DX19" s="211"/>
      <c r="DY19" s="211"/>
      <c r="DZ19" s="211"/>
      <c r="EA19" s="211"/>
      <c r="EB19" s="211"/>
      <c r="EC19" s="211"/>
      <c r="ED19" s="211"/>
      <c r="EE19" s="211"/>
      <c r="EF19" s="211"/>
      <c r="EG19" s="211"/>
      <c r="EH19" s="211"/>
      <c r="EI19" s="211"/>
      <c r="EJ19" s="211"/>
      <c r="EK19" s="211"/>
      <c r="EL19" s="211"/>
      <c r="EM19" s="211"/>
      <c r="EN19" s="211"/>
      <c r="EO19" s="211"/>
      <c r="EP19" s="211"/>
      <c r="EQ19" s="211"/>
      <c r="ER19" s="211"/>
      <c r="ES19" s="211"/>
      <c r="ET19" s="211"/>
      <c r="EU19" s="211"/>
      <c r="EV19" s="211"/>
      <c r="EW19" s="211"/>
      <c r="EX19" s="211"/>
      <c r="EY19" s="211"/>
      <c r="EZ19" s="211"/>
      <c r="FA19" s="211"/>
      <c r="FB19" s="211"/>
      <c r="FC19" s="211"/>
      <c r="FD19" s="211"/>
      <c r="FE19" s="211"/>
      <c r="FF19" s="211"/>
      <c r="FG19" s="211"/>
      <c r="FH19" s="211"/>
      <c r="FI19" s="211"/>
      <c r="FJ19" s="211"/>
      <c r="FK19" s="211"/>
      <c r="FL19" s="211"/>
      <c r="FM19" s="211"/>
      <c r="FN19" s="211"/>
      <c r="FO19" s="211"/>
      <c r="FP19" s="211"/>
      <c r="FQ19" s="211"/>
      <c r="FR19" s="211"/>
      <c r="FS19" s="211"/>
      <c r="FT19" s="211"/>
    </row>
    <row r="20" spans="1:176" ht="75.75" customHeight="1">
      <c r="A20" s="615">
        <f>'Mapa Final'!A20</f>
        <v>3</v>
      </c>
      <c r="B20" s="590" t="str">
        <f>'Mapa Final'!B20</f>
        <v xml:space="preserve"> Vial</v>
      </c>
      <c r="C20" s="618" t="str">
        <f>'Mapa Final'!C20</f>
        <v>Afectación Económica</v>
      </c>
      <c r="D20" s="618" t="str">
        <f>'Mapa Final'!D20</f>
        <v>* Desconocimiento del PESV  por parte de los roles en la vía: Conductor de carro, motociclistas, ciclistas y peatones 
* Falta de control y seguimiento en la implementación del Plan Estratégico de Seguridad Vial (PESV)</v>
      </c>
      <c r="E20" s="601" t="str">
        <f>'Mapa Final'!E20</f>
        <v>Ocurrencia de accidentes de tránsito que puede presentar  accidentes de trabajo  leves, graves y mortales de los actores en la vía y daños de vehículos</v>
      </c>
      <c r="F20" s="601" t="str">
        <f>'Mapa Final'!F20</f>
        <v xml:space="preserve">La posibilidad de afectación económica, reputación y salud de la población judicial de la entidad,  debido a la ocurrencia de accidentes de tránsito que puede presentar  accidentes de trabajo  leves, graves y mortales de los actores en la vía  y daños de vehículos </v>
      </c>
      <c r="G20" s="601" t="str">
        <f>'Mapa Final'!G20</f>
        <v>Relaciones Laborales</v>
      </c>
      <c r="H20" s="604" t="str">
        <f>'Mapa Final'!I20</f>
        <v>Alta</v>
      </c>
      <c r="I20" s="607" t="str">
        <f>'Mapa Final'!L20</f>
        <v>Mayor</v>
      </c>
      <c r="J20" s="610" t="str">
        <f>'Mapa Final'!N20</f>
        <v xml:space="preserve">Alto </v>
      </c>
      <c r="K20" s="587" t="str">
        <f>'Mapa Final'!AA20</f>
        <v>Media</v>
      </c>
      <c r="L20" s="587" t="str">
        <f>'Mapa Final'!AE20</f>
        <v>Mayor</v>
      </c>
      <c r="M20" s="592" t="str">
        <f>'Mapa Final'!AG20</f>
        <v xml:space="preserve">Alto </v>
      </c>
      <c r="N20" s="626" t="str">
        <f>'Mapa Final'!AH20</f>
        <v>Reducir(mitigar)</v>
      </c>
      <c r="O20" s="304" t="s">
        <v>620</v>
      </c>
      <c r="P20" s="305" t="s">
        <v>509</v>
      </c>
      <c r="Q20" s="305" t="s">
        <v>509</v>
      </c>
      <c r="R20" s="358">
        <v>44470</v>
      </c>
      <c r="S20" s="358">
        <v>44561</v>
      </c>
      <c r="T20" s="347" t="s">
        <v>650</v>
      </c>
      <c r="U20" s="211"/>
      <c r="V20" s="211"/>
    </row>
    <row r="21" spans="1:176" ht="46.5" customHeight="1">
      <c r="A21" s="616"/>
      <c r="B21" s="629"/>
      <c r="C21" s="619"/>
      <c r="D21" s="619"/>
      <c r="E21" s="602"/>
      <c r="F21" s="602"/>
      <c r="G21" s="602"/>
      <c r="H21" s="605"/>
      <c r="I21" s="608"/>
      <c r="J21" s="611"/>
      <c r="K21" s="588"/>
      <c r="L21" s="588"/>
      <c r="M21" s="593"/>
      <c r="N21" s="627"/>
      <c r="O21" s="307" t="s">
        <v>557</v>
      </c>
      <c r="P21" s="359" t="s">
        <v>509</v>
      </c>
      <c r="Q21" s="359" t="s">
        <v>509</v>
      </c>
      <c r="R21" s="358">
        <v>44470</v>
      </c>
      <c r="S21" s="358">
        <v>44561</v>
      </c>
      <c r="T21" s="321" t="s">
        <v>545</v>
      </c>
      <c r="U21" s="211"/>
      <c r="V21" s="211"/>
    </row>
    <row r="22" spans="1:176" ht="46.5" customHeight="1">
      <c r="A22" s="616"/>
      <c r="B22" s="629"/>
      <c r="C22" s="619"/>
      <c r="D22" s="619"/>
      <c r="E22" s="602"/>
      <c r="F22" s="602"/>
      <c r="G22" s="602"/>
      <c r="H22" s="605"/>
      <c r="I22" s="608"/>
      <c r="J22" s="611"/>
      <c r="K22" s="588"/>
      <c r="L22" s="588"/>
      <c r="M22" s="593"/>
      <c r="N22" s="627"/>
      <c r="O22" s="334"/>
      <c r="P22" s="269"/>
      <c r="Q22" s="269"/>
      <c r="R22" s="269"/>
      <c r="S22" s="269"/>
      <c r="T22" s="335"/>
      <c r="U22" s="211"/>
      <c r="V22" s="211"/>
    </row>
    <row r="23" spans="1:176" ht="46.5" customHeight="1">
      <c r="A23" s="616"/>
      <c r="B23" s="629"/>
      <c r="C23" s="619"/>
      <c r="D23" s="619"/>
      <c r="E23" s="602"/>
      <c r="F23" s="602"/>
      <c r="G23" s="602"/>
      <c r="H23" s="605"/>
      <c r="I23" s="608"/>
      <c r="J23" s="611"/>
      <c r="K23" s="588"/>
      <c r="L23" s="588"/>
      <c r="M23" s="593"/>
      <c r="N23" s="627"/>
      <c r="O23" s="334"/>
      <c r="P23" s="269"/>
      <c r="Q23" s="269"/>
      <c r="R23" s="269"/>
      <c r="S23" s="269"/>
      <c r="T23" s="335"/>
      <c r="U23" s="211"/>
      <c r="V23" s="211"/>
    </row>
    <row r="24" spans="1:176" ht="46.5" customHeight="1" thickBot="1">
      <c r="A24" s="617"/>
      <c r="B24" s="630"/>
      <c r="C24" s="620"/>
      <c r="D24" s="620"/>
      <c r="E24" s="603"/>
      <c r="F24" s="603"/>
      <c r="G24" s="603"/>
      <c r="H24" s="606"/>
      <c r="I24" s="609"/>
      <c r="J24" s="612"/>
      <c r="K24" s="589"/>
      <c r="L24" s="589"/>
      <c r="M24" s="594"/>
      <c r="N24" s="628"/>
      <c r="O24" s="336"/>
      <c r="P24" s="270"/>
      <c r="Q24" s="270"/>
      <c r="R24" s="270"/>
      <c r="S24" s="270"/>
      <c r="T24" s="337"/>
      <c r="U24" s="211"/>
      <c r="V24" s="211"/>
    </row>
    <row r="25" spans="1:176" ht="40.5" customHeight="1">
      <c r="A25" s="615">
        <f>'Mapa Final'!A25</f>
        <v>4</v>
      </c>
      <c r="B25" s="590" t="str">
        <f>'Mapa Final'!B25</f>
        <v>Publico</v>
      </c>
      <c r="C25" s="618" t="str">
        <f>'Mapa Final'!C25</f>
        <v>Vulneración de los derechos fundamentales de los ciudadanos</v>
      </c>
      <c r="D25" s="618" t="str">
        <f>'Mapa Final'!D25</f>
        <v>Presencia de los siguientes peligros: 
* Huelga, motín, asonada, conmoción Civil
* Desórdenes civiles.
* Atentados terroristas
* Situación de atraco, asalto robo u otras situaciones de violencia.
* Incursión armada o guerrillera.
* Minas o elementos explosivos</v>
      </c>
      <c r="E25" s="601" t="str">
        <f>'Mapa Final'!E25</f>
        <v>Violencia social generalizada en el país que puede presentar  accidentes de trabajo leves, graves y mortales y afectaciones a la infraestructura</v>
      </c>
      <c r="F25" s="601" t="str">
        <f>'Mapa Final'!F25</f>
        <v>La posibilidad de afectación económica, reputación y salud de la población judicial de la entidad debido a la violencia social generalizada en el país que puede presentar  accidentes de trabajo leves, graves y mortales  y afectaciones a la infraestructura</v>
      </c>
      <c r="G25" s="601" t="str">
        <f>'Mapa Final'!G25</f>
        <v>Relaciones Laborales</v>
      </c>
      <c r="H25" s="604" t="str">
        <f>'Mapa Final'!I25</f>
        <v>Alta</v>
      </c>
      <c r="I25" s="607" t="str">
        <f>'Mapa Final'!L25</f>
        <v>Mayor</v>
      </c>
      <c r="J25" s="610" t="str">
        <f>'Mapa Final'!N25</f>
        <v xml:space="preserve">Alto </v>
      </c>
      <c r="K25" s="587" t="str">
        <f>'Mapa Final'!AA25</f>
        <v>Media</v>
      </c>
      <c r="L25" s="587" t="str">
        <f>'Mapa Final'!AE25</f>
        <v>Mayor</v>
      </c>
      <c r="M25" s="592" t="str">
        <f>'Mapa Final'!AG25</f>
        <v xml:space="preserve">Alto </v>
      </c>
      <c r="N25" s="626" t="str">
        <f>'Mapa Final'!AH25</f>
        <v>Evitar</v>
      </c>
      <c r="O25" s="621" t="s">
        <v>643</v>
      </c>
      <c r="P25" s="599" t="s">
        <v>509</v>
      </c>
      <c r="Q25" s="599" t="s">
        <v>509</v>
      </c>
      <c r="R25" s="597">
        <v>44470</v>
      </c>
      <c r="S25" s="597">
        <v>44561</v>
      </c>
      <c r="T25" s="631" t="s">
        <v>651</v>
      </c>
    </row>
    <row r="26" spans="1:176" ht="40.5" customHeight="1">
      <c r="A26" s="616"/>
      <c r="B26" s="629"/>
      <c r="C26" s="619"/>
      <c r="D26" s="619"/>
      <c r="E26" s="602"/>
      <c r="F26" s="602"/>
      <c r="G26" s="602"/>
      <c r="H26" s="605"/>
      <c r="I26" s="608"/>
      <c r="J26" s="611"/>
      <c r="K26" s="588"/>
      <c r="L26" s="588"/>
      <c r="M26" s="593"/>
      <c r="N26" s="627"/>
      <c r="O26" s="622"/>
      <c r="P26" s="600"/>
      <c r="Q26" s="600"/>
      <c r="R26" s="598"/>
      <c r="S26" s="598"/>
      <c r="T26" s="632"/>
    </row>
    <row r="27" spans="1:176" ht="69.75" customHeight="1">
      <c r="A27" s="616"/>
      <c r="B27" s="629"/>
      <c r="C27" s="619"/>
      <c r="D27" s="619"/>
      <c r="E27" s="602"/>
      <c r="F27" s="602"/>
      <c r="G27" s="602"/>
      <c r="H27" s="605"/>
      <c r="I27" s="608"/>
      <c r="J27" s="611"/>
      <c r="K27" s="588"/>
      <c r="L27" s="588"/>
      <c r="M27" s="593"/>
      <c r="N27" s="627"/>
      <c r="O27" s="307" t="s">
        <v>644</v>
      </c>
      <c r="P27" s="359" t="s">
        <v>509</v>
      </c>
      <c r="Q27" s="359" t="s">
        <v>509</v>
      </c>
      <c r="R27" s="358">
        <v>44470</v>
      </c>
      <c r="S27" s="358">
        <v>44561</v>
      </c>
      <c r="T27" s="348" t="s">
        <v>652</v>
      </c>
    </row>
    <row r="28" spans="1:176" ht="40.5" customHeight="1">
      <c r="A28" s="616"/>
      <c r="B28" s="629"/>
      <c r="C28" s="619"/>
      <c r="D28" s="619"/>
      <c r="E28" s="602"/>
      <c r="F28" s="602"/>
      <c r="G28" s="602"/>
      <c r="H28" s="605"/>
      <c r="I28" s="608"/>
      <c r="J28" s="611"/>
      <c r="K28" s="588"/>
      <c r="L28" s="588"/>
      <c r="M28" s="593"/>
      <c r="N28" s="627"/>
      <c r="O28" s="334"/>
      <c r="P28" s="269"/>
      <c r="Q28" s="269"/>
      <c r="R28" s="269"/>
      <c r="S28" s="269"/>
      <c r="T28" s="335"/>
    </row>
    <row r="29" spans="1:176" ht="40.5" customHeight="1" thickBot="1">
      <c r="A29" s="617"/>
      <c r="B29" s="630"/>
      <c r="C29" s="620"/>
      <c r="D29" s="620"/>
      <c r="E29" s="603"/>
      <c r="F29" s="603"/>
      <c r="G29" s="603"/>
      <c r="H29" s="606"/>
      <c r="I29" s="609"/>
      <c r="J29" s="612"/>
      <c r="K29" s="589"/>
      <c r="L29" s="589"/>
      <c r="M29" s="594"/>
      <c r="N29" s="628"/>
      <c r="O29" s="336"/>
      <c r="P29" s="270"/>
      <c r="Q29" s="270"/>
      <c r="R29" s="270"/>
      <c r="S29" s="270"/>
      <c r="T29" s="337"/>
    </row>
    <row r="30" spans="1:176" ht="39.75" customHeight="1">
      <c r="A30" s="615">
        <f>'Mapa Final'!A35</f>
        <v>6</v>
      </c>
      <c r="B30" s="590" t="str">
        <f>'Mapa Final'!B35</f>
        <v>Pandemia Sars COV2 - COVID 19</v>
      </c>
      <c r="C30" s="618" t="str">
        <f>'Mapa Final'!C35</f>
        <v>Afectación en la Prestación del Servicio de Justicia</v>
      </c>
      <c r="D30" s="618" t="str">
        <f>'Mapa Final'!D35</f>
        <v>Propagación a nivel mundial del virus Sars COV2 - COVID 19</v>
      </c>
      <c r="E30" s="601" t="str">
        <f>'Mapa Final'!E35</f>
        <v>Afectación en la salud de la población judicial</v>
      </c>
      <c r="F30" s="601" t="str">
        <f>'Mapa Final'!F35</f>
        <v xml:space="preserve">La posibilidad de afectación en la Prestación del Servicio de Justicia, económica, salud de la población judicial y ambiental de la entidad  debido al Contagio por el virus Sars COV2 - COVID 19 </v>
      </c>
      <c r="G30" s="601" t="str">
        <f>'Mapa Final'!G35</f>
        <v>Relaciones Laborales</v>
      </c>
      <c r="H30" s="604" t="str">
        <f>'Mapa Final'!I35</f>
        <v>Muy Alta</v>
      </c>
      <c r="I30" s="607" t="str">
        <f>'Mapa Final'!L35</f>
        <v>Mayor</v>
      </c>
      <c r="J30" s="610" t="str">
        <f>'Mapa Final'!N35</f>
        <v xml:space="preserve">Alto </v>
      </c>
      <c r="K30" s="587" t="str">
        <f>'Mapa Final'!AA35</f>
        <v>Media</v>
      </c>
      <c r="L30" s="587" t="str">
        <f>'Mapa Final'!AE35</f>
        <v>Mayor</v>
      </c>
      <c r="M30" s="592" t="str">
        <f>'Mapa Final'!AG35</f>
        <v xml:space="preserve">Alto </v>
      </c>
      <c r="N30" s="626" t="str">
        <f>'Mapa Final'!AH35</f>
        <v>Evitar</v>
      </c>
      <c r="O30" s="365" t="s">
        <v>613</v>
      </c>
      <c r="P30" s="305" t="s">
        <v>509</v>
      </c>
      <c r="Q30" s="305" t="s">
        <v>509</v>
      </c>
      <c r="R30" s="358">
        <v>44470</v>
      </c>
      <c r="S30" s="358">
        <v>44561</v>
      </c>
      <c r="T30" s="319" t="s">
        <v>562</v>
      </c>
    </row>
    <row r="31" spans="1:176" ht="39.75" customHeight="1">
      <c r="A31" s="616"/>
      <c r="B31" s="629"/>
      <c r="C31" s="619"/>
      <c r="D31" s="619"/>
      <c r="E31" s="602"/>
      <c r="F31" s="602"/>
      <c r="G31" s="602"/>
      <c r="H31" s="605"/>
      <c r="I31" s="608"/>
      <c r="J31" s="611"/>
      <c r="K31" s="588"/>
      <c r="L31" s="588"/>
      <c r="M31" s="593"/>
      <c r="N31" s="627"/>
      <c r="O31" s="320" t="s">
        <v>544</v>
      </c>
      <c r="P31" s="359" t="s">
        <v>509</v>
      </c>
      <c r="Q31" s="359" t="s">
        <v>509</v>
      </c>
      <c r="R31" s="358">
        <v>44470</v>
      </c>
      <c r="S31" s="358">
        <v>44561</v>
      </c>
      <c r="T31" s="345" t="s">
        <v>645</v>
      </c>
    </row>
    <row r="32" spans="1:176" ht="39.75" customHeight="1">
      <c r="A32" s="616"/>
      <c r="B32" s="629"/>
      <c r="C32" s="619"/>
      <c r="D32" s="619"/>
      <c r="E32" s="602"/>
      <c r="F32" s="602"/>
      <c r="G32" s="602"/>
      <c r="H32" s="605"/>
      <c r="I32" s="608"/>
      <c r="J32" s="611"/>
      <c r="K32" s="588"/>
      <c r="L32" s="588"/>
      <c r="M32" s="593"/>
      <c r="N32" s="627"/>
      <c r="O32" s="366" t="s">
        <v>646</v>
      </c>
      <c r="P32" s="359" t="s">
        <v>509</v>
      </c>
      <c r="Q32" s="359" t="s">
        <v>509</v>
      </c>
      <c r="R32" s="358">
        <v>44470</v>
      </c>
      <c r="S32" s="358">
        <v>44561</v>
      </c>
      <c r="T32" s="346" t="s">
        <v>631</v>
      </c>
    </row>
    <row r="33" spans="1:20" ht="39.75" customHeight="1">
      <c r="A33" s="616"/>
      <c r="B33" s="629"/>
      <c r="C33" s="619"/>
      <c r="D33" s="619"/>
      <c r="E33" s="602"/>
      <c r="F33" s="602"/>
      <c r="G33" s="602"/>
      <c r="H33" s="605"/>
      <c r="I33" s="608"/>
      <c r="J33" s="611"/>
      <c r="K33" s="588"/>
      <c r="L33" s="588"/>
      <c r="M33" s="593"/>
      <c r="N33" s="627"/>
      <c r="O33" s="366" t="s">
        <v>583</v>
      </c>
      <c r="P33" s="359" t="s">
        <v>509</v>
      </c>
      <c r="Q33" s="359" t="s">
        <v>509</v>
      </c>
      <c r="R33" s="358">
        <v>44470</v>
      </c>
      <c r="S33" s="358">
        <v>44561</v>
      </c>
      <c r="T33" s="346" t="s">
        <v>647</v>
      </c>
    </row>
    <row r="34" spans="1:20" ht="39.75" customHeight="1" thickBot="1">
      <c r="A34" s="617"/>
      <c r="B34" s="630"/>
      <c r="C34" s="620"/>
      <c r="D34" s="620"/>
      <c r="E34" s="603"/>
      <c r="F34" s="603"/>
      <c r="G34" s="603"/>
      <c r="H34" s="606"/>
      <c r="I34" s="609"/>
      <c r="J34" s="612"/>
      <c r="K34" s="589"/>
      <c r="L34" s="589"/>
      <c r="M34" s="594"/>
      <c r="N34" s="628"/>
      <c r="O34" s="367" t="s">
        <v>564</v>
      </c>
      <c r="P34" s="298" t="s">
        <v>509</v>
      </c>
      <c r="Q34" s="298" t="s">
        <v>509</v>
      </c>
      <c r="R34" s="299">
        <v>44470</v>
      </c>
      <c r="S34" s="299">
        <v>44561</v>
      </c>
      <c r="T34" s="325" t="s">
        <v>585</v>
      </c>
    </row>
    <row r="35" spans="1:20" ht="72" customHeight="1">
      <c r="A35" s="615">
        <f>'Mapa Final'!A40</f>
        <v>7</v>
      </c>
      <c r="B35" s="590" t="str">
        <f>'Mapa Final'!B40</f>
        <v>Corrupción</v>
      </c>
      <c r="C35" s="618" t="str">
        <f>'Mapa Final'!C40</f>
        <v>Reputacional(Corrupción)</v>
      </c>
      <c r="D35" s="618" t="str">
        <f>'Mapa Final'!D40</f>
        <v xml:space="preserve">1.Insuficientes programas de capacitación para la toma de conciencia debido al desconocimiento de l ley antisoborno (ISO 37001:2016), Plan Anticorrupción y  de los  valores y principios propios de la entidad.
2. Desconocimiento del Código de Ética y Buen Gobierno.    
3.Carencia de compromiso  y transparencia de los servidores judiciales con la entidad  
4.Deficiencia del control y seguimiento de la gestión ejercida por los servidores judiciales.
5.Obtención de beneficios propios </v>
      </c>
      <c r="E35" s="601" t="str">
        <f>'Mapa Final'!E40</f>
        <v xml:space="preserve">Carencia de transparencia, ética y valores . </v>
      </c>
      <c r="F35" s="601" t="str">
        <f>'Mapa Final'!F40</f>
        <v xml:space="preserve">Posibilidad de actos indebidos de  los servidores judiciales debido a  la carencia en transparencia, ética y valores </v>
      </c>
      <c r="G35" s="601" t="str">
        <f>'Mapa Final'!G40</f>
        <v>Fraude Interno</v>
      </c>
      <c r="H35" s="604" t="str">
        <f>'Mapa Final'!I40</f>
        <v>Alta</v>
      </c>
      <c r="I35" s="607" t="str">
        <f>'Mapa Final'!L40</f>
        <v>Mayor</v>
      </c>
      <c r="J35" s="610" t="str">
        <f>'Mapa Final'!N40</f>
        <v xml:space="preserve">Alto </v>
      </c>
      <c r="K35" s="587" t="str">
        <f>'Mapa Final'!AA40</f>
        <v>Media</v>
      </c>
      <c r="L35" s="587" t="str">
        <f>'Mapa Final'!AE40</f>
        <v>Mayor</v>
      </c>
      <c r="M35" s="592" t="str">
        <f>'Mapa Final'!AG40</f>
        <v xml:space="preserve">Alto </v>
      </c>
      <c r="N35" s="626" t="str">
        <f>'Mapa Final'!AH40</f>
        <v>Reducir(mitigar)</v>
      </c>
      <c r="O35" s="327" t="s">
        <v>566</v>
      </c>
      <c r="P35" s="305" t="s">
        <v>509</v>
      </c>
      <c r="Q35" s="305" t="s">
        <v>509</v>
      </c>
      <c r="R35" s="356">
        <v>44470</v>
      </c>
      <c r="S35" s="356">
        <v>44561</v>
      </c>
      <c r="T35" s="328" t="s">
        <v>649</v>
      </c>
    </row>
    <row r="36" spans="1:20" ht="30.75" customHeight="1">
      <c r="A36" s="616"/>
      <c r="B36" s="629"/>
      <c r="C36" s="619"/>
      <c r="D36" s="619"/>
      <c r="E36" s="602"/>
      <c r="F36" s="602"/>
      <c r="G36" s="602"/>
      <c r="H36" s="605"/>
      <c r="I36" s="608"/>
      <c r="J36" s="611"/>
      <c r="K36" s="588"/>
      <c r="L36" s="588"/>
      <c r="M36" s="593"/>
      <c r="N36" s="627"/>
      <c r="O36" s="334"/>
      <c r="P36" s="269"/>
      <c r="Q36" s="269"/>
      <c r="R36" s="269"/>
      <c r="S36" s="269"/>
      <c r="T36" s="335"/>
    </row>
    <row r="37" spans="1:20" ht="30.75" customHeight="1">
      <c r="A37" s="616"/>
      <c r="B37" s="629"/>
      <c r="C37" s="619"/>
      <c r="D37" s="619"/>
      <c r="E37" s="602"/>
      <c r="F37" s="602"/>
      <c r="G37" s="602"/>
      <c r="H37" s="605"/>
      <c r="I37" s="608"/>
      <c r="J37" s="611"/>
      <c r="K37" s="588"/>
      <c r="L37" s="588"/>
      <c r="M37" s="593"/>
      <c r="N37" s="627"/>
      <c r="O37" s="334"/>
      <c r="P37" s="269"/>
      <c r="Q37" s="269"/>
      <c r="R37" s="269"/>
      <c r="S37" s="269"/>
      <c r="T37" s="335"/>
    </row>
    <row r="38" spans="1:20" ht="30.75" customHeight="1">
      <c r="A38" s="616"/>
      <c r="B38" s="629"/>
      <c r="C38" s="619"/>
      <c r="D38" s="619"/>
      <c r="E38" s="602"/>
      <c r="F38" s="602"/>
      <c r="G38" s="602"/>
      <c r="H38" s="605"/>
      <c r="I38" s="608"/>
      <c r="J38" s="611"/>
      <c r="K38" s="588"/>
      <c r="L38" s="588"/>
      <c r="M38" s="593"/>
      <c r="N38" s="627"/>
      <c r="O38" s="334"/>
      <c r="P38" s="269"/>
      <c r="Q38" s="269"/>
      <c r="R38" s="269"/>
      <c r="S38" s="269"/>
      <c r="T38" s="335"/>
    </row>
    <row r="39" spans="1:20" ht="30.75" customHeight="1" thickBot="1">
      <c r="A39" s="617"/>
      <c r="B39" s="630"/>
      <c r="C39" s="620"/>
      <c r="D39" s="620"/>
      <c r="E39" s="603"/>
      <c r="F39" s="603"/>
      <c r="G39" s="603"/>
      <c r="H39" s="606"/>
      <c r="I39" s="609"/>
      <c r="J39" s="612"/>
      <c r="K39" s="589"/>
      <c r="L39" s="589"/>
      <c r="M39" s="594"/>
      <c r="N39" s="628"/>
      <c r="O39" s="336"/>
      <c r="P39" s="270"/>
      <c r="Q39" s="270"/>
      <c r="R39" s="270"/>
      <c r="S39" s="270"/>
      <c r="T39" s="337"/>
    </row>
    <row r="40" spans="1:20" ht="45" customHeight="1">
      <c r="A40" s="615">
        <f>'Mapa Final'!A30</f>
        <v>5</v>
      </c>
      <c r="B40" s="590" t="str">
        <f>'Mapa Final'!B30</f>
        <v>Fenómenos naturales</v>
      </c>
      <c r="C40" s="618" t="str">
        <f>'Mapa Final'!C30</f>
        <v>Afectación en la Prestación del Servicio de Justicia</v>
      </c>
      <c r="D40" s="618" t="str">
        <f>'Mapa Final'!D30</f>
        <v>Presencia de los siguientes amenazas o desastres: Sismo/Terremoto 
Vendaval/vientos
Huracanes
Inundación 
Derrumbe/Deslizamiento
Precipitaciones, (lluvias, granizadas, heladas) 
Erupción volcánica
Tsunami / Maremoto
Sequías
Tormenta eléctrica - rayos
Colapso estructural
Incendio forestal</v>
      </c>
      <c r="E40" s="601" t="str">
        <f>'Mapa Final'!E30</f>
        <v>Ocurrencia de amenazas o desastres que pueden poner en peligro la seguridad y salud de la población judicial  y visitantes en las instalaciones</v>
      </c>
      <c r="F40" s="601" t="str">
        <f>'Mapa Final'!F30</f>
        <v>La posibilidad de afectación económica,  salud de la población judicial y ambiental de la entidad debido a la ocurrencia de amenazas o desastres que pueden poner en peligro la seguridad y salud de la población judicial  y visitantes en las instalaciones</v>
      </c>
      <c r="G40" s="601" t="str">
        <f>'Mapa Final'!G30</f>
        <v>Relaciones Laborales</v>
      </c>
      <c r="H40" s="604" t="str">
        <f>'Mapa Final'!I30</f>
        <v>Alta</v>
      </c>
      <c r="I40" s="607" t="str">
        <f>'Mapa Final'!L30</f>
        <v>Mayor</v>
      </c>
      <c r="J40" s="610" t="str">
        <f>'Mapa Final'!N30</f>
        <v xml:space="preserve">Alto </v>
      </c>
      <c r="K40" s="587" t="str">
        <f>'Mapa Final'!AA30</f>
        <v>Media</v>
      </c>
      <c r="L40" s="587" t="str">
        <f>'Mapa Final'!AE30</f>
        <v>Mayor</v>
      </c>
      <c r="M40" s="592" t="str">
        <f>'Mapa Final'!AG30</f>
        <v xml:space="preserve">Alto </v>
      </c>
      <c r="N40" s="626" t="str">
        <f>'Mapa Final'!AH30</f>
        <v>Reducir(mitigar)</v>
      </c>
      <c r="O40" s="621" t="s">
        <v>643</v>
      </c>
      <c r="P40" s="599" t="s">
        <v>509</v>
      </c>
      <c r="Q40" s="599" t="s">
        <v>509</v>
      </c>
      <c r="R40" s="597">
        <v>44470</v>
      </c>
      <c r="S40" s="597">
        <v>44561</v>
      </c>
      <c r="T40" s="631" t="s">
        <v>653</v>
      </c>
    </row>
    <row r="41" spans="1:20" ht="45" customHeight="1">
      <c r="A41" s="616"/>
      <c r="B41" s="629"/>
      <c r="C41" s="619"/>
      <c r="D41" s="619"/>
      <c r="E41" s="602"/>
      <c r="F41" s="602"/>
      <c r="G41" s="602"/>
      <c r="H41" s="605"/>
      <c r="I41" s="608"/>
      <c r="J41" s="611"/>
      <c r="K41" s="588"/>
      <c r="L41" s="588"/>
      <c r="M41" s="593"/>
      <c r="N41" s="627"/>
      <c r="O41" s="622"/>
      <c r="P41" s="600"/>
      <c r="Q41" s="600"/>
      <c r="R41" s="598"/>
      <c r="S41" s="598"/>
      <c r="T41" s="632"/>
    </row>
    <row r="42" spans="1:20" ht="45" customHeight="1">
      <c r="A42" s="616"/>
      <c r="B42" s="629"/>
      <c r="C42" s="619"/>
      <c r="D42" s="619"/>
      <c r="E42" s="602"/>
      <c r="F42" s="602"/>
      <c r="G42" s="602"/>
      <c r="H42" s="605"/>
      <c r="I42" s="608"/>
      <c r="J42" s="611"/>
      <c r="K42" s="588"/>
      <c r="L42" s="588"/>
      <c r="M42" s="593"/>
      <c r="N42" s="627"/>
      <c r="O42" s="329" t="s">
        <v>648</v>
      </c>
      <c r="P42" s="359" t="s">
        <v>509</v>
      </c>
      <c r="Q42" s="359" t="s">
        <v>509</v>
      </c>
      <c r="R42" s="356">
        <v>44470</v>
      </c>
      <c r="S42" s="356">
        <v>44561</v>
      </c>
      <c r="T42" s="346" t="s">
        <v>654</v>
      </c>
    </row>
    <row r="43" spans="1:20" ht="45" customHeight="1">
      <c r="A43" s="616"/>
      <c r="B43" s="629"/>
      <c r="C43" s="619"/>
      <c r="D43" s="619"/>
      <c r="E43" s="602"/>
      <c r="F43" s="602"/>
      <c r="G43" s="602"/>
      <c r="H43" s="605"/>
      <c r="I43" s="608"/>
      <c r="J43" s="611"/>
      <c r="K43" s="588"/>
      <c r="L43" s="588"/>
      <c r="M43" s="593"/>
      <c r="N43" s="627"/>
      <c r="O43" s="334"/>
      <c r="P43" s="269"/>
      <c r="Q43" s="269"/>
      <c r="R43" s="269"/>
      <c r="S43" s="269"/>
      <c r="T43" s="335"/>
    </row>
    <row r="44" spans="1:20" ht="45" customHeight="1" thickBot="1">
      <c r="A44" s="617"/>
      <c r="B44" s="630"/>
      <c r="C44" s="620"/>
      <c r="D44" s="620"/>
      <c r="E44" s="603"/>
      <c r="F44" s="603"/>
      <c r="G44" s="603"/>
      <c r="H44" s="606"/>
      <c r="I44" s="609"/>
      <c r="J44" s="612"/>
      <c r="K44" s="589"/>
      <c r="L44" s="589"/>
      <c r="M44" s="594"/>
      <c r="N44" s="628"/>
      <c r="O44" s="336"/>
      <c r="P44" s="270"/>
      <c r="Q44" s="270"/>
      <c r="R44" s="270"/>
      <c r="S44" s="270"/>
      <c r="T44" s="337"/>
    </row>
    <row r="45" spans="1:20">
      <c r="A45" s="615">
        <f>'Mapa Final'!A45</f>
        <v>0</v>
      </c>
      <c r="B45" s="590">
        <f>'Mapa Final'!B45</f>
        <v>0</v>
      </c>
      <c r="C45" s="618">
        <f>'Mapa Final'!C45</f>
        <v>0</v>
      </c>
      <c r="D45" s="618">
        <f>'Mapa Final'!D45</f>
        <v>0</v>
      </c>
      <c r="E45" s="601">
        <f>'Mapa Final'!E45</f>
        <v>0</v>
      </c>
      <c r="F45" s="601">
        <f>'Mapa Final'!F45</f>
        <v>0</v>
      </c>
      <c r="G45" s="601">
        <f>'Mapa Final'!G45</f>
        <v>0</v>
      </c>
      <c r="H45" s="604" t="str">
        <f>'Mapa Final'!I45</f>
        <v>Muy Baja</v>
      </c>
      <c r="I45" s="607" t="b">
        <f>'Mapa Final'!L45</f>
        <v>0</v>
      </c>
      <c r="J45" s="610" t="e">
        <f>'Mapa Final'!N45</f>
        <v>#N/A</v>
      </c>
      <c r="K45" s="587" t="e">
        <f>'Mapa Final'!AA45</f>
        <v>#DIV/0!</v>
      </c>
      <c r="L45" s="587" t="e">
        <f>'Mapa Final'!AE45</f>
        <v>#DIV/0!</v>
      </c>
      <c r="M45" s="592" t="e">
        <f>'Mapa Final'!AG45</f>
        <v>#DIV/0!</v>
      </c>
      <c r="N45" s="626">
        <f>'Mapa Final'!AH45</f>
        <v>0</v>
      </c>
      <c r="O45" s="636"/>
      <c r="P45" s="639"/>
      <c r="Q45" s="639"/>
      <c r="R45" s="639"/>
      <c r="S45" s="639"/>
      <c r="T45" s="633"/>
    </row>
    <row r="46" spans="1:20">
      <c r="A46" s="616"/>
      <c r="B46" s="629"/>
      <c r="C46" s="619"/>
      <c r="D46" s="619"/>
      <c r="E46" s="602"/>
      <c r="F46" s="602"/>
      <c r="G46" s="602"/>
      <c r="H46" s="605"/>
      <c r="I46" s="608"/>
      <c r="J46" s="611"/>
      <c r="K46" s="588"/>
      <c r="L46" s="588"/>
      <c r="M46" s="593"/>
      <c r="N46" s="627"/>
      <c r="O46" s="637"/>
      <c r="P46" s="494"/>
      <c r="Q46" s="494"/>
      <c r="R46" s="494"/>
      <c r="S46" s="494"/>
      <c r="T46" s="634"/>
    </row>
    <row r="47" spans="1:20">
      <c r="A47" s="616"/>
      <c r="B47" s="629"/>
      <c r="C47" s="619"/>
      <c r="D47" s="619"/>
      <c r="E47" s="602"/>
      <c r="F47" s="602"/>
      <c r="G47" s="602"/>
      <c r="H47" s="605"/>
      <c r="I47" s="608"/>
      <c r="J47" s="611"/>
      <c r="K47" s="588"/>
      <c r="L47" s="588"/>
      <c r="M47" s="593"/>
      <c r="N47" s="627"/>
      <c r="O47" s="637"/>
      <c r="P47" s="494"/>
      <c r="Q47" s="494"/>
      <c r="R47" s="494"/>
      <c r="S47" s="494"/>
      <c r="T47" s="634"/>
    </row>
    <row r="48" spans="1:20">
      <c r="A48" s="616"/>
      <c r="B48" s="629"/>
      <c r="C48" s="619"/>
      <c r="D48" s="619"/>
      <c r="E48" s="602"/>
      <c r="F48" s="602"/>
      <c r="G48" s="602"/>
      <c r="H48" s="605"/>
      <c r="I48" s="608"/>
      <c r="J48" s="611"/>
      <c r="K48" s="588"/>
      <c r="L48" s="588"/>
      <c r="M48" s="593"/>
      <c r="N48" s="627"/>
      <c r="O48" s="637"/>
      <c r="P48" s="494"/>
      <c r="Q48" s="494"/>
      <c r="R48" s="494"/>
      <c r="S48" s="494"/>
      <c r="T48" s="634"/>
    </row>
    <row r="49" spans="1:20" ht="15.75" thickBot="1">
      <c r="A49" s="617"/>
      <c r="B49" s="630"/>
      <c r="C49" s="620"/>
      <c r="D49" s="620"/>
      <c r="E49" s="603"/>
      <c r="F49" s="603"/>
      <c r="G49" s="603"/>
      <c r="H49" s="606"/>
      <c r="I49" s="609"/>
      <c r="J49" s="612"/>
      <c r="K49" s="589"/>
      <c r="L49" s="589"/>
      <c r="M49" s="594"/>
      <c r="N49" s="628"/>
      <c r="O49" s="638"/>
      <c r="P49" s="640"/>
      <c r="Q49" s="640"/>
      <c r="R49" s="640"/>
      <c r="S49" s="640"/>
      <c r="T49" s="635"/>
    </row>
    <row r="50" spans="1:20">
      <c r="A50" s="615">
        <f>'Mapa Final'!A50</f>
        <v>0</v>
      </c>
      <c r="B50" s="590">
        <f>'Mapa Final'!B50</f>
        <v>0</v>
      </c>
      <c r="C50" s="618">
        <f>'Mapa Final'!C50</f>
        <v>0</v>
      </c>
      <c r="D50" s="618">
        <f>'Mapa Final'!D50</f>
        <v>0</v>
      </c>
      <c r="E50" s="601">
        <f>'Mapa Final'!E50</f>
        <v>0</v>
      </c>
      <c r="F50" s="601">
        <f>'Mapa Final'!F50</f>
        <v>0</v>
      </c>
      <c r="G50" s="601">
        <f>'Mapa Final'!G50</f>
        <v>0</v>
      </c>
      <c r="H50" s="604" t="str">
        <f>'Mapa Final'!I50</f>
        <v>Muy Baja</v>
      </c>
      <c r="I50" s="607" t="b">
        <f>'Mapa Final'!L50</f>
        <v>0</v>
      </c>
      <c r="J50" s="610" t="e">
        <f>'Mapa Final'!N50</f>
        <v>#N/A</v>
      </c>
      <c r="K50" s="587" t="e">
        <f>'Mapa Final'!AA50</f>
        <v>#DIV/0!</v>
      </c>
      <c r="L50" s="587" t="e">
        <f>'Mapa Final'!AE50</f>
        <v>#DIV/0!</v>
      </c>
      <c r="M50" s="592" t="e">
        <f>'Mapa Final'!AG50</f>
        <v>#DIV/0!</v>
      </c>
      <c r="N50" s="626">
        <f>'Mapa Final'!AH50</f>
        <v>0</v>
      </c>
      <c r="O50" s="636"/>
      <c r="P50" s="639"/>
      <c r="Q50" s="639"/>
      <c r="R50" s="639"/>
      <c r="S50" s="639"/>
      <c r="T50" s="633"/>
    </row>
    <row r="51" spans="1:20">
      <c r="A51" s="616"/>
      <c r="B51" s="629"/>
      <c r="C51" s="619"/>
      <c r="D51" s="619"/>
      <c r="E51" s="602"/>
      <c r="F51" s="602"/>
      <c r="G51" s="602"/>
      <c r="H51" s="605"/>
      <c r="I51" s="608"/>
      <c r="J51" s="611"/>
      <c r="K51" s="588"/>
      <c r="L51" s="588"/>
      <c r="M51" s="593"/>
      <c r="N51" s="627"/>
      <c r="O51" s="637"/>
      <c r="P51" s="494"/>
      <c r="Q51" s="494"/>
      <c r="R51" s="494"/>
      <c r="S51" s="494"/>
      <c r="T51" s="634"/>
    </row>
    <row r="52" spans="1:20">
      <c r="A52" s="616"/>
      <c r="B52" s="629"/>
      <c r="C52" s="619"/>
      <c r="D52" s="619"/>
      <c r="E52" s="602"/>
      <c r="F52" s="602"/>
      <c r="G52" s="602"/>
      <c r="H52" s="605"/>
      <c r="I52" s="608"/>
      <c r="J52" s="611"/>
      <c r="K52" s="588"/>
      <c r="L52" s="588"/>
      <c r="M52" s="593"/>
      <c r="N52" s="627"/>
      <c r="O52" s="637"/>
      <c r="P52" s="494"/>
      <c r="Q52" s="494"/>
      <c r="R52" s="494"/>
      <c r="S52" s="494"/>
      <c r="T52" s="634"/>
    </row>
    <row r="53" spans="1:20">
      <c r="A53" s="616"/>
      <c r="B53" s="629"/>
      <c r="C53" s="619"/>
      <c r="D53" s="619"/>
      <c r="E53" s="602"/>
      <c r="F53" s="602"/>
      <c r="G53" s="602"/>
      <c r="H53" s="605"/>
      <c r="I53" s="608"/>
      <c r="J53" s="611"/>
      <c r="K53" s="588"/>
      <c r="L53" s="588"/>
      <c r="M53" s="593"/>
      <c r="N53" s="627"/>
      <c r="O53" s="637"/>
      <c r="P53" s="494"/>
      <c r="Q53" s="494"/>
      <c r="R53" s="494"/>
      <c r="S53" s="494"/>
      <c r="T53" s="634"/>
    </row>
    <row r="54" spans="1:20" ht="15.75" thickBot="1">
      <c r="A54" s="617"/>
      <c r="B54" s="630"/>
      <c r="C54" s="620"/>
      <c r="D54" s="620"/>
      <c r="E54" s="603"/>
      <c r="F54" s="603"/>
      <c r="G54" s="603"/>
      <c r="H54" s="606"/>
      <c r="I54" s="609"/>
      <c r="J54" s="612"/>
      <c r="K54" s="589"/>
      <c r="L54" s="589"/>
      <c r="M54" s="594"/>
      <c r="N54" s="628"/>
      <c r="O54" s="638"/>
      <c r="P54" s="640"/>
      <c r="Q54" s="640"/>
      <c r="R54" s="640"/>
      <c r="S54" s="640"/>
      <c r="T54" s="635"/>
    </row>
    <row r="55" spans="1:20">
      <c r="A55" s="615">
        <f>'Mapa Final'!A55</f>
        <v>0</v>
      </c>
      <c r="B55" s="590">
        <f>'Mapa Final'!B55</f>
        <v>0</v>
      </c>
      <c r="C55" s="618">
        <f>'Mapa Final'!C55</f>
        <v>0</v>
      </c>
      <c r="D55" s="618">
        <f>'Mapa Final'!D55</f>
        <v>0</v>
      </c>
      <c r="E55" s="601">
        <f>'Mapa Final'!E55</f>
        <v>0</v>
      </c>
      <c r="F55" s="601">
        <f>'Mapa Final'!F55</f>
        <v>0</v>
      </c>
      <c r="G55" s="601">
        <f>'Mapa Final'!G55</f>
        <v>0</v>
      </c>
      <c r="H55" s="604" t="str">
        <f>'Mapa Final'!I55</f>
        <v>Muy Baja</v>
      </c>
      <c r="I55" s="607" t="b">
        <f>'Mapa Final'!L55</f>
        <v>0</v>
      </c>
      <c r="J55" s="610" t="e">
        <f>'Mapa Final'!N55</f>
        <v>#N/A</v>
      </c>
      <c r="K55" s="587" t="e">
        <f>'Mapa Final'!AA55</f>
        <v>#DIV/0!</v>
      </c>
      <c r="L55" s="587" t="e">
        <f>'Mapa Final'!AE55</f>
        <v>#DIV/0!</v>
      </c>
      <c r="M55" s="592" t="e">
        <f>'Mapa Final'!AG55</f>
        <v>#DIV/0!</v>
      </c>
      <c r="N55" s="626">
        <f>'Mapa Final'!AH55</f>
        <v>0</v>
      </c>
      <c r="O55" s="636"/>
      <c r="P55" s="639"/>
      <c r="Q55" s="639"/>
      <c r="R55" s="639"/>
      <c r="S55" s="639"/>
      <c r="T55" s="633"/>
    </row>
    <row r="56" spans="1:20">
      <c r="A56" s="616"/>
      <c r="B56" s="629"/>
      <c r="C56" s="619"/>
      <c r="D56" s="619"/>
      <c r="E56" s="602"/>
      <c r="F56" s="602"/>
      <c r="G56" s="602"/>
      <c r="H56" s="605"/>
      <c r="I56" s="608"/>
      <c r="J56" s="611"/>
      <c r="K56" s="588"/>
      <c r="L56" s="588"/>
      <c r="M56" s="593"/>
      <c r="N56" s="627"/>
      <c r="O56" s="637"/>
      <c r="P56" s="494"/>
      <c r="Q56" s="494"/>
      <c r="R56" s="494"/>
      <c r="S56" s="494"/>
      <c r="T56" s="634"/>
    </row>
    <row r="57" spans="1:20">
      <c r="A57" s="616"/>
      <c r="B57" s="629"/>
      <c r="C57" s="619"/>
      <c r="D57" s="619"/>
      <c r="E57" s="602"/>
      <c r="F57" s="602"/>
      <c r="G57" s="602"/>
      <c r="H57" s="605"/>
      <c r="I57" s="608"/>
      <c r="J57" s="611"/>
      <c r="K57" s="588"/>
      <c r="L57" s="588"/>
      <c r="M57" s="593"/>
      <c r="N57" s="627"/>
      <c r="O57" s="637"/>
      <c r="P57" s="494"/>
      <c r="Q57" s="494"/>
      <c r="R57" s="494"/>
      <c r="S57" s="494"/>
      <c r="T57" s="634"/>
    </row>
    <row r="58" spans="1:20">
      <c r="A58" s="616"/>
      <c r="B58" s="629"/>
      <c r="C58" s="619"/>
      <c r="D58" s="619"/>
      <c r="E58" s="602"/>
      <c r="F58" s="602"/>
      <c r="G58" s="602"/>
      <c r="H58" s="605"/>
      <c r="I58" s="608"/>
      <c r="J58" s="611"/>
      <c r="K58" s="588"/>
      <c r="L58" s="588"/>
      <c r="M58" s="593"/>
      <c r="N58" s="627"/>
      <c r="O58" s="637"/>
      <c r="P58" s="494"/>
      <c r="Q58" s="494"/>
      <c r="R58" s="494"/>
      <c r="S58" s="494"/>
      <c r="T58" s="634"/>
    </row>
    <row r="59" spans="1:20" ht="15.75" thickBot="1">
      <c r="A59" s="617"/>
      <c r="B59" s="630"/>
      <c r="C59" s="620"/>
      <c r="D59" s="620"/>
      <c r="E59" s="603"/>
      <c r="F59" s="603"/>
      <c r="G59" s="603"/>
      <c r="H59" s="606"/>
      <c r="I59" s="609"/>
      <c r="J59" s="612"/>
      <c r="K59" s="589"/>
      <c r="L59" s="589"/>
      <c r="M59" s="594"/>
      <c r="N59" s="628"/>
      <c r="O59" s="638"/>
      <c r="P59" s="640"/>
      <c r="Q59" s="640"/>
      <c r="R59" s="640"/>
      <c r="S59" s="640"/>
      <c r="T59" s="635"/>
    </row>
  </sheetData>
  <mergeCells count="194">
    <mergeCell ref="T25:T26"/>
    <mergeCell ref="O40:O41"/>
    <mergeCell ref="P40:P41"/>
    <mergeCell ref="Q40:Q41"/>
    <mergeCell ref="R40:R41"/>
    <mergeCell ref="S40:S41"/>
    <mergeCell ref="T40:T41"/>
    <mergeCell ref="O11:O12"/>
    <mergeCell ref="P11:P12"/>
    <mergeCell ref="Q11:Q12"/>
    <mergeCell ref="R11:R12"/>
    <mergeCell ref="S11:S12"/>
    <mergeCell ref="B10:B14"/>
    <mergeCell ref="B15:B19"/>
    <mergeCell ref="B20:B24"/>
    <mergeCell ref="B25:B29"/>
    <mergeCell ref="K10:K14"/>
    <mergeCell ref="L10:L14"/>
    <mergeCell ref="N15:N19"/>
    <mergeCell ref="N20:N24"/>
    <mergeCell ref="O25:O26"/>
    <mergeCell ref="P25:P26"/>
    <mergeCell ref="Q25:Q26"/>
    <mergeCell ref="R25:R26"/>
    <mergeCell ref="S25:S26"/>
    <mergeCell ref="B35:B39"/>
    <mergeCell ref="B40:B44"/>
    <mergeCell ref="B45:B49"/>
    <mergeCell ref="B50:B54"/>
    <mergeCell ref="P55:P59"/>
    <mergeCell ref="Q55:Q59"/>
    <mergeCell ref="R55:R59"/>
    <mergeCell ref="S55:S59"/>
    <mergeCell ref="M50:M54"/>
    <mergeCell ref="G50:G54"/>
    <mergeCell ref="H50:H54"/>
    <mergeCell ref="I50:I54"/>
    <mergeCell ref="J50:J54"/>
    <mergeCell ref="K50:K54"/>
    <mergeCell ref="L50:L54"/>
    <mergeCell ref="P45:P49"/>
    <mergeCell ref="Q45:Q49"/>
    <mergeCell ref="R45:R49"/>
    <mergeCell ref="S45:S49"/>
    <mergeCell ref="G45:G49"/>
    <mergeCell ref="H45:H49"/>
    <mergeCell ref="I45:I49"/>
    <mergeCell ref="M40:M44"/>
    <mergeCell ref="T55:T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B55:B5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G40:G44"/>
    <mergeCell ref="H40:H44"/>
    <mergeCell ref="I40:I44"/>
    <mergeCell ref="J40:J44"/>
    <mergeCell ref="K40:K44"/>
    <mergeCell ref="L40:L44"/>
    <mergeCell ref="N35:N39"/>
    <mergeCell ref="N40:N44"/>
    <mergeCell ref="A35:A39"/>
    <mergeCell ref="C35:C39"/>
    <mergeCell ref="D35:D39"/>
    <mergeCell ref="E35:E39"/>
    <mergeCell ref="F35:F39"/>
    <mergeCell ref="G35:G39"/>
    <mergeCell ref="H35:H39"/>
    <mergeCell ref="I35:I39"/>
    <mergeCell ref="A40:A44"/>
    <mergeCell ref="C40:C44"/>
    <mergeCell ref="D40:D44"/>
    <mergeCell ref="E40:E44"/>
    <mergeCell ref="F40:F44"/>
    <mergeCell ref="J35:J39"/>
    <mergeCell ref="K35:K39"/>
    <mergeCell ref="L35:L39"/>
    <mergeCell ref="M35:M39"/>
    <mergeCell ref="N25:N29"/>
    <mergeCell ref="N30:N34"/>
    <mergeCell ref="A25:A29"/>
    <mergeCell ref="C25:C29"/>
    <mergeCell ref="D25:D29"/>
    <mergeCell ref="E25:E29"/>
    <mergeCell ref="F25:F29"/>
    <mergeCell ref="G25:G29"/>
    <mergeCell ref="H25:H29"/>
    <mergeCell ref="I25:I29"/>
    <mergeCell ref="M30:M34"/>
    <mergeCell ref="G30:G34"/>
    <mergeCell ref="H30:H34"/>
    <mergeCell ref="I30:I34"/>
    <mergeCell ref="J30:J34"/>
    <mergeCell ref="K30:K34"/>
    <mergeCell ref="L30:L34"/>
    <mergeCell ref="A30:A34"/>
    <mergeCell ref="C30:C34"/>
    <mergeCell ref="D30:D34"/>
    <mergeCell ref="E30:E34"/>
    <mergeCell ref="F30:F34"/>
    <mergeCell ref="B30:B34"/>
    <mergeCell ref="A20:A24"/>
    <mergeCell ref="C20:C24"/>
    <mergeCell ref="D20:D24"/>
    <mergeCell ref="E20:E24"/>
    <mergeCell ref="F20:F24"/>
    <mergeCell ref="J25:J29"/>
    <mergeCell ref="K25:K29"/>
    <mergeCell ref="L25:L29"/>
    <mergeCell ref="M25:M29"/>
    <mergeCell ref="M20:M24"/>
    <mergeCell ref="G20:G24"/>
    <mergeCell ref="H20:H24"/>
    <mergeCell ref="I20:I24"/>
    <mergeCell ref="J20:J24"/>
    <mergeCell ref="K20:K24"/>
    <mergeCell ref="L20:L24"/>
    <mergeCell ref="A9:N9"/>
    <mergeCell ref="A10:A14"/>
    <mergeCell ref="C10:C14"/>
    <mergeCell ref="D10:D14"/>
    <mergeCell ref="E10:E14"/>
    <mergeCell ref="F10:F14"/>
    <mergeCell ref="A15:A19"/>
    <mergeCell ref="C15:C19"/>
    <mergeCell ref="D15:D19"/>
    <mergeCell ref="E15:E19"/>
    <mergeCell ref="F15:F19"/>
    <mergeCell ref="G15:G19"/>
    <mergeCell ref="H15:H19"/>
    <mergeCell ref="I15:I19"/>
    <mergeCell ref="M10:M14"/>
    <mergeCell ref="N10:N14"/>
    <mergeCell ref="G10:G14"/>
    <mergeCell ref="H10:H14"/>
    <mergeCell ref="J15:J19"/>
    <mergeCell ref="K15:K19"/>
    <mergeCell ref="L15:L19"/>
    <mergeCell ref="M15:M19"/>
    <mergeCell ref="I10:I14"/>
    <mergeCell ref="J10:J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60:J1048576 A7:B7">
    <cfRule type="containsText" dxfId="597" priority="669" operator="containsText" text="3- Moderado">
      <formula>NOT(ISERROR(SEARCH("3- Moderado",A7)))</formula>
    </cfRule>
    <cfRule type="containsText" dxfId="596" priority="670" operator="containsText" text="6- Moderado">
      <formula>NOT(ISERROR(SEARCH("6- Moderado",A7)))</formula>
    </cfRule>
    <cfRule type="containsText" dxfId="595" priority="671" operator="containsText" text="4- Moderado">
      <formula>NOT(ISERROR(SEARCH("4- Moderado",A7)))</formula>
    </cfRule>
    <cfRule type="containsText" dxfId="594" priority="672" operator="containsText" text="3- Bajo">
      <formula>NOT(ISERROR(SEARCH("3- Bajo",A7)))</formula>
    </cfRule>
    <cfRule type="containsText" dxfId="593" priority="673" operator="containsText" text="4- Bajo">
      <formula>NOT(ISERROR(SEARCH("4- Bajo",A7)))</formula>
    </cfRule>
    <cfRule type="containsText" dxfId="592" priority="674" operator="containsText" text="1- Bajo">
      <formula>NOT(ISERROR(SEARCH("1- Bajo",A7)))</formula>
    </cfRule>
  </conditionalFormatting>
  <conditionalFormatting sqref="H8:J8">
    <cfRule type="containsText" dxfId="591" priority="662" operator="containsText" text="3- Moderado">
      <formula>NOT(ISERROR(SEARCH("3- Moderado",H8)))</formula>
    </cfRule>
    <cfRule type="containsText" dxfId="590" priority="663" operator="containsText" text="6- Moderado">
      <formula>NOT(ISERROR(SEARCH("6- Moderado",H8)))</formula>
    </cfRule>
    <cfRule type="containsText" dxfId="589" priority="664" operator="containsText" text="4- Moderado">
      <formula>NOT(ISERROR(SEARCH("4- Moderado",H8)))</formula>
    </cfRule>
    <cfRule type="containsText" dxfId="588" priority="665" operator="containsText" text="3- Bajo">
      <formula>NOT(ISERROR(SEARCH("3- Bajo",H8)))</formula>
    </cfRule>
    <cfRule type="containsText" dxfId="587" priority="666" operator="containsText" text="4- Bajo">
      <formula>NOT(ISERROR(SEARCH("4- Bajo",H8)))</formula>
    </cfRule>
    <cfRule type="containsText" dxfId="586" priority="668" operator="containsText" text="1- Bajo">
      <formula>NOT(ISERROR(SEARCH("1- Bajo",H8)))</formula>
    </cfRule>
  </conditionalFormatting>
  <conditionalFormatting sqref="J8 J60:J1048576">
    <cfRule type="containsText" dxfId="585" priority="651" operator="containsText" text="25- Extremo">
      <formula>NOT(ISERROR(SEARCH("25- Extremo",J8)))</formula>
    </cfRule>
    <cfRule type="containsText" dxfId="584" priority="652" operator="containsText" text="20- Extremo">
      <formula>NOT(ISERROR(SEARCH("20- Extremo",J8)))</formula>
    </cfRule>
    <cfRule type="containsText" dxfId="583" priority="653" operator="containsText" text="15- Extremo">
      <formula>NOT(ISERROR(SEARCH("15- Extremo",J8)))</formula>
    </cfRule>
    <cfRule type="containsText" dxfId="582" priority="654" operator="containsText" text="10- Extremo">
      <formula>NOT(ISERROR(SEARCH("10- Extremo",J8)))</formula>
    </cfRule>
    <cfRule type="containsText" dxfId="581" priority="655" operator="containsText" text="5- Extremo">
      <formula>NOT(ISERROR(SEARCH("5- Extremo",J8)))</formula>
    </cfRule>
    <cfRule type="containsText" dxfId="580" priority="656" operator="containsText" text="12- Alto">
      <formula>NOT(ISERROR(SEARCH("12- Alto",J8)))</formula>
    </cfRule>
    <cfRule type="containsText" dxfId="579" priority="657" operator="containsText" text="10- Alto">
      <formula>NOT(ISERROR(SEARCH("10- Alto",J8)))</formula>
    </cfRule>
    <cfRule type="containsText" dxfId="578" priority="658" operator="containsText" text="9- Alto">
      <formula>NOT(ISERROR(SEARCH("9- Alto",J8)))</formula>
    </cfRule>
    <cfRule type="containsText" dxfId="577" priority="659" operator="containsText" text="8- Alto">
      <formula>NOT(ISERROR(SEARCH("8- Alto",J8)))</formula>
    </cfRule>
    <cfRule type="containsText" dxfId="576" priority="660" operator="containsText" text="5- Alto">
      <formula>NOT(ISERROR(SEARCH("5- Alto",J8)))</formula>
    </cfRule>
    <cfRule type="containsText" dxfId="575" priority="661" operator="containsText" text="4- Alto">
      <formula>NOT(ISERROR(SEARCH("4- Alto",J8)))</formula>
    </cfRule>
    <cfRule type="containsText" dxfId="574" priority="667" operator="containsText" text="2- Bajo">
      <formula>NOT(ISERROR(SEARCH("2- Bajo",J8)))</formula>
    </cfRule>
  </conditionalFormatting>
  <conditionalFormatting sqref="K10:L10 K15:L15 K20:L20">
    <cfRule type="containsText" dxfId="573" priority="645" operator="containsText" text="3- Moderado">
      <formula>NOT(ISERROR(SEARCH("3- Moderado",K10)))</formula>
    </cfRule>
    <cfRule type="containsText" dxfId="572" priority="646" operator="containsText" text="6- Moderado">
      <formula>NOT(ISERROR(SEARCH("6- Moderado",K10)))</formula>
    </cfRule>
    <cfRule type="containsText" dxfId="571" priority="647" operator="containsText" text="4- Moderado">
      <formula>NOT(ISERROR(SEARCH("4- Moderado",K10)))</formula>
    </cfRule>
    <cfRule type="containsText" dxfId="570" priority="648" operator="containsText" text="3- Bajo">
      <formula>NOT(ISERROR(SEARCH("3- Bajo",K10)))</formula>
    </cfRule>
    <cfRule type="containsText" dxfId="569" priority="649" operator="containsText" text="4- Bajo">
      <formula>NOT(ISERROR(SEARCH("4- Bajo",K10)))</formula>
    </cfRule>
    <cfRule type="containsText" dxfId="568" priority="650" operator="containsText" text="1- Bajo">
      <formula>NOT(ISERROR(SEARCH("1- Bajo",K10)))</formula>
    </cfRule>
  </conditionalFormatting>
  <conditionalFormatting sqref="H10:I10 H15:I15 H20:I20">
    <cfRule type="containsText" dxfId="567" priority="639" operator="containsText" text="3- Moderado">
      <formula>NOT(ISERROR(SEARCH("3- Moderado",H10)))</formula>
    </cfRule>
    <cfRule type="containsText" dxfId="566" priority="640" operator="containsText" text="6- Moderado">
      <formula>NOT(ISERROR(SEARCH("6- Moderado",H10)))</formula>
    </cfRule>
    <cfRule type="containsText" dxfId="565" priority="641" operator="containsText" text="4- Moderado">
      <formula>NOT(ISERROR(SEARCH("4- Moderado",H10)))</formula>
    </cfRule>
    <cfRule type="containsText" dxfId="564" priority="642" operator="containsText" text="3- Bajo">
      <formula>NOT(ISERROR(SEARCH("3- Bajo",H10)))</formula>
    </cfRule>
    <cfRule type="containsText" dxfId="563" priority="643" operator="containsText" text="4- Bajo">
      <formula>NOT(ISERROR(SEARCH("4- Bajo",H10)))</formula>
    </cfRule>
    <cfRule type="containsText" dxfId="562" priority="644" operator="containsText" text="1- Bajo">
      <formula>NOT(ISERROR(SEARCH("1- Bajo",H10)))</formula>
    </cfRule>
  </conditionalFormatting>
  <conditionalFormatting sqref="A10:E10 E15 A15:B15 B20 B25 B30 B35 B40 B45 B50 B55">
    <cfRule type="containsText" dxfId="561" priority="633" operator="containsText" text="3- Moderado">
      <formula>NOT(ISERROR(SEARCH("3- Moderado",A10)))</formula>
    </cfRule>
    <cfRule type="containsText" dxfId="560" priority="634" operator="containsText" text="6- Moderado">
      <formula>NOT(ISERROR(SEARCH("6- Moderado",A10)))</formula>
    </cfRule>
    <cfRule type="containsText" dxfId="559" priority="635" operator="containsText" text="4- Moderado">
      <formula>NOT(ISERROR(SEARCH("4- Moderado",A10)))</formula>
    </cfRule>
    <cfRule type="containsText" dxfId="558" priority="636" operator="containsText" text="3- Bajo">
      <formula>NOT(ISERROR(SEARCH("3- Bajo",A10)))</formula>
    </cfRule>
    <cfRule type="containsText" dxfId="557" priority="637" operator="containsText" text="4- Bajo">
      <formula>NOT(ISERROR(SEARCH("4- Bajo",A10)))</formula>
    </cfRule>
    <cfRule type="containsText" dxfId="556" priority="638" operator="containsText" text="1- Bajo">
      <formula>NOT(ISERROR(SEARCH("1- Bajo",A10)))</formula>
    </cfRule>
  </conditionalFormatting>
  <conditionalFormatting sqref="F10:G10 F15:G15">
    <cfRule type="containsText" dxfId="555" priority="627" operator="containsText" text="3- Moderado">
      <formula>NOT(ISERROR(SEARCH("3- Moderado",F10)))</formula>
    </cfRule>
    <cfRule type="containsText" dxfId="554" priority="628" operator="containsText" text="6- Moderado">
      <formula>NOT(ISERROR(SEARCH("6- Moderado",F10)))</formula>
    </cfRule>
    <cfRule type="containsText" dxfId="553" priority="629" operator="containsText" text="4- Moderado">
      <formula>NOT(ISERROR(SEARCH("4- Moderado",F10)))</formula>
    </cfRule>
    <cfRule type="containsText" dxfId="552" priority="630" operator="containsText" text="3- Bajo">
      <formula>NOT(ISERROR(SEARCH("3- Bajo",F10)))</formula>
    </cfRule>
    <cfRule type="containsText" dxfId="551" priority="631" operator="containsText" text="4- Bajo">
      <formula>NOT(ISERROR(SEARCH("4- Bajo",F10)))</formula>
    </cfRule>
    <cfRule type="containsText" dxfId="550" priority="632" operator="containsText" text="1- Bajo">
      <formula>NOT(ISERROR(SEARCH("1- Bajo",F10)))</formula>
    </cfRule>
  </conditionalFormatting>
  <conditionalFormatting sqref="K8">
    <cfRule type="containsText" dxfId="549" priority="621" operator="containsText" text="3- Moderado">
      <formula>NOT(ISERROR(SEARCH("3- Moderado",K8)))</formula>
    </cfRule>
    <cfRule type="containsText" dxfId="548" priority="622" operator="containsText" text="6- Moderado">
      <formula>NOT(ISERROR(SEARCH("6- Moderado",K8)))</formula>
    </cfRule>
    <cfRule type="containsText" dxfId="547" priority="623" operator="containsText" text="4- Moderado">
      <formula>NOT(ISERROR(SEARCH("4- Moderado",K8)))</formula>
    </cfRule>
    <cfRule type="containsText" dxfId="546" priority="624" operator="containsText" text="3- Bajo">
      <formula>NOT(ISERROR(SEARCH("3- Bajo",K8)))</formula>
    </cfRule>
    <cfRule type="containsText" dxfId="545" priority="625" operator="containsText" text="4- Bajo">
      <formula>NOT(ISERROR(SEARCH("4- Bajo",K8)))</formula>
    </cfRule>
    <cfRule type="containsText" dxfId="544" priority="626" operator="containsText" text="1- Bajo">
      <formula>NOT(ISERROR(SEARCH("1- Bajo",K8)))</formula>
    </cfRule>
  </conditionalFormatting>
  <conditionalFormatting sqref="L8">
    <cfRule type="containsText" dxfId="543" priority="615" operator="containsText" text="3- Moderado">
      <formula>NOT(ISERROR(SEARCH("3- Moderado",L8)))</formula>
    </cfRule>
    <cfRule type="containsText" dxfId="542" priority="616" operator="containsText" text="6- Moderado">
      <formula>NOT(ISERROR(SEARCH("6- Moderado",L8)))</formula>
    </cfRule>
    <cfRule type="containsText" dxfId="541" priority="617" operator="containsText" text="4- Moderado">
      <formula>NOT(ISERROR(SEARCH("4- Moderado",L8)))</formula>
    </cfRule>
    <cfRule type="containsText" dxfId="540" priority="618" operator="containsText" text="3- Bajo">
      <formula>NOT(ISERROR(SEARCH("3- Bajo",L8)))</formula>
    </cfRule>
    <cfRule type="containsText" dxfId="539" priority="619" operator="containsText" text="4- Bajo">
      <formula>NOT(ISERROR(SEARCH("4- Bajo",L8)))</formula>
    </cfRule>
    <cfRule type="containsText" dxfId="538" priority="620" operator="containsText" text="1- Bajo">
      <formula>NOT(ISERROR(SEARCH("1- Bajo",L8)))</formula>
    </cfRule>
  </conditionalFormatting>
  <conditionalFormatting sqref="M8">
    <cfRule type="containsText" dxfId="537" priority="609" operator="containsText" text="3- Moderado">
      <formula>NOT(ISERROR(SEARCH("3- Moderado",M8)))</formula>
    </cfRule>
    <cfRule type="containsText" dxfId="536" priority="610" operator="containsText" text="6- Moderado">
      <formula>NOT(ISERROR(SEARCH("6- Moderado",M8)))</formula>
    </cfRule>
    <cfRule type="containsText" dxfId="535" priority="611" operator="containsText" text="4- Moderado">
      <formula>NOT(ISERROR(SEARCH("4- Moderado",M8)))</formula>
    </cfRule>
    <cfRule type="containsText" dxfId="534" priority="612" operator="containsText" text="3- Bajo">
      <formula>NOT(ISERROR(SEARCH("3- Bajo",M8)))</formula>
    </cfRule>
    <cfRule type="containsText" dxfId="533" priority="613" operator="containsText" text="4- Bajo">
      <formula>NOT(ISERROR(SEARCH("4- Bajo",M8)))</formula>
    </cfRule>
    <cfRule type="containsText" dxfId="532" priority="614" operator="containsText" text="1- Bajo">
      <formula>NOT(ISERROR(SEARCH("1- Bajo",M8)))</formula>
    </cfRule>
  </conditionalFormatting>
  <conditionalFormatting sqref="J10:J24">
    <cfRule type="containsText" dxfId="531" priority="604" operator="containsText" text="Bajo">
      <formula>NOT(ISERROR(SEARCH("Bajo",J10)))</formula>
    </cfRule>
    <cfRule type="containsText" dxfId="530" priority="605" operator="containsText" text="Moderado">
      <formula>NOT(ISERROR(SEARCH("Moderado",J10)))</formula>
    </cfRule>
    <cfRule type="containsText" dxfId="529" priority="606" operator="containsText" text="Alto">
      <formula>NOT(ISERROR(SEARCH("Alto",J10)))</formula>
    </cfRule>
    <cfRule type="containsText" dxfId="528" priority="607" operator="containsText" text="Extremo">
      <formula>NOT(ISERROR(SEARCH("Extremo",J10)))</formula>
    </cfRule>
    <cfRule type="colorScale" priority="608">
      <colorScale>
        <cfvo type="min"/>
        <cfvo type="max"/>
        <color rgb="FFFF7128"/>
        <color rgb="FFFFEF9C"/>
      </colorScale>
    </cfRule>
  </conditionalFormatting>
  <conditionalFormatting sqref="M10:M24">
    <cfRule type="containsText" dxfId="527" priority="579" operator="containsText" text="Moderado">
      <formula>NOT(ISERROR(SEARCH("Moderado",M10)))</formula>
    </cfRule>
    <cfRule type="containsText" dxfId="526" priority="599" operator="containsText" text="Bajo">
      <formula>NOT(ISERROR(SEARCH("Bajo",M10)))</formula>
    </cfRule>
    <cfRule type="containsText" dxfId="525" priority="600" operator="containsText" text="Moderado">
      <formula>NOT(ISERROR(SEARCH("Moderado",M10)))</formula>
    </cfRule>
    <cfRule type="containsText" dxfId="524" priority="601" operator="containsText" text="Alto">
      <formula>NOT(ISERROR(SEARCH("Alto",M10)))</formula>
    </cfRule>
    <cfRule type="containsText" dxfId="523" priority="602" operator="containsText" text="Extremo">
      <formula>NOT(ISERROR(SEARCH("Extremo",M10)))</formula>
    </cfRule>
    <cfRule type="colorScale" priority="603">
      <colorScale>
        <cfvo type="min"/>
        <cfvo type="max"/>
        <color rgb="FFFF7128"/>
        <color rgb="FFFFEF9C"/>
      </colorScale>
    </cfRule>
  </conditionalFormatting>
  <conditionalFormatting sqref="N10 N15 N20">
    <cfRule type="containsText" dxfId="522" priority="593" operator="containsText" text="3- Moderado">
      <formula>NOT(ISERROR(SEARCH("3- Moderado",N10)))</formula>
    </cfRule>
    <cfRule type="containsText" dxfId="521" priority="594" operator="containsText" text="6- Moderado">
      <formula>NOT(ISERROR(SEARCH("6- Moderado",N10)))</formula>
    </cfRule>
    <cfRule type="containsText" dxfId="520" priority="595" operator="containsText" text="4- Moderado">
      <formula>NOT(ISERROR(SEARCH("4- Moderado",N10)))</formula>
    </cfRule>
    <cfRule type="containsText" dxfId="519" priority="596" operator="containsText" text="3- Bajo">
      <formula>NOT(ISERROR(SEARCH("3- Bajo",N10)))</formula>
    </cfRule>
    <cfRule type="containsText" dxfId="518" priority="597" operator="containsText" text="4- Bajo">
      <formula>NOT(ISERROR(SEARCH("4- Bajo",N10)))</formula>
    </cfRule>
    <cfRule type="containsText" dxfId="517" priority="598" operator="containsText" text="1- Bajo">
      <formula>NOT(ISERROR(SEARCH("1- Bajo",N10)))</formula>
    </cfRule>
  </conditionalFormatting>
  <conditionalFormatting sqref="H10:H24">
    <cfRule type="containsText" dxfId="516" priority="580" operator="containsText" text="Muy Alta">
      <formula>NOT(ISERROR(SEARCH("Muy Alta",H10)))</formula>
    </cfRule>
    <cfRule type="containsText" dxfId="515" priority="581" operator="containsText" text="Alta">
      <formula>NOT(ISERROR(SEARCH("Alta",H10)))</formula>
    </cfRule>
    <cfRule type="containsText" dxfId="514" priority="582" operator="containsText" text="Muy Alta">
      <formula>NOT(ISERROR(SEARCH("Muy Alta",H10)))</formula>
    </cfRule>
    <cfRule type="containsText" dxfId="513" priority="587" operator="containsText" text="Muy Baja">
      <formula>NOT(ISERROR(SEARCH("Muy Baja",H10)))</formula>
    </cfRule>
    <cfRule type="containsText" dxfId="512" priority="588" operator="containsText" text="Baja">
      <formula>NOT(ISERROR(SEARCH("Baja",H10)))</formula>
    </cfRule>
    <cfRule type="containsText" dxfId="511" priority="589" operator="containsText" text="Media">
      <formula>NOT(ISERROR(SEARCH("Media",H10)))</formula>
    </cfRule>
    <cfRule type="containsText" dxfId="510" priority="590" operator="containsText" text="Alta">
      <formula>NOT(ISERROR(SEARCH("Alta",H10)))</formula>
    </cfRule>
    <cfRule type="containsText" dxfId="509" priority="592" operator="containsText" text="Muy Alta">
      <formula>NOT(ISERROR(SEARCH("Muy Alta",H10)))</formula>
    </cfRule>
  </conditionalFormatting>
  <conditionalFormatting sqref="I10:I24">
    <cfRule type="containsText" dxfId="508" priority="583" operator="containsText" text="Catastrófico">
      <formula>NOT(ISERROR(SEARCH("Catastrófico",I10)))</formula>
    </cfRule>
    <cfRule type="containsText" dxfId="507" priority="584" operator="containsText" text="Mayor">
      <formula>NOT(ISERROR(SEARCH("Mayor",I10)))</formula>
    </cfRule>
    <cfRule type="containsText" dxfId="506" priority="585" operator="containsText" text="Menor">
      <formula>NOT(ISERROR(SEARCH("Menor",I10)))</formula>
    </cfRule>
    <cfRule type="containsText" dxfId="505" priority="586" operator="containsText" text="Leve">
      <formula>NOT(ISERROR(SEARCH("Leve",I10)))</formula>
    </cfRule>
    <cfRule type="containsText" dxfId="504" priority="591" operator="containsText" text="Moderado">
      <formula>NOT(ISERROR(SEARCH("Moderado",I10)))</formula>
    </cfRule>
  </conditionalFormatting>
  <conditionalFormatting sqref="K10:K24">
    <cfRule type="containsText" dxfId="503" priority="578" operator="containsText" text="Media">
      <formula>NOT(ISERROR(SEARCH("Media",K10)))</formula>
    </cfRule>
  </conditionalFormatting>
  <conditionalFormatting sqref="L10:L24">
    <cfRule type="containsText" dxfId="502" priority="577" operator="containsText" text="Moderado">
      <formula>NOT(ISERROR(SEARCH("Moderado",L10)))</formula>
    </cfRule>
  </conditionalFormatting>
  <conditionalFormatting sqref="C15">
    <cfRule type="containsText" dxfId="501" priority="571" operator="containsText" text="3- Moderado">
      <formula>NOT(ISERROR(SEARCH("3- Moderado",C15)))</formula>
    </cfRule>
    <cfRule type="containsText" dxfId="500" priority="572" operator="containsText" text="6- Moderado">
      <formula>NOT(ISERROR(SEARCH("6- Moderado",C15)))</formula>
    </cfRule>
    <cfRule type="containsText" dxfId="499" priority="573" operator="containsText" text="4- Moderado">
      <formula>NOT(ISERROR(SEARCH("4- Moderado",C15)))</formula>
    </cfRule>
    <cfRule type="containsText" dxfId="498" priority="574" operator="containsText" text="3- Bajo">
      <formula>NOT(ISERROR(SEARCH("3- Bajo",C15)))</formula>
    </cfRule>
    <cfRule type="containsText" dxfId="497" priority="575" operator="containsText" text="4- Bajo">
      <formula>NOT(ISERROR(SEARCH("4- Bajo",C15)))</formula>
    </cfRule>
    <cfRule type="containsText" dxfId="496" priority="576" operator="containsText" text="1- Bajo">
      <formula>NOT(ISERROR(SEARCH("1- Bajo",C15)))</formula>
    </cfRule>
  </conditionalFormatting>
  <conditionalFormatting sqref="D15">
    <cfRule type="containsText" dxfId="495" priority="565" operator="containsText" text="3- Moderado">
      <formula>NOT(ISERROR(SEARCH("3- Moderado",D15)))</formula>
    </cfRule>
    <cfRule type="containsText" dxfId="494" priority="566" operator="containsText" text="6- Moderado">
      <formula>NOT(ISERROR(SEARCH("6- Moderado",D15)))</formula>
    </cfRule>
    <cfRule type="containsText" dxfId="493" priority="567" operator="containsText" text="4- Moderado">
      <formula>NOT(ISERROR(SEARCH("4- Moderado",D15)))</formula>
    </cfRule>
    <cfRule type="containsText" dxfId="492" priority="568" operator="containsText" text="3- Bajo">
      <formula>NOT(ISERROR(SEARCH("3- Bajo",D15)))</formula>
    </cfRule>
    <cfRule type="containsText" dxfId="491" priority="569" operator="containsText" text="4- Bajo">
      <formula>NOT(ISERROR(SEARCH("4- Bajo",D15)))</formula>
    </cfRule>
    <cfRule type="containsText" dxfId="490" priority="570" operator="containsText" text="1- Bajo">
      <formula>NOT(ISERROR(SEARCH("1- Bajo",D15)))</formula>
    </cfRule>
  </conditionalFormatting>
  <conditionalFormatting sqref="J10:J24">
    <cfRule type="containsText" dxfId="489" priority="564" operator="containsText" text="Moderado">
      <formula>NOT(ISERROR(SEARCH("Moderado",J10)))</formula>
    </cfRule>
  </conditionalFormatting>
  <conditionalFormatting sqref="J10:J24">
    <cfRule type="containsText" dxfId="488" priority="562" operator="containsText" text="Bajo">
      <formula>NOT(ISERROR(SEARCH("Bajo",J10)))</formula>
    </cfRule>
    <cfRule type="containsText" dxfId="487" priority="563" operator="containsText" text="Extremo">
      <formula>NOT(ISERROR(SEARCH("Extremo",J10)))</formula>
    </cfRule>
  </conditionalFormatting>
  <conditionalFormatting sqref="K10:K24">
    <cfRule type="containsText" dxfId="486" priority="560" operator="containsText" text="Baja">
      <formula>NOT(ISERROR(SEARCH("Baja",K10)))</formula>
    </cfRule>
    <cfRule type="containsText" dxfId="485" priority="561" operator="containsText" text="Muy Baja">
      <formula>NOT(ISERROR(SEARCH("Muy Baja",K10)))</formula>
    </cfRule>
  </conditionalFormatting>
  <conditionalFormatting sqref="K10:K24">
    <cfRule type="containsText" dxfId="484" priority="558" operator="containsText" text="Muy Alta">
      <formula>NOT(ISERROR(SEARCH("Muy Alta",K10)))</formula>
    </cfRule>
    <cfRule type="containsText" dxfId="483" priority="559" operator="containsText" text="Alta">
      <formula>NOT(ISERROR(SEARCH("Alta",K10)))</formula>
    </cfRule>
  </conditionalFormatting>
  <conditionalFormatting sqref="L10:L24">
    <cfRule type="containsText" dxfId="482" priority="554" operator="containsText" text="Catastrófico">
      <formula>NOT(ISERROR(SEARCH("Catastrófico",L10)))</formula>
    </cfRule>
    <cfRule type="containsText" dxfId="481" priority="555" operator="containsText" text="Mayor">
      <formula>NOT(ISERROR(SEARCH("Mayor",L10)))</formula>
    </cfRule>
    <cfRule type="containsText" dxfId="480" priority="556" operator="containsText" text="Menor">
      <formula>NOT(ISERROR(SEARCH("Menor",L10)))</formula>
    </cfRule>
    <cfRule type="containsText" dxfId="479" priority="557" operator="containsText" text="Leve">
      <formula>NOT(ISERROR(SEARCH("Leve",L10)))</formula>
    </cfRule>
  </conditionalFormatting>
  <conditionalFormatting sqref="A20 E20">
    <cfRule type="containsText" dxfId="478" priority="548" operator="containsText" text="3- Moderado">
      <formula>NOT(ISERROR(SEARCH("3- Moderado",A20)))</formula>
    </cfRule>
    <cfRule type="containsText" dxfId="477" priority="549" operator="containsText" text="6- Moderado">
      <formula>NOT(ISERROR(SEARCH("6- Moderado",A20)))</formula>
    </cfRule>
    <cfRule type="containsText" dxfId="476" priority="550" operator="containsText" text="4- Moderado">
      <formula>NOT(ISERROR(SEARCH("4- Moderado",A20)))</formula>
    </cfRule>
    <cfRule type="containsText" dxfId="475" priority="551" operator="containsText" text="3- Bajo">
      <formula>NOT(ISERROR(SEARCH("3- Bajo",A20)))</formula>
    </cfRule>
    <cfRule type="containsText" dxfId="474" priority="552" operator="containsText" text="4- Bajo">
      <formula>NOT(ISERROR(SEARCH("4- Bajo",A20)))</formula>
    </cfRule>
    <cfRule type="containsText" dxfId="473" priority="553" operator="containsText" text="1- Bajo">
      <formula>NOT(ISERROR(SEARCH("1- Bajo",A20)))</formula>
    </cfRule>
  </conditionalFormatting>
  <conditionalFormatting sqref="F20:G20">
    <cfRule type="containsText" dxfId="472" priority="542" operator="containsText" text="3- Moderado">
      <formula>NOT(ISERROR(SEARCH("3- Moderado",F20)))</formula>
    </cfRule>
    <cfRule type="containsText" dxfId="471" priority="543" operator="containsText" text="6- Moderado">
      <formula>NOT(ISERROR(SEARCH("6- Moderado",F20)))</formula>
    </cfRule>
    <cfRule type="containsText" dxfId="470" priority="544" operator="containsText" text="4- Moderado">
      <formula>NOT(ISERROR(SEARCH("4- Moderado",F20)))</formula>
    </cfRule>
    <cfRule type="containsText" dxfId="469" priority="545" operator="containsText" text="3- Bajo">
      <formula>NOT(ISERROR(SEARCH("3- Bajo",F20)))</formula>
    </cfRule>
    <cfRule type="containsText" dxfId="468" priority="546" operator="containsText" text="4- Bajo">
      <formula>NOT(ISERROR(SEARCH("4- Bajo",F20)))</formula>
    </cfRule>
    <cfRule type="containsText" dxfId="467" priority="547" operator="containsText" text="1- Bajo">
      <formula>NOT(ISERROR(SEARCH("1- Bajo",F20)))</formula>
    </cfRule>
  </conditionalFormatting>
  <conditionalFormatting sqref="C20">
    <cfRule type="containsText" dxfId="466" priority="536" operator="containsText" text="3- Moderado">
      <formula>NOT(ISERROR(SEARCH("3- Moderado",C20)))</formula>
    </cfRule>
    <cfRule type="containsText" dxfId="465" priority="537" operator="containsText" text="6- Moderado">
      <formula>NOT(ISERROR(SEARCH("6- Moderado",C20)))</formula>
    </cfRule>
    <cfRule type="containsText" dxfId="464" priority="538" operator="containsText" text="4- Moderado">
      <formula>NOT(ISERROR(SEARCH("4- Moderado",C20)))</formula>
    </cfRule>
    <cfRule type="containsText" dxfId="463" priority="539" operator="containsText" text="3- Bajo">
      <formula>NOT(ISERROR(SEARCH("3- Bajo",C20)))</formula>
    </cfRule>
    <cfRule type="containsText" dxfId="462" priority="540" operator="containsText" text="4- Bajo">
      <formula>NOT(ISERROR(SEARCH("4- Bajo",C20)))</formula>
    </cfRule>
    <cfRule type="containsText" dxfId="461" priority="541" operator="containsText" text="1- Bajo">
      <formula>NOT(ISERROR(SEARCH("1- Bajo",C20)))</formula>
    </cfRule>
  </conditionalFormatting>
  <conditionalFormatting sqref="D20">
    <cfRule type="containsText" dxfId="460" priority="530" operator="containsText" text="3- Moderado">
      <formula>NOT(ISERROR(SEARCH("3- Moderado",D20)))</formula>
    </cfRule>
    <cfRule type="containsText" dxfId="459" priority="531" operator="containsText" text="6- Moderado">
      <formula>NOT(ISERROR(SEARCH("6- Moderado",D20)))</formula>
    </cfRule>
    <cfRule type="containsText" dxfId="458" priority="532" operator="containsText" text="4- Moderado">
      <formula>NOT(ISERROR(SEARCH("4- Moderado",D20)))</formula>
    </cfRule>
    <cfRule type="containsText" dxfId="457" priority="533" operator="containsText" text="3- Bajo">
      <formula>NOT(ISERROR(SEARCH("3- Bajo",D20)))</formula>
    </cfRule>
    <cfRule type="containsText" dxfId="456" priority="534" operator="containsText" text="4- Bajo">
      <formula>NOT(ISERROR(SEARCH("4- Bajo",D20)))</formula>
    </cfRule>
    <cfRule type="containsText" dxfId="455" priority="535" operator="containsText" text="1- Bajo">
      <formula>NOT(ISERROR(SEARCH("1- Bajo",D20)))</formula>
    </cfRule>
  </conditionalFormatting>
  <conditionalFormatting sqref="K25:L25">
    <cfRule type="containsText" dxfId="454" priority="524" operator="containsText" text="3- Moderado">
      <formula>NOT(ISERROR(SEARCH("3- Moderado",K25)))</formula>
    </cfRule>
    <cfRule type="containsText" dxfId="453" priority="525" operator="containsText" text="6- Moderado">
      <formula>NOT(ISERROR(SEARCH("6- Moderado",K25)))</formula>
    </cfRule>
    <cfRule type="containsText" dxfId="452" priority="526" operator="containsText" text="4- Moderado">
      <formula>NOT(ISERROR(SEARCH("4- Moderado",K25)))</formula>
    </cfRule>
    <cfRule type="containsText" dxfId="451" priority="527" operator="containsText" text="3- Bajo">
      <formula>NOT(ISERROR(SEARCH("3- Bajo",K25)))</formula>
    </cfRule>
    <cfRule type="containsText" dxfId="450" priority="528" operator="containsText" text="4- Bajo">
      <formula>NOT(ISERROR(SEARCH("4- Bajo",K25)))</formula>
    </cfRule>
    <cfRule type="containsText" dxfId="449" priority="529" operator="containsText" text="1- Bajo">
      <formula>NOT(ISERROR(SEARCH("1- Bajo",K25)))</formula>
    </cfRule>
  </conditionalFormatting>
  <conditionalFormatting sqref="H25:I25">
    <cfRule type="containsText" dxfId="448" priority="518" operator="containsText" text="3- Moderado">
      <formula>NOT(ISERROR(SEARCH("3- Moderado",H25)))</formula>
    </cfRule>
    <cfRule type="containsText" dxfId="447" priority="519" operator="containsText" text="6- Moderado">
      <formula>NOT(ISERROR(SEARCH("6- Moderado",H25)))</formula>
    </cfRule>
    <cfRule type="containsText" dxfId="446" priority="520" operator="containsText" text="4- Moderado">
      <formula>NOT(ISERROR(SEARCH("4- Moderado",H25)))</formula>
    </cfRule>
    <cfRule type="containsText" dxfId="445" priority="521" operator="containsText" text="3- Bajo">
      <formula>NOT(ISERROR(SEARCH("3- Bajo",H25)))</formula>
    </cfRule>
    <cfRule type="containsText" dxfId="444" priority="522" operator="containsText" text="4- Bajo">
      <formula>NOT(ISERROR(SEARCH("4- Bajo",H25)))</formula>
    </cfRule>
    <cfRule type="containsText" dxfId="443" priority="523" operator="containsText" text="1- Bajo">
      <formula>NOT(ISERROR(SEARCH("1- Bajo",H25)))</formula>
    </cfRule>
  </conditionalFormatting>
  <conditionalFormatting sqref="A25 C25:E25">
    <cfRule type="containsText" dxfId="442" priority="512" operator="containsText" text="3- Moderado">
      <formula>NOT(ISERROR(SEARCH("3- Moderado",A25)))</formula>
    </cfRule>
    <cfRule type="containsText" dxfId="441" priority="513" operator="containsText" text="6- Moderado">
      <formula>NOT(ISERROR(SEARCH("6- Moderado",A25)))</formula>
    </cfRule>
    <cfRule type="containsText" dxfId="440" priority="514" operator="containsText" text="4- Moderado">
      <formula>NOT(ISERROR(SEARCH("4- Moderado",A25)))</formula>
    </cfRule>
    <cfRule type="containsText" dxfId="439" priority="515" operator="containsText" text="3- Bajo">
      <formula>NOT(ISERROR(SEARCH("3- Bajo",A25)))</formula>
    </cfRule>
    <cfRule type="containsText" dxfId="438" priority="516" operator="containsText" text="4- Bajo">
      <formula>NOT(ISERROR(SEARCH("4- Bajo",A25)))</formula>
    </cfRule>
    <cfRule type="containsText" dxfId="437" priority="517" operator="containsText" text="1- Bajo">
      <formula>NOT(ISERROR(SEARCH("1- Bajo",A25)))</formula>
    </cfRule>
  </conditionalFormatting>
  <conditionalFormatting sqref="F25:G25">
    <cfRule type="containsText" dxfId="436" priority="506" operator="containsText" text="3- Moderado">
      <formula>NOT(ISERROR(SEARCH("3- Moderado",F25)))</formula>
    </cfRule>
    <cfRule type="containsText" dxfId="435" priority="507" operator="containsText" text="6- Moderado">
      <formula>NOT(ISERROR(SEARCH("6- Moderado",F25)))</formula>
    </cfRule>
    <cfRule type="containsText" dxfId="434" priority="508" operator="containsText" text="4- Moderado">
      <formula>NOT(ISERROR(SEARCH("4- Moderado",F25)))</formula>
    </cfRule>
    <cfRule type="containsText" dxfId="433" priority="509" operator="containsText" text="3- Bajo">
      <formula>NOT(ISERROR(SEARCH("3- Bajo",F25)))</formula>
    </cfRule>
    <cfRule type="containsText" dxfId="432" priority="510" operator="containsText" text="4- Bajo">
      <formula>NOT(ISERROR(SEARCH("4- Bajo",F25)))</formula>
    </cfRule>
    <cfRule type="containsText" dxfId="431" priority="511" operator="containsText" text="1- Bajo">
      <formula>NOT(ISERROR(SEARCH("1- Bajo",F25)))</formula>
    </cfRule>
  </conditionalFormatting>
  <conditionalFormatting sqref="J25:J29">
    <cfRule type="containsText" dxfId="430" priority="501" operator="containsText" text="Bajo">
      <formula>NOT(ISERROR(SEARCH("Bajo",J25)))</formula>
    </cfRule>
    <cfRule type="containsText" dxfId="429" priority="502" operator="containsText" text="Moderado">
      <formula>NOT(ISERROR(SEARCH("Moderado",J25)))</formula>
    </cfRule>
    <cfRule type="containsText" dxfId="428" priority="503" operator="containsText" text="Alto">
      <formula>NOT(ISERROR(SEARCH("Alto",J25)))</formula>
    </cfRule>
    <cfRule type="containsText" dxfId="427" priority="504" operator="containsText" text="Extremo">
      <formula>NOT(ISERROR(SEARCH("Extremo",J25)))</formula>
    </cfRule>
    <cfRule type="colorScale" priority="505">
      <colorScale>
        <cfvo type="min"/>
        <cfvo type="max"/>
        <color rgb="FFFF7128"/>
        <color rgb="FFFFEF9C"/>
      </colorScale>
    </cfRule>
  </conditionalFormatting>
  <conditionalFormatting sqref="M25:M29">
    <cfRule type="containsText" dxfId="426" priority="476" operator="containsText" text="Moderado">
      <formula>NOT(ISERROR(SEARCH("Moderado",M25)))</formula>
    </cfRule>
    <cfRule type="containsText" dxfId="425" priority="496" operator="containsText" text="Bajo">
      <formula>NOT(ISERROR(SEARCH("Bajo",M25)))</formula>
    </cfRule>
    <cfRule type="containsText" dxfId="424" priority="497" operator="containsText" text="Moderado">
      <formula>NOT(ISERROR(SEARCH("Moderado",M25)))</formula>
    </cfRule>
    <cfRule type="containsText" dxfId="423" priority="498" operator="containsText" text="Alto">
      <formula>NOT(ISERROR(SEARCH("Alto",M25)))</formula>
    </cfRule>
    <cfRule type="containsText" dxfId="422" priority="499" operator="containsText" text="Extremo">
      <formula>NOT(ISERROR(SEARCH("Extremo",M25)))</formula>
    </cfRule>
    <cfRule type="colorScale" priority="500">
      <colorScale>
        <cfvo type="min"/>
        <cfvo type="max"/>
        <color rgb="FFFF7128"/>
        <color rgb="FFFFEF9C"/>
      </colorScale>
    </cfRule>
  </conditionalFormatting>
  <conditionalFormatting sqref="N25">
    <cfRule type="containsText" dxfId="421" priority="490" operator="containsText" text="3- Moderado">
      <formula>NOT(ISERROR(SEARCH("3- Moderado",N25)))</formula>
    </cfRule>
    <cfRule type="containsText" dxfId="420" priority="491" operator="containsText" text="6- Moderado">
      <formula>NOT(ISERROR(SEARCH("6- Moderado",N25)))</formula>
    </cfRule>
    <cfRule type="containsText" dxfId="419" priority="492" operator="containsText" text="4- Moderado">
      <formula>NOT(ISERROR(SEARCH("4- Moderado",N25)))</formula>
    </cfRule>
    <cfRule type="containsText" dxfId="418" priority="493" operator="containsText" text="3- Bajo">
      <formula>NOT(ISERROR(SEARCH("3- Bajo",N25)))</formula>
    </cfRule>
    <cfRule type="containsText" dxfId="417" priority="494" operator="containsText" text="4- Bajo">
      <formula>NOT(ISERROR(SEARCH("4- Bajo",N25)))</formula>
    </cfRule>
    <cfRule type="containsText" dxfId="416" priority="495" operator="containsText" text="1- Bajo">
      <formula>NOT(ISERROR(SEARCH("1- Bajo",N25)))</formula>
    </cfRule>
  </conditionalFormatting>
  <conditionalFormatting sqref="H25:H29">
    <cfRule type="containsText" dxfId="415" priority="477" operator="containsText" text="Muy Alta">
      <formula>NOT(ISERROR(SEARCH("Muy Alta",H25)))</formula>
    </cfRule>
    <cfRule type="containsText" dxfId="414" priority="478" operator="containsText" text="Alta">
      <formula>NOT(ISERROR(SEARCH("Alta",H25)))</formula>
    </cfRule>
    <cfRule type="containsText" dxfId="413" priority="479" operator="containsText" text="Muy Alta">
      <formula>NOT(ISERROR(SEARCH("Muy Alta",H25)))</formula>
    </cfRule>
    <cfRule type="containsText" dxfId="412" priority="484" operator="containsText" text="Muy Baja">
      <formula>NOT(ISERROR(SEARCH("Muy Baja",H25)))</formula>
    </cfRule>
    <cfRule type="containsText" dxfId="411" priority="485" operator="containsText" text="Baja">
      <formula>NOT(ISERROR(SEARCH("Baja",H25)))</formula>
    </cfRule>
    <cfRule type="containsText" dxfId="410" priority="486" operator="containsText" text="Media">
      <formula>NOT(ISERROR(SEARCH("Media",H25)))</formula>
    </cfRule>
    <cfRule type="containsText" dxfId="409" priority="487" operator="containsText" text="Alta">
      <formula>NOT(ISERROR(SEARCH("Alta",H25)))</formula>
    </cfRule>
    <cfRule type="containsText" dxfId="408" priority="489" operator="containsText" text="Muy Alta">
      <formula>NOT(ISERROR(SEARCH("Muy Alta",H25)))</formula>
    </cfRule>
  </conditionalFormatting>
  <conditionalFormatting sqref="I25:I29">
    <cfRule type="containsText" dxfId="407" priority="480" operator="containsText" text="Catastrófico">
      <formula>NOT(ISERROR(SEARCH("Catastrófico",I25)))</formula>
    </cfRule>
    <cfRule type="containsText" dxfId="406" priority="481" operator="containsText" text="Mayor">
      <formula>NOT(ISERROR(SEARCH("Mayor",I25)))</formula>
    </cfRule>
    <cfRule type="containsText" dxfId="405" priority="482" operator="containsText" text="Menor">
      <formula>NOT(ISERROR(SEARCH("Menor",I25)))</formula>
    </cfRule>
    <cfRule type="containsText" dxfId="404" priority="483" operator="containsText" text="Leve">
      <formula>NOT(ISERROR(SEARCH("Leve",I25)))</formula>
    </cfRule>
    <cfRule type="containsText" dxfId="403" priority="488" operator="containsText" text="Moderado">
      <formula>NOT(ISERROR(SEARCH("Moderado",I25)))</formula>
    </cfRule>
  </conditionalFormatting>
  <conditionalFormatting sqref="K25:K29">
    <cfRule type="containsText" dxfId="402" priority="475" operator="containsText" text="Media">
      <formula>NOT(ISERROR(SEARCH("Media",K25)))</formula>
    </cfRule>
  </conditionalFormatting>
  <conditionalFormatting sqref="L25:L29">
    <cfRule type="containsText" dxfId="401" priority="474" operator="containsText" text="Moderado">
      <formula>NOT(ISERROR(SEARCH("Moderado",L25)))</formula>
    </cfRule>
  </conditionalFormatting>
  <conditionalFormatting sqref="J25:J29">
    <cfRule type="containsText" dxfId="400" priority="473" operator="containsText" text="Moderado">
      <formula>NOT(ISERROR(SEARCH("Moderado",J25)))</formula>
    </cfRule>
  </conditionalFormatting>
  <conditionalFormatting sqref="J25:J29">
    <cfRule type="containsText" dxfId="399" priority="471" operator="containsText" text="Bajo">
      <formula>NOT(ISERROR(SEARCH("Bajo",J25)))</formula>
    </cfRule>
    <cfRule type="containsText" dxfId="398" priority="472" operator="containsText" text="Extremo">
      <formula>NOT(ISERROR(SEARCH("Extremo",J25)))</formula>
    </cfRule>
  </conditionalFormatting>
  <conditionalFormatting sqref="K25:K29">
    <cfRule type="containsText" dxfId="397" priority="469" operator="containsText" text="Baja">
      <formula>NOT(ISERROR(SEARCH("Baja",K25)))</formula>
    </cfRule>
    <cfRule type="containsText" dxfId="396" priority="470" operator="containsText" text="Muy Baja">
      <formula>NOT(ISERROR(SEARCH("Muy Baja",K25)))</formula>
    </cfRule>
  </conditionalFormatting>
  <conditionalFormatting sqref="K25:K29">
    <cfRule type="containsText" dxfId="395" priority="467" operator="containsText" text="Muy Alta">
      <formula>NOT(ISERROR(SEARCH("Muy Alta",K25)))</formula>
    </cfRule>
    <cfRule type="containsText" dxfId="394" priority="468" operator="containsText" text="Alta">
      <formula>NOT(ISERROR(SEARCH("Alta",K25)))</formula>
    </cfRule>
  </conditionalFormatting>
  <conditionalFormatting sqref="L25:L29">
    <cfRule type="containsText" dxfId="393" priority="463" operator="containsText" text="Catastrófico">
      <formula>NOT(ISERROR(SEARCH("Catastrófico",L25)))</formula>
    </cfRule>
    <cfRule type="containsText" dxfId="392" priority="464" operator="containsText" text="Mayor">
      <formula>NOT(ISERROR(SEARCH("Mayor",L25)))</formula>
    </cfRule>
    <cfRule type="containsText" dxfId="391" priority="465" operator="containsText" text="Menor">
      <formula>NOT(ISERROR(SEARCH("Menor",L25)))</formula>
    </cfRule>
    <cfRule type="containsText" dxfId="390" priority="466" operator="containsText" text="Leve">
      <formula>NOT(ISERROR(SEARCH("Leve",L25)))</formula>
    </cfRule>
  </conditionalFormatting>
  <conditionalFormatting sqref="K30:L30">
    <cfRule type="containsText" dxfId="389" priority="457" operator="containsText" text="3- Moderado">
      <formula>NOT(ISERROR(SEARCH("3- Moderado",K30)))</formula>
    </cfRule>
    <cfRule type="containsText" dxfId="388" priority="458" operator="containsText" text="6- Moderado">
      <formula>NOT(ISERROR(SEARCH("6- Moderado",K30)))</formula>
    </cfRule>
    <cfRule type="containsText" dxfId="387" priority="459" operator="containsText" text="4- Moderado">
      <formula>NOT(ISERROR(SEARCH("4- Moderado",K30)))</formula>
    </cfRule>
    <cfRule type="containsText" dxfId="386" priority="460" operator="containsText" text="3- Bajo">
      <formula>NOT(ISERROR(SEARCH("3- Bajo",K30)))</formula>
    </cfRule>
    <cfRule type="containsText" dxfId="385" priority="461" operator="containsText" text="4- Bajo">
      <formula>NOT(ISERROR(SEARCH("4- Bajo",K30)))</formula>
    </cfRule>
    <cfRule type="containsText" dxfId="384" priority="462" operator="containsText" text="1- Bajo">
      <formula>NOT(ISERROR(SEARCH("1- Bajo",K30)))</formula>
    </cfRule>
  </conditionalFormatting>
  <conditionalFormatting sqref="H30:I30">
    <cfRule type="containsText" dxfId="383" priority="451" operator="containsText" text="3- Moderado">
      <formula>NOT(ISERROR(SEARCH("3- Moderado",H30)))</formula>
    </cfRule>
    <cfRule type="containsText" dxfId="382" priority="452" operator="containsText" text="6- Moderado">
      <formula>NOT(ISERROR(SEARCH("6- Moderado",H30)))</formula>
    </cfRule>
    <cfRule type="containsText" dxfId="381" priority="453" operator="containsText" text="4- Moderado">
      <formula>NOT(ISERROR(SEARCH("4- Moderado",H30)))</formula>
    </cfRule>
    <cfRule type="containsText" dxfId="380" priority="454" operator="containsText" text="3- Bajo">
      <formula>NOT(ISERROR(SEARCH("3- Bajo",H30)))</formula>
    </cfRule>
    <cfRule type="containsText" dxfId="379" priority="455" operator="containsText" text="4- Bajo">
      <formula>NOT(ISERROR(SEARCH("4- Bajo",H30)))</formula>
    </cfRule>
    <cfRule type="containsText" dxfId="378" priority="456" operator="containsText" text="1- Bajo">
      <formula>NOT(ISERROR(SEARCH("1- Bajo",H30)))</formula>
    </cfRule>
  </conditionalFormatting>
  <conditionalFormatting sqref="A30 C30:E30">
    <cfRule type="containsText" dxfId="377" priority="445" operator="containsText" text="3- Moderado">
      <formula>NOT(ISERROR(SEARCH("3- Moderado",A30)))</formula>
    </cfRule>
    <cfRule type="containsText" dxfId="376" priority="446" operator="containsText" text="6- Moderado">
      <formula>NOT(ISERROR(SEARCH("6- Moderado",A30)))</formula>
    </cfRule>
    <cfRule type="containsText" dxfId="375" priority="447" operator="containsText" text="4- Moderado">
      <formula>NOT(ISERROR(SEARCH("4- Moderado",A30)))</formula>
    </cfRule>
    <cfRule type="containsText" dxfId="374" priority="448" operator="containsText" text="3- Bajo">
      <formula>NOT(ISERROR(SEARCH("3- Bajo",A30)))</formula>
    </cfRule>
    <cfRule type="containsText" dxfId="373" priority="449" operator="containsText" text="4- Bajo">
      <formula>NOT(ISERROR(SEARCH("4- Bajo",A30)))</formula>
    </cfRule>
    <cfRule type="containsText" dxfId="372" priority="450" operator="containsText" text="1- Bajo">
      <formula>NOT(ISERROR(SEARCH("1- Bajo",A30)))</formula>
    </cfRule>
  </conditionalFormatting>
  <conditionalFormatting sqref="F30:G30">
    <cfRule type="containsText" dxfId="371" priority="439" operator="containsText" text="3- Moderado">
      <formula>NOT(ISERROR(SEARCH("3- Moderado",F30)))</formula>
    </cfRule>
    <cfRule type="containsText" dxfId="370" priority="440" operator="containsText" text="6- Moderado">
      <formula>NOT(ISERROR(SEARCH("6- Moderado",F30)))</formula>
    </cfRule>
    <cfRule type="containsText" dxfId="369" priority="441" operator="containsText" text="4- Moderado">
      <formula>NOT(ISERROR(SEARCH("4- Moderado",F30)))</formula>
    </cfRule>
    <cfRule type="containsText" dxfId="368" priority="442" operator="containsText" text="3- Bajo">
      <formula>NOT(ISERROR(SEARCH("3- Bajo",F30)))</formula>
    </cfRule>
    <cfRule type="containsText" dxfId="367" priority="443" operator="containsText" text="4- Bajo">
      <formula>NOT(ISERROR(SEARCH("4- Bajo",F30)))</formula>
    </cfRule>
    <cfRule type="containsText" dxfId="366" priority="444" operator="containsText" text="1- Bajo">
      <formula>NOT(ISERROR(SEARCH("1- Bajo",F30)))</formula>
    </cfRule>
  </conditionalFormatting>
  <conditionalFormatting sqref="J30:J34">
    <cfRule type="containsText" dxfId="365" priority="434" operator="containsText" text="Bajo">
      <formula>NOT(ISERROR(SEARCH("Bajo",J30)))</formula>
    </cfRule>
    <cfRule type="containsText" dxfId="364" priority="435" operator="containsText" text="Moderado">
      <formula>NOT(ISERROR(SEARCH("Moderado",J30)))</formula>
    </cfRule>
    <cfRule type="containsText" dxfId="363" priority="436" operator="containsText" text="Alto">
      <formula>NOT(ISERROR(SEARCH("Alto",J30)))</formula>
    </cfRule>
    <cfRule type="containsText" dxfId="362" priority="437" operator="containsText" text="Extremo">
      <formula>NOT(ISERROR(SEARCH("Extremo",J30)))</formula>
    </cfRule>
    <cfRule type="colorScale" priority="438">
      <colorScale>
        <cfvo type="min"/>
        <cfvo type="max"/>
        <color rgb="FFFF7128"/>
        <color rgb="FFFFEF9C"/>
      </colorScale>
    </cfRule>
  </conditionalFormatting>
  <conditionalFormatting sqref="M30:M34">
    <cfRule type="containsText" dxfId="361" priority="409" operator="containsText" text="Moderado">
      <formula>NOT(ISERROR(SEARCH("Moderado",M30)))</formula>
    </cfRule>
    <cfRule type="containsText" dxfId="360" priority="429" operator="containsText" text="Bajo">
      <formula>NOT(ISERROR(SEARCH("Bajo",M30)))</formula>
    </cfRule>
    <cfRule type="containsText" dxfId="359" priority="430" operator="containsText" text="Moderado">
      <formula>NOT(ISERROR(SEARCH("Moderado",M30)))</formula>
    </cfRule>
    <cfRule type="containsText" dxfId="358" priority="431" operator="containsText" text="Alto">
      <formula>NOT(ISERROR(SEARCH("Alto",M30)))</formula>
    </cfRule>
    <cfRule type="containsText" dxfId="357" priority="432" operator="containsText" text="Extremo">
      <formula>NOT(ISERROR(SEARCH("Extremo",M30)))</formula>
    </cfRule>
    <cfRule type="colorScale" priority="433">
      <colorScale>
        <cfvo type="min"/>
        <cfvo type="max"/>
        <color rgb="FFFF7128"/>
        <color rgb="FFFFEF9C"/>
      </colorScale>
    </cfRule>
  </conditionalFormatting>
  <conditionalFormatting sqref="N30">
    <cfRule type="containsText" dxfId="356" priority="423" operator="containsText" text="3- Moderado">
      <formula>NOT(ISERROR(SEARCH("3- Moderado",N30)))</formula>
    </cfRule>
    <cfRule type="containsText" dxfId="355" priority="424" operator="containsText" text="6- Moderado">
      <formula>NOT(ISERROR(SEARCH("6- Moderado",N30)))</formula>
    </cfRule>
    <cfRule type="containsText" dxfId="354" priority="425" operator="containsText" text="4- Moderado">
      <formula>NOT(ISERROR(SEARCH("4- Moderado",N30)))</formula>
    </cfRule>
    <cfRule type="containsText" dxfId="353" priority="426" operator="containsText" text="3- Bajo">
      <formula>NOT(ISERROR(SEARCH("3- Bajo",N30)))</formula>
    </cfRule>
    <cfRule type="containsText" dxfId="352" priority="427" operator="containsText" text="4- Bajo">
      <formula>NOT(ISERROR(SEARCH("4- Bajo",N30)))</formula>
    </cfRule>
    <cfRule type="containsText" dxfId="351" priority="428" operator="containsText" text="1- Bajo">
      <formula>NOT(ISERROR(SEARCH("1- Bajo",N30)))</formula>
    </cfRule>
  </conditionalFormatting>
  <conditionalFormatting sqref="H30:H34">
    <cfRule type="containsText" dxfId="350" priority="410" operator="containsText" text="Muy Alta">
      <formula>NOT(ISERROR(SEARCH("Muy Alta",H30)))</formula>
    </cfRule>
    <cfRule type="containsText" dxfId="349" priority="411" operator="containsText" text="Alta">
      <formula>NOT(ISERROR(SEARCH("Alta",H30)))</formula>
    </cfRule>
    <cfRule type="containsText" dxfId="348" priority="412" operator="containsText" text="Muy Alta">
      <formula>NOT(ISERROR(SEARCH("Muy Alta",H30)))</formula>
    </cfRule>
    <cfRule type="containsText" dxfId="347" priority="417" operator="containsText" text="Muy Baja">
      <formula>NOT(ISERROR(SEARCH("Muy Baja",H30)))</formula>
    </cfRule>
    <cfRule type="containsText" dxfId="346" priority="418" operator="containsText" text="Baja">
      <formula>NOT(ISERROR(SEARCH("Baja",H30)))</formula>
    </cfRule>
    <cfRule type="containsText" dxfId="345" priority="419" operator="containsText" text="Media">
      <formula>NOT(ISERROR(SEARCH("Media",H30)))</formula>
    </cfRule>
    <cfRule type="containsText" dxfId="344" priority="420" operator="containsText" text="Alta">
      <formula>NOT(ISERROR(SEARCH("Alta",H30)))</formula>
    </cfRule>
    <cfRule type="containsText" dxfId="343" priority="422" operator="containsText" text="Muy Alta">
      <formula>NOT(ISERROR(SEARCH("Muy Alta",H30)))</formula>
    </cfRule>
  </conditionalFormatting>
  <conditionalFormatting sqref="I30:I34">
    <cfRule type="containsText" dxfId="342" priority="413" operator="containsText" text="Catastrófico">
      <formula>NOT(ISERROR(SEARCH("Catastrófico",I30)))</formula>
    </cfRule>
    <cfRule type="containsText" dxfId="341" priority="414" operator="containsText" text="Mayor">
      <formula>NOT(ISERROR(SEARCH("Mayor",I30)))</formula>
    </cfRule>
    <cfRule type="containsText" dxfId="340" priority="415" operator="containsText" text="Menor">
      <formula>NOT(ISERROR(SEARCH("Menor",I30)))</formula>
    </cfRule>
    <cfRule type="containsText" dxfId="339" priority="416" operator="containsText" text="Leve">
      <formula>NOT(ISERROR(SEARCH("Leve",I30)))</formula>
    </cfRule>
    <cfRule type="containsText" dxfId="338" priority="421" operator="containsText" text="Moderado">
      <formula>NOT(ISERROR(SEARCH("Moderado",I30)))</formula>
    </cfRule>
  </conditionalFormatting>
  <conditionalFormatting sqref="K30:K34">
    <cfRule type="containsText" dxfId="337" priority="408" operator="containsText" text="Media">
      <formula>NOT(ISERROR(SEARCH("Media",K30)))</formula>
    </cfRule>
  </conditionalFormatting>
  <conditionalFormatting sqref="L30:L34">
    <cfRule type="containsText" dxfId="336" priority="407" operator="containsText" text="Moderado">
      <formula>NOT(ISERROR(SEARCH("Moderado",L30)))</formula>
    </cfRule>
  </conditionalFormatting>
  <conditionalFormatting sqref="J30:J34">
    <cfRule type="containsText" dxfId="335" priority="406" operator="containsText" text="Moderado">
      <formula>NOT(ISERROR(SEARCH("Moderado",J30)))</formula>
    </cfRule>
  </conditionalFormatting>
  <conditionalFormatting sqref="J30:J34">
    <cfRule type="containsText" dxfId="334" priority="404" operator="containsText" text="Bajo">
      <formula>NOT(ISERROR(SEARCH("Bajo",J30)))</formula>
    </cfRule>
    <cfRule type="containsText" dxfId="333" priority="405" operator="containsText" text="Extremo">
      <formula>NOT(ISERROR(SEARCH("Extremo",J30)))</formula>
    </cfRule>
  </conditionalFormatting>
  <conditionalFormatting sqref="K30:K34">
    <cfRule type="containsText" dxfId="332" priority="402" operator="containsText" text="Baja">
      <formula>NOT(ISERROR(SEARCH("Baja",K30)))</formula>
    </cfRule>
    <cfRule type="containsText" dxfId="331" priority="403" operator="containsText" text="Muy Baja">
      <formula>NOT(ISERROR(SEARCH("Muy Baja",K30)))</formula>
    </cfRule>
  </conditionalFormatting>
  <conditionalFormatting sqref="K30:K34">
    <cfRule type="containsText" dxfId="330" priority="400" operator="containsText" text="Muy Alta">
      <formula>NOT(ISERROR(SEARCH("Muy Alta",K30)))</formula>
    </cfRule>
    <cfRule type="containsText" dxfId="329" priority="401" operator="containsText" text="Alta">
      <formula>NOT(ISERROR(SEARCH("Alta",K30)))</formula>
    </cfRule>
  </conditionalFormatting>
  <conditionalFormatting sqref="L30:L34">
    <cfRule type="containsText" dxfId="328" priority="396" operator="containsText" text="Catastrófico">
      <formula>NOT(ISERROR(SEARCH("Catastrófico",L30)))</formula>
    </cfRule>
    <cfRule type="containsText" dxfId="327" priority="397" operator="containsText" text="Mayor">
      <formula>NOT(ISERROR(SEARCH("Mayor",L30)))</formula>
    </cfRule>
    <cfRule type="containsText" dxfId="326" priority="398" operator="containsText" text="Menor">
      <formula>NOT(ISERROR(SEARCH("Menor",L30)))</formula>
    </cfRule>
    <cfRule type="containsText" dxfId="325" priority="399" operator="containsText" text="Leve">
      <formula>NOT(ISERROR(SEARCH("Leve",L30)))</formula>
    </cfRule>
  </conditionalFormatting>
  <conditionalFormatting sqref="K35:L35">
    <cfRule type="containsText" dxfId="324" priority="390" operator="containsText" text="3- Moderado">
      <formula>NOT(ISERROR(SEARCH("3- Moderado",K35)))</formula>
    </cfRule>
    <cfRule type="containsText" dxfId="323" priority="391" operator="containsText" text="6- Moderado">
      <formula>NOT(ISERROR(SEARCH("6- Moderado",K35)))</formula>
    </cfRule>
    <cfRule type="containsText" dxfId="322" priority="392" operator="containsText" text="4- Moderado">
      <formula>NOT(ISERROR(SEARCH("4- Moderado",K35)))</formula>
    </cfRule>
    <cfRule type="containsText" dxfId="321" priority="393" operator="containsText" text="3- Bajo">
      <formula>NOT(ISERROR(SEARCH("3- Bajo",K35)))</formula>
    </cfRule>
    <cfRule type="containsText" dxfId="320" priority="394" operator="containsText" text="4- Bajo">
      <formula>NOT(ISERROR(SEARCH("4- Bajo",K35)))</formula>
    </cfRule>
    <cfRule type="containsText" dxfId="319" priority="395" operator="containsText" text="1- Bajo">
      <formula>NOT(ISERROR(SEARCH("1- Bajo",K35)))</formula>
    </cfRule>
  </conditionalFormatting>
  <conditionalFormatting sqref="H35:I35">
    <cfRule type="containsText" dxfId="318" priority="384" operator="containsText" text="3- Moderado">
      <formula>NOT(ISERROR(SEARCH("3- Moderado",H35)))</formula>
    </cfRule>
    <cfRule type="containsText" dxfId="317" priority="385" operator="containsText" text="6- Moderado">
      <formula>NOT(ISERROR(SEARCH("6- Moderado",H35)))</formula>
    </cfRule>
    <cfRule type="containsText" dxfId="316" priority="386" operator="containsText" text="4- Moderado">
      <formula>NOT(ISERROR(SEARCH("4- Moderado",H35)))</formula>
    </cfRule>
    <cfRule type="containsText" dxfId="315" priority="387" operator="containsText" text="3- Bajo">
      <formula>NOT(ISERROR(SEARCH("3- Bajo",H35)))</formula>
    </cfRule>
    <cfRule type="containsText" dxfId="314" priority="388" operator="containsText" text="4- Bajo">
      <formula>NOT(ISERROR(SEARCH("4- Bajo",H35)))</formula>
    </cfRule>
    <cfRule type="containsText" dxfId="313" priority="389" operator="containsText" text="1- Bajo">
      <formula>NOT(ISERROR(SEARCH("1- Bajo",H35)))</formula>
    </cfRule>
  </conditionalFormatting>
  <conditionalFormatting sqref="A35 C35:E35">
    <cfRule type="containsText" dxfId="312" priority="378" operator="containsText" text="3- Moderado">
      <formula>NOT(ISERROR(SEARCH("3- Moderado",A35)))</formula>
    </cfRule>
    <cfRule type="containsText" dxfId="311" priority="379" operator="containsText" text="6- Moderado">
      <formula>NOT(ISERROR(SEARCH("6- Moderado",A35)))</formula>
    </cfRule>
    <cfRule type="containsText" dxfId="310" priority="380" operator="containsText" text="4- Moderado">
      <formula>NOT(ISERROR(SEARCH("4- Moderado",A35)))</formula>
    </cfRule>
    <cfRule type="containsText" dxfId="309" priority="381" operator="containsText" text="3- Bajo">
      <formula>NOT(ISERROR(SEARCH("3- Bajo",A35)))</formula>
    </cfRule>
    <cfRule type="containsText" dxfId="308" priority="382" operator="containsText" text="4- Bajo">
      <formula>NOT(ISERROR(SEARCH("4- Bajo",A35)))</formula>
    </cfRule>
    <cfRule type="containsText" dxfId="307" priority="383" operator="containsText" text="1- Bajo">
      <formula>NOT(ISERROR(SEARCH("1- Bajo",A35)))</formula>
    </cfRule>
  </conditionalFormatting>
  <conditionalFormatting sqref="F35:G35">
    <cfRule type="containsText" dxfId="306" priority="372" operator="containsText" text="3- Moderado">
      <formula>NOT(ISERROR(SEARCH("3- Moderado",F35)))</formula>
    </cfRule>
    <cfRule type="containsText" dxfId="305" priority="373" operator="containsText" text="6- Moderado">
      <formula>NOT(ISERROR(SEARCH("6- Moderado",F35)))</formula>
    </cfRule>
    <cfRule type="containsText" dxfId="304" priority="374" operator="containsText" text="4- Moderado">
      <formula>NOT(ISERROR(SEARCH("4- Moderado",F35)))</formula>
    </cfRule>
    <cfRule type="containsText" dxfId="303" priority="375" operator="containsText" text="3- Bajo">
      <formula>NOT(ISERROR(SEARCH("3- Bajo",F35)))</formula>
    </cfRule>
    <cfRule type="containsText" dxfId="302" priority="376" operator="containsText" text="4- Bajo">
      <formula>NOT(ISERROR(SEARCH("4- Bajo",F35)))</formula>
    </cfRule>
    <cfRule type="containsText" dxfId="301" priority="377" operator="containsText" text="1- Bajo">
      <formula>NOT(ISERROR(SEARCH("1- Bajo",F35)))</formula>
    </cfRule>
  </conditionalFormatting>
  <conditionalFormatting sqref="J35:J39">
    <cfRule type="containsText" dxfId="300" priority="367" operator="containsText" text="Bajo">
      <formula>NOT(ISERROR(SEARCH("Bajo",J35)))</formula>
    </cfRule>
    <cfRule type="containsText" dxfId="299" priority="368" operator="containsText" text="Moderado">
      <formula>NOT(ISERROR(SEARCH("Moderado",J35)))</formula>
    </cfRule>
    <cfRule type="containsText" dxfId="298" priority="369" operator="containsText" text="Alto">
      <formula>NOT(ISERROR(SEARCH("Alto",J35)))</formula>
    </cfRule>
    <cfRule type="containsText" dxfId="297" priority="370" operator="containsText" text="Extremo">
      <formula>NOT(ISERROR(SEARCH("Extremo",J35)))</formula>
    </cfRule>
    <cfRule type="colorScale" priority="371">
      <colorScale>
        <cfvo type="min"/>
        <cfvo type="max"/>
        <color rgb="FFFF7128"/>
        <color rgb="FFFFEF9C"/>
      </colorScale>
    </cfRule>
  </conditionalFormatting>
  <conditionalFormatting sqref="M35:M39">
    <cfRule type="containsText" dxfId="296" priority="342" operator="containsText" text="Moderado">
      <formula>NOT(ISERROR(SEARCH("Moderado",M35)))</formula>
    </cfRule>
    <cfRule type="containsText" dxfId="295" priority="362" operator="containsText" text="Bajo">
      <formula>NOT(ISERROR(SEARCH("Bajo",M35)))</formula>
    </cfRule>
    <cfRule type="containsText" dxfId="294" priority="363" operator="containsText" text="Moderado">
      <formula>NOT(ISERROR(SEARCH("Moderado",M35)))</formula>
    </cfRule>
    <cfRule type="containsText" dxfId="293" priority="364" operator="containsText" text="Alto">
      <formula>NOT(ISERROR(SEARCH("Alto",M35)))</formula>
    </cfRule>
    <cfRule type="containsText" dxfId="292" priority="365" operator="containsText" text="Extremo">
      <formula>NOT(ISERROR(SEARCH("Extremo",M35)))</formula>
    </cfRule>
    <cfRule type="colorScale" priority="366">
      <colorScale>
        <cfvo type="min"/>
        <cfvo type="max"/>
        <color rgb="FFFF7128"/>
        <color rgb="FFFFEF9C"/>
      </colorScale>
    </cfRule>
  </conditionalFormatting>
  <conditionalFormatting sqref="N35">
    <cfRule type="containsText" dxfId="291" priority="356" operator="containsText" text="3- Moderado">
      <formula>NOT(ISERROR(SEARCH("3- Moderado",N35)))</formula>
    </cfRule>
    <cfRule type="containsText" dxfId="290" priority="357" operator="containsText" text="6- Moderado">
      <formula>NOT(ISERROR(SEARCH("6- Moderado",N35)))</formula>
    </cfRule>
    <cfRule type="containsText" dxfId="289" priority="358" operator="containsText" text="4- Moderado">
      <formula>NOT(ISERROR(SEARCH("4- Moderado",N35)))</formula>
    </cfRule>
    <cfRule type="containsText" dxfId="288" priority="359" operator="containsText" text="3- Bajo">
      <formula>NOT(ISERROR(SEARCH("3- Bajo",N35)))</formula>
    </cfRule>
    <cfRule type="containsText" dxfId="287" priority="360" operator="containsText" text="4- Bajo">
      <formula>NOT(ISERROR(SEARCH("4- Bajo",N35)))</formula>
    </cfRule>
    <cfRule type="containsText" dxfId="286" priority="361" operator="containsText" text="1- Bajo">
      <formula>NOT(ISERROR(SEARCH("1- Bajo",N35)))</formula>
    </cfRule>
  </conditionalFormatting>
  <conditionalFormatting sqref="H35:H39">
    <cfRule type="containsText" dxfId="285" priority="343" operator="containsText" text="Muy Alta">
      <formula>NOT(ISERROR(SEARCH("Muy Alta",H35)))</formula>
    </cfRule>
    <cfRule type="containsText" dxfId="284" priority="344" operator="containsText" text="Alta">
      <formula>NOT(ISERROR(SEARCH("Alta",H35)))</formula>
    </cfRule>
    <cfRule type="containsText" dxfId="283" priority="345" operator="containsText" text="Muy Alta">
      <formula>NOT(ISERROR(SEARCH("Muy Alta",H35)))</formula>
    </cfRule>
    <cfRule type="containsText" dxfId="282" priority="350" operator="containsText" text="Muy Baja">
      <formula>NOT(ISERROR(SEARCH("Muy Baja",H35)))</formula>
    </cfRule>
    <cfRule type="containsText" dxfId="281" priority="351" operator="containsText" text="Baja">
      <formula>NOT(ISERROR(SEARCH("Baja",H35)))</formula>
    </cfRule>
    <cfRule type="containsText" dxfId="280" priority="352" operator="containsText" text="Media">
      <formula>NOT(ISERROR(SEARCH("Media",H35)))</formula>
    </cfRule>
    <cfRule type="containsText" dxfId="279" priority="353" operator="containsText" text="Alta">
      <formula>NOT(ISERROR(SEARCH("Alta",H35)))</formula>
    </cfRule>
    <cfRule type="containsText" dxfId="278" priority="355" operator="containsText" text="Muy Alta">
      <formula>NOT(ISERROR(SEARCH("Muy Alta",H35)))</formula>
    </cfRule>
  </conditionalFormatting>
  <conditionalFormatting sqref="I35:I39">
    <cfRule type="containsText" dxfId="277" priority="346" operator="containsText" text="Catastrófico">
      <formula>NOT(ISERROR(SEARCH("Catastrófico",I35)))</formula>
    </cfRule>
    <cfRule type="containsText" dxfId="276" priority="347" operator="containsText" text="Mayor">
      <formula>NOT(ISERROR(SEARCH("Mayor",I35)))</formula>
    </cfRule>
    <cfRule type="containsText" dxfId="275" priority="348" operator="containsText" text="Menor">
      <formula>NOT(ISERROR(SEARCH("Menor",I35)))</formula>
    </cfRule>
    <cfRule type="containsText" dxfId="274" priority="349" operator="containsText" text="Leve">
      <formula>NOT(ISERROR(SEARCH("Leve",I35)))</formula>
    </cfRule>
    <cfRule type="containsText" dxfId="273" priority="354" operator="containsText" text="Moderado">
      <formula>NOT(ISERROR(SEARCH("Moderado",I35)))</formula>
    </cfRule>
  </conditionalFormatting>
  <conditionalFormatting sqref="K35:K39">
    <cfRule type="containsText" dxfId="272" priority="341" operator="containsText" text="Media">
      <formula>NOT(ISERROR(SEARCH("Media",K35)))</formula>
    </cfRule>
  </conditionalFormatting>
  <conditionalFormatting sqref="L35:L39">
    <cfRule type="containsText" dxfId="271" priority="340" operator="containsText" text="Moderado">
      <formula>NOT(ISERROR(SEARCH("Moderado",L35)))</formula>
    </cfRule>
  </conditionalFormatting>
  <conditionalFormatting sqref="J35:J39">
    <cfRule type="containsText" dxfId="270" priority="339" operator="containsText" text="Moderado">
      <formula>NOT(ISERROR(SEARCH("Moderado",J35)))</formula>
    </cfRule>
  </conditionalFormatting>
  <conditionalFormatting sqref="J35:J39">
    <cfRule type="containsText" dxfId="269" priority="337" operator="containsText" text="Bajo">
      <formula>NOT(ISERROR(SEARCH("Bajo",J35)))</formula>
    </cfRule>
    <cfRule type="containsText" dxfId="268" priority="338" operator="containsText" text="Extremo">
      <formula>NOT(ISERROR(SEARCH("Extremo",J35)))</formula>
    </cfRule>
  </conditionalFormatting>
  <conditionalFormatting sqref="K35:K39">
    <cfRule type="containsText" dxfId="267" priority="335" operator="containsText" text="Baja">
      <formula>NOT(ISERROR(SEARCH("Baja",K35)))</formula>
    </cfRule>
    <cfRule type="containsText" dxfId="266" priority="336" operator="containsText" text="Muy Baja">
      <formula>NOT(ISERROR(SEARCH("Muy Baja",K35)))</formula>
    </cfRule>
  </conditionalFormatting>
  <conditionalFormatting sqref="K35:K39">
    <cfRule type="containsText" dxfId="265" priority="333" operator="containsText" text="Muy Alta">
      <formula>NOT(ISERROR(SEARCH("Muy Alta",K35)))</formula>
    </cfRule>
    <cfRule type="containsText" dxfId="264" priority="334" operator="containsText" text="Alta">
      <formula>NOT(ISERROR(SEARCH("Alta",K35)))</formula>
    </cfRule>
  </conditionalFormatting>
  <conditionalFormatting sqref="L35:L39">
    <cfRule type="containsText" dxfId="263" priority="329" operator="containsText" text="Catastrófico">
      <formula>NOT(ISERROR(SEARCH("Catastrófico",L35)))</formula>
    </cfRule>
    <cfRule type="containsText" dxfId="262" priority="330" operator="containsText" text="Mayor">
      <formula>NOT(ISERROR(SEARCH("Mayor",L35)))</formula>
    </cfRule>
    <cfRule type="containsText" dxfId="261" priority="331" operator="containsText" text="Menor">
      <formula>NOT(ISERROR(SEARCH("Menor",L35)))</formula>
    </cfRule>
    <cfRule type="containsText" dxfId="260" priority="332" operator="containsText" text="Leve">
      <formula>NOT(ISERROR(SEARCH("Leve",L35)))</formula>
    </cfRule>
  </conditionalFormatting>
  <conditionalFormatting sqref="K40:L40">
    <cfRule type="containsText" dxfId="259" priority="323" operator="containsText" text="3- Moderado">
      <formula>NOT(ISERROR(SEARCH("3- Moderado",K40)))</formula>
    </cfRule>
    <cfRule type="containsText" dxfId="258" priority="324" operator="containsText" text="6- Moderado">
      <formula>NOT(ISERROR(SEARCH("6- Moderado",K40)))</formula>
    </cfRule>
    <cfRule type="containsText" dxfId="257" priority="325" operator="containsText" text="4- Moderado">
      <formula>NOT(ISERROR(SEARCH("4- Moderado",K40)))</formula>
    </cfRule>
    <cfRule type="containsText" dxfId="256" priority="326" operator="containsText" text="3- Bajo">
      <formula>NOT(ISERROR(SEARCH("3- Bajo",K40)))</formula>
    </cfRule>
    <cfRule type="containsText" dxfId="255" priority="327" operator="containsText" text="4- Bajo">
      <formula>NOT(ISERROR(SEARCH("4- Bajo",K40)))</formula>
    </cfRule>
    <cfRule type="containsText" dxfId="254" priority="328" operator="containsText" text="1- Bajo">
      <formula>NOT(ISERROR(SEARCH("1- Bajo",K40)))</formula>
    </cfRule>
  </conditionalFormatting>
  <conditionalFormatting sqref="H40:I40">
    <cfRule type="containsText" dxfId="253" priority="317" operator="containsText" text="3- Moderado">
      <formula>NOT(ISERROR(SEARCH("3- Moderado",H40)))</formula>
    </cfRule>
    <cfRule type="containsText" dxfId="252" priority="318" operator="containsText" text="6- Moderado">
      <formula>NOT(ISERROR(SEARCH("6- Moderado",H40)))</formula>
    </cfRule>
    <cfRule type="containsText" dxfId="251" priority="319" operator="containsText" text="4- Moderado">
      <formula>NOT(ISERROR(SEARCH("4- Moderado",H40)))</formula>
    </cfRule>
    <cfRule type="containsText" dxfId="250" priority="320" operator="containsText" text="3- Bajo">
      <formula>NOT(ISERROR(SEARCH("3- Bajo",H40)))</formula>
    </cfRule>
    <cfRule type="containsText" dxfId="249" priority="321" operator="containsText" text="4- Bajo">
      <formula>NOT(ISERROR(SEARCH("4- Bajo",H40)))</formula>
    </cfRule>
    <cfRule type="containsText" dxfId="248" priority="322" operator="containsText" text="1- Bajo">
      <formula>NOT(ISERROR(SEARCH("1- Bajo",H40)))</formula>
    </cfRule>
  </conditionalFormatting>
  <conditionalFormatting sqref="A40 C40:E40">
    <cfRule type="containsText" dxfId="247" priority="311" operator="containsText" text="3- Moderado">
      <formula>NOT(ISERROR(SEARCH("3- Moderado",A40)))</formula>
    </cfRule>
    <cfRule type="containsText" dxfId="246" priority="312" operator="containsText" text="6- Moderado">
      <formula>NOT(ISERROR(SEARCH("6- Moderado",A40)))</formula>
    </cfRule>
    <cfRule type="containsText" dxfId="245" priority="313" operator="containsText" text="4- Moderado">
      <formula>NOT(ISERROR(SEARCH("4- Moderado",A40)))</formula>
    </cfRule>
    <cfRule type="containsText" dxfId="244" priority="314" operator="containsText" text="3- Bajo">
      <formula>NOT(ISERROR(SEARCH("3- Bajo",A40)))</formula>
    </cfRule>
    <cfRule type="containsText" dxfId="243" priority="315" operator="containsText" text="4- Bajo">
      <formula>NOT(ISERROR(SEARCH("4- Bajo",A40)))</formula>
    </cfRule>
    <cfRule type="containsText" dxfId="242" priority="316" operator="containsText" text="1- Bajo">
      <formula>NOT(ISERROR(SEARCH("1- Bajo",A40)))</formula>
    </cfRule>
  </conditionalFormatting>
  <conditionalFormatting sqref="F40:G40">
    <cfRule type="containsText" dxfId="241" priority="305" operator="containsText" text="3- Moderado">
      <formula>NOT(ISERROR(SEARCH("3- Moderado",F40)))</formula>
    </cfRule>
    <cfRule type="containsText" dxfId="240" priority="306" operator="containsText" text="6- Moderado">
      <formula>NOT(ISERROR(SEARCH("6- Moderado",F40)))</formula>
    </cfRule>
    <cfRule type="containsText" dxfId="239" priority="307" operator="containsText" text="4- Moderado">
      <formula>NOT(ISERROR(SEARCH("4- Moderado",F40)))</formula>
    </cfRule>
    <cfRule type="containsText" dxfId="238" priority="308" operator="containsText" text="3- Bajo">
      <formula>NOT(ISERROR(SEARCH("3- Bajo",F40)))</formula>
    </cfRule>
    <cfRule type="containsText" dxfId="237" priority="309" operator="containsText" text="4- Bajo">
      <formula>NOT(ISERROR(SEARCH("4- Bajo",F40)))</formula>
    </cfRule>
    <cfRule type="containsText" dxfId="236" priority="310" operator="containsText" text="1- Bajo">
      <formula>NOT(ISERROR(SEARCH("1- Bajo",F40)))</formula>
    </cfRule>
  </conditionalFormatting>
  <conditionalFormatting sqref="J40:J44">
    <cfRule type="containsText" dxfId="235" priority="300" operator="containsText" text="Bajo">
      <formula>NOT(ISERROR(SEARCH("Bajo",J40)))</formula>
    </cfRule>
    <cfRule type="containsText" dxfId="234" priority="301" operator="containsText" text="Moderado">
      <formula>NOT(ISERROR(SEARCH("Moderado",J40)))</formula>
    </cfRule>
    <cfRule type="containsText" dxfId="233" priority="302" operator="containsText" text="Alto">
      <formula>NOT(ISERROR(SEARCH("Alto",J40)))</formula>
    </cfRule>
    <cfRule type="containsText" dxfId="232" priority="303" operator="containsText" text="Extremo">
      <formula>NOT(ISERROR(SEARCH("Extremo",J40)))</formula>
    </cfRule>
    <cfRule type="colorScale" priority="304">
      <colorScale>
        <cfvo type="min"/>
        <cfvo type="max"/>
        <color rgb="FFFF7128"/>
        <color rgb="FFFFEF9C"/>
      </colorScale>
    </cfRule>
  </conditionalFormatting>
  <conditionalFormatting sqref="M40:M44">
    <cfRule type="containsText" dxfId="231" priority="275" operator="containsText" text="Moderado">
      <formula>NOT(ISERROR(SEARCH("Moderado",M40)))</formula>
    </cfRule>
    <cfRule type="containsText" dxfId="230" priority="295" operator="containsText" text="Bajo">
      <formula>NOT(ISERROR(SEARCH("Bajo",M40)))</formula>
    </cfRule>
    <cfRule type="containsText" dxfId="229" priority="296" operator="containsText" text="Moderado">
      <formula>NOT(ISERROR(SEARCH("Moderado",M40)))</formula>
    </cfRule>
    <cfRule type="containsText" dxfId="228" priority="297" operator="containsText" text="Alto">
      <formula>NOT(ISERROR(SEARCH("Alto",M40)))</formula>
    </cfRule>
    <cfRule type="containsText" dxfId="227" priority="298" operator="containsText" text="Extremo">
      <formula>NOT(ISERROR(SEARCH("Extremo",M40)))</formula>
    </cfRule>
    <cfRule type="colorScale" priority="299">
      <colorScale>
        <cfvo type="min"/>
        <cfvo type="max"/>
        <color rgb="FFFF7128"/>
        <color rgb="FFFFEF9C"/>
      </colorScale>
    </cfRule>
  </conditionalFormatting>
  <conditionalFormatting sqref="N40">
    <cfRule type="containsText" dxfId="226" priority="289" operator="containsText" text="3- Moderado">
      <formula>NOT(ISERROR(SEARCH("3- Moderado",N40)))</formula>
    </cfRule>
    <cfRule type="containsText" dxfId="225" priority="290" operator="containsText" text="6- Moderado">
      <formula>NOT(ISERROR(SEARCH("6- Moderado",N40)))</formula>
    </cfRule>
    <cfRule type="containsText" dxfId="224" priority="291" operator="containsText" text="4- Moderado">
      <formula>NOT(ISERROR(SEARCH("4- Moderado",N40)))</formula>
    </cfRule>
    <cfRule type="containsText" dxfId="223" priority="292" operator="containsText" text="3- Bajo">
      <formula>NOT(ISERROR(SEARCH("3- Bajo",N40)))</formula>
    </cfRule>
    <cfRule type="containsText" dxfId="222" priority="293" operator="containsText" text="4- Bajo">
      <formula>NOT(ISERROR(SEARCH("4- Bajo",N40)))</formula>
    </cfRule>
    <cfRule type="containsText" dxfId="221" priority="294" operator="containsText" text="1- Bajo">
      <formula>NOT(ISERROR(SEARCH("1- Bajo",N40)))</formula>
    </cfRule>
  </conditionalFormatting>
  <conditionalFormatting sqref="H40:H44">
    <cfRule type="containsText" dxfId="220" priority="276" operator="containsText" text="Muy Alta">
      <formula>NOT(ISERROR(SEARCH("Muy Alta",H40)))</formula>
    </cfRule>
    <cfRule type="containsText" dxfId="219" priority="277" operator="containsText" text="Alta">
      <formula>NOT(ISERROR(SEARCH("Alta",H40)))</formula>
    </cfRule>
    <cfRule type="containsText" dxfId="218" priority="278" operator="containsText" text="Muy Alta">
      <formula>NOT(ISERROR(SEARCH("Muy Alta",H40)))</formula>
    </cfRule>
    <cfRule type="containsText" dxfId="217" priority="283" operator="containsText" text="Muy Baja">
      <formula>NOT(ISERROR(SEARCH("Muy Baja",H40)))</formula>
    </cfRule>
    <cfRule type="containsText" dxfId="216" priority="284" operator="containsText" text="Baja">
      <formula>NOT(ISERROR(SEARCH("Baja",H40)))</formula>
    </cfRule>
    <cfRule type="containsText" dxfId="215" priority="285" operator="containsText" text="Media">
      <formula>NOT(ISERROR(SEARCH("Media",H40)))</formula>
    </cfRule>
    <cfRule type="containsText" dxfId="214" priority="286" operator="containsText" text="Alta">
      <formula>NOT(ISERROR(SEARCH("Alta",H40)))</formula>
    </cfRule>
    <cfRule type="containsText" dxfId="213" priority="288" operator="containsText" text="Muy Alta">
      <formula>NOT(ISERROR(SEARCH("Muy Alta",H40)))</formula>
    </cfRule>
  </conditionalFormatting>
  <conditionalFormatting sqref="I40:I44">
    <cfRule type="containsText" dxfId="212" priority="279" operator="containsText" text="Catastrófico">
      <formula>NOT(ISERROR(SEARCH("Catastrófico",I40)))</formula>
    </cfRule>
    <cfRule type="containsText" dxfId="211" priority="280" operator="containsText" text="Mayor">
      <formula>NOT(ISERROR(SEARCH("Mayor",I40)))</formula>
    </cfRule>
    <cfRule type="containsText" dxfId="210" priority="281" operator="containsText" text="Menor">
      <formula>NOT(ISERROR(SEARCH("Menor",I40)))</formula>
    </cfRule>
    <cfRule type="containsText" dxfId="209" priority="282" operator="containsText" text="Leve">
      <formula>NOT(ISERROR(SEARCH("Leve",I40)))</formula>
    </cfRule>
    <cfRule type="containsText" dxfId="208" priority="287" operator="containsText" text="Moderado">
      <formula>NOT(ISERROR(SEARCH("Moderado",I40)))</formula>
    </cfRule>
  </conditionalFormatting>
  <conditionalFormatting sqref="K40:K44">
    <cfRule type="containsText" dxfId="207" priority="274" operator="containsText" text="Media">
      <formula>NOT(ISERROR(SEARCH("Media",K40)))</formula>
    </cfRule>
  </conditionalFormatting>
  <conditionalFormatting sqref="L40:L44">
    <cfRule type="containsText" dxfId="206" priority="273" operator="containsText" text="Moderado">
      <formula>NOT(ISERROR(SEARCH("Moderado",L40)))</formula>
    </cfRule>
  </conditionalFormatting>
  <conditionalFormatting sqref="J40:J44">
    <cfRule type="containsText" dxfId="205" priority="272" operator="containsText" text="Moderado">
      <formula>NOT(ISERROR(SEARCH("Moderado",J40)))</formula>
    </cfRule>
  </conditionalFormatting>
  <conditionalFormatting sqref="J40:J44">
    <cfRule type="containsText" dxfId="204" priority="270" operator="containsText" text="Bajo">
      <formula>NOT(ISERROR(SEARCH("Bajo",J40)))</formula>
    </cfRule>
    <cfRule type="containsText" dxfId="203" priority="271" operator="containsText" text="Extremo">
      <formula>NOT(ISERROR(SEARCH("Extremo",J40)))</formula>
    </cfRule>
  </conditionalFormatting>
  <conditionalFormatting sqref="K40:K44">
    <cfRule type="containsText" dxfId="202" priority="268" operator="containsText" text="Baja">
      <formula>NOT(ISERROR(SEARCH("Baja",K40)))</formula>
    </cfRule>
    <cfRule type="containsText" dxfId="201" priority="269" operator="containsText" text="Muy Baja">
      <formula>NOT(ISERROR(SEARCH("Muy Baja",K40)))</formula>
    </cfRule>
  </conditionalFormatting>
  <conditionalFormatting sqref="K40:K44">
    <cfRule type="containsText" dxfId="200" priority="266" operator="containsText" text="Muy Alta">
      <formula>NOT(ISERROR(SEARCH("Muy Alta",K40)))</formula>
    </cfRule>
    <cfRule type="containsText" dxfId="199" priority="267" operator="containsText" text="Alta">
      <formula>NOT(ISERROR(SEARCH("Alta",K40)))</formula>
    </cfRule>
  </conditionalFormatting>
  <conditionalFormatting sqref="L40:L44">
    <cfRule type="containsText" dxfId="198" priority="262" operator="containsText" text="Catastrófico">
      <formula>NOT(ISERROR(SEARCH("Catastrófico",L40)))</formula>
    </cfRule>
    <cfRule type="containsText" dxfId="197" priority="263" operator="containsText" text="Mayor">
      <formula>NOT(ISERROR(SEARCH("Mayor",L40)))</formula>
    </cfRule>
    <cfRule type="containsText" dxfId="196" priority="264" operator="containsText" text="Menor">
      <formula>NOT(ISERROR(SEARCH("Menor",L40)))</formula>
    </cfRule>
    <cfRule type="containsText" dxfId="195" priority="265" operator="containsText" text="Leve">
      <formula>NOT(ISERROR(SEARCH("Leve",L40)))</formula>
    </cfRule>
  </conditionalFormatting>
  <conditionalFormatting sqref="K45:L45">
    <cfRule type="containsText" dxfId="194" priority="256" operator="containsText" text="3- Moderado">
      <formula>NOT(ISERROR(SEARCH("3- Moderado",K45)))</formula>
    </cfRule>
    <cfRule type="containsText" dxfId="193" priority="257" operator="containsText" text="6- Moderado">
      <formula>NOT(ISERROR(SEARCH("6- Moderado",K45)))</formula>
    </cfRule>
    <cfRule type="containsText" dxfId="192" priority="258" operator="containsText" text="4- Moderado">
      <formula>NOT(ISERROR(SEARCH("4- Moderado",K45)))</formula>
    </cfRule>
    <cfRule type="containsText" dxfId="191" priority="259" operator="containsText" text="3- Bajo">
      <formula>NOT(ISERROR(SEARCH("3- Bajo",K45)))</formula>
    </cfRule>
    <cfRule type="containsText" dxfId="190" priority="260" operator="containsText" text="4- Bajo">
      <formula>NOT(ISERROR(SEARCH("4- Bajo",K45)))</formula>
    </cfRule>
    <cfRule type="containsText" dxfId="189" priority="261" operator="containsText" text="1- Bajo">
      <formula>NOT(ISERROR(SEARCH("1- Bajo",K45)))</formula>
    </cfRule>
  </conditionalFormatting>
  <conditionalFormatting sqref="H45:I45">
    <cfRule type="containsText" dxfId="188" priority="250" operator="containsText" text="3- Moderado">
      <formula>NOT(ISERROR(SEARCH("3- Moderado",H45)))</formula>
    </cfRule>
    <cfRule type="containsText" dxfId="187" priority="251" operator="containsText" text="6- Moderado">
      <formula>NOT(ISERROR(SEARCH("6- Moderado",H45)))</formula>
    </cfRule>
    <cfRule type="containsText" dxfId="186" priority="252" operator="containsText" text="4- Moderado">
      <formula>NOT(ISERROR(SEARCH("4- Moderado",H45)))</formula>
    </cfRule>
    <cfRule type="containsText" dxfId="185" priority="253" operator="containsText" text="3- Bajo">
      <formula>NOT(ISERROR(SEARCH("3- Bajo",H45)))</formula>
    </cfRule>
    <cfRule type="containsText" dxfId="184" priority="254" operator="containsText" text="4- Bajo">
      <formula>NOT(ISERROR(SEARCH("4- Bajo",H45)))</formula>
    </cfRule>
    <cfRule type="containsText" dxfId="183" priority="255" operator="containsText" text="1- Bajo">
      <formula>NOT(ISERROR(SEARCH("1- Bajo",H45)))</formula>
    </cfRule>
  </conditionalFormatting>
  <conditionalFormatting sqref="A45 C45:E45">
    <cfRule type="containsText" dxfId="182" priority="244" operator="containsText" text="3- Moderado">
      <formula>NOT(ISERROR(SEARCH("3- Moderado",A45)))</formula>
    </cfRule>
    <cfRule type="containsText" dxfId="181" priority="245" operator="containsText" text="6- Moderado">
      <formula>NOT(ISERROR(SEARCH("6- Moderado",A45)))</formula>
    </cfRule>
    <cfRule type="containsText" dxfId="180" priority="246" operator="containsText" text="4- Moderado">
      <formula>NOT(ISERROR(SEARCH("4- Moderado",A45)))</formula>
    </cfRule>
    <cfRule type="containsText" dxfId="179" priority="247" operator="containsText" text="3- Bajo">
      <formula>NOT(ISERROR(SEARCH("3- Bajo",A45)))</formula>
    </cfRule>
    <cfRule type="containsText" dxfId="178" priority="248" operator="containsText" text="4- Bajo">
      <formula>NOT(ISERROR(SEARCH("4- Bajo",A45)))</formula>
    </cfRule>
    <cfRule type="containsText" dxfId="177" priority="249" operator="containsText" text="1- Bajo">
      <formula>NOT(ISERROR(SEARCH("1- Bajo",A45)))</formula>
    </cfRule>
  </conditionalFormatting>
  <conditionalFormatting sqref="F45:G45">
    <cfRule type="containsText" dxfId="176" priority="238" operator="containsText" text="3- Moderado">
      <formula>NOT(ISERROR(SEARCH("3- Moderado",F45)))</formula>
    </cfRule>
    <cfRule type="containsText" dxfId="175" priority="239" operator="containsText" text="6- Moderado">
      <formula>NOT(ISERROR(SEARCH("6- Moderado",F45)))</formula>
    </cfRule>
    <cfRule type="containsText" dxfId="174" priority="240" operator="containsText" text="4- Moderado">
      <formula>NOT(ISERROR(SEARCH("4- Moderado",F45)))</formula>
    </cfRule>
    <cfRule type="containsText" dxfId="173" priority="241" operator="containsText" text="3- Bajo">
      <formula>NOT(ISERROR(SEARCH("3- Bajo",F45)))</formula>
    </cfRule>
    <cfRule type="containsText" dxfId="172" priority="242" operator="containsText" text="4- Bajo">
      <formula>NOT(ISERROR(SEARCH("4- Bajo",F45)))</formula>
    </cfRule>
    <cfRule type="containsText" dxfId="171" priority="243" operator="containsText" text="1- Bajo">
      <formula>NOT(ISERROR(SEARCH("1- Bajo",F45)))</formula>
    </cfRule>
  </conditionalFormatting>
  <conditionalFormatting sqref="J45:J49">
    <cfRule type="containsText" dxfId="170" priority="233" operator="containsText" text="Bajo">
      <formula>NOT(ISERROR(SEARCH("Bajo",J45)))</formula>
    </cfRule>
    <cfRule type="containsText" dxfId="169" priority="234" operator="containsText" text="Moderado">
      <formula>NOT(ISERROR(SEARCH("Moderado",J45)))</formula>
    </cfRule>
    <cfRule type="containsText" dxfId="168" priority="235" operator="containsText" text="Alto">
      <formula>NOT(ISERROR(SEARCH("Alto",J45)))</formula>
    </cfRule>
    <cfRule type="containsText" dxfId="167" priority="236" operator="containsText" text="Extremo">
      <formula>NOT(ISERROR(SEARCH("Extremo",J45)))</formula>
    </cfRule>
    <cfRule type="colorScale" priority="237">
      <colorScale>
        <cfvo type="min"/>
        <cfvo type="max"/>
        <color rgb="FFFF7128"/>
        <color rgb="FFFFEF9C"/>
      </colorScale>
    </cfRule>
  </conditionalFormatting>
  <conditionalFormatting sqref="M45:M49">
    <cfRule type="containsText" dxfId="166" priority="208" operator="containsText" text="Moderado">
      <formula>NOT(ISERROR(SEARCH("Moderado",M45)))</formula>
    </cfRule>
    <cfRule type="containsText" dxfId="165" priority="228" operator="containsText" text="Bajo">
      <formula>NOT(ISERROR(SEARCH("Bajo",M45)))</formula>
    </cfRule>
    <cfRule type="containsText" dxfId="164" priority="229" operator="containsText" text="Moderado">
      <formula>NOT(ISERROR(SEARCH("Moderado",M45)))</formula>
    </cfRule>
    <cfRule type="containsText" dxfId="163" priority="230" operator="containsText" text="Alto">
      <formula>NOT(ISERROR(SEARCH("Alto",M45)))</formula>
    </cfRule>
    <cfRule type="containsText" dxfId="162" priority="231" operator="containsText" text="Extremo">
      <formula>NOT(ISERROR(SEARCH("Extremo",M45)))</formula>
    </cfRule>
    <cfRule type="colorScale" priority="232">
      <colorScale>
        <cfvo type="min"/>
        <cfvo type="max"/>
        <color rgb="FFFF7128"/>
        <color rgb="FFFFEF9C"/>
      </colorScale>
    </cfRule>
  </conditionalFormatting>
  <conditionalFormatting sqref="N45">
    <cfRule type="containsText" dxfId="161" priority="222" operator="containsText" text="3- Moderado">
      <formula>NOT(ISERROR(SEARCH("3- Moderado",N45)))</formula>
    </cfRule>
    <cfRule type="containsText" dxfId="160" priority="223" operator="containsText" text="6- Moderado">
      <formula>NOT(ISERROR(SEARCH("6- Moderado",N45)))</formula>
    </cfRule>
    <cfRule type="containsText" dxfId="159" priority="224" operator="containsText" text="4- Moderado">
      <formula>NOT(ISERROR(SEARCH("4- Moderado",N45)))</formula>
    </cfRule>
    <cfRule type="containsText" dxfId="158" priority="225" operator="containsText" text="3- Bajo">
      <formula>NOT(ISERROR(SEARCH("3- Bajo",N45)))</formula>
    </cfRule>
    <cfRule type="containsText" dxfId="157" priority="226" operator="containsText" text="4- Bajo">
      <formula>NOT(ISERROR(SEARCH("4- Bajo",N45)))</formula>
    </cfRule>
    <cfRule type="containsText" dxfId="156" priority="227" operator="containsText" text="1- Bajo">
      <formula>NOT(ISERROR(SEARCH("1- Bajo",N45)))</formula>
    </cfRule>
  </conditionalFormatting>
  <conditionalFormatting sqref="H45:H49">
    <cfRule type="containsText" dxfId="155" priority="209" operator="containsText" text="Muy Alta">
      <formula>NOT(ISERROR(SEARCH("Muy Alta",H45)))</formula>
    </cfRule>
    <cfRule type="containsText" dxfId="154" priority="210" operator="containsText" text="Alta">
      <formula>NOT(ISERROR(SEARCH("Alta",H45)))</formula>
    </cfRule>
    <cfRule type="containsText" dxfId="153" priority="211" operator="containsText" text="Muy Alta">
      <formula>NOT(ISERROR(SEARCH("Muy Alta",H45)))</formula>
    </cfRule>
    <cfRule type="containsText" dxfId="152" priority="216" operator="containsText" text="Muy Baja">
      <formula>NOT(ISERROR(SEARCH("Muy Baja",H45)))</formula>
    </cfRule>
    <cfRule type="containsText" dxfId="151" priority="217" operator="containsText" text="Baja">
      <formula>NOT(ISERROR(SEARCH("Baja",H45)))</formula>
    </cfRule>
    <cfRule type="containsText" dxfId="150" priority="218" operator="containsText" text="Media">
      <formula>NOT(ISERROR(SEARCH("Media",H45)))</formula>
    </cfRule>
    <cfRule type="containsText" dxfId="149" priority="219" operator="containsText" text="Alta">
      <formula>NOT(ISERROR(SEARCH("Alta",H45)))</formula>
    </cfRule>
    <cfRule type="containsText" dxfId="148" priority="221" operator="containsText" text="Muy Alta">
      <formula>NOT(ISERROR(SEARCH("Muy Alta",H45)))</formula>
    </cfRule>
  </conditionalFormatting>
  <conditionalFormatting sqref="I45:I49">
    <cfRule type="containsText" dxfId="147" priority="212" operator="containsText" text="Catastrófico">
      <formula>NOT(ISERROR(SEARCH("Catastrófico",I45)))</formula>
    </cfRule>
    <cfRule type="containsText" dxfId="146" priority="213" operator="containsText" text="Mayor">
      <formula>NOT(ISERROR(SEARCH("Mayor",I45)))</formula>
    </cfRule>
    <cfRule type="containsText" dxfId="145" priority="214" operator="containsText" text="Menor">
      <formula>NOT(ISERROR(SEARCH("Menor",I45)))</formula>
    </cfRule>
    <cfRule type="containsText" dxfId="144" priority="215" operator="containsText" text="Leve">
      <formula>NOT(ISERROR(SEARCH("Leve",I45)))</formula>
    </cfRule>
    <cfRule type="containsText" dxfId="143" priority="220" operator="containsText" text="Moderado">
      <formula>NOT(ISERROR(SEARCH("Moderado",I45)))</formula>
    </cfRule>
  </conditionalFormatting>
  <conditionalFormatting sqref="K45:K49">
    <cfRule type="containsText" dxfId="142" priority="207" operator="containsText" text="Media">
      <formula>NOT(ISERROR(SEARCH("Media",K45)))</formula>
    </cfRule>
  </conditionalFormatting>
  <conditionalFormatting sqref="L45:L49">
    <cfRule type="containsText" dxfId="141" priority="206" operator="containsText" text="Moderado">
      <formula>NOT(ISERROR(SEARCH("Moderado",L45)))</formula>
    </cfRule>
  </conditionalFormatting>
  <conditionalFormatting sqref="J45:J49">
    <cfRule type="containsText" dxfId="140" priority="205" operator="containsText" text="Moderado">
      <formula>NOT(ISERROR(SEARCH("Moderado",J45)))</formula>
    </cfRule>
  </conditionalFormatting>
  <conditionalFormatting sqref="J45:J49">
    <cfRule type="containsText" dxfId="139" priority="203" operator="containsText" text="Bajo">
      <formula>NOT(ISERROR(SEARCH("Bajo",J45)))</formula>
    </cfRule>
    <cfRule type="containsText" dxfId="138" priority="204" operator="containsText" text="Extremo">
      <formula>NOT(ISERROR(SEARCH("Extremo",J45)))</formula>
    </cfRule>
  </conditionalFormatting>
  <conditionalFormatting sqref="K45:K49">
    <cfRule type="containsText" dxfId="137" priority="201" operator="containsText" text="Baja">
      <formula>NOT(ISERROR(SEARCH("Baja",K45)))</formula>
    </cfRule>
    <cfRule type="containsText" dxfId="136" priority="202" operator="containsText" text="Muy Baja">
      <formula>NOT(ISERROR(SEARCH("Muy Baja",K45)))</formula>
    </cfRule>
  </conditionalFormatting>
  <conditionalFormatting sqref="K45:K49">
    <cfRule type="containsText" dxfId="135" priority="199" operator="containsText" text="Muy Alta">
      <formula>NOT(ISERROR(SEARCH("Muy Alta",K45)))</formula>
    </cfRule>
    <cfRule type="containsText" dxfId="134" priority="200" operator="containsText" text="Alta">
      <formula>NOT(ISERROR(SEARCH("Alta",K45)))</formula>
    </cfRule>
  </conditionalFormatting>
  <conditionalFormatting sqref="L45:L49">
    <cfRule type="containsText" dxfId="133" priority="195" operator="containsText" text="Catastrófico">
      <formula>NOT(ISERROR(SEARCH("Catastrófico",L45)))</formula>
    </cfRule>
    <cfRule type="containsText" dxfId="132" priority="196" operator="containsText" text="Mayor">
      <formula>NOT(ISERROR(SEARCH("Mayor",L45)))</formula>
    </cfRule>
    <cfRule type="containsText" dxfId="131" priority="197" operator="containsText" text="Menor">
      <formula>NOT(ISERROR(SEARCH("Menor",L45)))</formula>
    </cfRule>
    <cfRule type="containsText" dxfId="130" priority="198" operator="containsText" text="Leve">
      <formula>NOT(ISERROR(SEARCH("Leve",L45)))</formula>
    </cfRule>
  </conditionalFormatting>
  <conditionalFormatting sqref="K50:L50">
    <cfRule type="containsText" dxfId="129" priority="189" operator="containsText" text="3- Moderado">
      <formula>NOT(ISERROR(SEARCH("3- Moderado",K50)))</formula>
    </cfRule>
    <cfRule type="containsText" dxfId="128" priority="190" operator="containsText" text="6- Moderado">
      <formula>NOT(ISERROR(SEARCH("6- Moderado",K50)))</formula>
    </cfRule>
    <cfRule type="containsText" dxfId="127" priority="191" operator="containsText" text="4- Moderado">
      <formula>NOT(ISERROR(SEARCH("4- Moderado",K50)))</formula>
    </cfRule>
    <cfRule type="containsText" dxfId="126" priority="192" operator="containsText" text="3- Bajo">
      <formula>NOT(ISERROR(SEARCH("3- Bajo",K50)))</formula>
    </cfRule>
    <cfRule type="containsText" dxfId="125" priority="193" operator="containsText" text="4- Bajo">
      <formula>NOT(ISERROR(SEARCH("4- Bajo",K50)))</formula>
    </cfRule>
    <cfRule type="containsText" dxfId="124" priority="194" operator="containsText" text="1- Bajo">
      <formula>NOT(ISERROR(SEARCH("1- Bajo",K50)))</formula>
    </cfRule>
  </conditionalFormatting>
  <conditionalFormatting sqref="H50:I50">
    <cfRule type="containsText" dxfId="123" priority="183" operator="containsText" text="3- Moderado">
      <formula>NOT(ISERROR(SEARCH("3- Moderado",H50)))</formula>
    </cfRule>
    <cfRule type="containsText" dxfId="122" priority="184" operator="containsText" text="6- Moderado">
      <formula>NOT(ISERROR(SEARCH("6- Moderado",H50)))</formula>
    </cfRule>
    <cfRule type="containsText" dxfId="121" priority="185" operator="containsText" text="4- Moderado">
      <formula>NOT(ISERROR(SEARCH("4- Moderado",H50)))</formula>
    </cfRule>
    <cfRule type="containsText" dxfId="120" priority="186" operator="containsText" text="3- Bajo">
      <formula>NOT(ISERROR(SEARCH("3- Bajo",H50)))</formula>
    </cfRule>
    <cfRule type="containsText" dxfId="119" priority="187" operator="containsText" text="4- Bajo">
      <formula>NOT(ISERROR(SEARCH("4- Bajo",H50)))</formula>
    </cfRule>
    <cfRule type="containsText" dxfId="118" priority="188" operator="containsText" text="1- Bajo">
      <formula>NOT(ISERROR(SEARCH("1- Bajo",H50)))</formula>
    </cfRule>
  </conditionalFormatting>
  <conditionalFormatting sqref="A50 C50:E50">
    <cfRule type="containsText" dxfId="117" priority="177" operator="containsText" text="3- Moderado">
      <formula>NOT(ISERROR(SEARCH("3- Moderado",A50)))</formula>
    </cfRule>
    <cfRule type="containsText" dxfId="116" priority="178" operator="containsText" text="6- Moderado">
      <formula>NOT(ISERROR(SEARCH("6- Moderado",A50)))</formula>
    </cfRule>
    <cfRule type="containsText" dxfId="115" priority="179" operator="containsText" text="4- Moderado">
      <formula>NOT(ISERROR(SEARCH("4- Moderado",A50)))</formula>
    </cfRule>
    <cfRule type="containsText" dxfId="114" priority="180" operator="containsText" text="3- Bajo">
      <formula>NOT(ISERROR(SEARCH("3- Bajo",A50)))</formula>
    </cfRule>
    <cfRule type="containsText" dxfId="113" priority="181" operator="containsText" text="4- Bajo">
      <formula>NOT(ISERROR(SEARCH("4- Bajo",A50)))</formula>
    </cfRule>
    <cfRule type="containsText" dxfId="112" priority="182" operator="containsText" text="1- Bajo">
      <formula>NOT(ISERROR(SEARCH("1- Bajo",A50)))</formula>
    </cfRule>
  </conditionalFormatting>
  <conditionalFormatting sqref="F50:G50">
    <cfRule type="containsText" dxfId="111" priority="171" operator="containsText" text="3- Moderado">
      <formula>NOT(ISERROR(SEARCH("3- Moderado",F50)))</formula>
    </cfRule>
    <cfRule type="containsText" dxfId="110" priority="172" operator="containsText" text="6- Moderado">
      <formula>NOT(ISERROR(SEARCH("6- Moderado",F50)))</formula>
    </cfRule>
    <cfRule type="containsText" dxfId="109" priority="173" operator="containsText" text="4- Moderado">
      <formula>NOT(ISERROR(SEARCH("4- Moderado",F50)))</formula>
    </cfRule>
    <cfRule type="containsText" dxfId="108" priority="174" operator="containsText" text="3- Bajo">
      <formula>NOT(ISERROR(SEARCH("3- Bajo",F50)))</formula>
    </cfRule>
    <cfRule type="containsText" dxfId="107" priority="175" operator="containsText" text="4- Bajo">
      <formula>NOT(ISERROR(SEARCH("4- Bajo",F50)))</formula>
    </cfRule>
    <cfRule type="containsText" dxfId="106" priority="176" operator="containsText" text="1- Bajo">
      <formula>NOT(ISERROR(SEARCH("1- Bajo",F50)))</formula>
    </cfRule>
  </conditionalFormatting>
  <conditionalFormatting sqref="J50:J54">
    <cfRule type="containsText" dxfId="105" priority="166" operator="containsText" text="Bajo">
      <formula>NOT(ISERROR(SEARCH("Bajo",J50)))</formula>
    </cfRule>
    <cfRule type="containsText" dxfId="104" priority="167" operator="containsText" text="Moderado">
      <formula>NOT(ISERROR(SEARCH("Moderado",J50)))</formula>
    </cfRule>
    <cfRule type="containsText" dxfId="103" priority="168" operator="containsText" text="Alto">
      <formula>NOT(ISERROR(SEARCH("Alto",J50)))</formula>
    </cfRule>
    <cfRule type="containsText" dxfId="102" priority="169" operator="containsText" text="Extremo">
      <formula>NOT(ISERROR(SEARCH("Extremo",J50)))</formula>
    </cfRule>
    <cfRule type="colorScale" priority="170">
      <colorScale>
        <cfvo type="min"/>
        <cfvo type="max"/>
        <color rgb="FFFF7128"/>
        <color rgb="FFFFEF9C"/>
      </colorScale>
    </cfRule>
  </conditionalFormatting>
  <conditionalFormatting sqref="M50:M54">
    <cfRule type="containsText" dxfId="101" priority="141" operator="containsText" text="Moderado">
      <formula>NOT(ISERROR(SEARCH("Moderado",M50)))</formula>
    </cfRule>
    <cfRule type="containsText" dxfId="100" priority="161" operator="containsText" text="Bajo">
      <formula>NOT(ISERROR(SEARCH("Bajo",M50)))</formula>
    </cfRule>
    <cfRule type="containsText" dxfId="99" priority="162" operator="containsText" text="Moderado">
      <formula>NOT(ISERROR(SEARCH("Moderado",M50)))</formula>
    </cfRule>
    <cfRule type="containsText" dxfId="98" priority="163" operator="containsText" text="Alto">
      <formula>NOT(ISERROR(SEARCH("Alto",M50)))</formula>
    </cfRule>
    <cfRule type="containsText" dxfId="97" priority="164" operator="containsText" text="Extremo">
      <formula>NOT(ISERROR(SEARCH("Extremo",M50)))</formula>
    </cfRule>
    <cfRule type="colorScale" priority="165">
      <colorScale>
        <cfvo type="min"/>
        <cfvo type="max"/>
        <color rgb="FFFF7128"/>
        <color rgb="FFFFEF9C"/>
      </colorScale>
    </cfRule>
  </conditionalFormatting>
  <conditionalFormatting sqref="N50">
    <cfRule type="containsText" dxfId="96" priority="155" operator="containsText" text="3- Moderado">
      <formula>NOT(ISERROR(SEARCH("3- Moderado",N50)))</formula>
    </cfRule>
    <cfRule type="containsText" dxfId="95" priority="156" operator="containsText" text="6- Moderado">
      <formula>NOT(ISERROR(SEARCH("6- Moderado",N50)))</formula>
    </cfRule>
    <cfRule type="containsText" dxfId="94" priority="157" operator="containsText" text="4- Moderado">
      <formula>NOT(ISERROR(SEARCH("4- Moderado",N50)))</formula>
    </cfRule>
    <cfRule type="containsText" dxfId="93" priority="158" operator="containsText" text="3- Bajo">
      <formula>NOT(ISERROR(SEARCH("3- Bajo",N50)))</formula>
    </cfRule>
    <cfRule type="containsText" dxfId="92" priority="159" operator="containsText" text="4- Bajo">
      <formula>NOT(ISERROR(SEARCH("4- Bajo",N50)))</formula>
    </cfRule>
    <cfRule type="containsText" dxfId="91" priority="160" operator="containsText" text="1- Bajo">
      <formula>NOT(ISERROR(SEARCH("1- Bajo",N50)))</formula>
    </cfRule>
  </conditionalFormatting>
  <conditionalFormatting sqref="H50:H54">
    <cfRule type="containsText" dxfId="90" priority="142" operator="containsText" text="Muy Alta">
      <formula>NOT(ISERROR(SEARCH("Muy Alta",H50)))</formula>
    </cfRule>
    <cfRule type="containsText" dxfId="89" priority="143" operator="containsText" text="Alta">
      <formula>NOT(ISERROR(SEARCH("Alta",H50)))</formula>
    </cfRule>
    <cfRule type="containsText" dxfId="88" priority="144" operator="containsText" text="Muy Alta">
      <formula>NOT(ISERROR(SEARCH("Muy Alta",H50)))</formula>
    </cfRule>
    <cfRule type="containsText" dxfId="87" priority="149" operator="containsText" text="Muy Baja">
      <formula>NOT(ISERROR(SEARCH("Muy Baja",H50)))</formula>
    </cfRule>
    <cfRule type="containsText" dxfId="86" priority="150" operator="containsText" text="Baja">
      <formula>NOT(ISERROR(SEARCH("Baja",H50)))</formula>
    </cfRule>
    <cfRule type="containsText" dxfId="85" priority="151" operator="containsText" text="Media">
      <formula>NOT(ISERROR(SEARCH("Media",H50)))</formula>
    </cfRule>
    <cfRule type="containsText" dxfId="84" priority="152" operator="containsText" text="Alta">
      <formula>NOT(ISERROR(SEARCH("Alta",H50)))</formula>
    </cfRule>
    <cfRule type="containsText" dxfId="83" priority="154" operator="containsText" text="Muy Alta">
      <formula>NOT(ISERROR(SEARCH("Muy Alta",H50)))</formula>
    </cfRule>
  </conditionalFormatting>
  <conditionalFormatting sqref="I50:I54">
    <cfRule type="containsText" dxfId="82" priority="145" operator="containsText" text="Catastrófico">
      <formula>NOT(ISERROR(SEARCH("Catastrófico",I50)))</formula>
    </cfRule>
    <cfRule type="containsText" dxfId="81" priority="146" operator="containsText" text="Mayor">
      <formula>NOT(ISERROR(SEARCH("Mayor",I50)))</formula>
    </cfRule>
    <cfRule type="containsText" dxfId="80" priority="147" operator="containsText" text="Menor">
      <formula>NOT(ISERROR(SEARCH("Menor",I50)))</formula>
    </cfRule>
    <cfRule type="containsText" dxfId="79" priority="148" operator="containsText" text="Leve">
      <formula>NOT(ISERROR(SEARCH("Leve",I50)))</formula>
    </cfRule>
    <cfRule type="containsText" dxfId="78" priority="153" operator="containsText" text="Moderado">
      <formula>NOT(ISERROR(SEARCH("Moderado",I50)))</formula>
    </cfRule>
  </conditionalFormatting>
  <conditionalFormatting sqref="K50:K54">
    <cfRule type="containsText" dxfId="77" priority="140" operator="containsText" text="Media">
      <formula>NOT(ISERROR(SEARCH("Media",K50)))</formula>
    </cfRule>
  </conditionalFormatting>
  <conditionalFormatting sqref="L50:L54">
    <cfRule type="containsText" dxfId="76" priority="139" operator="containsText" text="Moderado">
      <formula>NOT(ISERROR(SEARCH("Moderado",L50)))</formula>
    </cfRule>
  </conditionalFormatting>
  <conditionalFormatting sqref="J50:J54">
    <cfRule type="containsText" dxfId="75" priority="138" operator="containsText" text="Moderado">
      <formula>NOT(ISERROR(SEARCH("Moderado",J50)))</formula>
    </cfRule>
  </conditionalFormatting>
  <conditionalFormatting sqref="J50:J54">
    <cfRule type="containsText" dxfId="74" priority="136" operator="containsText" text="Bajo">
      <formula>NOT(ISERROR(SEARCH("Bajo",J50)))</formula>
    </cfRule>
    <cfRule type="containsText" dxfId="73" priority="137" operator="containsText" text="Extremo">
      <formula>NOT(ISERROR(SEARCH("Extremo",J50)))</formula>
    </cfRule>
  </conditionalFormatting>
  <conditionalFormatting sqref="K50:K54">
    <cfRule type="containsText" dxfId="72" priority="134" operator="containsText" text="Baja">
      <formula>NOT(ISERROR(SEARCH("Baja",K50)))</formula>
    </cfRule>
    <cfRule type="containsText" dxfId="71" priority="135" operator="containsText" text="Muy Baja">
      <formula>NOT(ISERROR(SEARCH("Muy Baja",K50)))</formula>
    </cfRule>
  </conditionalFormatting>
  <conditionalFormatting sqref="K50:K54">
    <cfRule type="containsText" dxfId="70" priority="132" operator="containsText" text="Muy Alta">
      <formula>NOT(ISERROR(SEARCH("Muy Alta",K50)))</formula>
    </cfRule>
    <cfRule type="containsText" dxfId="69" priority="133" operator="containsText" text="Alta">
      <formula>NOT(ISERROR(SEARCH("Alta",K50)))</formula>
    </cfRule>
  </conditionalFormatting>
  <conditionalFormatting sqref="L50:L54">
    <cfRule type="containsText" dxfId="68" priority="128" operator="containsText" text="Catastrófico">
      <formula>NOT(ISERROR(SEARCH("Catastrófico",L50)))</formula>
    </cfRule>
    <cfRule type="containsText" dxfId="67" priority="129" operator="containsText" text="Mayor">
      <formula>NOT(ISERROR(SEARCH("Mayor",L50)))</formula>
    </cfRule>
    <cfRule type="containsText" dxfId="66" priority="130" operator="containsText" text="Menor">
      <formula>NOT(ISERROR(SEARCH("Menor",L50)))</formula>
    </cfRule>
    <cfRule type="containsText" dxfId="65" priority="131" operator="containsText" text="Leve">
      <formula>NOT(ISERROR(SEARCH("Leve",L50)))</formula>
    </cfRule>
  </conditionalFormatting>
  <conditionalFormatting sqref="K55:L55">
    <cfRule type="containsText" dxfId="64" priority="122" operator="containsText" text="3- Moderado">
      <formula>NOT(ISERROR(SEARCH("3- Moderado",K55)))</formula>
    </cfRule>
    <cfRule type="containsText" dxfId="63" priority="123" operator="containsText" text="6- Moderado">
      <formula>NOT(ISERROR(SEARCH("6- Moderado",K55)))</formula>
    </cfRule>
    <cfRule type="containsText" dxfId="62" priority="124" operator="containsText" text="4- Moderado">
      <formula>NOT(ISERROR(SEARCH("4- Moderado",K55)))</formula>
    </cfRule>
    <cfRule type="containsText" dxfId="61" priority="125" operator="containsText" text="3- Bajo">
      <formula>NOT(ISERROR(SEARCH("3- Bajo",K55)))</formula>
    </cfRule>
    <cfRule type="containsText" dxfId="60" priority="126" operator="containsText" text="4- Bajo">
      <formula>NOT(ISERROR(SEARCH("4- Bajo",K55)))</formula>
    </cfRule>
    <cfRule type="containsText" dxfId="59" priority="127" operator="containsText" text="1- Bajo">
      <formula>NOT(ISERROR(SEARCH("1- Bajo",K55)))</formula>
    </cfRule>
  </conditionalFormatting>
  <conditionalFormatting sqref="H55:I55">
    <cfRule type="containsText" dxfId="58" priority="116" operator="containsText" text="3- Moderado">
      <formula>NOT(ISERROR(SEARCH("3- Moderado",H55)))</formula>
    </cfRule>
    <cfRule type="containsText" dxfId="57" priority="117" operator="containsText" text="6- Moderado">
      <formula>NOT(ISERROR(SEARCH("6- Moderado",H55)))</formula>
    </cfRule>
    <cfRule type="containsText" dxfId="56" priority="118" operator="containsText" text="4- Moderado">
      <formula>NOT(ISERROR(SEARCH("4- Moderado",H55)))</formula>
    </cfRule>
    <cfRule type="containsText" dxfId="55" priority="119" operator="containsText" text="3- Bajo">
      <formula>NOT(ISERROR(SEARCH("3- Bajo",H55)))</formula>
    </cfRule>
    <cfRule type="containsText" dxfId="54" priority="120" operator="containsText" text="4- Bajo">
      <formula>NOT(ISERROR(SEARCH("4- Bajo",H55)))</formula>
    </cfRule>
    <cfRule type="containsText" dxfId="53" priority="121" operator="containsText" text="1- Bajo">
      <formula>NOT(ISERROR(SEARCH("1- Bajo",H55)))</formula>
    </cfRule>
  </conditionalFormatting>
  <conditionalFormatting sqref="A55 C55:E55">
    <cfRule type="containsText" dxfId="52" priority="110" operator="containsText" text="3- Moderado">
      <formula>NOT(ISERROR(SEARCH("3- Moderado",A55)))</formula>
    </cfRule>
    <cfRule type="containsText" dxfId="51" priority="111" operator="containsText" text="6- Moderado">
      <formula>NOT(ISERROR(SEARCH("6- Moderado",A55)))</formula>
    </cfRule>
    <cfRule type="containsText" dxfId="50" priority="112" operator="containsText" text="4- Moderado">
      <formula>NOT(ISERROR(SEARCH("4- Moderado",A55)))</formula>
    </cfRule>
    <cfRule type="containsText" dxfId="49" priority="113" operator="containsText" text="3- Bajo">
      <formula>NOT(ISERROR(SEARCH("3- Bajo",A55)))</formula>
    </cfRule>
    <cfRule type="containsText" dxfId="48" priority="114" operator="containsText" text="4- Bajo">
      <formula>NOT(ISERROR(SEARCH("4- Bajo",A55)))</formula>
    </cfRule>
    <cfRule type="containsText" dxfId="47" priority="115" operator="containsText" text="1- Bajo">
      <formula>NOT(ISERROR(SEARCH("1- Bajo",A55)))</formula>
    </cfRule>
  </conditionalFormatting>
  <conditionalFormatting sqref="F55:G55">
    <cfRule type="containsText" dxfId="46" priority="104" operator="containsText" text="3- Moderado">
      <formula>NOT(ISERROR(SEARCH("3- Moderado",F55)))</formula>
    </cfRule>
    <cfRule type="containsText" dxfId="45" priority="105" operator="containsText" text="6- Moderado">
      <formula>NOT(ISERROR(SEARCH("6- Moderado",F55)))</formula>
    </cfRule>
    <cfRule type="containsText" dxfId="44" priority="106" operator="containsText" text="4- Moderado">
      <formula>NOT(ISERROR(SEARCH("4- Moderado",F55)))</formula>
    </cfRule>
    <cfRule type="containsText" dxfId="43" priority="107" operator="containsText" text="3- Bajo">
      <formula>NOT(ISERROR(SEARCH("3- Bajo",F55)))</formula>
    </cfRule>
    <cfRule type="containsText" dxfId="42" priority="108" operator="containsText" text="4- Bajo">
      <formula>NOT(ISERROR(SEARCH("4- Bajo",F55)))</formula>
    </cfRule>
    <cfRule type="containsText" dxfId="41" priority="109" operator="containsText" text="1- Bajo">
      <formula>NOT(ISERROR(SEARCH("1- Bajo",F55)))</formula>
    </cfRule>
  </conditionalFormatting>
  <conditionalFormatting sqref="J55:J59">
    <cfRule type="containsText" dxfId="40" priority="99" operator="containsText" text="Bajo">
      <formula>NOT(ISERROR(SEARCH("Bajo",J55)))</formula>
    </cfRule>
    <cfRule type="containsText" dxfId="39" priority="100" operator="containsText" text="Moderado">
      <formula>NOT(ISERROR(SEARCH("Moderado",J55)))</formula>
    </cfRule>
    <cfRule type="containsText" dxfId="38" priority="101" operator="containsText" text="Alto">
      <formula>NOT(ISERROR(SEARCH("Alto",J55)))</formula>
    </cfRule>
    <cfRule type="containsText" dxfId="37" priority="102" operator="containsText" text="Extremo">
      <formula>NOT(ISERROR(SEARCH("Extremo",J55)))</formula>
    </cfRule>
    <cfRule type="colorScale" priority="103">
      <colorScale>
        <cfvo type="min"/>
        <cfvo type="max"/>
        <color rgb="FFFF7128"/>
        <color rgb="FFFFEF9C"/>
      </colorScale>
    </cfRule>
  </conditionalFormatting>
  <conditionalFormatting sqref="M55:M59">
    <cfRule type="containsText" dxfId="36" priority="74" operator="containsText" text="Moderado">
      <formula>NOT(ISERROR(SEARCH("Moderado",M55)))</formula>
    </cfRule>
    <cfRule type="containsText" dxfId="35" priority="94" operator="containsText" text="Bajo">
      <formula>NOT(ISERROR(SEARCH("Bajo",M55)))</formula>
    </cfRule>
    <cfRule type="containsText" dxfId="34" priority="95" operator="containsText" text="Moderado">
      <formula>NOT(ISERROR(SEARCH("Moderado",M55)))</formula>
    </cfRule>
    <cfRule type="containsText" dxfId="33" priority="96" operator="containsText" text="Alto">
      <formula>NOT(ISERROR(SEARCH("Alto",M55)))</formula>
    </cfRule>
    <cfRule type="containsText" dxfId="32" priority="97" operator="containsText" text="Extremo">
      <formula>NOT(ISERROR(SEARCH("Extremo",M55)))</formula>
    </cfRule>
    <cfRule type="colorScale" priority="98">
      <colorScale>
        <cfvo type="min"/>
        <cfvo type="max"/>
        <color rgb="FFFF7128"/>
        <color rgb="FFFFEF9C"/>
      </colorScale>
    </cfRule>
  </conditionalFormatting>
  <conditionalFormatting sqref="N55">
    <cfRule type="containsText" dxfId="31" priority="88" operator="containsText" text="3- Moderado">
      <formula>NOT(ISERROR(SEARCH("3- Moderado",N55)))</formula>
    </cfRule>
    <cfRule type="containsText" dxfId="30" priority="89" operator="containsText" text="6- Moderado">
      <formula>NOT(ISERROR(SEARCH("6- Moderado",N55)))</formula>
    </cfRule>
    <cfRule type="containsText" dxfId="29" priority="90" operator="containsText" text="4- Moderado">
      <formula>NOT(ISERROR(SEARCH("4- Moderado",N55)))</formula>
    </cfRule>
    <cfRule type="containsText" dxfId="28" priority="91" operator="containsText" text="3- Bajo">
      <formula>NOT(ISERROR(SEARCH("3- Bajo",N55)))</formula>
    </cfRule>
    <cfRule type="containsText" dxfId="27" priority="92" operator="containsText" text="4- Bajo">
      <formula>NOT(ISERROR(SEARCH("4- Bajo",N55)))</formula>
    </cfRule>
    <cfRule type="containsText" dxfId="26" priority="93" operator="containsText" text="1- Bajo">
      <formula>NOT(ISERROR(SEARCH("1- Bajo",N55)))</formula>
    </cfRule>
  </conditionalFormatting>
  <conditionalFormatting sqref="H55:H59">
    <cfRule type="containsText" dxfId="25" priority="75" operator="containsText" text="Muy Alta">
      <formula>NOT(ISERROR(SEARCH("Muy Alta",H55)))</formula>
    </cfRule>
    <cfRule type="containsText" dxfId="24" priority="76" operator="containsText" text="Alta">
      <formula>NOT(ISERROR(SEARCH("Alta",H55)))</formula>
    </cfRule>
    <cfRule type="containsText" dxfId="23" priority="77" operator="containsText" text="Muy Alta">
      <formula>NOT(ISERROR(SEARCH("Muy Alta",H55)))</formula>
    </cfRule>
    <cfRule type="containsText" dxfId="22" priority="82" operator="containsText" text="Muy Baja">
      <formula>NOT(ISERROR(SEARCH("Muy Baja",H55)))</formula>
    </cfRule>
    <cfRule type="containsText" dxfId="21" priority="83" operator="containsText" text="Baja">
      <formula>NOT(ISERROR(SEARCH("Baja",H55)))</formula>
    </cfRule>
    <cfRule type="containsText" dxfId="20" priority="84" operator="containsText" text="Media">
      <formula>NOT(ISERROR(SEARCH("Media",H55)))</formula>
    </cfRule>
    <cfRule type="containsText" dxfId="19" priority="85" operator="containsText" text="Alta">
      <formula>NOT(ISERROR(SEARCH("Alta",H55)))</formula>
    </cfRule>
    <cfRule type="containsText" dxfId="18" priority="87" operator="containsText" text="Muy Alta">
      <formula>NOT(ISERROR(SEARCH("Muy Alta",H55)))</formula>
    </cfRule>
  </conditionalFormatting>
  <conditionalFormatting sqref="I55:I59">
    <cfRule type="containsText" dxfId="17" priority="78" operator="containsText" text="Catastrófico">
      <formula>NOT(ISERROR(SEARCH("Catastrófico",I55)))</formula>
    </cfRule>
    <cfRule type="containsText" dxfId="16" priority="79" operator="containsText" text="Mayor">
      <formula>NOT(ISERROR(SEARCH("Mayor",I55)))</formula>
    </cfRule>
    <cfRule type="containsText" dxfId="15" priority="80" operator="containsText" text="Menor">
      <formula>NOT(ISERROR(SEARCH("Menor",I55)))</formula>
    </cfRule>
    <cfRule type="containsText" dxfId="14" priority="81" operator="containsText" text="Leve">
      <formula>NOT(ISERROR(SEARCH("Leve",I55)))</formula>
    </cfRule>
    <cfRule type="containsText" dxfId="13" priority="86" operator="containsText" text="Moderado">
      <formula>NOT(ISERROR(SEARCH("Moderado",I55)))</formula>
    </cfRule>
  </conditionalFormatting>
  <conditionalFormatting sqref="K55:K59">
    <cfRule type="containsText" dxfId="12" priority="73" operator="containsText" text="Media">
      <formula>NOT(ISERROR(SEARCH("Media",K55)))</formula>
    </cfRule>
  </conditionalFormatting>
  <conditionalFormatting sqref="L55:L59">
    <cfRule type="containsText" dxfId="11" priority="72" operator="containsText" text="Moderado">
      <formula>NOT(ISERROR(SEARCH("Moderado",L55)))</formula>
    </cfRule>
  </conditionalFormatting>
  <conditionalFormatting sqref="J55:J59">
    <cfRule type="containsText" dxfId="10" priority="71" operator="containsText" text="Moderado">
      <formula>NOT(ISERROR(SEARCH("Moderado",J55)))</formula>
    </cfRule>
  </conditionalFormatting>
  <conditionalFormatting sqref="J55:J59">
    <cfRule type="containsText" dxfId="9" priority="69" operator="containsText" text="Bajo">
      <formula>NOT(ISERROR(SEARCH("Bajo",J55)))</formula>
    </cfRule>
    <cfRule type="containsText" dxfId="8" priority="70" operator="containsText" text="Extremo">
      <formula>NOT(ISERROR(SEARCH("Extremo",J55)))</formula>
    </cfRule>
  </conditionalFormatting>
  <conditionalFormatting sqref="K55:K59">
    <cfRule type="containsText" dxfId="7" priority="67" operator="containsText" text="Baja">
      <formula>NOT(ISERROR(SEARCH("Baja",K55)))</formula>
    </cfRule>
    <cfRule type="containsText" dxfId="6" priority="68" operator="containsText" text="Muy Baja">
      <formula>NOT(ISERROR(SEARCH("Muy Baja",K55)))</formula>
    </cfRule>
  </conditionalFormatting>
  <conditionalFormatting sqref="K55:K59">
    <cfRule type="containsText" dxfId="5" priority="65" operator="containsText" text="Muy Alta">
      <formula>NOT(ISERROR(SEARCH("Muy Alta",K55)))</formula>
    </cfRule>
    <cfRule type="containsText" dxfId="4" priority="66" operator="containsText" text="Alta">
      <formula>NOT(ISERROR(SEARCH("Alta",K55)))</formula>
    </cfRule>
  </conditionalFormatting>
  <conditionalFormatting sqref="L55:L59">
    <cfRule type="containsText" dxfId="3" priority="61" operator="containsText" text="Catastrófico">
      <formula>NOT(ISERROR(SEARCH("Catastrófico",L55)))</formula>
    </cfRule>
    <cfRule type="containsText" dxfId="2" priority="62" operator="containsText" text="Mayor">
      <formula>NOT(ISERROR(SEARCH("Mayor",L55)))</formula>
    </cfRule>
    <cfRule type="containsText" dxfId="1" priority="63" operator="containsText" text="Menor">
      <formula>NOT(ISERROR(SEARCH("Menor",L55)))</formula>
    </cfRule>
    <cfRule type="containsText" dxfId="0" priority="64" operator="containsText" text="Leve">
      <formula>NOT(ISERROR(SEARCH("Leve",L55)))</formula>
    </cfRule>
  </conditionalFormatting>
  <dataValidations xWindow="624" yWindow="389" count="8">
    <dataValidation allowBlank="1" showInputMessage="1" showErrorMessage="1" prompt="Seleccionar el tipo de riesgo teniendo en cuenta que  factor organizaconal afecta. Ver explicacion en hoja " sqref="E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Que tan factible es que materialize el riesgo?" sqref="H8"/>
    <dataValidation allowBlank="1" showInputMessage="1" showErrorMessage="1" prompt="El grado de afectación puede ser " sqref="I8"/>
    <dataValidation allowBlank="1" showInputMessage="1" showErrorMessage="1" prompt="Describir las actividades que se van a desarrollar para el proyecto" sqref="O7"/>
    <dataValidation allowBlank="1" showInputMessage="1" showErrorMessage="1" prompt="Seleccionar si el responsable es el responsable de las acciones es el nivel central" sqref="P7:P8"/>
    <dataValidation allowBlank="1" showInputMessage="1" showErrorMessage="1" prompt="seleccionar si el responsable de ejecutar las acciones es el nivel central" sqref="Q8"/>
    <dataValidation allowBlank="1" showInputMessage="1" showErrorMessage="1" prompt="Enunciar cuál es el control" sqref="O17 O10 O20 O25 O31:O32 O40"/>
  </dataValidation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38"/>
  <sheetViews>
    <sheetView topLeftCell="A33" zoomScaleNormal="100" workbookViewId="0">
      <selection activeCell="C14" sqref="C14"/>
    </sheetView>
  </sheetViews>
  <sheetFormatPr baseColWidth="10" defaultColWidth="10.5703125" defaultRowHeight="14.25"/>
  <cols>
    <col min="1" max="1" width="44.42578125" style="109" customWidth="1"/>
    <col min="2" max="2" width="15.5703125" style="110" customWidth="1"/>
    <col min="3" max="3" width="39.42578125" style="87" customWidth="1"/>
    <col min="4" max="4" width="24.140625" style="110" customWidth="1"/>
    <col min="5" max="5" width="46.5703125" style="87" customWidth="1"/>
    <col min="6" max="16384" width="10.5703125" style="87"/>
  </cols>
  <sheetData>
    <row r="1" spans="1:8" ht="12.75" customHeight="1">
      <c r="A1" s="98"/>
      <c r="B1" s="379" t="s">
        <v>185</v>
      </c>
      <c r="C1" s="379"/>
      <c r="D1" s="379"/>
      <c r="E1" s="99"/>
      <c r="F1" s="98"/>
      <c r="G1" s="98"/>
      <c r="H1" s="98"/>
    </row>
    <row r="2" spans="1:8" ht="12.75" customHeight="1">
      <c r="A2" s="98"/>
      <c r="B2" s="379" t="s">
        <v>195</v>
      </c>
      <c r="C2" s="379"/>
      <c r="D2" s="379"/>
      <c r="E2" s="99"/>
      <c r="F2" s="98"/>
      <c r="G2" s="98"/>
      <c r="H2" s="98"/>
    </row>
    <row r="3" spans="1:8" ht="12.75" customHeight="1">
      <c r="A3" s="98"/>
      <c r="B3" s="217"/>
      <c r="C3" s="217"/>
      <c r="D3" s="217"/>
      <c r="E3" s="99"/>
      <c r="F3" s="98"/>
      <c r="G3" s="98"/>
      <c r="H3" s="98"/>
    </row>
    <row r="4" spans="1:8" ht="12.75" customHeight="1">
      <c r="A4" s="98"/>
      <c r="B4" s="217"/>
      <c r="C4" s="217"/>
      <c r="D4" s="217"/>
      <c r="E4" s="99"/>
      <c r="F4" s="98"/>
      <c r="G4" s="98"/>
      <c r="H4" s="98"/>
    </row>
    <row r="5" spans="1:8" ht="30.75" customHeight="1">
      <c r="A5" s="100" t="s">
        <v>327</v>
      </c>
      <c r="B5" s="380" t="s">
        <v>399</v>
      </c>
      <c r="C5" s="380"/>
      <c r="D5" s="100" t="s">
        <v>196</v>
      </c>
      <c r="E5" s="185" t="s">
        <v>402</v>
      </c>
    </row>
    <row r="6" spans="1:8" ht="16.7" customHeight="1">
      <c r="A6" s="92"/>
      <c r="B6" s="93"/>
      <c r="C6" s="93"/>
      <c r="D6" s="92"/>
      <c r="E6" s="91"/>
    </row>
    <row r="7" spans="1:8" ht="42.75" customHeight="1">
      <c r="A7" s="101" t="s">
        <v>328</v>
      </c>
      <c r="B7" s="380" t="s">
        <v>403</v>
      </c>
      <c r="C7" s="380"/>
      <c r="D7" s="380"/>
      <c r="E7" s="380"/>
    </row>
    <row r="8" spans="1:8" ht="13.35" customHeight="1">
      <c r="A8" s="102"/>
      <c r="B8" s="102"/>
      <c r="D8" s="103"/>
      <c r="E8" s="103"/>
    </row>
    <row r="9" spans="1:8" ht="40.5" customHeight="1">
      <c r="A9" s="102" t="s">
        <v>197</v>
      </c>
      <c r="B9" s="186" t="s">
        <v>329</v>
      </c>
      <c r="C9" s="187"/>
      <c r="D9" s="188"/>
      <c r="E9" s="188"/>
    </row>
    <row r="10" spans="1:8" ht="42.75" customHeight="1">
      <c r="A10" s="102"/>
      <c r="B10" s="381" t="s">
        <v>404</v>
      </c>
      <c r="C10" s="381"/>
      <c r="D10" s="381"/>
      <c r="E10" s="381"/>
    </row>
    <row r="11" spans="1:8">
      <c r="A11" s="378" t="s">
        <v>198</v>
      </c>
      <c r="B11" s="378"/>
      <c r="C11" s="378"/>
      <c r="D11" s="378"/>
      <c r="E11" s="378"/>
    </row>
    <row r="12" spans="1:8">
      <c r="A12" s="105" t="s">
        <v>199</v>
      </c>
      <c r="B12" s="105" t="s">
        <v>200</v>
      </c>
      <c r="C12" s="106" t="s">
        <v>201</v>
      </c>
      <c r="D12" s="106" t="s">
        <v>202</v>
      </c>
      <c r="E12" s="106" t="s">
        <v>203</v>
      </c>
    </row>
    <row r="13" spans="1:8">
      <c r="A13" s="105"/>
      <c r="B13" s="105"/>
      <c r="C13" s="106"/>
      <c r="D13" s="106"/>
      <c r="E13" s="106"/>
    </row>
    <row r="14" spans="1:8" ht="38.25">
      <c r="A14" s="233" t="s">
        <v>204</v>
      </c>
      <c r="B14" s="107">
        <v>1</v>
      </c>
      <c r="C14" s="234" t="s">
        <v>405</v>
      </c>
      <c r="D14" s="107">
        <v>1</v>
      </c>
      <c r="E14" s="235" t="s">
        <v>406</v>
      </c>
    </row>
    <row r="15" spans="1:8" ht="38.25">
      <c r="A15" s="233" t="s">
        <v>205</v>
      </c>
      <c r="B15" s="107">
        <v>2</v>
      </c>
      <c r="C15" s="234" t="s">
        <v>407</v>
      </c>
      <c r="D15" s="107">
        <v>2</v>
      </c>
      <c r="E15" s="234" t="s">
        <v>408</v>
      </c>
    </row>
    <row r="16" spans="1:8" ht="51">
      <c r="A16" s="233" t="s">
        <v>409</v>
      </c>
      <c r="B16" s="107">
        <v>3</v>
      </c>
      <c r="C16" s="234" t="s">
        <v>410</v>
      </c>
      <c r="D16" s="107"/>
      <c r="E16" s="234"/>
    </row>
    <row r="17" spans="1:5" ht="38.25">
      <c r="A17" s="236" t="s">
        <v>411</v>
      </c>
      <c r="B17" s="107">
        <v>4</v>
      </c>
      <c r="C17" s="234" t="s">
        <v>412</v>
      </c>
      <c r="D17" s="107"/>
      <c r="E17" s="234"/>
    </row>
    <row r="18" spans="1:5" ht="38.25">
      <c r="A18" s="236" t="s">
        <v>330</v>
      </c>
      <c r="B18" s="107">
        <v>5</v>
      </c>
      <c r="C18" s="234" t="s">
        <v>413</v>
      </c>
      <c r="D18" s="107"/>
      <c r="E18" s="234"/>
    </row>
    <row r="19" spans="1:5" ht="25.5">
      <c r="A19" s="236" t="s">
        <v>414</v>
      </c>
      <c r="B19" s="107">
        <v>6</v>
      </c>
      <c r="C19" s="234" t="s">
        <v>415</v>
      </c>
      <c r="D19" s="107"/>
      <c r="E19" s="234"/>
    </row>
    <row r="20" spans="1:5">
      <c r="A20" s="236" t="s">
        <v>416</v>
      </c>
      <c r="B20" s="107">
        <v>7</v>
      </c>
      <c r="C20" s="234" t="s">
        <v>417</v>
      </c>
      <c r="D20" s="107"/>
      <c r="E20" s="234"/>
    </row>
    <row r="21" spans="1:5">
      <c r="A21" s="374" t="s">
        <v>206</v>
      </c>
      <c r="B21" s="374"/>
      <c r="C21" s="374"/>
      <c r="D21" s="374"/>
      <c r="E21" s="374"/>
    </row>
    <row r="22" spans="1:5">
      <c r="A22" s="237" t="s">
        <v>199</v>
      </c>
      <c r="B22" s="238" t="s">
        <v>200</v>
      </c>
      <c r="C22" s="108" t="s">
        <v>207</v>
      </c>
      <c r="D22" s="108" t="s">
        <v>202</v>
      </c>
      <c r="E22" s="108" t="s">
        <v>418</v>
      </c>
    </row>
    <row r="23" spans="1:5" ht="102">
      <c r="A23" s="239" t="s">
        <v>419</v>
      </c>
      <c r="B23" s="107">
        <v>1</v>
      </c>
      <c r="C23" s="191" t="s">
        <v>420</v>
      </c>
      <c r="D23" s="107">
        <v>1</v>
      </c>
      <c r="E23" s="240" t="s">
        <v>448</v>
      </c>
    </row>
    <row r="24" spans="1:5" ht="76.5">
      <c r="A24" s="239" t="s">
        <v>421</v>
      </c>
      <c r="B24" s="107">
        <v>2</v>
      </c>
      <c r="C24" s="191" t="s">
        <v>422</v>
      </c>
      <c r="D24" s="107">
        <v>2</v>
      </c>
      <c r="E24" s="235" t="s">
        <v>449</v>
      </c>
    </row>
    <row r="25" spans="1:5" ht="38.25">
      <c r="A25" s="375" t="s">
        <v>423</v>
      </c>
      <c r="B25" s="107">
        <v>3</v>
      </c>
      <c r="C25" s="191" t="s">
        <v>424</v>
      </c>
      <c r="D25" s="107">
        <v>3</v>
      </c>
      <c r="E25" s="235" t="s">
        <v>425</v>
      </c>
    </row>
    <row r="26" spans="1:5" ht="38.25">
      <c r="A26" s="376"/>
      <c r="B26" s="107">
        <v>4</v>
      </c>
      <c r="C26" s="191" t="s">
        <v>426</v>
      </c>
      <c r="D26" s="107">
        <v>4</v>
      </c>
      <c r="E26" s="191" t="s">
        <v>427</v>
      </c>
    </row>
    <row r="27" spans="1:5" ht="51">
      <c r="A27" s="376"/>
      <c r="B27" s="107">
        <v>5</v>
      </c>
      <c r="C27" s="191" t="s">
        <v>428</v>
      </c>
      <c r="D27" s="107">
        <v>5</v>
      </c>
      <c r="E27" s="235" t="s">
        <v>429</v>
      </c>
    </row>
    <row r="28" spans="1:5" ht="38.25">
      <c r="A28" s="376"/>
      <c r="B28" s="107">
        <v>6</v>
      </c>
      <c r="C28" s="191" t="s">
        <v>430</v>
      </c>
      <c r="D28" s="107">
        <v>6</v>
      </c>
      <c r="E28" s="235" t="s">
        <v>431</v>
      </c>
    </row>
    <row r="29" spans="1:5" ht="38.25">
      <c r="A29" s="376"/>
      <c r="B29" s="107">
        <v>7</v>
      </c>
      <c r="C29" s="191" t="s">
        <v>432</v>
      </c>
      <c r="D29" s="107">
        <v>7</v>
      </c>
      <c r="E29" s="235" t="s">
        <v>433</v>
      </c>
    </row>
    <row r="30" spans="1:5" ht="51">
      <c r="A30" s="376"/>
      <c r="B30" s="107"/>
      <c r="C30" s="191"/>
      <c r="D30" s="107">
        <v>8</v>
      </c>
      <c r="E30" s="235" t="s">
        <v>434</v>
      </c>
    </row>
    <row r="31" spans="1:5" ht="38.25">
      <c r="A31" s="377"/>
      <c r="B31" s="107"/>
      <c r="C31" s="191"/>
      <c r="D31" s="107">
        <v>9</v>
      </c>
      <c r="E31" s="235" t="s">
        <v>435</v>
      </c>
    </row>
    <row r="32" spans="1:5" ht="38.25">
      <c r="A32" s="236" t="s">
        <v>436</v>
      </c>
      <c r="B32" s="107">
        <v>8</v>
      </c>
      <c r="C32" s="191" t="s">
        <v>437</v>
      </c>
      <c r="D32" s="107"/>
      <c r="E32" s="241"/>
    </row>
    <row r="33" spans="1:5" ht="38.25">
      <c r="A33" s="233" t="s">
        <v>208</v>
      </c>
      <c r="B33" s="107">
        <v>9</v>
      </c>
      <c r="C33" s="234" t="s">
        <v>438</v>
      </c>
      <c r="D33" s="107">
        <v>10</v>
      </c>
      <c r="E33" s="191" t="s">
        <v>427</v>
      </c>
    </row>
    <row r="34" spans="1:5" ht="38.25">
      <c r="A34" s="233" t="s">
        <v>439</v>
      </c>
      <c r="B34" s="107">
        <v>10</v>
      </c>
      <c r="C34" s="234" t="s">
        <v>450</v>
      </c>
      <c r="D34" s="107">
        <v>11</v>
      </c>
      <c r="E34" s="234" t="s">
        <v>440</v>
      </c>
    </row>
    <row r="35" spans="1:5" ht="38.25">
      <c r="A35" s="236" t="s">
        <v>441</v>
      </c>
      <c r="B35" s="107">
        <v>11</v>
      </c>
      <c r="C35" s="234" t="s">
        <v>442</v>
      </c>
      <c r="D35" s="107"/>
      <c r="E35" s="191"/>
    </row>
    <row r="36" spans="1:5" ht="25.5">
      <c r="A36" s="236" t="s">
        <v>443</v>
      </c>
      <c r="B36" s="107"/>
      <c r="C36" s="104"/>
      <c r="D36" s="107">
        <v>12</v>
      </c>
      <c r="E36" s="191" t="s">
        <v>451</v>
      </c>
    </row>
    <row r="37" spans="1:5" ht="38.25">
      <c r="A37" s="236" t="s">
        <v>444</v>
      </c>
      <c r="B37" s="107">
        <v>12</v>
      </c>
      <c r="C37" s="234" t="s">
        <v>445</v>
      </c>
      <c r="D37" s="107">
        <v>13</v>
      </c>
      <c r="E37" s="191" t="s">
        <v>446</v>
      </c>
    </row>
    <row r="38" spans="1:5">
      <c r="A38" s="190" t="s">
        <v>447</v>
      </c>
      <c r="B38" s="218"/>
      <c r="C38" s="242"/>
      <c r="D38" s="243"/>
      <c r="E38" s="243"/>
    </row>
  </sheetData>
  <mergeCells count="8">
    <mergeCell ref="A21:E21"/>
    <mergeCell ref="A25:A31"/>
    <mergeCell ref="A11:E11"/>
    <mergeCell ref="B1:D1"/>
    <mergeCell ref="B2:D2"/>
    <mergeCell ref="B5:C5"/>
    <mergeCell ref="B7:E7"/>
    <mergeCell ref="B10:E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G14"/>
  <sheetViews>
    <sheetView topLeftCell="A9" zoomScaleNormal="100" workbookViewId="0">
      <selection activeCell="A14" sqref="A14:XFD14"/>
    </sheetView>
  </sheetViews>
  <sheetFormatPr baseColWidth="10" defaultColWidth="10.5703125" defaultRowHeight="18.75"/>
  <cols>
    <col min="1" max="1" width="52.140625" style="96" customWidth="1"/>
    <col min="2" max="2" width="5.5703125" style="97" customWidth="1"/>
    <col min="3" max="5" width="5.5703125" style="95" customWidth="1"/>
    <col min="6" max="6" width="44.42578125" style="96" customWidth="1"/>
  </cols>
  <sheetData>
    <row r="1" spans="1:7" ht="22.5" customHeight="1">
      <c r="A1" s="382" t="s">
        <v>185</v>
      </c>
      <c r="B1" s="382"/>
      <c r="C1" s="382"/>
      <c r="D1" s="382"/>
      <c r="E1" s="382"/>
      <c r="F1" s="382"/>
    </row>
    <row r="2" spans="1:7">
      <c r="A2" s="383" t="s">
        <v>186</v>
      </c>
      <c r="B2" s="383"/>
      <c r="C2" s="383"/>
      <c r="D2" s="383"/>
      <c r="E2" s="383"/>
      <c r="F2" s="383"/>
    </row>
    <row r="3" spans="1:7">
      <c r="A3" s="384" t="s">
        <v>187</v>
      </c>
      <c r="B3" s="385"/>
      <c r="C3" s="385"/>
      <c r="D3" s="385"/>
      <c r="E3" s="385"/>
      <c r="F3" s="386"/>
    </row>
    <row r="4" spans="1:7" ht="28.5" customHeight="1">
      <c r="A4" s="387" t="s">
        <v>188</v>
      </c>
      <c r="B4" s="389" t="s">
        <v>189</v>
      </c>
      <c r="C4" s="390"/>
      <c r="D4" s="390"/>
      <c r="E4" s="391"/>
      <c r="F4" s="392" t="s">
        <v>190</v>
      </c>
    </row>
    <row r="5" spans="1:7" ht="46.5" customHeight="1">
      <c r="A5" s="388"/>
      <c r="B5" s="244" t="s">
        <v>191</v>
      </c>
      <c r="C5" s="245" t="s">
        <v>192</v>
      </c>
      <c r="D5" s="245" t="s">
        <v>193</v>
      </c>
      <c r="E5" s="245" t="s">
        <v>194</v>
      </c>
      <c r="F5" s="393"/>
    </row>
    <row r="6" spans="1:7" ht="38.25">
      <c r="A6" s="246" t="s">
        <v>452</v>
      </c>
      <c r="B6" s="247" t="s">
        <v>453</v>
      </c>
      <c r="C6" s="247">
        <v>1</v>
      </c>
      <c r="D6" s="248"/>
      <c r="E6" s="248"/>
      <c r="F6" s="241" t="s">
        <v>466</v>
      </c>
      <c r="G6" s="192"/>
    </row>
    <row r="7" spans="1:7" ht="38.25">
      <c r="A7" s="246" t="s">
        <v>454</v>
      </c>
      <c r="B7" s="249">
        <v>2</v>
      </c>
      <c r="C7" s="250">
        <v>2</v>
      </c>
      <c r="D7" s="250">
        <v>2</v>
      </c>
      <c r="E7" s="250">
        <v>2</v>
      </c>
      <c r="F7" s="241" t="s">
        <v>483</v>
      </c>
    </row>
    <row r="8" spans="1:7" ht="77.25">
      <c r="A8" s="246" t="s">
        <v>455</v>
      </c>
      <c r="B8" s="247" t="s">
        <v>456</v>
      </c>
      <c r="C8" s="249">
        <v>1</v>
      </c>
      <c r="D8" s="249" t="s">
        <v>457</v>
      </c>
      <c r="E8" s="249" t="s">
        <v>458</v>
      </c>
      <c r="F8" s="241" t="s">
        <v>462</v>
      </c>
    </row>
    <row r="9" spans="1:7" ht="25.5">
      <c r="A9" s="189" t="s">
        <v>459</v>
      </c>
      <c r="B9" s="249">
        <v>7</v>
      </c>
      <c r="C9" s="250"/>
      <c r="D9" s="250"/>
      <c r="E9" s="250"/>
      <c r="F9" s="241" t="s">
        <v>466</v>
      </c>
    </row>
    <row r="10" spans="1:7" ht="25.5">
      <c r="A10" s="246" t="s">
        <v>460</v>
      </c>
      <c r="B10" s="249"/>
      <c r="C10" s="250">
        <v>2</v>
      </c>
      <c r="D10" s="250" t="s">
        <v>461</v>
      </c>
      <c r="E10" s="250"/>
      <c r="F10" s="241" t="s">
        <v>462</v>
      </c>
    </row>
    <row r="11" spans="1:7" ht="51">
      <c r="A11" s="251" t="s">
        <v>463</v>
      </c>
      <c r="B11" s="249"/>
      <c r="C11" s="250"/>
      <c r="D11" s="252">
        <v>1</v>
      </c>
      <c r="E11" s="250"/>
      <c r="F11" s="241" t="s">
        <v>464</v>
      </c>
    </row>
    <row r="12" spans="1:7" ht="38.25">
      <c r="A12" s="251" t="s">
        <v>465</v>
      </c>
      <c r="B12" s="249"/>
      <c r="C12" s="250"/>
      <c r="D12" s="252">
        <v>7</v>
      </c>
      <c r="E12" s="253"/>
      <c r="F12" s="241" t="s">
        <v>466</v>
      </c>
    </row>
    <row r="13" spans="1:7" ht="51">
      <c r="A13" s="254" t="s">
        <v>467</v>
      </c>
      <c r="B13" s="249"/>
      <c r="C13" s="250"/>
      <c r="D13" s="252">
        <v>11</v>
      </c>
      <c r="E13" s="250"/>
      <c r="F13" s="241" t="s">
        <v>462</v>
      </c>
    </row>
    <row r="14" spans="1:7" ht="38.25">
      <c r="A14" s="246" t="s">
        <v>468</v>
      </c>
      <c r="B14" s="255"/>
      <c r="C14" s="256"/>
      <c r="D14" s="252">
        <v>10</v>
      </c>
      <c r="E14" s="256">
        <v>11</v>
      </c>
      <c r="F14" s="241" t="s">
        <v>462</v>
      </c>
    </row>
  </sheetData>
  <mergeCells count="6">
    <mergeCell ref="A1:F1"/>
    <mergeCell ref="A2:F2"/>
    <mergeCell ref="A3:F3"/>
    <mergeCell ref="A4:A5"/>
    <mergeCell ref="B4:E4"/>
    <mergeCell ref="F4:F5"/>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dataValidation allowBlank="1" showInputMessage="1" showErrorMessage="1" prompt="Proponer y escribir en una frase la estrategia para gestionar la debilidad, la oportunidad, la amenaza o la fortaleza.Usar verbo de acción en infinitivo._x000a_" sqref="G1 A4"/>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H41"/>
  <sheetViews>
    <sheetView zoomScale="115" zoomScaleNormal="115" workbookViewId="0">
      <selection activeCell="E43" sqref="E43"/>
    </sheetView>
  </sheetViews>
  <sheetFormatPr baseColWidth="10" defaultRowHeight="1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row r="2" spans="2:8" ht="18">
      <c r="B2" s="398" t="s">
        <v>69</v>
      </c>
      <c r="C2" s="399"/>
      <c r="D2" s="399"/>
      <c r="E2" s="399"/>
      <c r="F2" s="399"/>
      <c r="G2" s="399"/>
      <c r="H2" s="400"/>
    </row>
    <row r="3" spans="2:8" ht="16.5">
      <c r="B3" s="401" t="s">
        <v>70</v>
      </c>
      <c r="C3" s="402"/>
      <c r="D3" s="402"/>
      <c r="E3" s="402"/>
      <c r="F3" s="402"/>
      <c r="G3" s="402"/>
      <c r="H3" s="403"/>
    </row>
    <row r="4" spans="2:8" ht="88.5" customHeight="1">
      <c r="B4" s="404" t="s">
        <v>394</v>
      </c>
      <c r="C4" s="405"/>
      <c r="D4" s="405"/>
      <c r="E4" s="405"/>
      <c r="F4" s="405"/>
      <c r="G4" s="405"/>
      <c r="H4" s="406"/>
    </row>
    <row r="5" spans="2:8" ht="16.5">
      <c r="B5" s="8"/>
      <c r="C5" s="9"/>
      <c r="D5" s="9"/>
      <c r="E5" s="9"/>
      <c r="F5" s="9"/>
      <c r="G5" s="9"/>
      <c r="H5" s="10"/>
    </row>
    <row r="6" spans="2:8" ht="16.5" customHeight="1">
      <c r="B6" s="407" t="s">
        <v>331</v>
      </c>
      <c r="C6" s="408"/>
      <c r="D6" s="408"/>
      <c r="E6" s="408"/>
      <c r="F6" s="408"/>
      <c r="G6" s="408"/>
      <c r="H6" s="409"/>
    </row>
    <row r="7" spans="2:8" ht="44.25" customHeight="1">
      <c r="B7" s="407"/>
      <c r="C7" s="408"/>
      <c r="D7" s="408"/>
      <c r="E7" s="408"/>
      <c r="F7" s="408"/>
      <c r="G7" s="408"/>
      <c r="H7" s="409"/>
    </row>
    <row r="8" spans="2:8" ht="15.75" thickBot="1">
      <c r="B8" s="11"/>
      <c r="C8" s="12"/>
      <c r="D8" s="13"/>
      <c r="E8" s="14"/>
      <c r="F8" s="14"/>
      <c r="G8" s="15"/>
      <c r="H8" s="16"/>
    </row>
    <row r="9" spans="2:8">
      <c r="B9" s="11"/>
      <c r="C9" s="394" t="s">
        <v>71</v>
      </c>
      <c r="D9" s="395"/>
      <c r="E9" s="396" t="s">
        <v>72</v>
      </c>
      <c r="F9" s="397"/>
      <c r="G9" s="12"/>
      <c r="H9" s="16"/>
    </row>
    <row r="10" spans="2:8" ht="35.25" customHeight="1">
      <c r="B10" s="11"/>
      <c r="C10" s="410" t="s">
        <v>73</v>
      </c>
      <c r="D10" s="411"/>
      <c r="E10" s="412" t="s">
        <v>74</v>
      </c>
      <c r="F10" s="413"/>
      <c r="G10" s="12"/>
      <c r="H10" s="16"/>
    </row>
    <row r="11" spans="2:8" ht="17.25" customHeight="1">
      <c r="B11" s="11"/>
      <c r="C11" s="410" t="s">
        <v>75</v>
      </c>
      <c r="D11" s="411"/>
      <c r="E11" s="412" t="s">
        <v>76</v>
      </c>
      <c r="F11" s="413"/>
      <c r="G11" s="12"/>
      <c r="H11" s="16"/>
    </row>
    <row r="12" spans="2:8" ht="19.5" customHeight="1">
      <c r="B12" s="11"/>
      <c r="C12" s="410" t="s">
        <v>77</v>
      </c>
      <c r="D12" s="411"/>
      <c r="E12" s="412" t="s">
        <v>78</v>
      </c>
      <c r="F12" s="413"/>
      <c r="G12" s="12"/>
      <c r="H12" s="16"/>
    </row>
    <row r="13" spans="2:8" ht="27" customHeight="1">
      <c r="B13" s="11"/>
      <c r="C13" s="410" t="s">
        <v>79</v>
      </c>
      <c r="D13" s="411"/>
      <c r="E13" s="412" t="s">
        <v>173</v>
      </c>
      <c r="F13" s="413"/>
      <c r="G13" s="12"/>
      <c r="H13" s="16"/>
    </row>
    <row r="14" spans="2:8" ht="34.5" customHeight="1">
      <c r="B14" s="11"/>
      <c r="C14" s="414" t="s">
        <v>8</v>
      </c>
      <c r="D14" s="415"/>
      <c r="E14" s="416" t="s">
        <v>363</v>
      </c>
      <c r="F14" s="417"/>
      <c r="G14" s="12"/>
      <c r="H14" s="16"/>
    </row>
    <row r="15" spans="2:8" ht="27.75" customHeight="1">
      <c r="B15" s="11"/>
      <c r="C15" s="414" t="s">
        <v>9</v>
      </c>
      <c r="D15" s="415"/>
      <c r="E15" s="416" t="s">
        <v>80</v>
      </c>
      <c r="F15" s="417"/>
      <c r="G15" s="12"/>
      <c r="H15" s="16"/>
    </row>
    <row r="16" spans="2:8" ht="28.5" customHeight="1">
      <c r="B16" s="11"/>
      <c r="C16" s="414" t="s">
        <v>10</v>
      </c>
      <c r="D16" s="415"/>
      <c r="E16" s="416" t="s">
        <v>81</v>
      </c>
      <c r="F16" s="417"/>
      <c r="G16" s="12"/>
      <c r="H16" s="16"/>
    </row>
    <row r="17" spans="2:8" ht="72.75" customHeight="1">
      <c r="B17" s="11"/>
      <c r="C17" s="414" t="s">
        <v>11</v>
      </c>
      <c r="D17" s="415"/>
      <c r="E17" s="416" t="s">
        <v>364</v>
      </c>
      <c r="F17" s="417"/>
      <c r="G17" s="12"/>
      <c r="H17" s="16"/>
    </row>
    <row r="18" spans="2:8" ht="64.5" customHeight="1">
      <c r="B18" s="11"/>
      <c r="C18" s="414" t="s">
        <v>12</v>
      </c>
      <c r="D18" s="415"/>
      <c r="E18" s="416" t="s">
        <v>388</v>
      </c>
      <c r="F18" s="417"/>
      <c r="G18" s="12"/>
      <c r="H18" s="16"/>
    </row>
    <row r="19" spans="2:8" ht="71.25" customHeight="1">
      <c r="B19" s="11"/>
      <c r="C19" s="414" t="s">
        <v>82</v>
      </c>
      <c r="D19" s="415"/>
      <c r="E19" s="416" t="s">
        <v>387</v>
      </c>
      <c r="F19" s="417"/>
      <c r="G19" s="12"/>
      <c r="H19" s="16"/>
    </row>
    <row r="20" spans="2:8" ht="55.5" customHeight="1">
      <c r="B20" s="11"/>
      <c r="C20" s="418" t="s">
        <v>83</v>
      </c>
      <c r="D20" s="419"/>
      <c r="E20" s="416" t="s">
        <v>386</v>
      </c>
      <c r="F20" s="417"/>
      <c r="G20" s="12"/>
      <c r="H20" s="16"/>
    </row>
    <row r="21" spans="2:8" ht="42" customHeight="1">
      <c r="B21" s="11"/>
      <c r="C21" s="418" t="s">
        <v>18</v>
      </c>
      <c r="D21" s="419"/>
      <c r="E21" s="416" t="s">
        <v>385</v>
      </c>
      <c r="F21" s="417"/>
      <c r="G21" s="12"/>
      <c r="H21" s="16"/>
    </row>
    <row r="22" spans="2:8" ht="59.25" customHeight="1">
      <c r="B22" s="11"/>
      <c r="C22" s="418" t="s">
        <v>20</v>
      </c>
      <c r="D22" s="419"/>
      <c r="E22" s="416" t="s">
        <v>332</v>
      </c>
      <c r="F22" s="417"/>
      <c r="G22" s="12"/>
      <c r="H22" s="16"/>
    </row>
    <row r="23" spans="2:8" ht="23.25" customHeight="1">
      <c r="B23" s="11"/>
      <c r="C23" s="418" t="s">
        <v>21</v>
      </c>
      <c r="D23" s="419"/>
      <c r="E23" s="416" t="s">
        <v>384</v>
      </c>
      <c r="F23" s="417"/>
      <c r="G23" s="12"/>
      <c r="H23" s="16"/>
    </row>
    <row r="24" spans="2:8" ht="30.75" customHeight="1">
      <c r="B24" s="11"/>
      <c r="C24" s="418" t="s">
        <v>84</v>
      </c>
      <c r="D24" s="419"/>
      <c r="E24" s="416" t="s">
        <v>389</v>
      </c>
      <c r="F24" s="417"/>
      <c r="G24" s="12"/>
      <c r="H24" s="16"/>
    </row>
    <row r="25" spans="2:8" ht="33" customHeight="1">
      <c r="B25" s="11"/>
      <c r="C25" s="418" t="s">
        <v>85</v>
      </c>
      <c r="D25" s="419"/>
      <c r="E25" s="416" t="s">
        <v>390</v>
      </c>
      <c r="F25" s="417"/>
      <c r="G25" s="12"/>
      <c r="H25" s="16"/>
    </row>
    <row r="26" spans="2:8" ht="30" customHeight="1">
      <c r="B26" s="11"/>
      <c r="C26" s="418" t="s">
        <v>86</v>
      </c>
      <c r="D26" s="419"/>
      <c r="E26" s="416" t="s">
        <v>383</v>
      </c>
      <c r="F26" s="417"/>
      <c r="G26" s="12"/>
      <c r="H26" s="16"/>
    </row>
    <row r="27" spans="2:8" ht="35.25" customHeight="1">
      <c r="B27" s="11"/>
      <c r="C27" s="418" t="s">
        <v>87</v>
      </c>
      <c r="D27" s="419"/>
      <c r="E27" s="416" t="s">
        <v>391</v>
      </c>
      <c r="F27" s="417"/>
      <c r="G27" s="12"/>
      <c r="H27" s="16"/>
    </row>
    <row r="28" spans="2:8" ht="31.5" customHeight="1">
      <c r="B28" s="11"/>
      <c r="C28" s="418" t="s">
        <v>88</v>
      </c>
      <c r="D28" s="419"/>
      <c r="E28" s="416" t="s">
        <v>392</v>
      </c>
      <c r="F28" s="417"/>
      <c r="G28" s="12"/>
      <c r="H28" s="16"/>
    </row>
    <row r="29" spans="2:8" ht="35.25" customHeight="1">
      <c r="B29" s="11"/>
      <c r="C29" s="418" t="s">
        <v>89</v>
      </c>
      <c r="D29" s="419"/>
      <c r="E29" s="416" t="s">
        <v>393</v>
      </c>
      <c r="F29" s="417"/>
      <c r="G29" s="12"/>
      <c r="H29" s="16"/>
    </row>
    <row r="30" spans="2:8" ht="59.25" customHeight="1">
      <c r="B30" s="11"/>
      <c r="C30" s="418" t="s">
        <v>90</v>
      </c>
      <c r="D30" s="419"/>
      <c r="E30" s="416" t="s">
        <v>395</v>
      </c>
      <c r="F30" s="417"/>
      <c r="G30" s="12"/>
      <c r="H30" s="16"/>
    </row>
    <row r="31" spans="2:8" ht="57" customHeight="1">
      <c r="B31" s="11"/>
      <c r="C31" s="418" t="s">
        <v>25</v>
      </c>
      <c r="D31" s="419"/>
      <c r="E31" s="416" t="s">
        <v>396</v>
      </c>
      <c r="F31" s="417"/>
      <c r="G31" s="12"/>
      <c r="H31" s="16"/>
    </row>
    <row r="32" spans="2:8" ht="82.5" customHeight="1">
      <c r="B32" s="11"/>
      <c r="C32" s="418" t="s">
        <v>91</v>
      </c>
      <c r="D32" s="419"/>
      <c r="E32" s="416" t="s">
        <v>92</v>
      </c>
      <c r="F32" s="417"/>
      <c r="G32" s="12"/>
      <c r="H32" s="16"/>
    </row>
    <row r="33" spans="2:8" ht="46.5" customHeight="1">
      <c r="B33" s="11"/>
      <c r="C33" s="418" t="s">
        <v>30</v>
      </c>
      <c r="D33" s="419"/>
      <c r="E33" s="416" t="s">
        <v>397</v>
      </c>
      <c r="F33" s="417"/>
      <c r="G33" s="12"/>
      <c r="H33" s="16"/>
    </row>
    <row r="34" spans="2:8" ht="6.75" customHeight="1" thickBot="1">
      <c r="B34" s="11"/>
      <c r="C34" s="427"/>
      <c r="D34" s="428"/>
      <c r="E34" s="429"/>
      <c r="F34" s="430"/>
      <c r="G34" s="12"/>
      <c r="H34" s="16"/>
    </row>
    <row r="35" spans="2:8" ht="15.75" thickTop="1">
      <c r="B35" s="11"/>
      <c r="C35" s="17"/>
      <c r="D35" s="17"/>
      <c r="E35" s="18"/>
      <c r="F35" s="18"/>
      <c r="G35" s="12"/>
      <c r="H35" s="16"/>
    </row>
    <row r="36" spans="2:8" ht="21" customHeight="1">
      <c r="B36" s="420" t="s">
        <v>333</v>
      </c>
      <c r="C36" s="421"/>
      <c r="D36" s="421"/>
      <c r="E36" s="421"/>
      <c r="F36" s="421"/>
      <c r="G36" s="421"/>
      <c r="H36" s="422"/>
    </row>
    <row r="37" spans="2:8" ht="20.25" customHeight="1">
      <c r="B37" s="420" t="s">
        <v>334</v>
      </c>
      <c r="C37" s="421"/>
      <c r="D37" s="421"/>
      <c r="E37" s="421"/>
      <c r="F37" s="421"/>
      <c r="G37" s="421"/>
      <c r="H37" s="422"/>
    </row>
    <row r="38" spans="2:8" ht="20.25" customHeight="1">
      <c r="B38" s="420" t="s">
        <v>335</v>
      </c>
      <c r="C38" s="421"/>
      <c r="D38" s="421"/>
      <c r="E38" s="421"/>
      <c r="F38" s="421"/>
      <c r="G38" s="421"/>
      <c r="H38" s="422"/>
    </row>
    <row r="39" spans="2:8" ht="21.75" customHeight="1">
      <c r="B39" s="420" t="s">
        <v>336</v>
      </c>
      <c r="C39" s="421"/>
      <c r="D39" s="421"/>
      <c r="E39" s="421"/>
      <c r="F39" s="421"/>
      <c r="G39" s="421"/>
      <c r="H39" s="422"/>
    </row>
    <row r="40" spans="2:8" ht="22.5" customHeight="1">
      <c r="B40" s="420" t="s">
        <v>372</v>
      </c>
      <c r="C40" s="426"/>
      <c r="D40" s="426"/>
      <c r="E40" s="426"/>
      <c r="F40" s="426"/>
      <c r="G40" s="426"/>
      <c r="H40" s="422"/>
    </row>
    <row r="41" spans="2:8" ht="32.25" customHeight="1" thickBot="1">
      <c r="B41" s="423" t="s">
        <v>373</v>
      </c>
      <c r="C41" s="424"/>
      <c r="D41" s="424"/>
      <c r="E41" s="424"/>
      <c r="F41" s="424"/>
      <c r="G41" s="424"/>
      <c r="H41" s="425"/>
    </row>
  </sheetData>
  <mergeCells count="62">
    <mergeCell ref="B41:H41"/>
    <mergeCell ref="B40:H40"/>
    <mergeCell ref="B38:H38"/>
    <mergeCell ref="B39:H39"/>
    <mergeCell ref="C33:D33"/>
    <mergeCell ref="E33:F33"/>
    <mergeCell ref="C34:D34"/>
    <mergeCell ref="E34:F34"/>
    <mergeCell ref="B36:H36"/>
    <mergeCell ref="C31:D31"/>
    <mergeCell ref="E31:F31"/>
    <mergeCell ref="C32:D32"/>
    <mergeCell ref="E32:F32"/>
    <mergeCell ref="B37:H37"/>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C9:D9"/>
    <mergeCell ref="E9:F9"/>
    <mergeCell ref="B2:H2"/>
    <mergeCell ref="B3:H3"/>
    <mergeCell ref="B4:H4"/>
    <mergeCell ref="B6:H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KK59"/>
  <sheetViews>
    <sheetView topLeftCell="S5" zoomScale="55" zoomScaleNormal="55" workbookViewId="0">
      <selection activeCell="AJ11" sqref="AJ11"/>
    </sheetView>
  </sheetViews>
  <sheetFormatPr baseColWidth="10" defaultRowHeight="15"/>
  <cols>
    <col min="2" max="2" width="20" customWidth="1"/>
    <col min="3" max="3" width="25.7109375" customWidth="1"/>
    <col min="4" max="4" width="28.28515625" customWidth="1"/>
    <col min="5" max="5" width="27.28515625" customWidth="1"/>
    <col min="6" max="6" width="30.7109375" customWidth="1"/>
    <col min="7" max="7" width="23.28515625" customWidth="1"/>
    <col min="8" max="8" width="12.140625" customWidth="1"/>
    <col min="9" max="9" width="13.28515625" customWidth="1"/>
    <col min="11" max="11" width="24.28515625" customWidth="1"/>
    <col min="12" max="12" width="22.85546875" customWidth="1"/>
    <col min="16" max="16" width="33.42578125" customWidth="1"/>
    <col min="17" max="17" width="13.140625" customWidth="1"/>
    <col min="21" max="21" width="14.5703125" customWidth="1"/>
    <col min="23" max="23" width="14" bestFit="1" customWidth="1"/>
    <col min="24" max="24" width="38.5703125" hidden="1" customWidth="1"/>
    <col min="25" max="25" width="44.85546875" hidden="1" customWidth="1"/>
    <col min="26" max="26" width="6.5703125" hidden="1" customWidth="1"/>
    <col min="27" max="27" width="11.85546875" customWidth="1"/>
    <col min="28" max="28" width="10.85546875" customWidth="1"/>
    <col min="29" max="29" width="39.42578125" hidden="1" customWidth="1"/>
    <col min="30" max="30" width="13.5703125" hidden="1" customWidth="1"/>
    <col min="31" max="31" width="13.42578125" customWidth="1"/>
    <col min="33" max="33" width="13.42578125" customWidth="1"/>
    <col min="34" max="34" width="21.140625" customWidth="1"/>
    <col min="35" max="35" width="28.140625" customWidth="1"/>
    <col min="36" max="36" width="21.7109375" customWidth="1"/>
    <col min="37" max="37" width="16.140625" customWidth="1"/>
    <col min="38" max="38" width="17.85546875" bestFit="1" customWidth="1"/>
    <col min="39" max="39" width="12" bestFit="1" customWidth="1"/>
    <col min="41" max="297" width="11.42578125" style="123"/>
    <col min="298" max="16384" width="11.42578125" style="166"/>
  </cols>
  <sheetData>
    <row r="1" spans="1:297" s="163" customFormat="1" ht="16.5" customHeight="1">
      <c r="A1" s="454"/>
      <c r="B1" s="455"/>
      <c r="C1" s="455"/>
      <c r="D1" s="444" t="s">
        <v>68</v>
      </c>
      <c r="E1" s="444"/>
      <c r="F1" s="444"/>
      <c r="G1" s="444"/>
      <c r="H1" s="444"/>
      <c r="I1" s="444"/>
      <c r="J1" s="444"/>
      <c r="K1" s="444"/>
      <c r="L1" s="444"/>
      <c r="M1" s="444"/>
      <c r="N1" s="444"/>
      <c r="O1" s="444"/>
      <c r="P1" s="444"/>
      <c r="Q1" s="444"/>
      <c r="R1" s="444"/>
      <c r="S1" s="444"/>
      <c r="T1" s="444"/>
      <c r="U1" s="444"/>
      <c r="V1" s="444"/>
      <c r="W1" s="444"/>
      <c r="X1" s="444"/>
      <c r="Y1" s="444"/>
      <c r="Z1" s="444"/>
      <c r="AA1" s="444"/>
      <c r="AB1" s="444"/>
      <c r="AC1" s="444"/>
      <c r="AD1" s="444"/>
      <c r="AE1" s="444"/>
      <c r="AF1" s="444"/>
      <c r="AG1" s="444"/>
      <c r="AH1" s="444"/>
      <c r="AI1" s="444"/>
      <c r="AJ1" s="444"/>
      <c r="AK1" s="444"/>
      <c r="AL1" s="446" t="s">
        <v>67</v>
      </c>
      <c r="AM1" s="446"/>
      <c r="AN1" s="446"/>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162"/>
      <c r="DD1" s="162"/>
      <c r="DE1" s="162"/>
      <c r="DF1" s="162"/>
      <c r="DG1" s="162"/>
      <c r="DH1" s="162"/>
      <c r="DI1" s="162"/>
      <c r="DJ1" s="162"/>
      <c r="DK1" s="162"/>
      <c r="DL1" s="162"/>
      <c r="DM1" s="162"/>
      <c r="DN1" s="162"/>
      <c r="DO1" s="162"/>
      <c r="DP1" s="162"/>
      <c r="DQ1" s="162"/>
      <c r="DR1" s="162"/>
      <c r="DS1" s="162"/>
      <c r="DT1" s="162"/>
      <c r="DU1" s="162"/>
      <c r="DV1" s="162"/>
      <c r="DW1" s="162"/>
      <c r="DX1" s="162"/>
      <c r="DY1" s="162"/>
      <c r="DZ1" s="162"/>
      <c r="EA1" s="162"/>
      <c r="EB1" s="162"/>
      <c r="EC1" s="162"/>
      <c r="ED1" s="162"/>
      <c r="EE1" s="162"/>
      <c r="EF1" s="162"/>
      <c r="EG1" s="162"/>
      <c r="EH1" s="162"/>
      <c r="EI1" s="162"/>
      <c r="EJ1" s="162"/>
      <c r="EK1" s="162"/>
      <c r="EL1" s="162"/>
      <c r="EM1" s="162"/>
      <c r="EN1" s="162"/>
      <c r="EO1" s="162"/>
      <c r="EP1" s="162"/>
      <c r="EQ1" s="162"/>
      <c r="ER1" s="162"/>
      <c r="ES1" s="162"/>
      <c r="ET1" s="162"/>
      <c r="EU1" s="162"/>
      <c r="EV1" s="162"/>
      <c r="EW1" s="162"/>
      <c r="EX1" s="162"/>
      <c r="EY1" s="162"/>
      <c r="EZ1" s="162"/>
      <c r="FA1" s="162"/>
      <c r="FB1" s="162"/>
      <c r="FC1" s="162"/>
      <c r="FD1" s="162"/>
      <c r="FE1" s="162"/>
      <c r="FF1" s="162"/>
      <c r="FG1" s="162"/>
      <c r="FH1" s="162"/>
      <c r="FI1" s="162"/>
      <c r="FJ1" s="162"/>
      <c r="FK1" s="162"/>
      <c r="FL1" s="162"/>
      <c r="FM1" s="162"/>
      <c r="FN1" s="162"/>
      <c r="FO1" s="162"/>
      <c r="FP1" s="162"/>
      <c r="FQ1" s="162"/>
      <c r="FR1" s="162"/>
      <c r="FS1" s="162"/>
      <c r="FT1" s="162"/>
      <c r="FU1" s="162"/>
      <c r="FV1" s="162"/>
      <c r="FW1" s="162"/>
      <c r="FX1" s="162"/>
      <c r="FY1" s="162"/>
      <c r="FZ1" s="162"/>
      <c r="GA1" s="162"/>
      <c r="GB1" s="162"/>
      <c r="GC1" s="162"/>
      <c r="GD1" s="162"/>
      <c r="GE1" s="162"/>
      <c r="GF1" s="162"/>
      <c r="GG1" s="162"/>
      <c r="GH1" s="162"/>
      <c r="GI1" s="162"/>
      <c r="GJ1" s="162"/>
      <c r="GK1" s="162"/>
      <c r="GL1" s="162"/>
      <c r="GM1" s="162"/>
      <c r="GN1" s="162"/>
      <c r="GO1" s="162"/>
      <c r="GP1" s="162"/>
      <c r="GQ1" s="162"/>
      <c r="GR1" s="162"/>
      <c r="GS1" s="162"/>
      <c r="GT1" s="162"/>
      <c r="GU1" s="162"/>
      <c r="GV1" s="162"/>
      <c r="GW1" s="162"/>
      <c r="GX1" s="162"/>
      <c r="GY1" s="162"/>
      <c r="GZ1" s="162"/>
      <c r="HA1" s="162"/>
      <c r="HB1" s="162"/>
      <c r="HC1" s="162"/>
      <c r="HD1" s="162"/>
      <c r="HE1" s="162"/>
      <c r="HF1" s="162"/>
      <c r="HG1" s="162"/>
      <c r="HH1" s="162"/>
      <c r="HI1" s="162"/>
      <c r="HJ1" s="162"/>
      <c r="HK1" s="162"/>
      <c r="HL1" s="162"/>
      <c r="HM1" s="162"/>
      <c r="HN1" s="162"/>
      <c r="HO1" s="162"/>
      <c r="HP1" s="162"/>
      <c r="HQ1" s="162"/>
      <c r="HR1" s="162"/>
      <c r="HS1" s="162"/>
      <c r="HT1" s="162"/>
      <c r="HU1" s="162"/>
      <c r="HV1" s="162"/>
      <c r="HW1" s="162"/>
      <c r="HX1" s="162"/>
      <c r="HY1" s="162"/>
      <c r="HZ1" s="162"/>
      <c r="IA1" s="162"/>
      <c r="IB1" s="162"/>
      <c r="IC1" s="162"/>
      <c r="ID1" s="162"/>
      <c r="IE1" s="162"/>
      <c r="IF1" s="162"/>
      <c r="IG1" s="162"/>
      <c r="IH1" s="162"/>
      <c r="II1" s="162"/>
      <c r="IJ1" s="162"/>
      <c r="IK1" s="162"/>
      <c r="IL1" s="162"/>
      <c r="IM1" s="162"/>
      <c r="IN1" s="162"/>
      <c r="IO1" s="162"/>
      <c r="IP1" s="162"/>
      <c r="IQ1" s="162"/>
      <c r="IR1" s="162"/>
      <c r="IS1" s="162"/>
      <c r="IT1" s="162"/>
      <c r="IU1" s="162"/>
      <c r="IV1" s="162"/>
      <c r="IW1" s="162"/>
      <c r="IX1" s="162"/>
      <c r="IY1" s="162"/>
      <c r="IZ1" s="162"/>
      <c r="JA1" s="162"/>
      <c r="JB1" s="162"/>
      <c r="JC1" s="162"/>
      <c r="JD1" s="162"/>
      <c r="JE1" s="162"/>
      <c r="JF1" s="162"/>
      <c r="JG1" s="162"/>
      <c r="JH1" s="162"/>
      <c r="JI1" s="162"/>
      <c r="JJ1" s="162"/>
      <c r="JK1" s="162"/>
      <c r="JL1" s="162"/>
      <c r="JM1" s="162"/>
      <c r="JN1" s="162"/>
      <c r="JO1" s="162"/>
      <c r="JP1" s="162"/>
      <c r="JQ1" s="162"/>
      <c r="JR1" s="162"/>
      <c r="JS1" s="162"/>
      <c r="JT1" s="162"/>
      <c r="JU1" s="162"/>
      <c r="JV1" s="162"/>
      <c r="JW1" s="162"/>
      <c r="JX1" s="162"/>
      <c r="JY1" s="162"/>
      <c r="JZ1" s="162"/>
      <c r="KA1" s="162"/>
      <c r="KB1" s="162"/>
      <c r="KC1" s="162"/>
      <c r="KD1" s="162"/>
      <c r="KE1" s="162"/>
      <c r="KF1" s="162"/>
      <c r="KG1" s="162"/>
      <c r="KH1" s="162"/>
      <c r="KI1" s="162"/>
      <c r="KJ1" s="162"/>
      <c r="KK1" s="162"/>
    </row>
    <row r="2" spans="1:297" s="163" customFormat="1" ht="39.75" customHeight="1">
      <c r="A2" s="456"/>
      <c r="B2" s="457"/>
      <c r="C2" s="457"/>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445"/>
      <c r="AJ2" s="445"/>
      <c r="AK2" s="445"/>
      <c r="AL2" s="446"/>
      <c r="AM2" s="446"/>
      <c r="AN2" s="446"/>
      <c r="AO2" s="162"/>
      <c r="AP2" s="162"/>
      <c r="AQ2" s="162"/>
      <c r="AR2" s="162"/>
      <c r="AS2" s="162"/>
      <c r="AT2" s="162"/>
      <c r="AU2" s="162"/>
      <c r="AV2" s="162"/>
      <c r="AW2" s="162"/>
      <c r="AX2" s="162"/>
      <c r="AY2" s="162"/>
      <c r="AZ2" s="162"/>
      <c r="BA2" s="162"/>
      <c r="BB2" s="162"/>
      <c r="BC2" s="162"/>
      <c r="BD2" s="162"/>
      <c r="BE2" s="162"/>
      <c r="BF2" s="162"/>
      <c r="BG2" s="162"/>
      <c r="BH2" s="162"/>
      <c r="BI2" s="162"/>
      <c r="BJ2" s="162"/>
      <c r="BK2" s="162"/>
      <c r="BL2" s="162"/>
      <c r="BM2" s="162"/>
      <c r="BN2" s="162"/>
      <c r="BO2" s="162"/>
      <c r="BP2" s="162"/>
      <c r="BQ2" s="162"/>
      <c r="BR2" s="162"/>
      <c r="BS2" s="162"/>
      <c r="BT2" s="162"/>
      <c r="BU2" s="162"/>
      <c r="BV2" s="162"/>
      <c r="BW2" s="162"/>
      <c r="BX2" s="162"/>
      <c r="BY2" s="162"/>
      <c r="BZ2" s="162"/>
      <c r="CA2" s="162"/>
      <c r="CB2" s="162"/>
      <c r="CC2" s="162"/>
      <c r="CD2" s="162"/>
      <c r="CE2" s="162"/>
      <c r="CF2" s="162"/>
      <c r="CG2" s="162"/>
      <c r="CH2" s="162"/>
      <c r="CI2" s="162"/>
      <c r="CJ2" s="162"/>
      <c r="CK2" s="162"/>
      <c r="CL2" s="162"/>
      <c r="CM2" s="162"/>
      <c r="CN2" s="162"/>
      <c r="CO2" s="162"/>
      <c r="CP2" s="162"/>
      <c r="CQ2" s="162"/>
      <c r="CR2" s="162"/>
      <c r="CS2" s="162"/>
      <c r="CT2" s="162"/>
      <c r="CU2" s="162"/>
      <c r="CV2" s="162"/>
      <c r="CW2" s="162"/>
      <c r="CX2" s="162"/>
      <c r="CY2" s="162"/>
      <c r="CZ2" s="162"/>
      <c r="DA2" s="162"/>
      <c r="DB2" s="162"/>
      <c r="DC2" s="162"/>
      <c r="DD2" s="162"/>
      <c r="DE2" s="162"/>
      <c r="DF2" s="162"/>
      <c r="DG2" s="162"/>
      <c r="DH2" s="162"/>
      <c r="DI2" s="162"/>
      <c r="DJ2" s="162"/>
      <c r="DK2" s="162"/>
      <c r="DL2" s="162"/>
      <c r="DM2" s="162"/>
      <c r="DN2" s="162"/>
      <c r="DO2" s="162"/>
      <c r="DP2" s="162"/>
      <c r="DQ2" s="162"/>
      <c r="DR2" s="162"/>
      <c r="DS2" s="162"/>
      <c r="DT2" s="162"/>
      <c r="DU2" s="162"/>
      <c r="DV2" s="162"/>
      <c r="DW2" s="162"/>
      <c r="DX2" s="162"/>
      <c r="DY2" s="162"/>
      <c r="DZ2" s="162"/>
      <c r="EA2" s="162"/>
      <c r="EB2" s="162"/>
      <c r="EC2" s="162"/>
      <c r="ED2" s="162"/>
      <c r="EE2" s="162"/>
      <c r="EF2" s="162"/>
      <c r="EG2" s="162"/>
      <c r="EH2" s="162"/>
      <c r="EI2" s="162"/>
      <c r="EJ2" s="162"/>
      <c r="EK2" s="162"/>
      <c r="EL2" s="162"/>
      <c r="EM2" s="162"/>
      <c r="EN2" s="162"/>
      <c r="EO2" s="162"/>
      <c r="EP2" s="162"/>
      <c r="EQ2" s="162"/>
      <c r="ER2" s="162"/>
      <c r="ES2" s="162"/>
      <c r="ET2" s="162"/>
      <c r="EU2" s="162"/>
      <c r="EV2" s="162"/>
      <c r="EW2" s="162"/>
      <c r="EX2" s="162"/>
      <c r="EY2" s="162"/>
      <c r="EZ2" s="162"/>
      <c r="FA2" s="162"/>
      <c r="FB2" s="162"/>
      <c r="FC2" s="162"/>
      <c r="FD2" s="162"/>
      <c r="FE2" s="162"/>
      <c r="FF2" s="162"/>
      <c r="FG2" s="162"/>
      <c r="FH2" s="162"/>
      <c r="FI2" s="162"/>
      <c r="FJ2" s="162"/>
      <c r="FK2" s="162"/>
      <c r="FL2" s="162"/>
      <c r="FM2" s="162"/>
      <c r="FN2" s="162"/>
      <c r="FO2" s="162"/>
      <c r="FP2" s="162"/>
      <c r="FQ2" s="162"/>
      <c r="FR2" s="162"/>
      <c r="FS2" s="162"/>
      <c r="FT2" s="162"/>
      <c r="FU2" s="162"/>
      <c r="FV2" s="162"/>
      <c r="FW2" s="162"/>
      <c r="FX2" s="162"/>
      <c r="FY2" s="162"/>
      <c r="FZ2" s="162"/>
      <c r="GA2" s="162"/>
      <c r="GB2" s="162"/>
      <c r="GC2" s="162"/>
      <c r="GD2" s="162"/>
      <c r="GE2" s="162"/>
      <c r="GF2" s="162"/>
      <c r="GG2" s="162"/>
      <c r="GH2" s="162"/>
      <c r="GI2" s="162"/>
      <c r="GJ2" s="162"/>
      <c r="GK2" s="162"/>
      <c r="GL2" s="162"/>
      <c r="GM2" s="162"/>
      <c r="GN2" s="162"/>
      <c r="GO2" s="162"/>
      <c r="GP2" s="162"/>
      <c r="GQ2" s="162"/>
      <c r="GR2" s="162"/>
      <c r="GS2" s="162"/>
      <c r="GT2" s="162"/>
      <c r="GU2" s="162"/>
      <c r="GV2" s="162"/>
      <c r="GW2" s="162"/>
      <c r="GX2" s="162"/>
      <c r="GY2" s="162"/>
      <c r="GZ2" s="162"/>
      <c r="HA2" s="162"/>
      <c r="HB2" s="162"/>
      <c r="HC2" s="162"/>
      <c r="HD2" s="162"/>
      <c r="HE2" s="162"/>
      <c r="HF2" s="162"/>
      <c r="HG2" s="162"/>
      <c r="HH2" s="162"/>
      <c r="HI2" s="162"/>
      <c r="HJ2" s="162"/>
      <c r="HK2" s="162"/>
      <c r="HL2" s="162"/>
      <c r="HM2" s="162"/>
      <c r="HN2" s="162"/>
      <c r="HO2" s="162"/>
      <c r="HP2" s="162"/>
      <c r="HQ2" s="162"/>
      <c r="HR2" s="162"/>
      <c r="HS2" s="162"/>
      <c r="HT2" s="162"/>
      <c r="HU2" s="162"/>
      <c r="HV2" s="162"/>
      <c r="HW2" s="162"/>
      <c r="HX2" s="162"/>
      <c r="HY2" s="162"/>
      <c r="HZ2" s="162"/>
      <c r="IA2" s="162"/>
      <c r="IB2" s="162"/>
      <c r="IC2" s="162"/>
      <c r="ID2" s="162"/>
      <c r="IE2" s="162"/>
      <c r="IF2" s="162"/>
      <c r="IG2" s="162"/>
      <c r="IH2" s="162"/>
      <c r="II2" s="162"/>
      <c r="IJ2" s="162"/>
      <c r="IK2" s="162"/>
      <c r="IL2" s="162"/>
      <c r="IM2" s="162"/>
      <c r="IN2" s="162"/>
      <c r="IO2" s="162"/>
      <c r="IP2" s="162"/>
      <c r="IQ2" s="162"/>
      <c r="IR2" s="162"/>
      <c r="IS2" s="162"/>
      <c r="IT2" s="162"/>
      <c r="IU2" s="162"/>
      <c r="IV2" s="162"/>
      <c r="IW2" s="162"/>
      <c r="IX2" s="162"/>
      <c r="IY2" s="162"/>
      <c r="IZ2" s="162"/>
      <c r="JA2" s="162"/>
      <c r="JB2" s="162"/>
      <c r="JC2" s="162"/>
      <c r="JD2" s="162"/>
      <c r="JE2" s="162"/>
      <c r="JF2" s="162"/>
      <c r="JG2" s="162"/>
      <c r="JH2" s="162"/>
      <c r="JI2" s="162"/>
      <c r="JJ2" s="162"/>
      <c r="JK2" s="162"/>
      <c r="JL2" s="162"/>
      <c r="JM2" s="162"/>
      <c r="JN2" s="162"/>
      <c r="JO2" s="162"/>
      <c r="JP2" s="162"/>
      <c r="JQ2" s="162"/>
      <c r="JR2" s="162"/>
      <c r="JS2" s="162"/>
      <c r="JT2" s="162"/>
      <c r="JU2" s="162"/>
      <c r="JV2" s="162"/>
      <c r="JW2" s="162"/>
      <c r="JX2" s="162"/>
      <c r="JY2" s="162"/>
      <c r="JZ2" s="162"/>
      <c r="KA2" s="162"/>
      <c r="KB2" s="162"/>
      <c r="KC2" s="162"/>
      <c r="KD2" s="162"/>
      <c r="KE2" s="162"/>
      <c r="KF2" s="162"/>
      <c r="KG2" s="162"/>
      <c r="KH2" s="162"/>
      <c r="KI2" s="162"/>
      <c r="KJ2" s="162"/>
      <c r="KK2" s="162"/>
    </row>
    <row r="3" spans="1:297" s="163" customFormat="1" ht="16.5">
      <c r="A3" s="2"/>
      <c r="B3" s="2"/>
      <c r="C3" s="3"/>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6"/>
      <c r="AM3" s="446"/>
      <c r="AN3" s="446"/>
      <c r="AO3" s="162"/>
      <c r="AP3" s="162"/>
      <c r="AQ3" s="162"/>
      <c r="AR3" s="162"/>
      <c r="AS3" s="162"/>
      <c r="AT3" s="162"/>
      <c r="AU3" s="162"/>
      <c r="AV3" s="162"/>
      <c r="AW3" s="162"/>
      <c r="AX3" s="162"/>
      <c r="AY3" s="162"/>
      <c r="AZ3" s="162"/>
      <c r="BA3" s="162"/>
      <c r="BB3" s="162"/>
      <c r="BC3" s="162"/>
      <c r="BD3" s="162"/>
      <c r="BE3" s="162"/>
      <c r="BF3" s="162"/>
      <c r="BG3" s="162"/>
      <c r="BH3" s="162"/>
      <c r="BI3" s="162"/>
      <c r="BJ3" s="162"/>
      <c r="BK3" s="162"/>
      <c r="BL3" s="162"/>
      <c r="BM3" s="162"/>
      <c r="BN3" s="162"/>
      <c r="BO3" s="162"/>
      <c r="BP3" s="162"/>
      <c r="BQ3" s="162"/>
      <c r="BR3" s="162"/>
      <c r="BS3" s="162"/>
      <c r="BT3" s="162"/>
      <c r="BU3" s="162"/>
      <c r="BV3" s="162"/>
      <c r="BW3" s="162"/>
      <c r="BX3" s="162"/>
      <c r="BY3" s="162"/>
      <c r="BZ3" s="162"/>
      <c r="CA3" s="162"/>
      <c r="CB3" s="162"/>
      <c r="CC3" s="162"/>
      <c r="CD3" s="162"/>
      <c r="CE3" s="162"/>
      <c r="CF3" s="162"/>
      <c r="CG3" s="162"/>
      <c r="CH3" s="162"/>
      <c r="CI3" s="162"/>
      <c r="CJ3" s="162"/>
      <c r="CK3" s="162"/>
      <c r="CL3" s="162"/>
      <c r="CM3" s="162"/>
      <c r="CN3" s="162"/>
      <c r="CO3" s="162"/>
      <c r="CP3" s="162"/>
      <c r="CQ3" s="162"/>
      <c r="CR3" s="162"/>
      <c r="CS3" s="162"/>
      <c r="CT3" s="162"/>
      <c r="CU3" s="162"/>
      <c r="CV3" s="162"/>
      <c r="CW3" s="162"/>
      <c r="CX3" s="162"/>
      <c r="CY3" s="162"/>
      <c r="CZ3" s="162"/>
      <c r="DA3" s="162"/>
      <c r="DB3" s="162"/>
      <c r="DC3" s="162"/>
      <c r="DD3" s="162"/>
      <c r="DE3" s="162"/>
      <c r="DF3" s="162"/>
      <c r="DG3" s="162"/>
      <c r="DH3" s="162"/>
      <c r="DI3" s="162"/>
      <c r="DJ3" s="162"/>
      <c r="DK3" s="162"/>
      <c r="DL3" s="162"/>
      <c r="DM3" s="162"/>
      <c r="DN3" s="162"/>
      <c r="DO3" s="162"/>
      <c r="DP3" s="162"/>
      <c r="DQ3" s="162"/>
      <c r="DR3" s="162"/>
      <c r="DS3" s="162"/>
      <c r="DT3" s="162"/>
      <c r="DU3" s="162"/>
      <c r="DV3" s="162"/>
      <c r="DW3" s="162"/>
      <c r="DX3" s="162"/>
      <c r="DY3" s="162"/>
      <c r="DZ3" s="162"/>
      <c r="EA3" s="162"/>
      <c r="EB3" s="162"/>
      <c r="EC3" s="162"/>
      <c r="ED3" s="162"/>
      <c r="EE3" s="162"/>
      <c r="EF3" s="162"/>
      <c r="EG3" s="162"/>
      <c r="EH3" s="162"/>
      <c r="EI3" s="162"/>
      <c r="EJ3" s="162"/>
      <c r="EK3" s="162"/>
      <c r="EL3" s="162"/>
      <c r="EM3" s="162"/>
      <c r="EN3" s="162"/>
      <c r="EO3" s="162"/>
      <c r="EP3" s="162"/>
      <c r="EQ3" s="162"/>
      <c r="ER3" s="162"/>
      <c r="ES3" s="162"/>
      <c r="ET3" s="162"/>
      <c r="EU3" s="162"/>
      <c r="EV3" s="162"/>
      <c r="EW3" s="162"/>
      <c r="EX3" s="162"/>
      <c r="EY3" s="162"/>
      <c r="EZ3" s="162"/>
      <c r="FA3" s="162"/>
      <c r="FB3" s="162"/>
      <c r="FC3" s="162"/>
      <c r="FD3" s="162"/>
      <c r="FE3" s="162"/>
      <c r="FF3" s="162"/>
      <c r="FG3" s="162"/>
      <c r="FH3" s="162"/>
      <c r="FI3" s="162"/>
      <c r="FJ3" s="162"/>
      <c r="FK3" s="162"/>
      <c r="FL3" s="162"/>
      <c r="FM3" s="162"/>
      <c r="FN3" s="162"/>
      <c r="FO3" s="162"/>
      <c r="FP3" s="162"/>
      <c r="FQ3" s="162"/>
      <c r="FR3" s="162"/>
      <c r="FS3" s="162"/>
      <c r="FT3" s="162"/>
      <c r="FU3" s="162"/>
      <c r="FV3" s="162"/>
      <c r="FW3" s="162"/>
      <c r="FX3" s="162"/>
      <c r="FY3" s="162"/>
      <c r="FZ3" s="162"/>
      <c r="GA3" s="162"/>
      <c r="GB3" s="162"/>
      <c r="GC3" s="162"/>
      <c r="GD3" s="162"/>
      <c r="GE3" s="162"/>
      <c r="GF3" s="162"/>
      <c r="GG3" s="162"/>
      <c r="GH3" s="162"/>
      <c r="GI3" s="162"/>
      <c r="GJ3" s="162"/>
      <c r="GK3" s="162"/>
      <c r="GL3" s="162"/>
      <c r="GM3" s="162"/>
      <c r="GN3" s="162"/>
      <c r="GO3" s="162"/>
      <c r="GP3" s="162"/>
      <c r="GQ3" s="162"/>
      <c r="GR3" s="162"/>
      <c r="GS3" s="162"/>
      <c r="GT3" s="162"/>
      <c r="GU3" s="162"/>
      <c r="GV3" s="162"/>
      <c r="GW3" s="162"/>
      <c r="GX3" s="162"/>
      <c r="GY3" s="162"/>
      <c r="GZ3" s="162"/>
      <c r="HA3" s="162"/>
      <c r="HB3" s="162"/>
      <c r="HC3" s="162"/>
      <c r="HD3" s="162"/>
      <c r="HE3" s="162"/>
      <c r="HF3" s="162"/>
      <c r="HG3" s="162"/>
      <c r="HH3" s="162"/>
      <c r="HI3" s="162"/>
      <c r="HJ3" s="162"/>
      <c r="HK3" s="162"/>
      <c r="HL3" s="162"/>
      <c r="HM3" s="162"/>
      <c r="HN3" s="162"/>
      <c r="HO3" s="162"/>
      <c r="HP3" s="162"/>
      <c r="HQ3" s="162"/>
      <c r="HR3" s="162"/>
      <c r="HS3" s="162"/>
      <c r="HT3" s="162"/>
      <c r="HU3" s="162"/>
      <c r="HV3" s="162"/>
      <c r="HW3" s="162"/>
      <c r="HX3" s="162"/>
      <c r="HY3" s="162"/>
      <c r="HZ3" s="162"/>
      <c r="IA3" s="162"/>
      <c r="IB3" s="162"/>
      <c r="IC3" s="162"/>
      <c r="ID3" s="162"/>
      <c r="IE3" s="162"/>
      <c r="IF3" s="162"/>
      <c r="IG3" s="162"/>
      <c r="IH3" s="162"/>
      <c r="II3" s="162"/>
      <c r="IJ3" s="162"/>
      <c r="IK3" s="162"/>
      <c r="IL3" s="162"/>
      <c r="IM3" s="162"/>
      <c r="IN3" s="162"/>
      <c r="IO3" s="162"/>
      <c r="IP3" s="162"/>
      <c r="IQ3" s="162"/>
      <c r="IR3" s="162"/>
      <c r="IS3" s="162"/>
      <c r="IT3" s="162"/>
      <c r="IU3" s="162"/>
      <c r="IV3" s="162"/>
      <c r="IW3" s="162"/>
      <c r="IX3" s="162"/>
      <c r="IY3" s="162"/>
      <c r="IZ3" s="162"/>
      <c r="JA3" s="162"/>
      <c r="JB3" s="162"/>
      <c r="JC3" s="162"/>
      <c r="JD3" s="162"/>
      <c r="JE3" s="162"/>
      <c r="JF3" s="162"/>
      <c r="JG3" s="162"/>
      <c r="JH3" s="162"/>
      <c r="JI3" s="162"/>
      <c r="JJ3" s="162"/>
      <c r="JK3" s="162"/>
      <c r="JL3" s="162"/>
      <c r="JM3" s="162"/>
      <c r="JN3" s="162"/>
      <c r="JO3" s="162"/>
      <c r="JP3" s="162"/>
      <c r="JQ3" s="162"/>
      <c r="JR3" s="162"/>
      <c r="JS3" s="162"/>
      <c r="JT3" s="162"/>
      <c r="JU3" s="162"/>
      <c r="JV3" s="162"/>
      <c r="JW3" s="162"/>
      <c r="JX3" s="162"/>
      <c r="JY3" s="162"/>
      <c r="JZ3" s="162"/>
      <c r="KA3" s="162"/>
      <c r="KB3" s="162"/>
      <c r="KC3" s="162"/>
      <c r="KD3" s="162"/>
      <c r="KE3" s="162"/>
      <c r="KF3" s="162"/>
      <c r="KG3" s="162"/>
      <c r="KH3" s="162"/>
      <c r="KI3" s="162"/>
      <c r="KJ3" s="162"/>
      <c r="KK3" s="162"/>
    </row>
    <row r="4" spans="1:297" s="163" customFormat="1" ht="26.25" customHeight="1">
      <c r="A4" s="447" t="s">
        <v>0</v>
      </c>
      <c r="B4" s="448"/>
      <c r="C4" s="449"/>
      <c r="D4" s="450" t="s">
        <v>402</v>
      </c>
      <c r="E4" s="451"/>
      <c r="F4" s="451"/>
      <c r="G4" s="451"/>
      <c r="H4" s="451"/>
      <c r="I4" s="451"/>
      <c r="J4" s="451"/>
      <c r="K4" s="451"/>
      <c r="L4" s="451"/>
      <c r="M4" s="451"/>
      <c r="N4" s="452"/>
      <c r="O4" s="453"/>
      <c r="P4" s="453"/>
      <c r="Q4" s="453"/>
      <c r="R4" s="1"/>
      <c r="S4" s="1"/>
      <c r="T4" s="1"/>
      <c r="U4" s="1"/>
      <c r="V4" s="1"/>
      <c r="W4" s="1"/>
      <c r="X4" s="1"/>
      <c r="Y4" s="1"/>
      <c r="Z4" s="1"/>
      <c r="AA4" s="1"/>
      <c r="AB4" s="1"/>
      <c r="AC4" s="1"/>
      <c r="AD4" s="1"/>
      <c r="AE4" s="1"/>
      <c r="AF4" s="1"/>
      <c r="AG4" s="1"/>
      <c r="AH4" s="1"/>
      <c r="AI4" s="1"/>
      <c r="AJ4" s="1"/>
      <c r="AK4" s="1"/>
      <c r="AL4" s="1"/>
      <c r="AM4" s="1"/>
      <c r="AN4" s="1"/>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c r="EE4" s="162"/>
      <c r="EF4" s="162"/>
      <c r="EG4" s="162"/>
      <c r="EH4" s="162"/>
      <c r="EI4" s="162"/>
      <c r="EJ4" s="162"/>
      <c r="EK4" s="162"/>
      <c r="EL4" s="162"/>
      <c r="EM4" s="162"/>
      <c r="EN4" s="162"/>
      <c r="EO4" s="162"/>
      <c r="EP4" s="162"/>
      <c r="EQ4" s="162"/>
      <c r="ER4" s="162"/>
      <c r="ES4" s="162"/>
      <c r="ET4" s="162"/>
      <c r="EU4" s="162"/>
      <c r="EV4" s="162"/>
      <c r="EW4" s="162"/>
      <c r="EX4" s="162"/>
      <c r="EY4" s="162"/>
      <c r="EZ4" s="162"/>
      <c r="FA4" s="162"/>
      <c r="FB4" s="162"/>
      <c r="FC4" s="162"/>
      <c r="FD4" s="162"/>
      <c r="FE4" s="162"/>
      <c r="FF4" s="162"/>
      <c r="FG4" s="162"/>
      <c r="FH4" s="162"/>
      <c r="FI4" s="162"/>
      <c r="FJ4" s="162"/>
      <c r="FK4" s="162"/>
      <c r="FL4" s="162"/>
      <c r="FM4" s="162"/>
      <c r="FN4" s="162"/>
      <c r="FO4" s="162"/>
      <c r="FP4" s="162"/>
      <c r="FQ4" s="162"/>
      <c r="FR4" s="162"/>
      <c r="FS4" s="162"/>
      <c r="FT4" s="162"/>
      <c r="FU4" s="162"/>
      <c r="FV4" s="162"/>
      <c r="FW4" s="162"/>
      <c r="FX4" s="162"/>
      <c r="FY4" s="162"/>
      <c r="FZ4" s="162"/>
      <c r="GA4" s="162"/>
      <c r="GB4" s="162"/>
      <c r="GC4" s="162"/>
      <c r="GD4" s="162"/>
      <c r="GE4" s="162"/>
      <c r="GF4" s="162"/>
      <c r="GG4" s="162"/>
      <c r="GH4" s="162"/>
      <c r="GI4" s="162"/>
      <c r="GJ4" s="162"/>
      <c r="GK4" s="162"/>
      <c r="GL4" s="162"/>
      <c r="GM4" s="162"/>
      <c r="GN4" s="162"/>
      <c r="GO4" s="162"/>
      <c r="GP4" s="162"/>
      <c r="GQ4" s="162"/>
      <c r="GR4" s="162"/>
      <c r="GS4" s="162"/>
      <c r="GT4" s="162"/>
      <c r="GU4" s="162"/>
      <c r="GV4" s="162"/>
      <c r="GW4" s="162"/>
      <c r="GX4" s="162"/>
      <c r="GY4" s="162"/>
      <c r="GZ4" s="162"/>
      <c r="HA4" s="162"/>
      <c r="HB4" s="162"/>
      <c r="HC4" s="162"/>
      <c r="HD4" s="162"/>
      <c r="HE4" s="162"/>
      <c r="HF4" s="162"/>
      <c r="HG4" s="162"/>
      <c r="HH4" s="162"/>
      <c r="HI4" s="162"/>
      <c r="HJ4" s="162"/>
      <c r="HK4" s="162"/>
      <c r="HL4" s="162"/>
      <c r="HM4" s="162"/>
      <c r="HN4" s="162"/>
      <c r="HO4" s="162"/>
      <c r="HP4" s="162"/>
      <c r="HQ4" s="162"/>
      <c r="HR4" s="162"/>
      <c r="HS4" s="162"/>
      <c r="HT4" s="162"/>
      <c r="HU4" s="162"/>
      <c r="HV4" s="162"/>
      <c r="HW4" s="162"/>
      <c r="HX4" s="162"/>
      <c r="HY4" s="162"/>
      <c r="HZ4" s="162"/>
      <c r="IA4" s="162"/>
      <c r="IB4" s="162"/>
      <c r="IC4" s="162"/>
      <c r="ID4" s="162"/>
      <c r="IE4" s="162"/>
      <c r="IF4" s="162"/>
      <c r="IG4" s="162"/>
      <c r="IH4" s="162"/>
      <c r="II4" s="162"/>
      <c r="IJ4" s="162"/>
      <c r="IK4" s="162"/>
      <c r="IL4" s="162"/>
      <c r="IM4" s="162"/>
      <c r="IN4" s="162"/>
      <c r="IO4" s="162"/>
      <c r="IP4" s="162"/>
      <c r="IQ4" s="162"/>
      <c r="IR4" s="162"/>
      <c r="IS4" s="162"/>
      <c r="IT4" s="162"/>
      <c r="IU4" s="162"/>
      <c r="IV4" s="162"/>
      <c r="IW4" s="162"/>
      <c r="IX4" s="162"/>
      <c r="IY4" s="162"/>
      <c r="IZ4" s="162"/>
      <c r="JA4" s="162"/>
      <c r="JB4" s="162"/>
      <c r="JC4" s="162"/>
      <c r="JD4" s="162"/>
      <c r="JE4" s="162"/>
      <c r="JF4" s="162"/>
      <c r="JG4" s="162"/>
      <c r="JH4" s="162"/>
      <c r="JI4" s="162"/>
      <c r="JJ4" s="162"/>
      <c r="JK4" s="162"/>
      <c r="JL4" s="162"/>
      <c r="JM4" s="162"/>
      <c r="JN4" s="162"/>
      <c r="JO4" s="162"/>
      <c r="JP4" s="162"/>
      <c r="JQ4" s="162"/>
      <c r="JR4" s="162"/>
      <c r="JS4" s="162"/>
      <c r="JT4" s="162"/>
      <c r="JU4" s="162"/>
      <c r="JV4" s="162"/>
      <c r="JW4" s="162"/>
      <c r="JX4" s="162"/>
      <c r="JY4" s="162"/>
      <c r="JZ4" s="162"/>
      <c r="KA4" s="162"/>
      <c r="KB4" s="162"/>
      <c r="KC4" s="162"/>
      <c r="KD4" s="162"/>
      <c r="KE4" s="162"/>
      <c r="KF4" s="162"/>
      <c r="KG4" s="162"/>
      <c r="KH4" s="162"/>
      <c r="KI4" s="162"/>
      <c r="KJ4" s="162"/>
      <c r="KK4" s="162"/>
    </row>
    <row r="5" spans="1:297" s="163" customFormat="1" ht="44.25" customHeight="1">
      <c r="A5" s="447" t="s">
        <v>1</v>
      </c>
      <c r="B5" s="448"/>
      <c r="C5" s="449"/>
      <c r="D5" s="458" t="s">
        <v>404</v>
      </c>
      <c r="E5" s="459"/>
      <c r="F5" s="459"/>
      <c r="G5" s="459"/>
      <c r="H5" s="459"/>
      <c r="I5" s="459"/>
      <c r="J5" s="459"/>
      <c r="K5" s="459"/>
      <c r="L5" s="459"/>
      <c r="M5" s="459"/>
      <c r="N5" s="460"/>
      <c r="O5" s="1"/>
      <c r="P5" s="1"/>
      <c r="Q5" s="1"/>
      <c r="R5" s="1"/>
      <c r="S5" s="1"/>
      <c r="T5" s="1"/>
      <c r="U5" s="1"/>
      <c r="V5" s="1"/>
      <c r="W5" s="1"/>
      <c r="X5" s="1"/>
      <c r="Y5" s="1"/>
      <c r="Z5" s="1"/>
      <c r="AA5" s="1"/>
      <c r="AB5" s="1"/>
      <c r="AC5" s="1"/>
      <c r="AD5" s="1"/>
      <c r="AE5" s="1"/>
      <c r="AF5" s="1"/>
      <c r="AG5" s="1"/>
      <c r="AH5" s="1"/>
      <c r="AI5" s="1"/>
      <c r="AJ5" s="1"/>
      <c r="AK5" s="1"/>
      <c r="AL5" s="1"/>
      <c r="AM5" s="1"/>
      <c r="AN5" s="1"/>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c r="EI5" s="162"/>
      <c r="EJ5" s="162"/>
      <c r="EK5" s="162"/>
      <c r="EL5" s="162"/>
      <c r="EM5" s="162"/>
      <c r="EN5" s="162"/>
      <c r="EO5" s="162"/>
      <c r="EP5" s="162"/>
      <c r="EQ5" s="162"/>
      <c r="ER5" s="162"/>
      <c r="ES5" s="162"/>
      <c r="ET5" s="162"/>
      <c r="EU5" s="162"/>
      <c r="EV5" s="162"/>
      <c r="EW5" s="162"/>
      <c r="EX5" s="162"/>
      <c r="EY5" s="162"/>
      <c r="EZ5" s="162"/>
      <c r="FA5" s="162"/>
      <c r="FB5" s="162"/>
      <c r="FC5" s="162"/>
      <c r="FD5" s="162"/>
      <c r="FE5" s="162"/>
      <c r="FF5" s="162"/>
      <c r="FG5" s="162"/>
      <c r="FH5" s="162"/>
      <c r="FI5" s="162"/>
      <c r="FJ5" s="162"/>
      <c r="FK5" s="162"/>
      <c r="FL5" s="162"/>
      <c r="FM5" s="162"/>
      <c r="FN5" s="162"/>
      <c r="FO5" s="162"/>
      <c r="FP5" s="162"/>
      <c r="FQ5" s="162"/>
      <c r="FR5" s="162"/>
      <c r="FS5" s="162"/>
      <c r="FT5" s="162"/>
      <c r="FU5" s="162"/>
      <c r="FV5" s="162"/>
      <c r="FW5" s="162"/>
      <c r="FX5" s="162"/>
      <c r="FY5" s="162"/>
      <c r="FZ5" s="162"/>
      <c r="GA5" s="162"/>
      <c r="GB5" s="162"/>
      <c r="GC5" s="162"/>
      <c r="GD5" s="162"/>
      <c r="GE5" s="162"/>
      <c r="GF5" s="162"/>
      <c r="GG5" s="162"/>
      <c r="GH5" s="162"/>
      <c r="GI5" s="162"/>
      <c r="GJ5" s="162"/>
      <c r="GK5" s="162"/>
      <c r="GL5" s="162"/>
      <c r="GM5" s="162"/>
      <c r="GN5" s="162"/>
      <c r="GO5" s="162"/>
      <c r="GP5" s="162"/>
      <c r="GQ5" s="162"/>
      <c r="GR5" s="162"/>
      <c r="GS5" s="162"/>
      <c r="GT5" s="162"/>
      <c r="GU5" s="162"/>
      <c r="GV5" s="162"/>
      <c r="GW5" s="162"/>
      <c r="GX5" s="162"/>
      <c r="GY5" s="162"/>
      <c r="GZ5" s="162"/>
      <c r="HA5" s="162"/>
      <c r="HB5" s="162"/>
      <c r="HC5" s="162"/>
      <c r="HD5" s="162"/>
      <c r="HE5" s="162"/>
      <c r="HF5" s="162"/>
      <c r="HG5" s="162"/>
      <c r="HH5" s="162"/>
      <c r="HI5" s="162"/>
      <c r="HJ5" s="162"/>
      <c r="HK5" s="162"/>
      <c r="HL5" s="162"/>
      <c r="HM5" s="162"/>
      <c r="HN5" s="162"/>
      <c r="HO5" s="162"/>
      <c r="HP5" s="162"/>
      <c r="HQ5" s="162"/>
      <c r="HR5" s="162"/>
      <c r="HS5" s="162"/>
      <c r="HT5" s="162"/>
      <c r="HU5" s="162"/>
      <c r="HV5" s="162"/>
      <c r="HW5" s="162"/>
      <c r="HX5" s="162"/>
      <c r="HY5" s="162"/>
      <c r="HZ5" s="162"/>
      <c r="IA5" s="162"/>
      <c r="IB5" s="162"/>
      <c r="IC5" s="162"/>
      <c r="ID5" s="162"/>
      <c r="IE5" s="162"/>
      <c r="IF5" s="162"/>
      <c r="IG5" s="162"/>
      <c r="IH5" s="162"/>
      <c r="II5" s="162"/>
      <c r="IJ5" s="162"/>
      <c r="IK5" s="162"/>
      <c r="IL5" s="162"/>
      <c r="IM5" s="162"/>
      <c r="IN5" s="162"/>
      <c r="IO5" s="162"/>
      <c r="IP5" s="162"/>
      <c r="IQ5" s="162"/>
      <c r="IR5" s="162"/>
      <c r="IS5" s="162"/>
      <c r="IT5" s="162"/>
      <c r="IU5" s="162"/>
      <c r="IV5" s="162"/>
      <c r="IW5" s="162"/>
      <c r="IX5" s="162"/>
      <c r="IY5" s="162"/>
      <c r="IZ5" s="162"/>
      <c r="JA5" s="162"/>
      <c r="JB5" s="162"/>
      <c r="JC5" s="162"/>
      <c r="JD5" s="162"/>
      <c r="JE5" s="162"/>
      <c r="JF5" s="162"/>
      <c r="JG5" s="162"/>
      <c r="JH5" s="162"/>
      <c r="JI5" s="162"/>
      <c r="JJ5" s="162"/>
      <c r="JK5" s="162"/>
      <c r="JL5" s="162"/>
      <c r="JM5" s="162"/>
      <c r="JN5" s="162"/>
      <c r="JO5" s="162"/>
      <c r="JP5" s="162"/>
      <c r="JQ5" s="162"/>
      <c r="JR5" s="162"/>
      <c r="JS5" s="162"/>
      <c r="JT5" s="162"/>
      <c r="JU5" s="162"/>
      <c r="JV5" s="162"/>
      <c r="JW5" s="162"/>
      <c r="JX5" s="162"/>
      <c r="JY5" s="162"/>
      <c r="JZ5" s="162"/>
      <c r="KA5" s="162"/>
      <c r="KB5" s="162"/>
      <c r="KC5" s="162"/>
      <c r="KD5" s="162"/>
      <c r="KE5" s="162"/>
      <c r="KF5" s="162"/>
      <c r="KG5" s="162"/>
      <c r="KH5" s="162"/>
      <c r="KI5" s="162"/>
      <c r="KJ5" s="162"/>
      <c r="KK5" s="162"/>
    </row>
    <row r="6" spans="1:297" s="163" customFormat="1" ht="49.5" customHeight="1">
      <c r="A6" s="447" t="s">
        <v>2</v>
      </c>
      <c r="B6" s="448"/>
      <c r="C6" s="449"/>
      <c r="D6" s="458" t="s">
        <v>469</v>
      </c>
      <c r="E6" s="459"/>
      <c r="F6" s="459"/>
      <c r="G6" s="459"/>
      <c r="H6" s="459"/>
      <c r="I6" s="459"/>
      <c r="J6" s="459"/>
      <c r="K6" s="459"/>
      <c r="L6" s="459"/>
      <c r="M6" s="459"/>
      <c r="N6" s="460"/>
      <c r="O6" s="1"/>
      <c r="P6" s="1"/>
      <c r="Q6" s="1"/>
      <c r="R6" s="1"/>
      <c r="S6" s="1"/>
      <c r="T6" s="1"/>
      <c r="U6" s="1"/>
      <c r="V6" s="1"/>
      <c r="W6" s="1"/>
      <c r="X6" s="1"/>
      <c r="Y6" s="1"/>
      <c r="Z6" s="1"/>
      <c r="AA6" s="1"/>
      <c r="AB6" s="1"/>
      <c r="AC6" s="1"/>
      <c r="AD6" s="1"/>
      <c r="AE6" s="1"/>
      <c r="AF6" s="1"/>
      <c r="AG6" s="1"/>
      <c r="AH6" s="1"/>
      <c r="AI6" s="1"/>
      <c r="AJ6" s="1"/>
      <c r="AK6" s="1"/>
      <c r="AL6" s="1"/>
      <c r="AM6" s="1"/>
      <c r="AN6" s="1"/>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c r="CD6" s="162"/>
      <c r="CE6" s="162"/>
      <c r="CF6" s="162"/>
      <c r="CG6" s="162"/>
      <c r="CH6" s="162"/>
      <c r="CI6" s="162"/>
      <c r="CJ6" s="162"/>
      <c r="CK6" s="162"/>
      <c r="CL6" s="162"/>
      <c r="CM6" s="162"/>
      <c r="CN6" s="162"/>
      <c r="CO6" s="162"/>
      <c r="CP6" s="162"/>
      <c r="CQ6" s="162"/>
      <c r="CR6" s="162"/>
      <c r="CS6" s="162"/>
      <c r="CT6" s="162"/>
      <c r="CU6" s="162"/>
      <c r="CV6" s="162"/>
      <c r="CW6" s="162"/>
      <c r="CX6" s="162"/>
      <c r="CY6" s="162"/>
      <c r="CZ6" s="162"/>
      <c r="DA6" s="162"/>
      <c r="DB6" s="162"/>
      <c r="DC6" s="162"/>
      <c r="DD6" s="162"/>
      <c r="DE6" s="162"/>
      <c r="DF6" s="162"/>
      <c r="DG6" s="162"/>
      <c r="DH6" s="162"/>
      <c r="DI6" s="162"/>
      <c r="DJ6" s="162"/>
      <c r="DK6" s="162"/>
      <c r="DL6" s="162"/>
      <c r="DM6" s="162"/>
      <c r="DN6" s="162"/>
      <c r="DO6" s="162"/>
      <c r="DP6" s="162"/>
      <c r="DQ6" s="162"/>
      <c r="DR6" s="162"/>
      <c r="DS6" s="162"/>
      <c r="DT6" s="162"/>
      <c r="DU6" s="162"/>
      <c r="DV6" s="162"/>
      <c r="DW6" s="162"/>
      <c r="DX6" s="162"/>
      <c r="DY6" s="162"/>
      <c r="DZ6" s="162"/>
      <c r="EA6" s="162"/>
      <c r="EB6" s="162"/>
      <c r="EC6" s="162"/>
      <c r="ED6" s="162"/>
      <c r="EE6" s="162"/>
      <c r="EF6" s="162"/>
      <c r="EG6" s="162"/>
      <c r="EH6" s="162"/>
      <c r="EI6" s="162"/>
      <c r="EJ6" s="162"/>
      <c r="EK6" s="162"/>
      <c r="EL6" s="162"/>
      <c r="EM6" s="162"/>
      <c r="EN6" s="162"/>
      <c r="EO6" s="162"/>
      <c r="EP6" s="162"/>
      <c r="EQ6" s="162"/>
      <c r="ER6" s="162"/>
      <c r="ES6" s="162"/>
      <c r="ET6" s="162"/>
      <c r="EU6" s="162"/>
      <c r="EV6" s="162"/>
      <c r="EW6" s="162"/>
      <c r="EX6" s="162"/>
      <c r="EY6" s="162"/>
      <c r="EZ6" s="162"/>
      <c r="FA6" s="162"/>
      <c r="FB6" s="162"/>
      <c r="FC6" s="162"/>
      <c r="FD6" s="162"/>
      <c r="FE6" s="162"/>
      <c r="FF6" s="162"/>
      <c r="FG6" s="162"/>
      <c r="FH6" s="162"/>
      <c r="FI6" s="162"/>
      <c r="FJ6" s="162"/>
      <c r="FK6" s="162"/>
      <c r="FL6" s="162"/>
      <c r="FM6" s="162"/>
      <c r="FN6" s="162"/>
      <c r="FO6" s="162"/>
      <c r="FP6" s="162"/>
      <c r="FQ6" s="162"/>
      <c r="FR6" s="162"/>
      <c r="FS6" s="162"/>
      <c r="FT6" s="162"/>
      <c r="FU6" s="162"/>
      <c r="FV6" s="162"/>
      <c r="FW6" s="162"/>
      <c r="FX6" s="162"/>
      <c r="FY6" s="162"/>
      <c r="FZ6" s="162"/>
      <c r="GA6" s="162"/>
      <c r="GB6" s="162"/>
      <c r="GC6" s="162"/>
      <c r="GD6" s="162"/>
      <c r="GE6" s="162"/>
      <c r="GF6" s="162"/>
      <c r="GG6" s="162"/>
      <c r="GH6" s="162"/>
      <c r="GI6" s="162"/>
      <c r="GJ6" s="162"/>
      <c r="GK6" s="162"/>
      <c r="GL6" s="162"/>
      <c r="GM6" s="162"/>
      <c r="GN6" s="162"/>
      <c r="GO6" s="162"/>
      <c r="GP6" s="162"/>
      <c r="GQ6" s="162"/>
      <c r="GR6" s="162"/>
      <c r="GS6" s="162"/>
      <c r="GT6" s="162"/>
      <c r="GU6" s="162"/>
      <c r="GV6" s="162"/>
      <c r="GW6" s="162"/>
      <c r="GX6" s="162"/>
      <c r="GY6" s="162"/>
      <c r="GZ6" s="162"/>
      <c r="HA6" s="162"/>
      <c r="HB6" s="162"/>
      <c r="HC6" s="162"/>
      <c r="HD6" s="162"/>
      <c r="HE6" s="162"/>
      <c r="HF6" s="162"/>
      <c r="HG6" s="162"/>
      <c r="HH6" s="162"/>
      <c r="HI6" s="162"/>
      <c r="HJ6" s="162"/>
      <c r="HK6" s="162"/>
      <c r="HL6" s="162"/>
      <c r="HM6" s="162"/>
      <c r="HN6" s="162"/>
      <c r="HO6" s="162"/>
      <c r="HP6" s="162"/>
      <c r="HQ6" s="162"/>
      <c r="HR6" s="162"/>
      <c r="HS6" s="162"/>
      <c r="HT6" s="162"/>
      <c r="HU6" s="162"/>
      <c r="HV6" s="162"/>
      <c r="HW6" s="162"/>
      <c r="HX6" s="162"/>
      <c r="HY6" s="162"/>
      <c r="HZ6" s="162"/>
      <c r="IA6" s="162"/>
      <c r="IB6" s="162"/>
      <c r="IC6" s="162"/>
      <c r="ID6" s="162"/>
      <c r="IE6" s="162"/>
      <c r="IF6" s="162"/>
      <c r="IG6" s="162"/>
      <c r="IH6" s="162"/>
      <c r="II6" s="162"/>
      <c r="IJ6" s="162"/>
      <c r="IK6" s="162"/>
      <c r="IL6" s="162"/>
      <c r="IM6" s="162"/>
      <c r="IN6" s="162"/>
      <c r="IO6" s="162"/>
      <c r="IP6" s="162"/>
      <c r="IQ6" s="162"/>
      <c r="IR6" s="162"/>
      <c r="IS6" s="162"/>
      <c r="IT6" s="162"/>
      <c r="IU6" s="162"/>
      <c r="IV6" s="162"/>
      <c r="IW6" s="162"/>
      <c r="IX6" s="162"/>
      <c r="IY6" s="162"/>
      <c r="IZ6" s="162"/>
      <c r="JA6" s="162"/>
      <c r="JB6" s="162"/>
      <c r="JC6" s="162"/>
      <c r="JD6" s="162"/>
      <c r="JE6" s="162"/>
      <c r="JF6" s="162"/>
      <c r="JG6" s="162"/>
      <c r="JH6" s="162"/>
      <c r="JI6" s="162"/>
      <c r="JJ6" s="162"/>
      <c r="JK6" s="162"/>
      <c r="JL6" s="162"/>
      <c r="JM6" s="162"/>
      <c r="JN6" s="162"/>
      <c r="JO6" s="162"/>
      <c r="JP6" s="162"/>
      <c r="JQ6" s="162"/>
      <c r="JR6" s="162"/>
      <c r="JS6" s="162"/>
      <c r="JT6" s="162"/>
      <c r="JU6" s="162"/>
      <c r="JV6" s="162"/>
      <c r="JW6" s="162"/>
      <c r="JX6" s="162"/>
      <c r="JY6" s="162"/>
      <c r="JZ6" s="162"/>
      <c r="KA6" s="162"/>
      <c r="KB6" s="162"/>
      <c r="KC6" s="162"/>
      <c r="KD6" s="162"/>
      <c r="KE6" s="162"/>
      <c r="KF6" s="162"/>
      <c r="KG6" s="162"/>
      <c r="KH6" s="162"/>
      <c r="KI6" s="162"/>
      <c r="KJ6" s="162"/>
      <c r="KK6" s="162"/>
    </row>
    <row r="7" spans="1:297" s="163" customFormat="1" ht="16.5">
      <c r="A7" s="441" t="s">
        <v>3</v>
      </c>
      <c r="B7" s="442"/>
      <c r="C7" s="442"/>
      <c r="D7" s="442"/>
      <c r="E7" s="442"/>
      <c r="F7" s="442"/>
      <c r="G7" s="442"/>
      <c r="H7" s="443"/>
      <c r="I7" s="441" t="s">
        <v>4</v>
      </c>
      <c r="J7" s="442"/>
      <c r="K7" s="442"/>
      <c r="L7" s="442"/>
      <c r="M7" s="442"/>
      <c r="N7" s="443"/>
      <c r="O7" s="441" t="s">
        <v>5</v>
      </c>
      <c r="P7" s="442"/>
      <c r="Q7" s="442"/>
      <c r="R7" s="442"/>
      <c r="S7" s="442"/>
      <c r="T7" s="442"/>
      <c r="U7" s="442"/>
      <c r="V7" s="442"/>
      <c r="W7" s="443"/>
      <c r="X7" s="441" t="s">
        <v>6</v>
      </c>
      <c r="Y7" s="442"/>
      <c r="Z7" s="442"/>
      <c r="AA7" s="442"/>
      <c r="AB7" s="442"/>
      <c r="AC7" s="442"/>
      <c r="AD7" s="442"/>
      <c r="AE7" s="442"/>
      <c r="AF7" s="442"/>
      <c r="AG7" s="442"/>
      <c r="AH7" s="443"/>
      <c r="AI7" s="441" t="s">
        <v>7</v>
      </c>
      <c r="AJ7" s="442"/>
      <c r="AK7" s="442"/>
      <c r="AL7" s="442"/>
      <c r="AM7" s="442"/>
      <c r="AN7" s="461"/>
      <c r="AO7" s="162"/>
      <c r="AP7" s="162"/>
      <c r="AQ7" s="162"/>
      <c r="AR7" s="162"/>
      <c r="AS7" s="162"/>
      <c r="AT7" s="162"/>
      <c r="AU7" s="162"/>
      <c r="AV7" s="162"/>
      <c r="AW7" s="162"/>
      <c r="AX7" s="162"/>
      <c r="AY7" s="162"/>
      <c r="AZ7" s="162"/>
      <c r="BA7" s="162"/>
      <c r="BB7" s="162"/>
      <c r="BC7" s="162"/>
      <c r="BD7" s="162"/>
      <c r="BE7" s="162"/>
      <c r="BF7" s="162"/>
      <c r="BG7" s="162"/>
      <c r="BH7" s="162"/>
      <c r="BI7" s="162"/>
      <c r="BJ7" s="162"/>
      <c r="BK7" s="162"/>
      <c r="BL7" s="162"/>
      <c r="BM7" s="162"/>
      <c r="BN7" s="162"/>
      <c r="BO7" s="162"/>
      <c r="BP7" s="162"/>
      <c r="BQ7" s="162"/>
      <c r="BR7" s="162"/>
      <c r="BS7" s="162"/>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62"/>
      <c r="HB7" s="162"/>
      <c r="HC7" s="162"/>
      <c r="HD7" s="162"/>
      <c r="HE7" s="162"/>
      <c r="HF7" s="162"/>
      <c r="HG7" s="162"/>
      <c r="HH7" s="162"/>
      <c r="HI7" s="162"/>
      <c r="HJ7" s="162"/>
      <c r="HK7" s="162"/>
      <c r="HL7" s="162"/>
      <c r="HM7" s="162"/>
      <c r="HN7" s="162"/>
      <c r="HO7" s="162"/>
      <c r="HP7" s="162"/>
      <c r="HQ7" s="162"/>
      <c r="HR7" s="162"/>
      <c r="HS7" s="162"/>
      <c r="HT7" s="162"/>
      <c r="HU7" s="162"/>
      <c r="HV7" s="162"/>
      <c r="HW7" s="162"/>
      <c r="HX7" s="162"/>
      <c r="HY7" s="162"/>
      <c r="HZ7" s="162"/>
      <c r="IA7" s="162"/>
      <c r="IB7" s="162"/>
      <c r="IC7" s="162"/>
      <c r="ID7" s="162"/>
      <c r="IE7" s="162"/>
      <c r="IF7" s="162"/>
      <c r="IG7" s="162"/>
      <c r="IH7" s="162"/>
      <c r="II7" s="162"/>
      <c r="IJ7" s="162"/>
      <c r="IK7" s="162"/>
      <c r="IL7" s="162"/>
      <c r="IM7" s="162"/>
      <c r="IN7" s="162"/>
      <c r="IO7" s="162"/>
      <c r="IP7" s="162"/>
      <c r="IQ7" s="162"/>
      <c r="IR7" s="162"/>
      <c r="IS7" s="162"/>
      <c r="IT7" s="162"/>
      <c r="IU7" s="162"/>
      <c r="IV7" s="162"/>
      <c r="IW7" s="162"/>
      <c r="IX7" s="162"/>
      <c r="IY7" s="162"/>
      <c r="IZ7" s="162"/>
      <c r="JA7" s="162"/>
      <c r="JB7" s="162"/>
      <c r="JC7" s="162"/>
      <c r="JD7" s="162"/>
      <c r="JE7" s="162"/>
      <c r="JF7" s="162"/>
      <c r="JG7" s="162"/>
      <c r="JH7" s="162"/>
      <c r="JI7" s="162"/>
      <c r="JJ7" s="162"/>
      <c r="JK7" s="162"/>
      <c r="JL7" s="162"/>
      <c r="JM7" s="162"/>
      <c r="JN7" s="162"/>
      <c r="JO7" s="162"/>
      <c r="JP7" s="162"/>
      <c r="JQ7" s="162"/>
      <c r="JR7" s="162"/>
      <c r="JS7" s="162"/>
      <c r="JT7" s="162"/>
      <c r="JU7" s="162"/>
      <c r="JV7" s="162"/>
      <c r="JW7" s="162"/>
      <c r="JX7" s="162"/>
      <c r="JY7" s="162"/>
      <c r="JZ7" s="162"/>
      <c r="KA7" s="162"/>
      <c r="KB7" s="162"/>
      <c r="KC7" s="162"/>
      <c r="KD7" s="162"/>
      <c r="KE7" s="162"/>
      <c r="KF7" s="162"/>
      <c r="KG7" s="162"/>
      <c r="KH7" s="162"/>
      <c r="KI7" s="162"/>
      <c r="KJ7" s="162"/>
      <c r="KK7" s="162"/>
    </row>
    <row r="8" spans="1:297" s="163" customFormat="1" ht="16.5" customHeight="1">
      <c r="A8" s="465" t="s">
        <v>37</v>
      </c>
      <c r="B8" s="468" t="s">
        <v>375</v>
      </c>
      <c r="C8" s="467" t="s">
        <v>8</v>
      </c>
      <c r="D8" s="469" t="s">
        <v>359</v>
      </c>
      <c r="E8" s="469" t="s">
        <v>10</v>
      </c>
      <c r="F8" s="470" t="s">
        <v>11</v>
      </c>
      <c r="G8" s="472" t="s">
        <v>12</v>
      </c>
      <c r="H8" s="469" t="s">
        <v>13</v>
      </c>
      <c r="I8" s="463" t="s">
        <v>14</v>
      </c>
      <c r="J8" s="464" t="s">
        <v>15</v>
      </c>
      <c r="K8" s="462" t="s">
        <v>16</v>
      </c>
      <c r="L8" s="462" t="s">
        <v>17</v>
      </c>
      <c r="M8" s="464" t="s">
        <v>15</v>
      </c>
      <c r="N8" s="469" t="s">
        <v>18</v>
      </c>
      <c r="O8" s="474" t="s">
        <v>19</v>
      </c>
      <c r="P8" s="471" t="s">
        <v>20</v>
      </c>
      <c r="Q8" s="462" t="s">
        <v>21</v>
      </c>
      <c r="R8" s="471" t="s">
        <v>22</v>
      </c>
      <c r="S8" s="471"/>
      <c r="T8" s="471"/>
      <c r="U8" s="471"/>
      <c r="V8" s="471"/>
      <c r="W8" s="471"/>
      <c r="X8" s="479" t="s">
        <v>282</v>
      </c>
      <c r="Y8" s="474" t="s">
        <v>271</v>
      </c>
      <c r="Z8" s="474" t="s">
        <v>15</v>
      </c>
      <c r="AA8" s="152"/>
      <c r="AB8" s="152"/>
      <c r="AC8" s="474" t="s">
        <v>23</v>
      </c>
      <c r="AD8" s="474" t="s">
        <v>15</v>
      </c>
      <c r="AE8" s="152"/>
      <c r="AF8" s="152"/>
      <c r="AG8" s="479" t="s">
        <v>24</v>
      </c>
      <c r="AH8" s="474" t="s">
        <v>25</v>
      </c>
      <c r="AI8" s="471" t="s">
        <v>7</v>
      </c>
      <c r="AJ8" s="471" t="s">
        <v>26</v>
      </c>
      <c r="AK8" s="471" t="s">
        <v>27</v>
      </c>
      <c r="AL8" s="471" t="s">
        <v>28</v>
      </c>
      <c r="AM8" s="477" t="s">
        <v>29</v>
      </c>
      <c r="AN8" s="477" t="s">
        <v>30</v>
      </c>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2"/>
      <c r="DE8" s="162"/>
      <c r="DF8" s="162"/>
      <c r="DG8" s="162"/>
      <c r="DH8" s="162"/>
      <c r="DI8" s="162"/>
      <c r="DJ8" s="162"/>
      <c r="DK8" s="162"/>
      <c r="DL8" s="162"/>
      <c r="DM8" s="162"/>
      <c r="DN8" s="162"/>
      <c r="DO8" s="162"/>
      <c r="DP8" s="162"/>
      <c r="DQ8" s="162"/>
      <c r="DR8" s="162"/>
      <c r="DS8" s="162"/>
      <c r="DT8" s="162"/>
      <c r="DU8" s="162"/>
      <c r="DV8" s="162"/>
      <c r="DW8" s="162"/>
      <c r="DX8" s="162"/>
      <c r="DY8" s="162"/>
      <c r="DZ8" s="162"/>
      <c r="EA8" s="162"/>
      <c r="EB8" s="162"/>
      <c r="EC8" s="162"/>
      <c r="ED8" s="162"/>
      <c r="EE8" s="162"/>
      <c r="EF8" s="162"/>
      <c r="EG8" s="162"/>
      <c r="EH8" s="162"/>
      <c r="EI8" s="162"/>
      <c r="EJ8" s="162"/>
      <c r="EK8" s="162"/>
      <c r="EL8" s="162"/>
      <c r="EM8" s="162"/>
      <c r="EN8" s="162"/>
      <c r="EO8" s="162"/>
      <c r="EP8" s="162"/>
      <c r="EQ8" s="162"/>
      <c r="ER8" s="162"/>
      <c r="ES8" s="162"/>
      <c r="ET8" s="162"/>
      <c r="EU8" s="162"/>
      <c r="EV8" s="162"/>
      <c r="EW8" s="162"/>
      <c r="EX8" s="162"/>
      <c r="EY8" s="162"/>
      <c r="EZ8" s="162"/>
      <c r="FA8" s="162"/>
      <c r="FB8" s="162"/>
      <c r="FC8" s="162"/>
      <c r="FD8" s="162"/>
      <c r="FE8" s="162"/>
      <c r="FF8" s="162"/>
      <c r="FG8" s="162"/>
      <c r="FH8" s="162"/>
      <c r="FI8" s="162"/>
      <c r="FJ8" s="162"/>
      <c r="FK8" s="162"/>
      <c r="FL8" s="162"/>
      <c r="FM8" s="162"/>
      <c r="FN8" s="162"/>
      <c r="FO8" s="162"/>
      <c r="FP8" s="162"/>
      <c r="FQ8" s="162"/>
      <c r="FR8" s="162"/>
      <c r="FS8" s="162"/>
      <c r="FT8" s="162"/>
      <c r="FU8" s="162"/>
      <c r="FV8" s="162"/>
      <c r="FW8" s="162"/>
      <c r="FX8" s="162"/>
      <c r="FY8" s="162"/>
      <c r="FZ8" s="162"/>
      <c r="GA8" s="162"/>
      <c r="GB8" s="162"/>
      <c r="GC8" s="162"/>
      <c r="GD8" s="162"/>
      <c r="GE8" s="162"/>
      <c r="GF8" s="162"/>
      <c r="GG8" s="162"/>
      <c r="GH8" s="162"/>
      <c r="GI8" s="162"/>
      <c r="GJ8" s="162"/>
      <c r="GK8" s="162"/>
      <c r="GL8" s="162"/>
      <c r="GM8" s="162"/>
      <c r="GN8" s="162"/>
      <c r="GO8" s="162"/>
      <c r="GP8" s="162"/>
      <c r="GQ8" s="162"/>
      <c r="GR8" s="162"/>
      <c r="GS8" s="162"/>
      <c r="GT8" s="162"/>
      <c r="GU8" s="162"/>
      <c r="GV8" s="162"/>
      <c r="GW8" s="162"/>
      <c r="GX8" s="162"/>
      <c r="GY8" s="162"/>
      <c r="GZ8" s="162"/>
      <c r="HA8" s="162"/>
      <c r="HB8" s="162"/>
      <c r="HC8" s="162"/>
      <c r="HD8" s="162"/>
      <c r="HE8" s="162"/>
      <c r="HF8" s="162"/>
      <c r="HG8" s="162"/>
      <c r="HH8" s="162"/>
      <c r="HI8" s="162"/>
      <c r="HJ8" s="162"/>
      <c r="HK8" s="162"/>
      <c r="HL8" s="162"/>
      <c r="HM8" s="162"/>
      <c r="HN8" s="162"/>
      <c r="HO8" s="162"/>
      <c r="HP8" s="162"/>
      <c r="HQ8" s="162"/>
      <c r="HR8" s="162"/>
      <c r="HS8" s="162"/>
      <c r="HT8" s="162"/>
      <c r="HU8" s="162"/>
      <c r="HV8" s="162"/>
      <c r="HW8" s="162"/>
      <c r="HX8" s="162"/>
      <c r="HY8" s="162"/>
      <c r="HZ8" s="162"/>
      <c r="IA8" s="162"/>
      <c r="IB8" s="162"/>
      <c r="IC8" s="162"/>
      <c r="ID8" s="162"/>
      <c r="IE8" s="162"/>
      <c r="IF8" s="162"/>
      <c r="IG8" s="162"/>
      <c r="IH8" s="162"/>
      <c r="II8" s="162"/>
      <c r="IJ8" s="162"/>
      <c r="IK8" s="162"/>
      <c r="IL8" s="162"/>
      <c r="IM8" s="162"/>
      <c r="IN8" s="162"/>
      <c r="IO8" s="162"/>
      <c r="IP8" s="162"/>
      <c r="IQ8" s="162"/>
      <c r="IR8" s="162"/>
      <c r="IS8" s="162"/>
      <c r="IT8" s="162"/>
      <c r="IU8" s="162"/>
      <c r="IV8" s="162"/>
      <c r="IW8" s="162"/>
      <c r="IX8" s="162"/>
      <c r="IY8" s="162"/>
      <c r="IZ8" s="162"/>
      <c r="JA8" s="162"/>
      <c r="JB8" s="162"/>
      <c r="JC8" s="162"/>
      <c r="JD8" s="162"/>
      <c r="JE8" s="162"/>
      <c r="JF8" s="162"/>
      <c r="JG8" s="162"/>
      <c r="JH8" s="162"/>
      <c r="JI8" s="162"/>
      <c r="JJ8" s="162"/>
      <c r="JK8" s="162"/>
      <c r="JL8" s="162"/>
      <c r="JM8" s="162"/>
      <c r="JN8" s="162"/>
      <c r="JO8" s="162"/>
      <c r="JP8" s="162"/>
      <c r="JQ8" s="162"/>
      <c r="JR8" s="162"/>
      <c r="JS8" s="162"/>
      <c r="JT8" s="162"/>
      <c r="JU8" s="162"/>
      <c r="JV8" s="162"/>
      <c r="JW8" s="162"/>
      <c r="JX8" s="162"/>
      <c r="JY8" s="162"/>
      <c r="JZ8" s="162"/>
      <c r="KA8" s="162"/>
      <c r="KB8" s="162"/>
      <c r="KC8" s="162"/>
      <c r="KD8" s="162"/>
      <c r="KE8" s="162"/>
      <c r="KF8" s="162"/>
      <c r="KG8" s="162"/>
      <c r="KH8" s="162"/>
      <c r="KI8" s="162"/>
      <c r="KJ8" s="162"/>
      <c r="KK8" s="162"/>
    </row>
    <row r="9" spans="1:297" s="165" customFormat="1" ht="94.5" customHeight="1" thickBot="1">
      <c r="A9" s="466"/>
      <c r="B9" s="476"/>
      <c r="C9" s="468"/>
      <c r="D9" s="462"/>
      <c r="E9" s="462"/>
      <c r="F9" s="468"/>
      <c r="G9" s="473"/>
      <c r="H9" s="462"/>
      <c r="I9" s="463"/>
      <c r="J9" s="464"/>
      <c r="K9" s="463"/>
      <c r="L9" s="463"/>
      <c r="M9" s="464"/>
      <c r="N9" s="462"/>
      <c r="O9" s="475"/>
      <c r="P9" s="462"/>
      <c r="Q9" s="463"/>
      <c r="R9" s="139" t="s">
        <v>31</v>
      </c>
      <c r="S9" s="139" t="s">
        <v>32</v>
      </c>
      <c r="T9" s="139" t="s">
        <v>33</v>
      </c>
      <c r="U9" s="139" t="s">
        <v>34</v>
      </c>
      <c r="V9" s="139" t="s">
        <v>35</v>
      </c>
      <c r="W9" s="139" t="s">
        <v>36</v>
      </c>
      <c r="X9" s="474"/>
      <c r="Y9" s="480"/>
      <c r="Z9" s="480"/>
      <c r="AA9" s="158" t="s">
        <v>271</v>
      </c>
      <c r="AB9" s="158" t="s">
        <v>15</v>
      </c>
      <c r="AC9" s="480"/>
      <c r="AD9" s="480"/>
      <c r="AE9" s="154" t="s">
        <v>23</v>
      </c>
      <c r="AF9" s="154" t="s">
        <v>15</v>
      </c>
      <c r="AG9" s="474"/>
      <c r="AH9" s="475"/>
      <c r="AI9" s="462"/>
      <c r="AJ9" s="462"/>
      <c r="AK9" s="462"/>
      <c r="AL9" s="462"/>
      <c r="AM9" s="478"/>
      <c r="AN9" s="478"/>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c r="BS9" s="164"/>
      <c r="BT9" s="164"/>
      <c r="BU9" s="164"/>
      <c r="BV9" s="164"/>
      <c r="BW9" s="164"/>
      <c r="BX9" s="164"/>
      <c r="BY9" s="164"/>
      <c r="BZ9" s="164"/>
      <c r="CA9" s="164"/>
      <c r="CB9" s="164"/>
      <c r="CC9" s="164"/>
      <c r="CD9" s="164"/>
      <c r="CE9" s="164"/>
      <c r="CF9" s="164"/>
      <c r="CG9" s="164"/>
      <c r="CH9" s="164"/>
      <c r="CI9" s="164"/>
      <c r="CJ9" s="164"/>
      <c r="CK9" s="164"/>
      <c r="CL9" s="164"/>
      <c r="CM9" s="164"/>
      <c r="CN9" s="164"/>
      <c r="CO9" s="164"/>
      <c r="CP9" s="164"/>
      <c r="CQ9" s="164"/>
      <c r="CR9" s="164"/>
      <c r="CS9" s="164"/>
      <c r="CT9" s="164"/>
      <c r="CU9" s="164"/>
      <c r="CV9" s="164"/>
      <c r="CW9" s="164"/>
      <c r="CX9" s="164"/>
      <c r="CY9" s="164"/>
      <c r="CZ9" s="164"/>
      <c r="DA9" s="164"/>
      <c r="DB9" s="164"/>
      <c r="DC9" s="164"/>
      <c r="DD9" s="164"/>
      <c r="DE9" s="164"/>
      <c r="DF9" s="164"/>
      <c r="DG9" s="164"/>
      <c r="DH9" s="164"/>
      <c r="DI9" s="164"/>
      <c r="DJ9" s="164"/>
      <c r="DK9" s="164"/>
      <c r="DL9" s="164"/>
      <c r="DM9" s="164"/>
      <c r="DN9" s="164"/>
      <c r="DO9" s="164"/>
      <c r="DP9" s="164"/>
      <c r="DQ9" s="164"/>
      <c r="DR9" s="164"/>
      <c r="DS9" s="164"/>
      <c r="DT9" s="164"/>
      <c r="DU9" s="164"/>
      <c r="DV9" s="164"/>
      <c r="DW9" s="164"/>
      <c r="DX9" s="164"/>
      <c r="DY9" s="164"/>
      <c r="DZ9" s="164"/>
      <c r="EA9" s="164"/>
      <c r="EB9" s="164"/>
      <c r="EC9" s="164"/>
      <c r="ED9" s="164"/>
      <c r="EE9" s="164"/>
      <c r="EF9" s="164"/>
      <c r="EG9" s="164"/>
      <c r="EH9" s="164"/>
      <c r="EI9" s="164"/>
      <c r="EJ9" s="164"/>
      <c r="EK9" s="164"/>
      <c r="EL9" s="164"/>
      <c r="EM9" s="164"/>
      <c r="EN9" s="164"/>
      <c r="EO9" s="164"/>
      <c r="EP9" s="164"/>
      <c r="EQ9" s="164"/>
      <c r="ER9" s="164"/>
      <c r="ES9" s="164"/>
      <c r="ET9" s="164"/>
      <c r="EU9" s="164"/>
      <c r="EV9" s="164"/>
      <c r="EW9" s="164"/>
      <c r="EX9" s="164"/>
      <c r="EY9" s="164"/>
      <c r="EZ9" s="164"/>
      <c r="FA9" s="164"/>
      <c r="FB9" s="164"/>
      <c r="FC9" s="164"/>
      <c r="FD9" s="164"/>
      <c r="FE9" s="164"/>
      <c r="FF9" s="164"/>
      <c r="FG9" s="164"/>
      <c r="FH9" s="164"/>
      <c r="FI9" s="164"/>
      <c r="FJ9" s="164"/>
      <c r="FK9" s="164"/>
      <c r="FL9" s="164"/>
      <c r="FM9" s="164"/>
      <c r="FN9" s="164"/>
      <c r="FO9" s="164"/>
      <c r="FP9" s="164"/>
      <c r="FQ9" s="164"/>
      <c r="FR9" s="164"/>
      <c r="FS9" s="164"/>
      <c r="FT9" s="164"/>
      <c r="FU9" s="164"/>
      <c r="FV9" s="164"/>
      <c r="FW9" s="164"/>
      <c r="FX9" s="164"/>
      <c r="FY9" s="164"/>
      <c r="FZ9" s="164"/>
      <c r="GA9" s="164"/>
      <c r="GB9" s="164"/>
      <c r="GC9" s="164"/>
      <c r="GD9" s="164"/>
      <c r="GE9" s="164"/>
      <c r="GF9" s="164"/>
      <c r="GG9" s="164"/>
      <c r="GH9" s="164"/>
      <c r="GI9" s="164"/>
      <c r="GJ9" s="164"/>
      <c r="GK9" s="164"/>
      <c r="GL9" s="164"/>
      <c r="GM9" s="164"/>
      <c r="GN9" s="164"/>
      <c r="GO9" s="164"/>
      <c r="GP9" s="164"/>
      <c r="GQ9" s="164"/>
      <c r="GR9" s="164"/>
      <c r="GS9" s="164"/>
      <c r="GT9" s="164"/>
      <c r="GU9" s="164"/>
      <c r="GV9" s="164"/>
      <c r="GW9" s="164"/>
      <c r="GX9" s="164"/>
      <c r="GY9" s="164"/>
      <c r="GZ9" s="164"/>
      <c r="HA9" s="164"/>
      <c r="HB9" s="164"/>
      <c r="HC9" s="164"/>
      <c r="HD9" s="164"/>
      <c r="HE9" s="164"/>
      <c r="HF9" s="164"/>
      <c r="HG9" s="164"/>
      <c r="HH9" s="164"/>
      <c r="HI9" s="164"/>
      <c r="HJ9" s="164"/>
      <c r="HK9" s="164"/>
      <c r="HL9" s="164"/>
      <c r="HM9" s="164"/>
      <c r="HN9" s="164"/>
      <c r="HO9" s="164"/>
      <c r="HP9" s="164"/>
      <c r="HQ9" s="164"/>
      <c r="HR9" s="164"/>
      <c r="HS9" s="164"/>
      <c r="HT9" s="164"/>
      <c r="HU9" s="164"/>
      <c r="HV9" s="164"/>
      <c r="HW9" s="164"/>
      <c r="HX9" s="164"/>
      <c r="HY9" s="164"/>
      <c r="HZ9" s="164"/>
      <c r="IA9" s="164"/>
      <c r="IB9" s="164"/>
      <c r="IC9" s="164"/>
      <c r="ID9" s="164"/>
      <c r="IE9" s="164"/>
      <c r="IF9" s="164"/>
      <c r="IG9" s="164"/>
      <c r="IH9" s="164"/>
      <c r="II9" s="164"/>
      <c r="IJ9" s="164"/>
      <c r="IK9" s="164"/>
      <c r="IL9" s="164"/>
      <c r="IM9" s="164"/>
      <c r="IN9" s="164"/>
      <c r="IO9" s="164"/>
      <c r="IP9" s="164"/>
      <c r="IQ9" s="164"/>
      <c r="IR9" s="164"/>
      <c r="IS9" s="164"/>
      <c r="IT9" s="164"/>
      <c r="IU9" s="164"/>
      <c r="IV9" s="164"/>
      <c r="IW9" s="164"/>
      <c r="IX9" s="164"/>
      <c r="IY9" s="164"/>
      <c r="IZ9" s="164"/>
      <c r="JA9" s="164"/>
      <c r="JB9" s="164"/>
      <c r="JC9" s="164"/>
      <c r="JD9" s="164"/>
      <c r="JE9" s="164"/>
      <c r="JF9" s="164"/>
      <c r="JG9" s="164"/>
      <c r="JH9" s="164"/>
      <c r="JI9" s="164"/>
      <c r="JJ9" s="164"/>
      <c r="JK9" s="164"/>
      <c r="JL9" s="164"/>
      <c r="JM9" s="164"/>
      <c r="JN9" s="164"/>
      <c r="JO9" s="164"/>
      <c r="JP9" s="164"/>
      <c r="JQ9" s="164"/>
      <c r="JR9" s="164"/>
      <c r="JS9" s="164"/>
      <c r="JT9" s="164"/>
      <c r="JU9" s="164"/>
      <c r="JV9" s="164"/>
      <c r="JW9" s="164"/>
      <c r="JX9" s="164"/>
      <c r="JY9" s="164"/>
      <c r="JZ9" s="164"/>
      <c r="KA9" s="164"/>
      <c r="KB9" s="164"/>
      <c r="KC9" s="164"/>
      <c r="KD9" s="164"/>
      <c r="KE9" s="164"/>
      <c r="KF9" s="164"/>
      <c r="KG9" s="164"/>
      <c r="KH9" s="164"/>
      <c r="KI9" s="164"/>
      <c r="KJ9" s="164"/>
      <c r="KK9" s="164"/>
    </row>
    <row r="10" spans="1:297" ht="75" customHeight="1">
      <c r="A10" s="435">
        <v>1</v>
      </c>
      <c r="B10" s="433" t="s">
        <v>473</v>
      </c>
      <c r="C10" s="435" t="s">
        <v>289</v>
      </c>
      <c r="D10" s="485" t="s">
        <v>528</v>
      </c>
      <c r="E10" s="433" t="s">
        <v>496</v>
      </c>
      <c r="F10" s="433" t="s">
        <v>497</v>
      </c>
      <c r="G10" s="435" t="s">
        <v>45</v>
      </c>
      <c r="H10" s="433">
        <v>501</v>
      </c>
      <c r="I10" s="438" t="str">
        <f>IF(H10&lt;=2,'Tabla probabilidad'!$B$5,IF(H10&lt;=24,'Tabla probabilidad'!$B$6,IF(H10&lt;=500,'Tabla probabilidad'!$B$7,IF(H10&lt;=5000,'Tabla probabilidad'!$B$8,IF(H10&gt;5000,'Tabla probabilidad'!$B$9)))))</f>
        <v>Alta</v>
      </c>
      <c r="J10" s="439">
        <f>IF(H10&lt;=2,'Tabla probabilidad'!$D$5,IF(H10&lt;=24,'Tabla probabilidad'!$D$6,IF(H10&lt;=500,'Tabla probabilidad'!$D$7,IF(H10&lt;=5000,'Tabla probabilidad'!$D$8,IF(H10&gt;5000,'Tabla probabilidad'!$D$9)))))</f>
        <v>0.8</v>
      </c>
      <c r="K10" s="435" t="s">
        <v>297</v>
      </c>
      <c r="L10" s="435"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Moderado</v>
      </c>
      <c r="M10" s="435"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60%</v>
      </c>
      <c r="N10" s="435" t="str">
        <f>VLOOKUP((I10&amp;L10),Hoja1!$B$4:$C$28,2,0)</f>
        <v xml:space="preserve">Alto </v>
      </c>
      <c r="O10" s="155">
        <v>1</v>
      </c>
      <c r="P10" s="178" t="s">
        <v>481</v>
      </c>
      <c r="Q10" s="155" t="str">
        <f t="shared" ref="Q10:Q14" si="0">IF(R10="Preventivo","Probabilidad",IF(R10="Detectivo","Probabilidad", IF(R10="Correctivo","Impacto")))</f>
        <v>Probabilidad</v>
      </c>
      <c r="R10" s="155" t="s">
        <v>52</v>
      </c>
      <c r="S10" s="155" t="s">
        <v>57</v>
      </c>
      <c r="T10" s="156">
        <f>VLOOKUP(R10&amp;S10,Hoja1!$Q$4:$R$9,2,0)</f>
        <v>0.45</v>
      </c>
      <c r="U10" s="155" t="s">
        <v>59</v>
      </c>
      <c r="V10" s="155" t="s">
        <v>62</v>
      </c>
      <c r="W10" s="155" t="s">
        <v>65</v>
      </c>
      <c r="X10" s="156">
        <f t="shared" ref="X10:X14" si="1">IF(Q10="Probabilidad",($J$10*T10),IF(Q10="Impacto"," "))</f>
        <v>0.36000000000000004</v>
      </c>
      <c r="Y10" s="156" t="str">
        <f>IF(Z10&lt;=20%,'Tabla probabilidad'!$B$5,IF(Z10&lt;=40%,'Tabla probabilidad'!$B$6,IF(Z10&lt;=60%,'Tabla probabilidad'!$B$7,IF(Z10&lt;=80%,'Tabla probabilidad'!$B$8,IF(Z10&lt;=100%,'Tabla probabilidad'!$B$9)))))</f>
        <v>Media</v>
      </c>
      <c r="Z10" s="156">
        <f>IF(R10="Preventivo",(J10-(J10*T10)),IF(R10="Detectivo",(J10-(J10*T10)),IF(R10="Correctivo",(J10))))</f>
        <v>0.44</v>
      </c>
      <c r="AA10" s="431" t="str">
        <f>IF(AB10&lt;=20%,'Tabla probabilidad'!$B$5,IF(AB10&lt;=40%,'Tabla probabilidad'!$B$6,IF(AB10&lt;=60%,'Tabla probabilidad'!$B$7,IF(AB10&lt;=80%,'Tabla probabilidad'!$B$8,IF(AB10&lt;=100%,'Tabla probabilidad'!$B$9)))))</f>
        <v>Baja</v>
      </c>
      <c r="AB10" s="431">
        <f>AVERAGE(Z10:Z14)</f>
        <v>0.36799999999999999</v>
      </c>
      <c r="AC10" s="156" t="str">
        <f t="shared" ref="AC10:AC14" si="2">IF(AD10&lt;=20%,"Leve",IF(AD10&lt;=40%,"Menor",IF(AD10&lt;=60%,"Moderado",IF(AD10&lt;=80%,"Mayor",IF(AD10&lt;=100%,"Catastrófico")))))</f>
        <v>Moderado</v>
      </c>
      <c r="AD10" s="156">
        <f t="shared" ref="AD10:AD14" si="3">IF(Q10="Probabilidad",(($M$10-0)),IF(Q10="Impacto",($M$10-($M$10*T10))))</f>
        <v>0.6</v>
      </c>
      <c r="AE10" s="431" t="str">
        <f>IF(AF10&lt;=20%,"Leve",IF(AF10&lt;=40%,"Menor",IF(AF10&lt;=60%,"Moderado",IF(AF10&lt;=80%,"Mayor",IF(AF10&lt;=100%,"Catastrófico")))))</f>
        <v>Moderado</v>
      </c>
      <c r="AF10" s="431">
        <f>AVERAGE(AD10:AD14)</f>
        <v>0.56399999999999995</v>
      </c>
      <c r="AG10" s="433" t="str">
        <f>VLOOKUP(AA10&amp;AE10,Hoja1!$B$4:$C$28,2,0)</f>
        <v>Moderado</v>
      </c>
      <c r="AH10" s="433" t="s">
        <v>285</v>
      </c>
      <c r="AI10" s="179" t="s">
        <v>499</v>
      </c>
      <c r="AJ10" s="179" t="s">
        <v>500</v>
      </c>
      <c r="AK10" s="261">
        <v>44561</v>
      </c>
      <c r="AL10" s="262" t="s">
        <v>501</v>
      </c>
      <c r="AM10" s="263"/>
      <c r="AN10" s="263" t="s">
        <v>177</v>
      </c>
      <c r="AO10" s="354"/>
      <c r="AP10" s="355" t="s">
        <v>638</v>
      </c>
    </row>
    <row r="11" spans="1:297" ht="85.5" customHeight="1">
      <c r="A11" s="435"/>
      <c r="B11" s="434"/>
      <c r="C11" s="435"/>
      <c r="D11" s="486"/>
      <c r="E11" s="434"/>
      <c r="F11" s="434"/>
      <c r="G11" s="435"/>
      <c r="H11" s="434"/>
      <c r="I11" s="438"/>
      <c r="J11" s="439"/>
      <c r="K11" s="435"/>
      <c r="L11" s="440"/>
      <c r="M11" s="440"/>
      <c r="N11" s="435"/>
      <c r="O11" s="155">
        <v>2</v>
      </c>
      <c r="P11" s="179" t="s">
        <v>507</v>
      </c>
      <c r="Q11" s="155" t="str">
        <f t="shared" si="0"/>
        <v>Probabilidad</v>
      </c>
      <c r="R11" s="155" t="s">
        <v>52</v>
      </c>
      <c r="S11" s="155" t="s">
        <v>57</v>
      </c>
      <c r="T11" s="156">
        <f>VLOOKUP(R11&amp;S11,Hoja1!$Q$4:$R$9,2,0)</f>
        <v>0.45</v>
      </c>
      <c r="U11" s="155" t="s">
        <v>59</v>
      </c>
      <c r="V11" s="155" t="s">
        <v>62</v>
      </c>
      <c r="W11" s="155" t="s">
        <v>65</v>
      </c>
      <c r="X11" s="156">
        <f t="shared" si="1"/>
        <v>0.36000000000000004</v>
      </c>
      <c r="Y11" s="156" t="str">
        <f>IF(Z11&lt;=20%,'Tabla probabilidad'!$B$5,IF(Z11&lt;=40%,'Tabla probabilidad'!$B$6,IF(Z11&lt;=60%,'Tabla probabilidad'!$B$7,IF(Z11&lt;=80%,'Tabla probabilidad'!$B$8,IF(Z11&lt;=100%,'Tabla probabilidad'!$B$9)))))</f>
        <v>Media</v>
      </c>
      <c r="Z11" s="156">
        <f>IF(R11="Preventivo",(J10-(J10*T11)),IF(R11="Detectivo",(J10-(J10*T11)),IF(R11="Correctivo",(J10))))</f>
        <v>0.44</v>
      </c>
      <c r="AA11" s="432"/>
      <c r="AB11" s="432"/>
      <c r="AC11" s="156" t="str">
        <f t="shared" si="2"/>
        <v>Moderado</v>
      </c>
      <c r="AD11" s="156">
        <f t="shared" si="3"/>
        <v>0.6</v>
      </c>
      <c r="AE11" s="432"/>
      <c r="AF11" s="432"/>
      <c r="AG11" s="434"/>
      <c r="AH11" s="434"/>
      <c r="AI11" s="179" t="s">
        <v>502</v>
      </c>
      <c r="AJ11" s="264" t="s">
        <v>500</v>
      </c>
      <c r="AK11" s="261">
        <v>44561</v>
      </c>
      <c r="AL11" s="261">
        <v>44561</v>
      </c>
      <c r="AM11" s="263"/>
      <c r="AN11" s="263" t="s">
        <v>177</v>
      </c>
      <c r="AO11" s="354"/>
      <c r="AP11" s="354"/>
    </row>
    <row r="12" spans="1:297" ht="64.5" customHeight="1">
      <c r="A12" s="435"/>
      <c r="B12" s="434"/>
      <c r="C12" s="435"/>
      <c r="D12" s="486"/>
      <c r="E12" s="434"/>
      <c r="F12" s="434"/>
      <c r="G12" s="435"/>
      <c r="H12" s="434"/>
      <c r="I12" s="438"/>
      <c r="J12" s="439"/>
      <c r="K12" s="435"/>
      <c r="L12" s="440"/>
      <c r="M12" s="440"/>
      <c r="N12" s="435"/>
      <c r="O12" s="155">
        <v>3</v>
      </c>
      <c r="P12" s="179" t="s">
        <v>480</v>
      </c>
      <c r="Q12" s="155" t="str">
        <f t="shared" si="0"/>
        <v>Probabilidad</v>
      </c>
      <c r="R12" s="155" t="s">
        <v>52</v>
      </c>
      <c r="S12" s="155" t="s">
        <v>57</v>
      </c>
      <c r="T12" s="156">
        <f>VLOOKUP(R12&amp;S12,Hoja1!$Q$4:$R$9,2,0)</f>
        <v>0.45</v>
      </c>
      <c r="U12" s="155" t="s">
        <v>59</v>
      </c>
      <c r="V12" s="155" t="s">
        <v>62</v>
      </c>
      <c r="W12" s="155" t="s">
        <v>65</v>
      </c>
      <c r="X12" s="169">
        <f t="shared" si="1"/>
        <v>0.36000000000000004</v>
      </c>
      <c r="Y12" s="156" t="str">
        <f>IF(Z12&lt;=20%,'Tabla probabilidad'!$B$5,IF(Z12&lt;=40%,'Tabla probabilidad'!$B$6,IF(Z12&lt;=60%,'Tabla probabilidad'!$B$7,IF(Z12&lt;=80%,'Tabla probabilidad'!$B$8,IF(Z12&lt;=100%,'Tabla probabilidad'!$B$9)))))</f>
        <v>Media</v>
      </c>
      <c r="Z12" s="156">
        <f>IF(R12="Preventivo",(J10-(J10*T12)),IF(R12="Detectivo",(J10-(J10*T12)),IF(R12="Correctivo",(J10))))</f>
        <v>0.44</v>
      </c>
      <c r="AA12" s="432"/>
      <c r="AB12" s="432"/>
      <c r="AC12" s="156" t="str">
        <f t="shared" si="2"/>
        <v>Moderado</v>
      </c>
      <c r="AD12" s="156">
        <f t="shared" si="3"/>
        <v>0.6</v>
      </c>
      <c r="AE12" s="432"/>
      <c r="AF12" s="432"/>
      <c r="AG12" s="434"/>
      <c r="AH12" s="434"/>
      <c r="AI12" s="179" t="s">
        <v>529</v>
      </c>
      <c r="AJ12" s="264" t="s">
        <v>500</v>
      </c>
      <c r="AK12" s="261">
        <v>44926</v>
      </c>
      <c r="AL12" s="261">
        <v>44926</v>
      </c>
      <c r="AM12" s="263"/>
      <c r="AN12" s="263" t="s">
        <v>177</v>
      </c>
    </row>
    <row r="13" spans="1:297" ht="81.75" customHeight="1">
      <c r="A13" s="435"/>
      <c r="B13" s="434"/>
      <c r="C13" s="435"/>
      <c r="D13" s="486"/>
      <c r="E13" s="434"/>
      <c r="F13" s="434"/>
      <c r="G13" s="435"/>
      <c r="H13" s="434"/>
      <c r="I13" s="438"/>
      <c r="J13" s="439"/>
      <c r="K13" s="435"/>
      <c r="L13" s="440"/>
      <c r="M13" s="440"/>
      <c r="N13" s="435"/>
      <c r="O13" s="219">
        <v>4</v>
      </c>
      <c r="P13" s="260" t="s">
        <v>508</v>
      </c>
      <c r="Q13" s="219" t="str">
        <f t="shared" si="0"/>
        <v>Impacto</v>
      </c>
      <c r="R13" s="219" t="s">
        <v>54</v>
      </c>
      <c r="S13" s="219" t="s">
        <v>57</v>
      </c>
      <c r="T13" s="220">
        <f>VLOOKUP(R13&amp;S13,Hoja1!$Q$4:$R$9,2,0)</f>
        <v>0.3</v>
      </c>
      <c r="U13" s="219" t="s">
        <v>59</v>
      </c>
      <c r="V13" s="219" t="s">
        <v>62</v>
      </c>
      <c r="W13" s="219" t="s">
        <v>65</v>
      </c>
      <c r="X13" s="220" t="str">
        <f t="shared" si="1"/>
        <v xml:space="preserve"> </v>
      </c>
      <c r="Y13" s="220" t="str">
        <f>IF(Z13&lt;=20%,'Tabla probabilidad'!$B$5,IF(Z13&lt;=40%,'Tabla probabilidad'!$B$6,IF(Z13&lt;=60%,'Tabla probabilidad'!$B$7,IF(Z13&lt;=80%,'Tabla probabilidad'!$B$8,IF(Z13&lt;=100%,'Tabla probabilidad'!$B$9)))))</f>
        <v>Muy Baja</v>
      </c>
      <c r="Z13" s="220">
        <f>IF(R13="Preventivo",(J11-(J11*T13)),IF(R13="Detectivo",(J11-(J11*T13)),IF(R13="Correctivo",(J11))))</f>
        <v>0</v>
      </c>
      <c r="AA13" s="432"/>
      <c r="AB13" s="432"/>
      <c r="AC13" s="220" t="str">
        <f t="shared" si="2"/>
        <v>Moderado</v>
      </c>
      <c r="AD13" s="220">
        <f t="shared" si="3"/>
        <v>0.42</v>
      </c>
      <c r="AE13" s="432"/>
      <c r="AF13" s="432"/>
      <c r="AG13" s="434"/>
      <c r="AH13" s="434"/>
      <c r="AI13" s="260" t="s">
        <v>530</v>
      </c>
      <c r="AJ13" s="264" t="s">
        <v>556</v>
      </c>
      <c r="AK13" s="261">
        <v>44926</v>
      </c>
      <c r="AL13" s="261">
        <v>44926</v>
      </c>
      <c r="AM13" s="263"/>
      <c r="AN13" s="263" t="s">
        <v>177</v>
      </c>
    </row>
    <row r="14" spans="1:297" ht="77.25" customHeight="1">
      <c r="A14" s="435"/>
      <c r="B14" s="434"/>
      <c r="C14" s="435"/>
      <c r="D14" s="486"/>
      <c r="E14" s="434"/>
      <c r="F14" s="434"/>
      <c r="G14" s="435"/>
      <c r="H14" s="434"/>
      <c r="I14" s="438"/>
      <c r="J14" s="439"/>
      <c r="K14" s="435"/>
      <c r="L14" s="440"/>
      <c r="M14" s="440"/>
      <c r="N14" s="435"/>
      <c r="O14" s="155">
        <v>5</v>
      </c>
      <c r="P14" s="179" t="s">
        <v>498</v>
      </c>
      <c r="Q14" s="155" t="str">
        <f t="shared" si="0"/>
        <v>Probabilidad</v>
      </c>
      <c r="R14" s="155" t="s">
        <v>53</v>
      </c>
      <c r="S14" s="155" t="s">
        <v>57</v>
      </c>
      <c r="T14" s="156">
        <f>VLOOKUP(R14&amp;S14,Hoja1!$Q$4:$R$9,2,0)</f>
        <v>0.35</v>
      </c>
      <c r="U14" s="155" t="s">
        <v>59</v>
      </c>
      <c r="V14" s="155" t="s">
        <v>62</v>
      </c>
      <c r="W14" s="155" t="s">
        <v>65</v>
      </c>
      <c r="X14" s="169">
        <f t="shared" si="1"/>
        <v>0.27999999999999997</v>
      </c>
      <c r="Y14" s="156" t="str">
        <f>IF(Z14&lt;=20%,'Tabla probabilidad'!$B$5,IF(Z14&lt;=40%,'Tabla probabilidad'!$B$6,IF(Z14&lt;=60%,'Tabla probabilidad'!$B$7,IF(Z14&lt;=80%,'Tabla probabilidad'!$B$8,IF(Z14&lt;=100%,'Tabla probabilidad'!$B$9)))))</f>
        <v>Media</v>
      </c>
      <c r="Z14" s="156">
        <f>IF(R14="Preventivo",(J10-(J10*T14)),IF(R14="Detectivo",(J10-(J10*T14)),IF(R14="Correctivo",(J10))))</f>
        <v>0.52</v>
      </c>
      <c r="AA14" s="432"/>
      <c r="AB14" s="432"/>
      <c r="AC14" s="156" t="str">
        <f t="shared" si="2"/>
        <v>Moderado</v>
      </c>
      <c r="AD14" s="156">
        <f t="shared" si="3"/>
        <v>0.6</v>
      </c>
      <c r="AE14" s="432"/>
      <c r="AF14" s="432"/>
      <c r="AG14" s="434"/>
      <c r="AH14" s="434"/>
      <c r="AI14" s="260" t="s">
        <v>531</v>
      </c>
      <c r="AJ14" s="264" t="s">
        <v>500</v>
      </c>
      <c r="AK14" s="261">
        <v>44926</v>
      </c>
      <c r="AL14" s="261">
        <v>44926</v>
      </c>
      <c r="AM14" s="263"/>
      <c r="AN14" s="263" t="s">
        <v>177</v>
      </c>
    </row>
    <row r="15" spans="1:297" ht="77.25" customHeight="1">
      <c r="A15" s="435">
        <v>2</v>
      </c>
      <c r="B15" s="482" t="s">
        <v>470</v>
      </c>
      <c r="C15" s="435" t="s">
        <v>302</v>
      </c>
      <c r="D15" s="481" t="s">
        <v>503</v>
      </c>
      <c r="E15" s="435" t="s">
        <v>484</v>
      </c>
      <c r="F15" s="435" t="s">
        <v>489</v>
      </c>
      <c r="G15" s="435" t="s">
        <v>303</v>
      </c>
      <c r="H15" s="435">
        <v>5001</v>
      </c>
      <c r="I15" s="438" t="str">
        <f>IF(H15&lt;=2,'Tabla probabilidad'!$B$5,IF(H15&lt;=24,'Tabla probabilidad'!$B$6,IF(H15&lt;=500,'Tabla probabilidad'!$B$7,IF(H15&lt;=5000,'Tabla probabilidad'!$B$8,IF(H15&gt;5000,'Tabla probabilidad'!$B$9)))))</f>
        <v>Muy Alta</v>
      </c>
      <c r="J15" s="439">
        <f>IF(H15&lt;=2,'Tabla probabilidad'!$D$5,IF(H15&lt;=24,'Tabla probabilidad'!$D$6,IF(H15&lt;=500,'Tabla probabilidad'!$D$7,IF(H15&lt;=5000,'Tabla probabilidad'!$D$8,IF(H15&gt;5000,'Tabla probabilidad'!$D$9)))))</f>
        <v>1</v>
      </c>
      <c r="K15" s="435" t="s">
        <v>292</v>
      </c>
      <c r="L15" s="435"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Moderado</v>
      </c>
      <c r="M15" s="435"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60%</v>
      </c>
      <c r="N15" s="435" t="str">
        <f>VLOOKUP((I15&amp;L15),Hoja1!$B$4:$C$28,2,0)</f>
        <v xml:space="preserve">Alto </v>
      </c>
      <c r="O15" s="140">
        <v>1</v>
      </c>
      <c r="P15" s="179" t="s">
        <v>506</v>
      </c>
      <c r="Q15" s="140" t="str">
        <f t="shared" ref="Q15:Q39" si="4">IF(R15="Preventivo","Probabilidad",IF(R15="Detectivo","Probabilidad", IF(R15="Correctivo","Impacto")))</f>
        <v>Probabilidad</v>
      </c>
      <c r="R15" s="140" t="s">
        <v>52</v>
      </c>
      <c r="S15" s="140" t="s">
        <v>56</v>
      </c>
      <c r="T15" s="141">
        <f>VLOOKUP(R15&amp;S15,Hoja1!$Q$4:$R$9,2,0)</f>
        <v>0.5</v>
      </c>
      <c r="U15" s="142" t="s">
        <v>59</v>
      </c>
      <c r="V15" s="142" t="s">
        <v>62</v>
      </c>
      <c r="W15" s="142" t="s">
        <v>65</v>
      </c>
      <c r="X15" s="153">
        <f>IF(Q15="Probabilidad",($J$15*T15),IF(Q15="Impacto"," "))</f>
        <v>0.5</v>
      </c>
      <c r="Y15" s="153" t="str">
        <f>IF(Z15&lt;=20%,'Tabla probabilidad'!$B$5,IF(Z15&lt;=40%,'Tabla probabilidad'!$B$6,IF(Z15&lt;=60%,'Tabla probabilidad'!$B$7,IF(Z15&lt;=80%,'Tabla probabilidad'!$B$8,IF(Z15&lt;=100%,'Tabla probabilidad'!$B$9)))))</f>
        <v>Media</v>
      </c>
      <c r="Z15" s="153">
        <f>IF(R15="Preventivo",(J15-(J15*T15)),IF(R15="Detectivo",(J15-(J15*T15)),IF(R15="Correctivo",(J15))))</f>
        <v>0.5</v>
      </c>
      <c r="AA15" s="431" t="str">
        <f>IF(AB15&lt;=20%,'Tabla probabilidad'!$B$5,IF(AB15&lt;=40%,'Tabla probabilidad'!$B$6,IF(AB15&lt;=60%,'Tabla probabilidad'!$B$7,IF(AB15&lt;=80%,'Tabla probabilidad'!$B$8,IF(AB15&lt;=100%,'Tabla probabilidad'!$B$9)))))</f>
        <v>Media</v>
      </c>
      <c r="AB15" s="431">
        <f>AVERAGE(Z15:Z19)</f>
        <v>0.54</v>
      </c>
      <c r="AC15" s="153" t="str">
        <f t="shared" ref="AC15:AC39" si="5">IF(AD15&lt;=20%,"Leve",IF(AD15&lt;=40%,"Menor",IF(AD15&lt;=60%,"Moderado",IF(AD15&lt;=80%,"Mayor",IF(AD15&lt;=100%,"Catastrófico")))))</f>
        <v>Moderado</v>
      </c>
      <c r="AD15" s="153">
        <f>IF(Q15="Probabilidad",(($M$15-0)),IF(Q15="Impacto",($M$15-($M$15*T15))))</f>
        <v>0.6</v>
      </c>
      <c r="AE15" s="431" t="str">
        <f>IF(AF15&lt;=20%,"Leve",IF(AF15&lt;=40%,"Menor",IF(AF15&lt;=60%,"Moderado",IF(AF15&lt;=80%,"Mayor",IF(AF15&lt;=100%,"Catastrófico")))))</f>
        <v>Moderado</v>
      </c>
      <c r="AF15" s="431">
        <f>AVERAGE(AD15:AD19)</f>
        <v>0.6</v>
      </c>
      <c r="AG15" s="433" t="str">
        <f>VLOOKUP(AA15&amp;AE15,Hoja1!$B$4:$C$28,2,0)</f>
        <v>Moderado</v>
      </c>
      <c r="AH15" s="433" t="s">
        <v>287</v>
      </c>
      <c r="AI15" s="259" t="s">
        <v>510</v>
      </c>
      <c r="AJ15" s="263" t="s">
        <v>511</v>
      </c>
      <c r="AK15" s="261">
        <v>44561</v>
      </c>
      <c r="AL15" s="261">
        <v>44561</v>
      </c>
      <c r="AM15" s="263"/>
      <c r="AN15" s="263" t="s">
        <v>177</v>
      </c>
    </row>
    <row r="16" spans="1:297" ht="57.75" customHeight="1">
      <c r="A16" s="435"/>
      <c r="B16" s="483"/>
      <c r="C16" s="435"/>
      <c r="D16" s="481"/>
      <c r="E16" s="435"/>
      <c r="F16" s="435"/>
      <c r="G16" s="435"/>
      <c r="H16" s="435"/>
      <c r="I16" s="438"/>
      <c r="J16" s="439"/>
      <c r="K16" s="435"/>
      <c r="L16" s="440"/>
      <c r="M16" s="440"/>
      <c r="N16" s="435"/>
      <c r="O16" s="140">
        <v>2</v>
      </c>
      <c r="P16" s="179" t="s">
        <v>504</v>
      </c>
      <c r="Q16" s="140" t="str">
        <f t="shared" si="4"/>
        <v>Probabilidad</v>
      </c>
      <c r="R16" s="140" t="s">
        <v>52</v>
      </c>
      <c r="S16" s="140" t="s">
        <v>57</v>
      </c>
      <c r="T16" s="141">
        <f>VLOOKUP(R16&amp;S16,Hoja1!$Q$4:$R$9,2,0)</f>
        <v>0.45</v>
      </c>
      <c r="U16" s="142" t="s">
        <v>59</v>
      </c>
      <c r="V16" s="142" t="s">
        <v>62</v>
      </c>
      <c r="W16" s="142" t="s">
        <v>65</v>
      </c>
      <c r="X16" s="153">
        <f>IF(Q16="Probabilidad",($J$15*T16),IF(Q16="Impacto"," "))</f>
        <v>0.45</v>
      </c>
      <c r="Y16" s="153" t="str">
        <f>IF(Z16&lt;=20%,'Tabla probabilidad'!$B$5,IF(Z16&lt;=40%,'Tabla probabilidad'!$B$6,IF(Z16&lt;=60%,'Tabla probabilidad'!$B$7,IF(Z16&lt;=80%,'Tabla probabilidad'!$B$8,IF(Z16&lt;=100%,'Tabla probabilidad'!$B$9)))))</f>
        <v>Media</v>
      </c>
      <c r="Z16" s="153">
        <f>IF(R16="Preventivo",(J15-(J15*T16)),IF(R16="Detectivo",(J15-(J15*T16)),IF(R16="Correctivo",(J15))))</f>
        <v>0.55000000000000004</v>
      </c>
      <c r="AA16" s="432"/>
      <c r="AB16" s="432"/>
      <c r="AC16" s="153" t="str">
        <f t="shared" si="5"/>
        <v>Moderado</v>
      </c>
      <c r="AD16" s="153">
        <f>IF(Q16="Probabilidad",(($M$15-0)),IF(Q16="Impacto",($M$15-($M$15*T16))))</f>
        <v>0.6</v>
      </c>
      <c r="AE16" s="432"/>
      <c r="AF16" s="432"/>
      <c r="AG16" s="434"/>
      <c r="AH16" s="434"/>
      <c r="AI16" s="257" t="s">
        <v>471</v>
      </c>
      <c r="AJ16" s="263" t="s">
        <v>472</v>
      </c>
      <c r="AK16" s="261">
        <v>44561</v>
      </c>
      <c r="AL16" s="261">
        <v>44561</v>
      </c>
      <c r="AM16" s="263"/>
      <c r="AN16" s="263" t="s">
        <v>177</v>
      </c>
    </row>
    <row r="17" spans="1:40" ht="69.75" customHeight="1">
      <c r="A17" s="435"/>
      <c r="B17" s="483"/>
      <c r="C17" s="435"/>
      <c r="D17" s="481"/>
      <c r="E17" s="435"/>
      <c r="F17" s="435"/>
      <c r="G17" s="435"/>
      <c r="H17" s="435"/>
      <c r="I17" s="438"/>
      <c r="J17" s="439"/>
      <c r="K17" s="435"/>
      <c r="L17" s="440"/>
      <c r="M17" s="440"/>
      <c r="N17" s="435"/>
      <c r="O17" s="140">
        <v>3</v>
      </c>
      <c r="P17" s="179" t="s">
        <v>505</v>
      </c>
      <c r="Q17" s="146" t="str">
        <f t="shared" si="4"/>
        <v>Probabilidad</v>
      </c>
      <c r="R17" s="146" t="s">
        <v>52</v>
      </c>
      <c r="S17" s="146" t="s">
        <v>57</v>
      </c>
      <c r="T17" s="148">
        <f>VLOOKUP(R17&amp;S17,Hoja1!$Q$4:$R$9,2,0)</f>
        <v>0.45</v>
      </c>
      <c r="U17" s="146" t="s">
        <v>59</v>
      </c>
      <c r="V17" s="146" t="s">
        <v>62</v>
      </c>
      <c r="W17" s="146" t="s">
        <v>65</v>
      </c>
      <c r="X17" s="153">
        <f t="shared" ref="X17:X19" si="6">IF(Q17="Probabilidad",($J$15*T17),IF(Q17="Impacto"," "))</f>
        <v>0.45</v>
      </c>
      <c r="Y17" s="153" t="str">
        <f>IF(Z17&lt;=20%,'Tabla probabilidad'!$B$5,IF(Z17&lt;=40%,'Tabla probabilidad'!$B$6,IF(Z17&lt;=60%,'Tabla probabilidad'!$B$7,IF(Z17&lt;=80%,'Tabla probabilidad'!$B$8,IF(Z17&lt;=100%,'Tabla probabilidad'!$B$9)))))</f>
        <v>Media</v>
      </c>
      <c r="Z17" s="153">
        <f>IF(R17="Preventivo",(J15-(J15*T17)),IF(R17="Detectivo",(J15-(J15*T17)),IF(R17="Correctivo",(J15))))</f>
        <v>0.55000000000000004</v>
      </c>
      <c r="AA17" s="432"/>
      <c r="AB17" s="432"/>
      <c r="AC17" s="153" t="str">
        <f t="shared" si="5"/>
        <v>Moderado</v>
      </c>
      <c r="AD17" s="153">
        <f>IF(Q17="Probabilidad",(($M$15-0)),IF(Q17="Impacto",($M$15-($M$15*T17))))</f>
        <v>0.6</v>
      </c>
      <c r="AE17" s="432"/>
      <c r="AF17" s="432"/>
      <c r="AG17" s="434"/>
      <c r="AH17" s="434"/>
      <c r="AI17" s="179" t="s">
        <v>551</v>
      </c>
      <c r="AJ17" s="263" t="s">
        <v>472</v>
      </c>
      <c r="AK17" s="261">
        <v>44561</v>
      </c>
      <c r="AL17" s="261">
        <v>44561</v>
      </c>
      <c r="AM17" s="263"/>
      <c r="AN17" s="263"/>
    </row>
    <row r="18" spans="1:40" ht="14.25" customHeight="1">
      <c r="A18" s="435"/>
      <c r="B18" s="483"/>
      <c r="C18" s="435"/>
      <c r="D18" s="481"/>
      <c r="E18" s="435"/>
      <c r="F18" s="435"/>
      <c r="G18" s="435"/>
      <c r="H18" s="435"/>
      <c r="I18" s="438"/>
      <c r="J18" s="439"/>
      <c r="K18" s="435"/>
      <c r="L18" s="440"/>
      <c r="M18" s="440"/>
      <c r="N18" s="435"/>
      <c r="O18" s="140">
        <v>4</v>
      </c>
      <c r="P18" s="184"/>
      <c r="Q18" s="146" t="str">
        <f t="shared" si="4"/>
        <v>Probabilidad</v>
      </c>
      <c r="R18" s="146" t="s">
        <v>52</v>
      </c>
      <c r="S18" s="146" t="s">
        <v>57</v>
      </c>
      <c r="T18" s="148">
        <f>VLOOKUP(R18&amp;S18,Hoja1!$Q$4:$R$9,2,0)</f>
        <v>0.45</v>
      </c>
      <c r="U18" s="146" t="s">
        <v>59</v>
      </c>
      <c r="V18" s="146" t="s">
        <v>62</v>
      </c>
      <c r="W18" s="146" t="s">
        <v>65</v>
      </c>
      <c r="X18" s="153">
        <f t="shared" si="6"/>
        <v>0.45</v>
      </c>
      <c r="Y18" s="153" t="str">
        <f>IF(Z18&lt;=20%,'Tabla probabilidad'!$B$5,IF(Z18&lt;=40%,'Tabla probabilidad'!$B$6,IF(Z18&lt;=60%,'Tabla probabilidad'!$B$7,IF(Z18&lt;=80%,'Tabla probabilidad'!$B$8,IF(Z18&lt;=100%,'Tabla probabilidad'!$B$9)))))</f>
        <v>Media</v>
      </c>
      <c r="Z18" s="153">
        <f>IF(R18="Preventivo",(J15-(J15*T18)),IF(R18="Detectivo",(J15-(J15*T18)),IF(R18="Correctivo",(J15))))</f>
        <v>0.55000000000000004</v>
      </c>
      <c r="AA18" s="432"/>
      <c r="AB18" s="432"/>
      <c r="AC18" s="153" t="str">
        <f t="shared" si="5"/>
        <v>Moderado</v>
      </c>
      <c r="AD18" s="153">
        <f>IF(Q18="Probabilidad",(($M$15-0)),IF(Q18="Impacto",($M$15-($M$15*T18))))</f>
        <v>0.6</v>
      </c>
      <c r="AE18" s="432"/>
      <c r="AF18" s="432"/>
      <c r="AG18" s="434"/>
      <c r="AH18" s="434"/>
      <c r="AI18" s="179"/>
      <c r="AJ18" s="263"/>
      <c r="AK18" s="263"/>
      <c r="AL18" s="263"/>
      <c r="AM18" s="263"/>
      <c r="AN18" s="263"/>
    </row>
    <row r="19" spans="1:40" ht="14.25" customHeight="1">
      <c r="A19" s="435"/>
      <c r="B19" s="484"/>
      <c r="C19" s="435"/>
      <c r="D19" s="481"/>
      <c r="E19" s="435"/>
      <c r="F19" s="435"/>
      <c r="G19" s="435"/>
      <c r="H19" s="435"/>
      <c r="I19" s="438"/>
      <c r="J19" s="439"/>
      <c r="K19" s="435"/>
      <c r="L19" s="440"/>
      <c r="M19" s="440"/>
      <c r="N19" s="435"/>
      <c r="O19" s="140">
        <v>5</v>
      </c>
      <c r="P19" s="184"/>
      <c r="Q19" s="146" t="str">
        <f t="shared" si="4"/>
        <v>Probabilidad</v>
      </c>
      <c r="R19" s="146" t="s">
        <v>52</v>
      </c>
      <c r="S19" s="146" t="s">
        <v>57</v>
      </c>
      <c r="T19" s="148">
        <f>VLOOKUP(R19&amp;S19,Hoja1!$Q$4:$R$9,2,0)</f>
        <v>0.45</v>
      </c>
      <c r="U19" s="146" t="s">
        <v>59</v>
      </c>
      <c r="V19" s="146" t="s">
        <v>62</v>
      </c>
      <c r="W19" s="146" t="s">
        <v>65</v>
      </c>
      <c r="X19" s="153">
        <f t="shared" si="6"/>
        <v>0.45</v>
      </c>
      <c r="Y19" s="153" t="str">
        <f>IF(Z19&lt;=20%,'Tabla probabilidad'!$B$5,IF(Z19&lt;=40%,'Tabla probabilidad'!$B$6,IF(Z19&lt;=60%,'Tabla probabilidad'!$B$7,IF(Z19&lt;=80%,'Tabla probabilidad'!$B$8,IF(Z19&lt;=100%,'Tabla probabilidad'!$B$9)))))</f>
        <v>Media</v>
      </c>
      <c r="Z19" s="153">
        <f>IF(R19="Preventivo",(J15-(J15*T19)),IF(R19="Detectivo",(J15-(J15*T19)),IF(R19="Correctivo",(J15))))</f>
        <v>0.55000000000000004</v>
      </c>
      <c r="AA19" s="436"/>
      <c r="AB19" s="436"/>
      <c r="AC19" s="153" t="str">
        <f t="shared" si="5"/>
        <v>Moderado</v>
      </c>
      <c r="AD19" s="153">
        <f>IF(Q19="Probabilidad",(($M$15-0)),IF(Q19="Impacto",($M$15-($M$15*T19))))</f>
        <v>0.6</v>
      </c>
      <c r="AE19" s="436"/>
      <c r="AF19" s="436"/>
      <c r="AG19" s="437"/>
      <c r="AH19" s="437"/>
      <c r="AI19" s="263"/>
      <c r="AJ19" s="263"/>
      <c r="AK19" s="263"/>
      <c r="AL19" s="263"/>
      <c r="AM19" s="263"/>
      <c r="AN19" s="263"/>
    </row>
    <row r="20" spans="1:40" ht="78" customHeight="1">
      <c r="A20" s="435">
        <v>3</v>
      </c>
      <c r="B20" s="433" t="s">
        <v>474</v>
      </c>
      <c r="C20" s="435" t="s">
        <v>289</v>
      </c>
      <c r="D20" s="487" t="s">
        <v>512</v>
      </c>
      <c r="E20" s="435" t="s">
        <v>532</v>
      </c>
      <c r="F20" s="435" t="s">
        <v>533</v>
      </c>
      <c r="G20" s="435" t="s">
        <v>45</v>
      </c>
      <c r="H20" s="435">
        <v>501</v>
      </c>
      <c r="I20" s="438" t="str">
        <f>IF(H20&lt;=2,'Tabla probabilidad'!$B$5,IF(H20&lt;=24,'Tabla probabilidad'!$B$6,IF(H20&lt;=500,'Tabla probabilidad'!$B$7,IF(H20&lt;=5000,'Tabla probabilidad'!$B$8,IF(H20&gt;5000,'Tabla probabilidad'!$B$9)))))</f>
        <v>Alta</v>
      </c>
      <c r="J20" s="439">
        <f>IF(H20&lt;=2,'Tabla probabilidad'!$D$5,IF(H20&lt;=24,'Tabla probabilidad'!$D$6,IF(H20&lt;=500,'Tabla probabilidad'!$D$7,IF(H20&lt;=5000,'Tabla probabilidad'!$D$8,IF(H20&gt;5000,'Tabla probabilidad'!$D$9)))))</f>
        <v>0.8</v>
      </c>
      <c r="K20" s="435" t="s">
        <v>298</v>
      </c>
      <c r="L20" s="435"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Mayor</v>
      </c>
      <c r="M20" s="435"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80%</v>
      </c>
      <c r="N20" s="435" t="str">
        <f>VLOOKUP((I20&amp;L20),Hoja1!$B$4:$C$28,2,0)</f>
        <v xml:space="preserve">Alto </v>
      </c>
      <c r="O20" s="155">
        <v>1</v>
      </c>
      <c r="P20" s="179" t="s">
        <v>534</v>
      </c>
      <c r="Q20" s="155" t="str">
        <f t="shared" si="4"/>
        <v>Probabilidad</v>
      </c>
      <c r="R20" s="155" t="s">
        <v>52</v>
      </c>
      <c r="S20" s="155" t="s">
        <v>57</v>
      </c>
      <c r="T20" s="156">
        <f>VLOOKUP(R20&amp;S20,Hoja1!$Q$4:$R$9,2,0)</f>
        <v>0.45</v>
      </c>
      <c r="U20" s="155" t="s">
        <v>59</v>
      </c>
      <c r="V20" s="155" t="s">
        <v>62</v>
      </c>
      <c r="W20" s="155" t="s">
        <v>65</v>
      </c>
      <c r="X20" s="156">
        <f>IF(Q20="Probabilidad",($J$20*T20),IF(Q20="Impacto"," "))</f>
        <v>0.36000000000000004</v>
      </c>
      <c r="Y20" s="156" t="str">
        <f>IF(Z20&lt;=20%,'Tabla probabilidad'!$B$5,IF(Z20&lt;=40%,'Tabla probabilidad'!$B$6,IF(Z20&lt;=60%,'Tabla probabilidad'!$B$7,IF(Z20&lt;=80%,'Tabla probabilidad'!$B$8,IF(Z20&lt;=100%,'Tabla probabilidad'!$B$9)))))</f>
        <v>Media</v>
      </c>
      <c r="Z20" s="156">
        <f>IF(R20="Preventivo",(J20-(J20*T20)),IF(R20="Detectivo",(J20-(J20*T20)),IF(R20="Correctivo",(J20))))</f>
        <v>0.44</v>
      </c>
      <c r="AA20" s="431" t="str">
        <f>IF(AB20&lt;=20%,'Tabla probabilidad'!$B$5,IF(AB20&lt;=40%,'Tabla probabilidad'!$B$6,IF(AB20&lt;=60%,'Tabla probabilidad'!$B$7,IF(AB20&lt;=80%,'Tabla probabilidad'!$B$8,IF(AB20&lt;=100%,'Tabla probabilidad'!$B$9)))))</f>
        <v>Media</v>
      </c>
      <c r="AB20" s="431">
        <f>AVERAGE(Z20:Z24)</f>
        <v>0.44000000000000006</v>
      </c>
      <c r="AC20" s="156" t="str">
        <f t="shared" si="5"/>
        <v>Mayor</v>
      </c>
      <c r="AD20" s="156">
        <f>IF(Q20="Probabilidad",(($M$20-0)),IF(Q20="Impacto",($M$20-($M$20*T20))))</f>
        <v>0.8</v>
      </c>
      <c r="AE20" s="431" t="str">
        <f>IF(AF20&lt;=20%,"Leve",IF(AF20&lt;=40%,"Menor",IF(AF20&lt;=60%,"Moderado",IF(AF20&lt;=80%,"Mayor",IF(AF20&lt;=100%,"Catastrófico")))))</f>
        <v>Mayor</v>
      </c>
      <c r="AF20" s="431">
        <f>AVERAGE(AD20:AD24)</f>
        <v>0.8</v>
      </c>
      <c r="AG20" s="433" t="str">
        <f>VLOOKUP(AA20&amp;AE20,Hoja1!$B$4:$C$28,2,0)</f>
        <v xml:space="preserve">Alto </v>
      </c>
      <c r="AH20" s="433" t="s">
        <v>287</v>
      </c>
      <c r="AI20" s="263" t="s">
        <v>475</v>
      </c>
      <c r="AJ20" s="265" t="s">
        <v>513</v>
      </c>
      <c r="AK20" s="261">
        <v>44561</v>
      </c>
      <c r="AL20" s="261">
        <v>44561</v>
      </c>
      <c r="AM20" s="263"/>
      <c r="AN20" s="263" t="s">
        <v>177</v>
      </c>
    </row>
    <row r="21" spans="1:40" ht="111" customHeight="1">
      <c r="A21" s="435"/>
      <c r="B21" s="434"/>
      <c r="C21" s="435"/>
      <c r="D21" s="488"/>
      <c r="E21" s="435"/>
      <c r="F21" s="435"/>
      <c r="G21" s="435"/>
      <c r="H21" s="435"/>
      <c r="I21" s="438"/>
      <c r="J21" s="439"/>
      <c r="K21" s="435"/>
      <c r="L21" s="440"/>
      <c r="M21" s="440"/>
      <c r="N21" s="435"/>
      <c r="O21" s="155">
        <v>2</v>
      </c>
      <c r="P21" s="179" t="s">
        <v>482</v>
      </c>
      <c r="Q21" s="155" t="str">
        <f t="shared" si="4"/>
        <v>Probabilidad</v>
      </c>
      <c r="R21" s="155" t="s">
        <v>52</v>
      </c>
      <c r="S21" s="155" t="s">
        <v>57</v>
      </c>
      <c r="T21" s="156">
        <f>VLOOKUP(R21&amp;S21,Hoja1!$Q$4:$R$9,2,0)</f>
        <v>0.45</v>
      </c>
      <c r="U21" s="155" t="s">
        <v>59</v>
      </c>
      <c r="V21" s="155" t="s">
        <v>62</v>
      </c>
      <c r="W21" s="155" t="s">
        <v>65</v>
      </c>
      <c r="X21" s="169">
        <f t="shared" ref="X21:X24" si="7">IF(Q21="Probabilidad",($J$20*T21),IF(Q21="Impacto"," "))</f>
        <v>0.36000000000000004</v>
      </c>
      <c r="Y21" s="156" t="str">
        <f>IF(Z21&lt;=20%,'Tabla probabilidad'!$B$5,IF(Z21&lt;=40%,'Tabla probabilidad'!$B$6,IF(Z21&lt;=60%,'Tabla probabilidad'!$B$7,IF(Z21&lt;=80%,'Tabla probabilidad'!$B$8,IF(Z21&lt;=100%,'Tabla probabilidad'!$B$9)))))</f>
        <v>Media</v>
      </c>
      <c r="Z21" s="156">
        <f>IF(R21="Preventivo",(J20-(J20*T21)),IF(R21="Detectivo",(J20-(J20*T21)),IF(R21="Correctivo",(J20))))</f>
        <v>0.44</v>
      </c>
      <c r="AA21" s="432"/>
      <c r="AB21" s="432"/>
      <c r="AC21" s="156" t="str">
        <f t="shared" si="5"/>
        <v>Mayor</v>
      </c>
      <c r="AD21" s="156">
        <f t="shared" ref="AD21:AD24" si="8">IF(Q21="Probabilidad",(($M$20-0)),IF(Q21="Impacto",($M$20-($M$20*T21))))</f>
        <v>0.8</v>
      </c>
      <c r="AE21" s="432"/>
      <c r="AF21" s="432"/>
      <c r="AG21" s="434"/>
      <c r="AH21" s="434"/>
      <c r="AI21" s="259" t="s">
        <v>571</v>
      </c>
      <c r="AJ21" s="263" t="s">
        <v>490</v>
      </c>
      <c r="AK21" s="261">
        <v>44561</v>
      </c>
      <c r="AL21" s="261">
        <v>44561</v>
      </c>
      <c r="AM21" s="263"/>
      <c r="AN21" s="263" t="s">
        <v>177</v>
      </c>
    </row>
    <row r="22" spans="1:40" ht="60" customHeight="1">
      <c r="A22" s="435"/>
      <c r="B22" s="434"/>
      <c r="C22" s="435"/>
      <c r="D22" s="488"/>
      <c r="E22" s="435"/>
      <c r="F22" s="435"/>
      <c r="G22" s="435"/>
      <c r="H22" s="435"/>
      <c r="I22" s="438"/>
      <c r="J22" s="439"/>
      <c r="K22" s="435"/>
      <c r="L22" s="440"/>
      <c r="M22" s="440"/>
      <c r="N22" s="435"/>
      <c r="O22" s="155">
        <v>3</v>
      </c>
      <c r="P22" s="179"/>
      <c r="Q22" s="155" t="str">
        <f t="shared" si="4"/>
        <v>Probabilidad</v>
      </c>
      <c r="R22" s="155" t="s">
        <v>52</v>
      </c>
      <c r="S22" s="155" t="s">
        <v>57</v>
      </c>
      <c r="T22" s="156">
        <f>VLOOKUP(R22&amp;S22,Hoja1!$Q$4:$R$9,2,0)</f>
        <v>0.45</v>
      </c>
      <c r="U22" s="155" t="s">
        <v>59</v>
      </c>
      <c r="V22" s="155" t="s">
        <v>62</v>
      </c>
      <c r="W22" s="155" t="s">
        <v>65</v>
      </c>
      <c r="X22" s="169">
        <f t="shared" si="7"/>
        <v>0.36000000000000004</v>
      </c>
      <c r="Y22" s="156" t="str">
        <f>IF(Z22&lt;=20%,'Tabla probabilidad'!$B$5,IF(Z22&lt;=40%,'Tabla probabilidad'!$B$6,IF(Z22&lt;=60%,'Tabla probabilidad'!$B$7,IF(Z22&lt;=80%,'Tabla probabilidad'!$B$8,IF(Z22&lt;=100%,'Tabla probabilidad'!$B$9)))))</f>
        <v>Media</v>
      </c>
      <c r="Z22" s="156">
        <f>IF(R22="Preventivo",(J20-(J20*T22)),IF(R22="Detectivo",(J20-(J20*T22)),IF(R22="Correctivo",(J20))))</f>
        <v>0.44</v>
      </c>
      <c r="AA22" s="432"/>
      <c r="AB22" s="432"/>
      <c r="AC22" s="156" t="str">
        <f t="shared" si="5"/>
        <v>Mayor</v>
      </c>
      <c r="AD22" s="156">
        <f t="shared" si="8"/>
        <v>0.8</v>
      </c>
      <c r="AE22" s="432"/>
      <c r="AF22" s="432"/>
      <c r="AG22" s="434"/>
      <c r="AH22" s="434"/>
      <c r="AI22" s="259"/>
      <c r="AJ22" s="263"/>
      <c r="AK22" s="261"/>
      <c r="AL22" s="261"/>
      <c r="AM22" s="263"/>
      <c r="AN22" s="263"/>
    </row>
    <row r="23" spans="1:40" ht="14.25" customHeight="1">
      <c r="A23" s="435"/>
      <c r="B23" s="434"/>
      <c r="C23" s="435"/>
      <c r="D23" s="488"/>
      <c r="E23" s="435"/>
      <c r="F23" s="435"/>
      <c r="G23" s="435"/>
      <c r="H23" s="435"/>
      <c r="I23" s="438"/>
      <c r="J23" s="439"/>
      <c r="K23" s="435"/>
      <c r="L23" s="440"/>
      <c r="M23" s="440"/>
      <c r="N23" s="435"/>
      <c r="O23" s="155">
        <v>4</v>
      </c>
      <c r="P23" s="179"/>
      <c r="Q23" s="155" t="str">
        <f t="shared" si="4"/>
        <v>Probabilidad</v>
      </c>
      <c r="R23" s="155" t="s">
        <v>52</v>
      </c>
      <c r="S23" s="155" t="s">
        <v>57</v>
      </c>
      <c r="T23" s="156">
        <f>VLOOKUP(R23&amp;S23,Hoja1!$Q$4:$R$9,2,0)</f>
        <v>0.45</v>
      </c>
      <c r="U23" s="155" t="s">
        <v>59</v>
      </c>
      <c r="V23" s="155" t="s">
        <v>62</v>
      </c>
      <c r="W23" s="155" t="s">
        <v>65</v>
      </c>
      <c r="X23" s="169">
        <f t="shared" si="7"/>
        <v>0.36000000000000004</v>
      </c>
      <c r="Y23" s="156" t="str">
        <f>IF(Z23&lt;=20%,'Tabla probabilidad'!$B$5,IF(Z23&lt;=40%,'Tabla probabilidad'!$B$6,IF(Z23&lt;=60%,'Tabla probabilidad'!$B$7,IF(Z23&lt;=80%,'Tabla probabilidad'!$B$8,IF(Z23&lt;=100%,'Tabla probabilidad'!$B$9)))))</f>
        <v>Media</v>
      </c>
      <c r="Z23" s="156">
        <f>IF(R23="Preventivo",(J20-(J20*T23)),IF(R23="Detectivo",(J20-(J20*T23)),IF(R23="Correctivo",(J20))))</f>
        <v>0.44</v>
      </c>
      <c r="AA23" s="432"/>
      <c r="AB23" s="432"/>
      <c r="AC23" s="156" t="str">
        <f t="shared" si="5"/>
        <v>Mayor</v>
      </c>
      <c r="AD23" s="156">
        <f t="shared" si="8"/>
        <v>0.8</v>
      </c>
      <c r="AE23" s="432"/>
      <c r="AF23" s="432"/>
      <c r="AG23" s="434"/>
      <c r="AH23" s="434"/>
      <c r="AI23" s="263"/>
      <c r="AJ23" s="263"/>
      <c r="AK23" s="263"/>
      <c r="AL23" s="263"/>
      <c r="AM23" s="263"/>
      <c r="AN23" s="263"/>
    </row>
    <row r="24" spans="1:40" ht="14.25" customHeight="1">
      <c r="A24" s="435"/>
      <c r="B24" s="437"/>
      <c r="C24" s="435"/>
      <c r="D24" s="489"/>
      <c r="E24" s="435"/>
      <c r="F24" s="435"/>
      <c r="G24" s="435"/>
      <c r="H24" s="435"/>
      <c r="I24" s="438"/>
      <c r="J24" s="439"/>
      <c r="K24" s="435"/>
      <c r="L24" s="440"/>
      <c r="M24" s="440"/>
      <c r="N24" s="435"/>
      <c r="O24" s="155">
        <v>5</v>
      </c>
      <c r="P24" s="258"/>
      <c r="Q24" s="155" t="str">
        <f t="shared" si="4"/>
        <v>Probabilidad</v>
      </c>
      <c r="R24" s="155" t="s">
        <v>52</v>
      </c>
      <c r="S24" s="155" t="s">
        <v>57</v>
      </c>
      <c r="T24" s="156">
        <f>VLOOKUP(R24&amp;S24,Hoja1!$Q$4:$R$9,2,0)</f>
        <v>0.45</v>
      </c>
      <c r="U24" s="155" t="s">
        <v>59</v>
      </c>
      <c r="V24" s="155" t="s">
        <v>62</v>
      </c>
      <c r="W24" s="155" t="s">
        <v>65</v>
      </c>
      <c r="X24" s="169">
        <f t="shared" si="7"/>
        <v>0.36000000000000004</v>
      </c>
      <c r="Y24" s="156" t="str">
        <f>IF(Z24&lt;=20%,'Tabla probabilidad'!$B$5,IF(Z24&lt;=40%,'Tabla probabilidad'!$B$6,IF(Z24&lt;=60%,'Tabla probabilidad'!$B$7,IF(Z24&lt;=80%,'Tabla probabilidad'!$B$8,IF(Z24&lt;=100%,'Tabla probabilidad'!$B$9)))))</f>
        <v>Media</v>
      </c>
      <c r="Z24" s="156">
        <f>IF(R24="Preventivo",(J20-(J20*T24)),IF(R24="Detectivo",(J20-(J20*T24)),IF(R24="Correctivo",(J20))))</f>
        <v>0.44</v>
      </c>
      <c r="AA24" s="436"/>
      <c r="AB24" s="436"/>
      <c r="AC24" s="156" t="str">
        <f t="shared" si="5"/>
        <v>Mayor</v>
      </c>
      <c r="AD24" s="156">
        <f t="shared" si="8"/>
        <v>0.8</v>
      </c>
      <c r="AE24" s="436"/>
      <c r="AF24" s="436"/>
      <c r="AG24" s="437"/>
      <c r="AH24" s="437"/>
      <c r="AI24" s="263"/>
      <c r="AJ24" s="263"/>
      <c r="AK24" s="263"/>
      <c r="AL24" s="263"/>
      <c r="AM24" s="263"/>
      <c r="AN24" s="263"/>
    </row>
    <row r="25" spans="1:40" ht="94.5" customHeight="1">
      <c r="A25" s="435">
        <v>4</v>
      </c>
      <c r="B25" s="433" t="s">
        <v>476</v>
      </c>
      <c r="C25" s="435" t="s">
        <v>288</v>
      </c>
      <c r="D25" s="485" t="s">
        <v>515</v>
      </c>
      <c r="E25" s="435" t="s">
        <v>514</v>
      </c>
      <c r="F25" s="435" t="s">
        <v>516</v>
      </c>
      <c r="G25" s="435" t="s">
        <v>45</v>
      </c>
      <c r="H25" s="435">
        <v>501</v>
      </c>
      <c r="I25" s="438" t="str">
        <f>IF(H25&lt;=2,'Tabla probabilidad'!$B$5,IF(H25&lt;=24,'Tabla probabilidad'!$B$6,IF(H25&lt;=500,'Tabla probabilidad'!$B$7,IF(H25&lt;=5000,'Tabla probabilidad'!$B$8,IF(H25&gt;5000,'Tabla probabilidad'!$B$9)))))</f>
        <v>Alta</v>
      </c>
      <c r="J25" s="439">
        <f>IF(H25&lt;=2,'Tabla probabilidad'!$D$5,IF(H25&lt;=24,'Tabla probabilidad'!$D$6,IF(H25&lt;=500,'Tabla probabilidad'!$D$7,IF(H25&lt;=5000,'Tabla probabilidad'!$D$8,IF(H25&gt;5000,'Tabla probabilidad'!$D$9)))))</f>
        <v>0.8</v>
      </c>
      <c r="K25" s="435" t="s">
        <v>298</v>
      </c>
      <c r="L25" s="435"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Mayor</v>
      </c>
      <c r="M25" s="435"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80%</v>
      </c>
      <c r="N25" s="435" t="str">
        <f>VLOOKUP((I25&amp;L25),Hoja1!$B$4:$C$28,2,0)</f>
        <v xml:space="preserve">Alto </v>
      </c>
      <c r="O25" s="168">
        <v>1</v>
      </c>
      <c r="P25" s="179" t="s">
        <v>535</v>
      </c>
      <c r="Q25" s="168" t="str">
        <f t="shared" si="4"/>
        <v>Probabilidad</v>
      </c>
      <c r="R25" s="168" t="s">
        <v>52</v>
      </c>
      <c r="S25" s="168" t="s">
        <v>57</v>
      </c>
      <c r="T25" s="169">
        <f>VLOOKUP(R25&amp;S25,Hoja1!$Q$4:$R$9,2,0)</f>
        <v>0.45</v>
      </c>
      <c r="U25" s="168" t="s">
        <v>59</v>
      </c>
      <c r="V25" s="168" t="s">
        <v>62</v>
      </c>
      <c r="W25" s="168" t="s">
        <v>65</v>
      </c>
      <c r="X25" s="169">
        <f>IF(Q25="Probabilidad",($J$25*T25),IF(Q25="Impacto"," "))</f>
        <v>0.36000000000000004</v>
      </c>
      <c r="Y25" s="169" t="str">
        <f>IF(Z25&lt;=20%,'Tabla probabilidad'!$B$5,IF(Z25&lt;=40%,'Tabla probabilidad'!$B$6,IF(Z25&lt;=60%,'Tabla probabilidad'!$B$7,IF(Z25&lt;=80%,'Tabla probabilidad'!$B$8,IF(Z25&lt;=100%,'Tabla probabilidad'!$B$9)))))</f>
        <v>Media</v>
      </c>
      <c r="Z25" s="169">
        <f>IF(R25="Preventivo",(J25-(J25*T25)),IF(R25="Detectivo",(J25-(J25*T25)),IF(R25="Correctivo",(J25))))</f>
        <v>0.44</v>
      </c>
      <c r="AA25" s="431" t="str">
        <f>IF(AB25&lt;=20%,'Tabla probabilidad'!$B$5,IF(AB25&lt;=40%,'Tabla probabilidad'!$B$6,IF(AB25&lt;=60%,'Tabla probabilidad'!$B$7,IF(AB25&lt;=80%,'Tabla probabilidad'!$B$8,IF(AB25&lt;=100%,'Tabla probabilidad'!$B$9)))))</f>
        <v>Media</v>
      </c>
      <c r="AB25" s="431">
        <f>AVERAGE(Z25:Z29)</f>
        <v>0.47200000000000009</v>
      </c>
      <c r="AC25" s="169" t="str">
        <f t="shared" si="5"/>
        <v>Mayor</v>
      </c>
      <c r="AD25" s="169">
        <f>IF(Q25="Probabilidad",(($M$25-0)),IF(Q25="Impacto",($M$25-($M$25*T25))))</f>
        <v>0.8</v>
      </c>
      <c r="AE25" s="431" t="str">
        <f>IF(AF25&lt;=20%,"Leve",IF(AF25&lt;=40%,"Menor",IF(AF25&lt;=60%,"Moderado",IF(AF25&lt;=80%,"Mayor",IF(AF25&lt;=100%,"Catastrófico")))))</f>
        <v>Mayor</v>
      </c>
      <c r="AF25" s="431">
        <f>AVERAGE(AD25:AD29)</f>
        <v>0.8</v>
      </c>
      <c r="AG25" s="433" t="str">
        <f>VLOOKUP(AA25&amp;AE25,Hoja1!$B$4:$C$28,2,0)</f>
        <v xml:space="preserve">Alto </v>
      </c>
      <c r="AH25" s="433" t="s">
        <v>285</v>
      </c>
      <c r="AI25" s="179" t="s">
        <v>536</v>
      </c>
      <c r="AJ25" s="265" t="s">
        <v>494</v>
      </c>
      <c r="AK25" s="261">
        <v>44561</v>
      </c>
      <c r="AL25" s="261">
        <v>44561</v>
      </c>
      <c r="AM25" s="263"/>
      <c r="AN25" s="263" t="s">
        <v>177</v>
      </c>
    </row>
    <row r="26" spans="1:40" ht="68.25" customHeight="1">
      <c r="A26" s="435"/>
      <c r="B26" s="434"/>
      <c r="C26" s="435"/>
      <c r="D26" s="486"/>
      <c r="E26" s="435"/>
      <c r="F26" s="435"/>
      <c r="G26" s="435"/>
      <c r="H26" s="435"/>
      <c r="I26" s="438"/>
      <c r="J26" s="439"/>
      <c r="K26" s="435"/>
      <c r="L26" s="440"/>
      <c r="M26" s="440"/>
      <c r="N26" s="435"/>
      <c r="O26" s="168">
        <v>2</v>
      </c>
      <c r="P26" s="179" t="s">
        <v>477</v>
      </c>
      <c r="Q26" s="168" t="str">
        <f t="shared" si="4"/>
        <v>Probabilidad</v>
      </c>
      <c r="R26" s="168" t="s">
        <v>52</v>
      </c>
      <c r="S26" s="168" t="s">
        <v>57</v>
      </c>
      <c r="T26" s="169">
        <f>VLOOKUP(R26&amp;S26,Hoja1!$Q$4:$R$9,2,0)</f>
        <v>0.45</v>
      </c>
      <c r="U26" s="168" t="s">
        <v>59</v>
      </c>
      <c r="V26" s="168" t="s">
        <v>62</v>
      </c>
      <c r="W26" s="168" t="s">
        <v>65</v>
      </c>
      <c r="X26" s="169">
        <f t="shared" ref="X26:X29" si="9">IF(Q26="Probabilidad",($J$25*T26),IF(Q26="Impacto"," "))</f>
        <v>0.36000000000000004</v>
      </c>
      <c r="Y26" s="169" t="str">
        <f>IF(Z26&lt;=20%,'Tabla probabilidad'!$B$5,IF(Z26&lt;=40%,'Tabla probabilidad'!$B$6,IF(Z26&lt;=60%,'Tabla probabilidad'!$B$7,IF(Z26&lt;=80%,'Tabla probabilidad'!$B$8,IF(Z26&lt;=100%,'Tabla probabilidad'!$B$9)))))</f>
        <v>Media</v>
      </c>
      <c r="Z26" s="169">
        <f>IF(R26="Preventivo",(J25-(J25*T26)),IF(R26="Detectivo",(J25-(J25*T26)),IF(R26="Correctivo",(J25))))</f>
        <v>0.44</v>
      </c>
      <c r="AA26" s="432"/>
      <c r="AB26" s="432"/>
      <c r="AC26" s="169" t="str">
        <f t="shared" si="5"/>
        <v>Mayor</v>
      </c>
      <c r="AD26" s="169">
        <f t="shared" ref="AD26:AD29" si="10">IF(Q26="Probabilidad",(($M$25-0)),IF(Q26="Impacto",($M$25-($M$25*T26))))</f>
        <v>0.8</v>
      </c>
      <c r="AE26" s="432"/>
      <c r="AF26" s="432"/>
      <c r="AG26" s="434"/>
      <c r="AH26" s="434"/>
      <c r="AI26" s="259" t="s">
        <v>558</v>
      </c>
      <c r="AJ26" s="265" t="s">
        <v>494</v>
      </c>
      <c r="AK26" s="261">
        <v>44561</v>
      </c>
      <c r="AL26" s="261">
        <v>44561</v>
      </c>
      <c r="AM26" s="263"/>
      <c r="AN26" s="263" t="s">
        <v>177</v>
      </c>
    </row>
    <row r="27" spans="1:40" ht="14.25" customHeight="1">
      <c r="A27" s="435"/>
      <c r="B27" s="434"/>
      <c r="C27" s="435"/>
      <c r="D27" s="486"/>
      <c r="E27" s="435"/>
      <c r="F27" s="435"/>
      <c r="G27" s="435"/>
      <c r="H27" s="435"/>
      <c r="I27" s="438"/>
      <c r="J27" s="439"/>
      <c r="K27" s="435"/>
      <c r="L27" s="440"/>
      <c r="M27" s="440"/>
      <c r="N27" s="435"/>
      <c r="O27" s="168">
        <v>3</v>
      </c>
      <c r="P27" s="179"/>
      <c r="Q27" s="168" t="str">
        <f t="shared" si="4"/>
        <v>Probabilidad</v>
      </c>
      <c r="R27" s="168" t="s">
        <v>52</v>
      </c>
      <c r="S27" s="168" t="s">
        <v>57</v>
      </c>
      <c r="T27" s="169">
        <f>VLOOKUP(R27&amp;S27,Hoja1!$Q$4:$R$9,2,0)</f>
        <v>0.45</v>
      </c>
      <c r="U27" s="168" t="s">
        <v>59</v>
      </c>
      <c r="V27" s="168" t="s">
        <v>62</v>
      </c>
      <c r="W27" s="168" t="s">
        <v>65</v>
      </c>
      <c r="X27" s="169">
        <f t="shared" si="9"/>
        <v>0.36000000000000004</v>
      </c>
      <c r="Y27" s="169" t="str">
        <f>IF(Z27&lt;=20%,'Tabla probabilidad'!$B$5,IF(Z27&lt;=40%,'Tabla probabilidad'!$B$6,IF(Z27&lt;=60%,'Tabla probabilidad'!$B$7,IF(Z27&lt;=80%,'Tabla probabilidad'!$B$8,IF(Z27&lt;=100%,'Tabla probabilidad'!$B$9)))))</f>
        <v>Media</v>
      </c>
      <c r="Z27" s="169">
        <f>IF(R27="Preventivo",(J25-(J25*T27)),IF(R27="Detectivo",(J25-(J25*T27)),IF(R27="Correctivo",(J25))))</f>
        <v>0.44</v>
      </c>
      <c r="AA27" s="432"/>
      <c r="AB27" s="432"/>
      <c r="AC27" s="169" t="str">
        <f t="shared" si="5"/>
        <v>Mayor</v>
      </c>
      <c r="AD27" s="169">
        <f t="shared" si="10"/>
        <v>0.8</v>
      </c>
      <c r="AE27" s="432"/>
      <c r="AF27" s="432"/>
      <c r="AG27" s="434"/>
      <c r="AH27" s="434"/>
      <c r="AI27" s="263"/>
      <c r="AJ27" s="263"/>
      <c r="AK27" s="263"/>
      <c r="AL27" s="263"/>
      <c r="AM27" s="263"/>
      <c r="AN27" s="263"/>
    </row>
    <row r="28" spans="1:40" ht="14.25" customHeight="1">
      <c r="A28" s="435"/>
      <c r="B28" s="434"/>
      <c r="C28" s="435"/>
      <c r="D28" s="486"/>
      <c r="E28" s="435"/>
      <c r="F28" s="435"/>
      <c r="G28" s="435"/>
      <c r="H28" s="435"/>
      <c r="I28" s="438"/>
      <c r="J28" s="439"/>
      <c r="K28" s="435"/>
      <c r="L28" s="440"/>
      <c r="M28" s="440"/>
      <c r="N28" s="435"/>
      <c r="O28" s="168">
        <v>4</v>
      </c>
      <c r="P28" s="179"/>
      <c r="Q28" s="168" t="str">
        <f t="shared" si="4"/>
        <v>Probabilidad</v>
      </c>
      <c r="R28" s="168" t="s">
        <v>53</v>
      </c>
      <c r="S28" s="168" t="s">
        <v>57</v>
      </c>
      <c r="T28" s="169">
        <f>VLOOKUP(R28&amp;S28,Hoja1!$Q$4:$R$9,2,0)</f>
        <v>0.35</v>
      </c>
      <c r="U28" s="168" t="s">
        <v>59</v>
      </c>
      <c r="V28" s="168" t="s">
        <v>62</v>
      </c>
      <c r="W28" s="168" t="s">
        <v>65</v>
      </c>
      <c r="X28" s="169">
        <f t="shared" si="9"/>
        <v>0.27999999999999997</v>
      </c>
      <c r="Y28" s="169" t="str">
        <f>IF(Z28&lt;=20%,'Tabla probabilidad'!$B$5,IF(Z28&lt;=40%,'Tabla probabilidad'!$B$6,IF(Z28&lt;=60%,'Tabla probabilidad'!$B$7,IF(Z28&lt;=80%,'Tabla probabilidad'!$B$8,IF(Z28&lt;=100%,'Tabla probabilidad'!$B$9)))))</f>
        <v>Media</v>
      </c>
      <c r="Z28" s="169">
        <f>IF(R28="Preventivo",(J25-(J25*T28)),IF(R28="Detectivo",(J25-(J25*T28)),IF(R28="Correctivo",(J25))))</f>
        <v>0.52</v>
      </c>
      <c r="AA28" s="432"/>
      <c r="AB28" s="432"/>
      <c r="AC28" s="169" t="str">
        <f t="shared" si="5"/>
        <v>Mayor</v>
      </c>
      <c r="AD28" s="169">
        <f t="shared" si="10"/>
        <v>0.8</v>
      </c>
      <c r="AE28" s="432"/>
      <c r="AF28" s="432"/>
      <c r="AG28" s="434"/>
      <c r="AH28" s="434"/>
      <c r="AI28" s="263"/>
      <c r="AJ28" s="263"/>
      <c r="AK28" s="263"/>
      <c r="AL28" s="263"/>
      <c r="AM28" s="263"/>
      <c r="AN28" s="263"/>
    </row>
    <row r="29" spans="1:40" ht="14.25" customHeight="1">
      <c r="A29" s="435"/>
      <c r="B29" s="437"/>
      <c r="C29" s="435"/>
      <c r="D29" s="490"/>
      <c r="E29" s="435"/>
      <c r="F29" s="435"/>
      <c r="G29" s="435"/>
      <c r="H29" s="435"/>
      <c r="I29" s="438"/>
      <c r="J29" s="439"/>
      <c r="K29" s="435"/>
      <c r="L29" s="440"/>
      <c r="M29" s="440"/>
      <c r="N29" s="435"/>
      <c r="O29" s="168">
        <v>5</v>
      </c>
      <c r="P29" s="258"/>
      <c r="Q29" s="168" t="str">
        <f t="shared" si="4"/>
        <v>Probabilidad</v>
      </c>
      <c r="R29" s="168" t="s">
        <v>53</v>
      </c>
      <c r="S29" s="168" t="s">
        <v>57</v>
      </c>
      <c r="T29" s="169">
        <f>VLOOKUP(R29&amp;S29,Hoja1!$Q$4:$R$9,2,0)</f>
        <v>0.35</v>
      </c>
      <c r="U29" s="168" t="s">
        <v>59</v>
      </c>
      <c r="V29" s="168" t="s">
        <v>62</v>
      </c>
      <c r="W29" s="168" t="s">
        <v>65</v>
      </c>
      <c r="X29" s="169">
        <f t="shared" si="9"/>
        <v>0.27999999999999997</v>
      </c>
      <c r="Y29" s="169" t="str">
        <f>IF(Z29&lt;=20%,'Tabla probabilidad'!$B$5,IF(Z29&lt;=40%,'Tabla probabilidad'!$B$6,IF(Z29&lt;=60%,'Tabla probabilidad'!$B$7,IF(Z29&lt;=80%,'Tabla probabilidad'!$B$8,IF(Z29&lt;=100%,'Tabla probabilidad'!$B$9)))))</f>
        <v>Media</v>
      </c>
      <c r="Z29" s="169">
        <f>IF(R29="Preventivo",(J25-(J25*T29)),IF(R29="Detectivo",(J25-(J25*T29)),IF(R29="Correctivo",(J25))))</f>
        <v>0.52</v>
      </c>
      <c r="AA29" s="436"/>
      <c r="AB29" s="436"/>
      <c r="AC29" s="169" t="str">
        <f t="shared" si="5"/>
        <v>Mayor</v>
      </c>
      <c r="AD29" s="169">
        <f t="shared" si="10"/>
        <v>0.8</v>
      </c>
      <c r="AE29" s="436"/>
      <c r="AF29" s="436"/>
      <c r="AG29" s="437"/>
      <c r="AH29" s="437"/>
      <c r="AI29" s="263"/>
      <c r="AJ29" s="263"/>
      <c r="AK29" s="263"/>
      <c r="AL29" s="263"/>
      <c r="AM29" s="263"/>
      <c r="AN29" s="263"/>
    </row>
    <row r="30" spans="1:40" ht="95.25" customHeight="1">
      <c r="A30" s="435">
        <v>5</v>
      </c>
      <c r="B30" s="433" t="s">
        <v>491</v>
      </c>
      <c r="C30" s="435" t="s">
        <v>315</v>
      </c>
      <c r="D30" s="492" t="s">
        <v>492</v>
      </c>
      <c r="E30" s="435" t="s">
        <v>495</v>
      </c>
      <c r="F30" s="435" t="s">
        <v>493</v>
      </c>
      <c r="G30" s="435" t="s">
        <v>45</v>
      </c>
      <c r="H30" s="435">
        <v>501</v>
      </c>
      <c r="I30" s="438" t="str">
        <f>IF(H30&lt;=2,'Tabla probabilidad'!$B$5,IF(H30&lt;=24,'Tabla probabilidad'!$B$6,IF(H30&lt;=500,'Tabla probabilidad'!$B$7,IF(H30&lt;=5000,'Tabla probabilidad'!$B$8,IF(H30&gt;5000,'Tabla probabilidad'!$B$9)))))</f>
        <v>Alta</v>
      </c>
      <c r="J30" s="439">
        <f>IF(H30&lt;=2,'Tabla probabilidad'!$D$5,IF(H30&lt;=24,'Tabla probabilidad'!$D$6,IF(H30&lt;=500,'Tabla probabilidad'!$D$7,IF(H30&lt;=5000,'Tabla probabilidad'!$D$8,IF(H30&gt;5000,'Tabla probabilidad'!$D$9)))))</f>
        <v>0.8</v>
      </c>
      <c r="K30" s="435" t="s">
        <v>298</v>
      </c>
      <c r="L30" s="435"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Mayor</v>
      </c>
      <c r="M30" s="435"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80%</v>
      </c>
      <c r="N30" s="435" t="str">
        <f>VLOOKUP((I30&amp;L30),Hoja1!$B$4:$C$28,2,0)</f>
        <v xml:space="preserve">Alto </v>
      </c>
      <c r="O30" s="181">
        <v>1</v>
      </c>
      <c r="P30" s="179" t="s">
        <v>537</v>
      </c>
      <c r="Q30" s="231" t="str">
        <f t="shared" ref="Q30:Q34" si="11">IF(R30="Preventivo","Probabilidad",IF(R30="Detectivo","Probabilidad", IF(R30="Correctivo","Impacto")))</f>
        <v>Probabilidad</v>
      </c>
      <c r="R30" s="231" t="s">
        <v>52</v>
      </c>
      <c r="S30" s="231" t="s">
        <v>57</v>
      </c>
      <c r="T30" s="232">
        <f>VLOOKUP(R30&amp;S30,Hoja1!$Q$4:$R$9,2,0)</f>
        <v>0.45</v>
      </c>
      <c r="U30" s="231" t="s">
        <v>59</v>
      </c>
      <c r="V30" s="231" t="s">
        <v>62</v>
      </c>
      <c r="W30" s="231" t="s">
        <v>65</v>
      </c>
      <c r="X30" s="182">
        <f>IF(Q30="Probabilidad",($J$30*T30),IF(Q30="Impacto"," "))</f>
        <v>0.36000000000000004</v>
      </c>
      <c r="Y30" s="182" t="str">
        <f>IF(Z30&lt;=20%,'Tabla probabilidad'!$B$5,IF(Z30&lt;=40%,'Tabla probabilidad'!$B$6,IF(Z30&lt;=60%,'Tabla probabilidad'!$B$7,IF(Z30&lt;=80%,'Tabla probabilidad'!$B$8,IF(Z30&lt;=100%,'Tabla probabilidad'!$B$9)))))</f>
        <v>Media</v>
      </c>
      <c r="Z30" s="182">
        <f>IF(R30="Preventivo",(J30-(J30*T30)),IF(R30="Detectivo",(J30-(J30*T30)),IF(R30="Correctivo",(J30))))</f>
        <v>0.44</v>
      </c>
      <c r="AA30" s="431" t="str">
        <f>IF(AB30&lt;=20%,'Tabla probabilidad'!$B$5,IF(AB30&lt;=40%,'Tabla probabilidad'!$B$6,IF(AB30&lt;=60%,'Tabla probabilidad'!$B$7,IF(AB30&lt;=80%,'Tabla probabilidad'!$B$8,IF(AB30&lt;=100%,'Tabla probabilidad'!$B$9)))))</f>
        <v>Media</v>
      </c>
      <c r="AB30" s="431">
        <f>AVERAGE(Z30:Z34)</f>
        <v>0.48799999999999999</v>
      </c>
      <c r="AC30" s="182" t="str">
        <f>IF(AD30&lt;=20%,"Leve",IF(AD30&lt;=40%,"Menor",IF(AD30&lt;=60%,"Moderado",IF(AD30&lt;=80%,"Mayor",IF(AD30&lt;=100%,"Catastrófico")))))</f>
        <v>Mayor</v>
      </c>
      <c r="AD30" s="182">
        <f>IF(Q30="Probabilidad",(($M$30-0)),IF(Q30="Impacto",($M$30-($M$30*T30))))</f>
        <v>0.8</v>
      </c>
      <c r="AE30" s="431" t="str">
        <f>IF(AF30&lt;=20%,"Leve",IF(AF30&lt;=40%,"Menor",IF(AF30&lt;=60%,"Moderado",IF(AF30&lt;=80%,"Mayor",IF(AF30&lt;=100%,"Catastrófico")))))</f>
        <v>Mayor</v>
      </c>
      <c r="AF30" s="431">
        <f>AVERAGE(AD30:AD34)</f>
        <v>0.8</v>
      </c>
      <c r="AG30" s="433" t="str">
        <f>VLOOKUP(AA30&amp;AE30,Hoja1!$B$4:$C$28,2,0)</f>
        <v xml:space="preserve">Alto </v>
      </c>
      <c r="AH30" s="433" t="s">
        <v>287</v>
      </c>
      <c r="AI30" s="179" t="s">
        <v>538</v>
      </c>
      <c r="AJ30" s="264" t="s">
        <v>494</v>
      </c>
      <c r="AK30" s="266">
        <v>44561</v>
      </c>
      <c r="AL30" s="266">
        <v>44561</v>
      </c>
      <c r="AM30" s="264"/>
      <c r="AN30" s="264" t="s">
        <v>177</v>
      </c>
    </row>
    <row r="31" spans="1:40" ht="111" customHeight="1">
      <c r="A31" s="435"/>
      <c r="B31" s="434"/>
      <c r="C31" s="435"/>
      <c r="D31" s="492"/>
      <c r="E31" s="435"/>
      <c r="F31" s="435"/>
      <c r="G31" s="435"/>
      <c r="H31" s="435"/>
      <c r="I31" s="438"/>
      <c r="J31" s="439"/>
      <c r="K31" s="435"/>
      <c r="L31" s="440"/>
      <c r="M31" s="440"/>
      <c r="N31" s="435"/>
      <c r="O31" s="181">
        <v>2</v>
      </c>
      <c r="P31" s="179" t="s">
        <v>539</v>
      </c>
      <c r="Q31" s="231" t="str">
        <f t="shared" si="11"/>
        <v>Probabilidad</v>
      </c>
      <c r="R31" s="231" t="s">
        <v>52</v>
      </c>
      <c r="S31" s="231" t="s">
        <v>57</v>
      </c>
      <c r="T31" s="232">
        <f>VLOOKUP(R31&amp;S31,Hoja1!$Q$4:$R$9,2,0)</f>
        <v>0.45</v>
      </c>
      <c r="U31" s="231" t="s">
        <v>59</v>
      </c>
      <c r="V31" s="231" t="s">
        <v>62</v>
      </c>
      <c r="W31" s="231" t="s">
        <v>65</v>
      </c>
      <c r="X31" s="182">
        <f>IF(Q31="Probabilidad",($J$30*T31),IF(Q31="Impacto"," "))</f>
        <v>0.36000000000000004</v>
      </c>
      <c r="Y31" s="182" t="str">
        <f>IF(Z31&lt;=20%,'Tabla probabilidad'!$B$5,IF(Z31&lt;=40%,'Tabla probabilidad'!$B$6,IF(Z31&lt;=60%,'Tabla probabilidad'!$B$7,IF(Z31&lt;=80%,'Tabla probabilidad'!$B$8,IF(Z31&lt;=100%,'Tabla probabilidad'!$B$9)))))</f>
        <v>Media</v>
      </c>
      <c r="Z31" s="182">
        <f>IF(R31="Preventivo",(J30-(J30*T31)),IF(R31="Detectivo",(J30-(J30*T31)),IF(R31="Correctivo",(J30))))</f>
        <v>0.44</v>
      </c>
      <c r="AA31" s="432"/>
      <c r="AB31" s="432"/>
      <c r="AC31" s="182" t="str">
        <f>IF(AD31&lt;=20%,"Leve",IF(AD31&lt;=40%,"Menor",IF(AD31&lt;=60%,"Moderado",IF(AD31&lt;=80%,"Mayor",IF(AD31&lt;=100%,"Catastrófico")))))</f>
        <v>Mayor</v>
      </c>
      <c r="AD31" s="182">
        <f>IF(Q31="Probabilidad",(($M$30-0)),IF(Q31="Impacto",($M$30-($M$30*T31))))</f>
        <v>0.8</v>
      </c>
      <c r="AE31" s="432"/>
      <c r="AF31" s="432"/>
      <c r="AG31" s="434"/>
      <c r="AH31" s="434"/>
      <c r="AI31" s="179" t="s">
        <v>540</v>
      </c>
      <c r="AJ31" s="264" t="s">
        <v>494</v>
      </c>
      <c r="AK31" s="266">
        <v>44561</v>
      </c>
      <c r="AL31" s="266">
        <v>44561</v>
      </c>
      <c r="AM31" s="264"/>
      <c r="AN31" s="264" t="s">
        <v>177</v>
      </c>
    </row>
    <row r="32" spans="1:40" ht="17.25" customHeight="1">
      <c r="A32" s="435"/>
      <c r="B32" s="434"/>
      <c r="C32" s="435"/>
      <c r="D32" s="492"/>
      <c r="E32" s="435"/>
      <c r="F32" s="435"/>
      <c r="G32" s="435"/>
      <c r="H32" s="435"/>
      <c r="I32" s="438"/>
      <c r="J32" s="439"/>
      <c r="K32" s="435"/>
      <c r="L32" s="440"/>
      <c r="M32" s="440"/>
      <c r="N32" s="435"/>
      <c r="O32" s="181">
        <v>3</v>
      </c>
      <c r="P32" s="179"/>
      <c r="Q32" s="231" t="str">
        <f t="shared" si="11"/>
        <v>Probabilidad</v>
      </c>
      <c r="R32" s="231" t="s">
        <v>53</v>
      </c>
      <c r="S32" s="231" t="s">
        <v>57</v>
      </c>
      <c r="T32" s="232">
        <f>VLOOKUP(R32&amp;S32,Hoja1!$Q$4:$R$9,2,0)</f>
        <v>0.35</v>
      </c>
      <c r="U32" s="231" t="s">
        <v>59</v>
      </c>
      <c r="V32" s="231" t="s">
        <v>62</v>
      </c>
      <c r="W32" s="231" t="s">
        <v>65</v>
      </c>
      <c r="X32" s="182">
        <f>IF(Q32="Probabilidad",($J$30*T32),IF(Q32="Impacto"," "))</f>
        <v>0.27999999999999997</v>
      </c>
      <c r="Y32" s="182" t="str">
        <f>IF(Z32&lt;=20%,'Tabla probabilidad'!$B$5,IF(Z32&lt;=40%,'Tabla probabilidad'!$B$6,IF(Z32&lt;=60%,'Tabla probabilidad'!$B$7,IF(Z32&lt;=80%,'Tabla probabilidad'!$B$8,IF(Z32&lt;=100%,'Tabla probabilidad'!$B$9)))))</f>
        <v>Media</v>
      </c>
      <c r="Z32" s="182">
        <f>IF(R32="Preventivo",(J30-(J30*T32)),IF(R32="Detectivo",(J30-(J30*T32)),IF(R32="Correctivo",(J30))))</f>
        <v>0.52</v>
      </c>
      <c r="AA32" s="432"/>
      <c r="AB32" s="432"/>
      <c r="AC32" s="182" t="str">
        <f>IF(AD32&lt;=20%,"Leve",IF(AD32&lt;=40%,"Menor",IF(AD32&lt;=60%,"Moderado",IF(AD32&lt;=80%,"Mayor",IF(AD32&lt;=100%,"Catastrófico")))))</f>
        <v>Mayor</v>
      </c>
      <c r="AD32" s="182">
        <f>IF(Q32="Probabilidad",(($M$30-0)),IF(Q32="Impacto",($M$30-($M$30*T32))))</f>
        <v>0.8</v>
      </c>
      <c r="AE32" s="432"/>
      <c r="AF32" s="432"/>
      <c r="AG32" s="434"/>
      <c r="AH32" s="434"/>
      <c r="AI32" s="267"/>
      <c r="AJ32" s="267"/>
      <c r="AK32" s="267"/>
      <c r="AL32" s="267"/>
      <c r="AM32" s="267"/>
      <c r="AN32" s="267"/>
    </row>
    <row r="33" spans="1:40" ht="27" customHeight="1">
      <c r="A33" s="435"/>
      <c r="B33" s="434"/>
      <c r="C33" s="435"/>
      <c r="D33" s="492"/>
      <c r="E33" s="435"/>
      <c r="F33" s="435"/>
      <c r="G33" s="435"/>
      <c r="H33" s="435"/>
      <c r="I33" s="438"/>
      <c r="J33" s="439"/>
      <c r="K33" s="435"/>
      <c r="L33" s="440"/>
      <c r="M33" s="440"/>
      <c r="N33" s="435"/>
      <c r="O33" s="181">
        <v>4</v>
      </c>
      <c r="P33" s="180"/>
      <c r="Q33" s="231" t="str">
        <f t="shared" si="11"/>
        <v>Probabilidad</v>
      </c>
      <c r="R33" s="231" t="s">
        <v>53</v>
      </c>
      <c r="S33" s="231" t="s">
        <v>57</v>
      </c>
      <c r="T33" s="232">
        <f>VLOOKUP(R33&amp;S33,Hoja1!$Q$4:$R$9,2,0)</f>
        <v>0.35</v>
      </c>
      <c r="U33" s="231" t="s">
        <v>59</v>
      </c>
      <c r="V33" s="231" t="s">
        <v>62</v>
      </c>
      <c r="W33" s="231" t="s">
        <v>65</v>
      </c>
      <c r="X33" s="182">
        <f>IF(Q33="Probabilidad",($J$30*T33),IF(Q33="Impacto"," "))</f>
        <v>0.27999999999999997</v>
      </c>
      <c r="Y33" s="182" t="str">
        <f>IF(Z33&lt;=20%,'Tabla probabilidad'!$B$5,IF(Z33&lt;=40%,'Tabla probabilidad'!$B$6,IF(Z33&lt;=60%,'Tabla probabilidad'!$B$7,IF(Z33&lt;=80%,'Tabla probabilidad'!$B$8,IF(Z33&lt;=100%,'Tabla probabilidad'!$B$9)))))</f>
        <v>Media</v>
      </c>
      <c r="Z33" s="182">
        <f>IF(R33="Preventivo",(J30-(J30*T33)),IF(R33="Detectivo",(J30-(J30*T33)),IF(R33="Correctivo",(J30))))</f>
        <v>0.52</v>
      </c>
      <c r="AA33" s="432"/>
      <c r="AB33" s="432"/>
      <c r="AC33" s="182" t="str">
        <f>IF(AD33&lt;=20%,"Leve",IF(AD33&lt;=40%,"Menor",IF(AD33&lt;=60%,"Moderado",IF(AD33&lt;=80%,"Mayor",IF(AD33&lt;=100%,"Catastrófico")))))</f>
        <v>Mayor</v>
      </c>
      <c r="AD33" s="182">
        <f>IF(Q33="Probabilidad",(($M$30-0)),IF(Q33="Impacto",($M$30-($M$30*T33))))</f>
        <v>0.8</v>
      </c>
      <c r="AE33" s="432"/>
      <c r="AF33" s="432"/>
      <c r="AG33" s="434"/>
      <c r="AH33" s="434"/>
      <c r="AI33" s="267"/>
      <c r="AJ33" s="267"/>
      <c r="AK33" s="267"/>
      <c r="AL33" s="267"/>
      <c r="AM33" s="267"/>
      <c r="AN33" s="267"/>
    </row>
    <row r="34" spans="1:40" ht="31.5" customHeight="1">
      <c r="A34" s="435"/>
      <c r="B34" s="437"/>
      <c r="C34" s="435"/>
      <c r="D34" s="492"/>
      <c r="E34" s="435"/>
      <c r="F34" s="435"/>
      <c r="G34" s="435"/>
      <c r="H34" s="435"/>
      <c r="I34" s="438"/>
      <c r="J34" s="439"/>
      <c r="K34" s="435"/>
      <c r="L34" s="440"/>
      <c r="M34" s="440"/>
      <c r="N34" s="435"/>
      <c r="O34" s="181">
        <v>5</v>
      </c>
      <c r="P34" s="193"/>
      <c r="Q34" s="231" t="str">
        <f t="shared" si="11"/>
        <v>Probabilidad</v>
      </c>
      <c r="R34" s="231" t="s">
        <v>53</v>
      </c>
      <c r="S34" s="231" t="s">
        <v>57</v>
      </c>
      <c r="T34" s="232">
        <f>VLOOKUP(R34&amp;S34,Hoja1!$Q$4:$R$9,2,0)</f>
        <v>0.35</v>
      </c>
      <c r="U34" s="231" t="s">
        <v>59</v>
      </c>
      <c r="V34" s="231" t="s">
        <v>62</v>
      </c>
      <c r="W34" s="231" t="s">
        <v>65</v>
      </c>
      <c r="X34" s="182">
        <f>IF(Q34="Probabilidad",($J$30*T34),IF(Q34="Impacto"," "))</f>
        <v>0.27999999999999997</v>
      </c>
      <c r="Y34" s="182" t="str">
        <f>IF(Z34&lt;=20%,'Tabla probabilidad'!$B$5,IF(Z34&lt;=40%,'Tabla probabilidad'!$B$6,IF(Z34&lt;=60%,'Tabla probabilidad'!$B$7,IF(Z34&lt;=80%,'Tabla probabilidad'!$B$8,IF(Z34&lt;=100%,'Tabla probabilidad'!$B$9)))))</f>
        <v>Media</v>
      </c>
      <c r="Z34" s="182">
        <f>IF(R34="Preventivo",(J30-(J30*T34)),IF(R34="Detectivo",(J30-(J30*T34)),IF(R34="Correctivo",(J30))))</f>
        <v>0.52</v>
      </c>
      <c r="AA34" s="436"/>
      <c r="AB34" s="436"/>
      <c r="AC34" s="182" t="str">
        <f>IF(AD34&lt;=20%,"Leve",IF(AD34&lt;=40%,"Menor",IF(AD34&lt;=60%,"Moderado",IF(AD34&lt;=80%,"Mayor",IF(AD34&lt;=100%,"Catastrófico")))))</f>
        <v>Mayor</v>
      </c>
      <c r="AD34" s="182">
        <f>IF(Q34="Probabilidad",(($M$30-0)),IF(Q34="Impacto",($M$30-($M$30*T34))))</f>
        <v>0.8</v>
      </c>
      <c r="AE34" s="436"/>
      <c r="AF34" s="436"/>
      <c r="AG34" s="437"/>
      <c r="AH34" s="434"/>
      <c r="AI34" s="268"/>
      <c r="AJ34" s="268"/>
      <c r="AK34" s="268"/>
      <c r="AL34" s="268"/>
      <c r="AM34" s="268"/>
      <c r="AN34" s="268"/>
    </row>
    <row r="35" spans="1:40" ht="60" customHeight="1">
      <c r="A35" s="435">
        <v>6</v>
      </c>
      <c r="B35" s="433" t="s">
        <v>478</v>
      </c>
      <c r="C35" s="435" t="s">
        <v>315</v>
      </c>
      <c r="D35" s="485" t="s">
        <v>479</v>
      </c>
      <c r="E35" s="435" t="s">
        <v>541</v>
      </c>
      <c r="F35" s="435" t="s">
        <v>517</v>
      </c>
      <c r="G35" s="435" t="s">
        <v>45</v>
      </c>
      <c r="H35" s="435">
        <v>5001</v>
      </c>
      <c r="I35" s="438" t="str">
        <f>IF(H35&lt;=2,'Tabla probabilidad'!$B$5,IF(H35&lt;=24,'Tabla probabilidad'!$B$6,IF(H35&lt;=500,'Tabla probabilidad'!$B$7,IF(H35&lt;=5000,'Tabla probabilidad'!$B$8,IF(H35&gt;5000,'Tabla probabilidad'!$B$9)))))</f>
        <v>Muy Alta</v>
      </c>
      <c r="J35" s="439">
        <f>IF(H35&lt;=2,'Tabla probabilidad'!$D$5,IF(H35&lt;=24,'Tabla probabilidad'!$D$6,IF(H35&lt;=500,'Tabla probabilidad'!$D$7,IF(H35&lt;=5000,'Tabla probabilidad'!$D$8,IF(H35&gt;5000,'Tabla probabilidad'!$D$9)))))</f>
        <v>1</v>
      </c>
      <c r="K35" s="435" t="s">
        <v>313</v>
      </c>
      <c r="L35" s="435"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Mayor</v>
      </c>
      <c r="M35" s="435"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80%</v>
      </c>
      <c r="N35" s="435" t="str">
        <f>VLOOKUP((I35&amp;L35),Hoja1!$B$4:$C$28,2,0)</f>
        <v xml:space="preserve">Alto </v>
      </c>
      <c r="O35" s="168">
        <v>1</v>
      </c>
      <c r="P35" s="179" t="s">
        <v>518</v>
      </c>
      <c r="Q35" s="168" t="str">
        <f t="shared" si="4"/>
        <v>Probabilidad</v>
      </c>
      <c r="R35" s="168" t="s">
        <v>52</v>
      </c>
      <c r="S35" s="168" t="s">
        <v>57</v>
      </c>
      <c r="T35" s="169">
        <f>VLOOKUP(R35&amp;S35,Hoja1!$Q$4:$R$9,2,0)</f>
        <v>0.45</v>
      </c>
      <c r="U35" s="168" t="s">
        <v>59</v>
      </c>
      <c r="V35" s="168" t="s">
        <v>62</v>
      </c>
      <c r="W35" s="168" t="s">
        <v>65</v>
      </c>
      <c r="X35" s="169">
        <f>IF(Q35="Probabilidad",($J$35*T35),IF(Q35="Impacto"," "))</f>
        <v>0.45</v>
      </c>
      <c r="Y35" s="169" t="str">
        <f>IF(Z35&lt;=20%,'Tabla probabilidad'!$B$5,IF(Z35&lt;=40%,'Tabla probabilidad'!$B$6,IF(Z35&lt;=60%,'Tabla probabilidad'!$B$7,IF(Z35&lt;=80%,'Tabla probabilidad'!$B$8,IF(Z35&lt;=100%,'Tabla probabilidad'!$B$9)))))</f>
        <v>Media</v>
      </c>
      <c r="Z35" s="169">
        <f>IF(R35="Preventivo",(J35-(J35*T35)),IF(R35="Detectivo",(J35-(J35*T35)),IF(R35="Correctivo",(J35))))</f>
        <v>0.55000000000000004</v>
      </c>
      <c r="AA35" s="431" t="str">
        <f>IF(AB35&lt;=20%,'Tabla probabilidad'!$B$5,IF(AB35&lt;=40%,'Tabla probabilidad'!$B$6,IF(AB35&lt;=60%,'Tabla probabilidad'!$B$7,IF(AB35&lt;=80%,'Tabla probabilidad'!$B$8,IF(AB35&lt;=100%,'Tabla probabilidad'!$B$9)))))</f>
        <v>Media</v>
      </c>
      <c r="AB35" s="431">
        <f>AVERAGE(Z35:Z39)</f>
        <v>0.55000000000000004</v>
      </c>
      <c r="AC35" s="169" t="str">
        <f t="shared" si="5"/>
        <v>Mayor</v>
      </c>
      <c r="AD35" s="169">
        <f>IF(Q35="Probabilidad",(($M$35-0)),IF(Q35="Impacto",($M$35-($M$35*T35))))</f>
        <v>0.8</v>
      </c>
      <c r="AE35" s="431" t="str">
        <f>IF(AF35&lt;=20%,"Leve",IF(AF35&lt;=40%,"Menor",IF(AF35&lt;=60%,"Moderado",IF(AF35&lt;=80%,"Mayor",IF(AF35&lt;=100%,"Catastrófico")))))</f>
        <v>Mayor</v>
      </c>
      <c r="AF35" s="431">
        <f>AVERAGE(AD35:AD39)</f>
        <v>0.8</v>
      </c>
      <c r="AG35" s="433" t="str">
        <f>VLOOKUP(AA35&amp;AE35,Hoja1!$B$4:$C$28,2,0)</f>
        <v xml:space="preserve">Alto </v>
      </c>
      <c r="AH35" s="433" t="s">
        <v>285</v>
      </c>
      <c r="AI35" s="263" t="s">
        <v>519</v>
      </c>
      <c r="AJ35" s="263" t="s">
        <v>522</v>
      </c>
      <c r="AK35" s="271">
        <v>44561</v>
      </c>
      <c r="AL35" s="271">
        <v>44561</v>
      </c>
      <c r="AM35" s="263"/>
      <c r="AN35" s="263" t="s">
        <v>177</v>
      </c>
    </row>
    <row r="36" spans="1:40" ht="69" customHeight="1">
      <c r="A36" s="435"/>
      <c r="B36" s="434"/>
      <c r="C36" s="435"/>
      <c r="D36" s="486"/>
      <c r="E36" s="435"/>
      <c r="F36" s="435"/>
      <c r="G36" s="435"/>
      <c r="H36" s="435"/>
      <c r="I36" s="438"/>
      <c r="J36" s="439"/>
      <c r="K36" s="435"/>
      <c r="L36" s="440"/>
      <c r="M36" s="440"/>
      <c r="N36" s="435"/>
      <c r="O36" s="168">
        <v>2</v>
      </c>
      <c r="P36" s="179" t="s">
        <v>577</v>
      </c>
      <c r="Q36" s="168" t="str">
        <f t="shared" si="4"/>
        <v>Probabilidad</v>
      </c>
      <c r="R36" s="168" t="s">
        <v>52</v>
      </c>
      <c r="S36" s="168" t="s">
        <v>57</v>
      </c>
      <c r="T36" s="169">
        <f>VLOOKUP(R36&amp;S36,Hoja1!$Q$4:$R$9,2,0)</f>
        <v>0.45</v>
      </c>
      <c r="U36" s="168" t="s">
        <v>59</v>
      </c>
      <c r="V36" s="168" t="s">
        <v>62</v>
      </c>
      <c r="W36" s="168" t="s">
        <v>65</v>
      </c>
      <c r="X36" s="169">
        <f t="shared" ref="X36:X39" si="12">IF(Q36="Probabilidad",($J$35*T36),IF(Q36="Impacto"," "))</f>
        <v>0.45</v>
      </c>
      <c r="Y36" s="169" t="str">
        <f>IF(Z36&lt;=20%,'Tabla probabilidad'!$B$5,IF(Z36&lt;=40%,'Tabla probabilidad'!$B$6,IF(Z36&lt;=60%,'Tabla probabilidad'!$B$7,IF(Z36&lt;=80%,'Tabla probabilidad'!$B$8,IF(Z36&lt;=100%,'Tabla probabilidad'!$B$9)))))</f>
        <v>Media</v>
      </c>
      <c r="Z36" s="169">
        <f>IF(R36="Preventivo",(J35-(J35*T36)),IF(R36="Detectivo",(J35-(J35*T36)),IF(R36="Correctivo",(J35))))</f>
        <v>0.55000000000000004</v>
      </c>
      <c r="AA36" s="432"/>
      <c r="AB36" s="432"/>
      <c r="AC36" s="169" t="str">
        <f t="shared" si="5"/>
        <v>Mayor</v>
      </c>
      <c r="AD36" s="169">
        <f t="shared" ref="AD36:AD39" si="13">IF(Q36="Probabilidad",(($M$35-0)),IF(Q36="Impacto",($M$35-($M$35*T36))))</f>
        <v>0.8</v>
      </c>
      <c r="AE36" s="432"/>
      <c r="AF36" s="432"/>
      <c r="AG36" s="434"/>
      <c r="AH36" s="434"/>
      <c r="AI36" s="263" t="s">
        <v>520</v>
      </c>
      <c r="AJ36" s="259" t="s">
        <v>513</v>
      </c>
      <c r="AK36" s="271">
        <v>44561</v>
      </c>
      <c r="AL36" s="271">
        <v>44561</v>
      </c>
      <c r="AM36" s="263"/>
      <c r="AN36" s="263" t="s">
        <v>177</v>
      </c>
    </row>
    <row r="37" spans="1:40" ht="51" customHeight="1">
      <c r="A37" s="435"/>
      <c r="B37" s="434"/>
      <c r="C37" s="435"/>
      <c r="D37" s="486"/>
      <c r="E37" s="435"/>
      <c r="F37" s="435"/>
      <c r="G37" s="435"/>
      <c r="H37" s="435"/>
      <c r="I37" s="438"/>
      <c r="J37" s="439"/>
      <c r="K37" s="435"/>
      <c r="L37" s="440"/>
      <c r="M37" s="440"/>
      <c r="N37" s="435"/>
      <c r="O37" s="168">
        <v>3</v>
      </c>
      <c r="P37" s="179" t="s">
        <v>549</v>
      </c>
      <c r="Q37" s="168" t="str">
        <f t="shared" si="4"/>
        <v>Probabilidad</v>
      </c>
      <c r="R37" s="168" t="s">
        <v>52</v>
      </c>
      <c r="S37" s="168" t="s">
        <v>57</v>
      </c>
      <c r="T37" s="169">
        <f>VLOOKUP(R37&amp;S37,Hoja1!$Q$4:$R$9,2,0)</f>
        <v>0.45</v>
      </c>
      <c r="U37" s="168" t="s">
        <v>59</v>
      </c>
      <c r="V37" s="168" t="s">
        <v>62</v>
      </c>
      <c r="W37" s="168" t="s">
        <v>65</v>
      </c>
      <c r="X37" s="169">
        <f t="shared" si="12"/>
        <v>0.45</v>
      </c>
      <c r="Y37" s="169" t="str">
        <f>IF(Z37&lt;=20%,'Tabla probabilidad'!$B$5,IF(Z37&lt;=40%,'Tabla probabilidad'!$B$6,IF(Z37&lt;=60%,'Tabla probabilidad'!$B$7,IF(Z37&lt;=80%,'Tabla probabilidad'!$B$8,IF(Z37&lt;=100%,'Tabla probabilidad'!$B$9)))))</f>
        <v>Media</v>
      </c>
      <c r="Z37" s="169">
        <f>IF(R37="Preventivo",(J35-(J35*T37)),IF(R37="Detectivo",(J35-(J35*T37)),IF(R37="Correctivo",(J35))))</f>
        <v>0.55000000000000004</v>
      </c>
      <c r="AA37" s="432"/>
      <c r="AB37" s="432"/>
      <c r="AC37" s="169" t="str">
        <f t="shared" si="5"/>
        <v>Mayor</v>
      </c>
      <c r="AD37" s="169">
        <f t="shared" si="13"/>
        <v>0.8</v>
      </c>
      <c r="AE37" s="432"/>
      <c r="AF37" s="432"/>
      <c r="AG37" s="434"/>
      <c r="AH37" s="434"/>
      <c r="AI37" s="263" t="s">
        <v>521</v>
      </c>
      <c r="AJ37" s="259" t="s">
        <v>513</v>
      </c>
      <c r="AK37" s="271">
        <v>44561</v>
      </c>
      <c r="AL37" s="271">
        <v>44561</v>
      </c>
      <c r="AM37" s="263"/>
      <c r="AN37" s="263" t="s">
        <v>177</v>
      </c>
    </row>
    <row r="38" spans="1:40" ht="80.25" customHeight="1">
      <c r="A38" s="435"/>
      <c r="B38" s="434"/>
      <c r="C38" s="435"/>
      <c r="D38" s="486"/>
      <c r="E38" s="435"/>
      <c r="F38" s="435"/>
      <c r="G38" s="435"/>
      <c r="H38" s="435"/>
      <c r="I38" s="438"/>
      <c r="J38" s="439"/>
      <c r="K38" s="435"/>
      <c r="L38" s="440"/>
      <c r="M38" s="440"/>
      <c r="N38" s="435"/>
      <c r="O38" s="168">
        <v>4</v>
      </c>
      <c r="P38" s="179" t="s">
        <v>548</v>
      </c>
      <c r="Q38" s="168" t="str">
        <f t="shared" si="4"/>
        <v>Probabilidad</v>
      </c>
      <c r="R38" s="168" t="s">
        <v>52</v>
      </c>
      <c r="S38" s="168" t="s">
        <v>57</v>
      </c>
      <c r="T38" s="169">
        <f>VLOOKUP(R38&amp;S38,Hoja1!$Q$4:$R$9,2,0)</f>
        <v>0.45</v>
      </c>
      <c r="U38" s="168" t="s">
        <v>59</v>
      </c>
      <c r="V38" s="168" t="s">
        <v>62</v>
      </c>
      <c r="W38" s="168" t="s">
        <v>65</v>
      </c>
      <c r="X38" s="169">
        <f t="shared" si="12"/>
        <v>0.45</v>
      </c>
      <c r="Y38" s="169" t="str">
        <f>IF(Z38&lt;=20%,'Tabla probabilidad'!$B$5,IF(Z38&lt;=40%,'Tabla probabilidad'!$B$6,IF(Z38&lt;=60%,'Tabla probabilidad'!$B$7,IF(Z38&lt;=80%,'Tabla probabilidad'!$B$8,IF(Z38&lt;=100%,'Tabla probabilidad'!$B$9)))))</f>
        <v>Media</v>
      </c>
      <c r="Z38" s="169">
        <f>IF(R38="Preventivo",(J35-(J35*T38)),IF(R38="Detectivo",(J35-(J35*T38)),IF(R38="Correctivo",(J35))))</f>
        <v>0.55000000000000004</v>
      </c>
      <c r="AA38" s="432"/>
      <c r="AB38" s="432"/>
      <c r="AC38" s="169" t="str">
        <f t="shared" si="5"/>
        <v>Mayor</v>
      </c>
      <c r="AD38" s="169">
        <f t="shared" si="13"/>
        <v>0.8</v>
      </c>
      <c r="AE38" s="432"/>
      <c r="AF38" s="432"/>
      <c r="AG38" s="434"/>
      <c r="AH38" s="434"/>
      <c r="AI38" s="263" t="s">
        <v>572</v>
      </c>
      <c r="AJ38" s="259" t="s">
        <v>546</v>
      </c>
      <c r="AK38" s="271">
        <v>44561</v>
      </c>
      <c r="AL38" s="271">
        <v>44561</v>
      </c>
      <c r="AM38" s="263"/>
      <c r="AN38" s="263" t="s">
        <v>177</v>
      </c>
    </row>
    <row r="39" spans="1:40" ht="84.75" customHeight="1">
      <c r="A39" s="433"/>
      <c r="B39" s="437"/>
      <c r="C39" s="435"/>
      <c r="D39" s="486"/>
      <c r="E39" s="433"/>
      <c r="F39" s="433"/>
      <c r="G39" s="435"/>
      <c r="H39" s="433"/>
      <c r="I39" s="491"/>
      <c r="J39" s="431"/>
      <c r="K39" s="435"/>
      <c r="L39" s="440"/>
      <c r="M39" s="440"/>
      <c r="N39" s="433"/>
      <c r="O39" s="176">
        <v>5</v>
      </c>
      <c r="P39" s="179" t="s">
        <v>573</v>
      </c>
      <c r="Q39" s="176" t="str">
        <f t="shared" si="4"/>
        <v>Probabilidad</v>
      </c>
      <c r="R39" s="176" t="s">
        <v>52</v>
      </c>
      <c r="S39" s="176" t="s">
        <v>57</v>
      </c>
      <c r="T39" s="177">
        <f>VLOOKUP(R39&amp;S39,Hoja1!$Q$4:$R$9,2,0)</f>
        <v>0.45</v>
      </c>
      <c r="U39" s="176" t="s">
        <v>59</v>
      </c>
      <c r="V39" s="176" t="s">
        <v>62</v>
      </c>
      <c r="W39" s="176" t="s">
        <v>65</v>
      </c>
      <c r="X39" s="177">
        <f t="shared" si="12"/>
        <v>0.45</v>
      </c>
      <c r="Y39" s="177" t="str">
        <f>IF(Z39&lt;=20%,'Tabla probabilidad'!$B$5,IF(Z39&lt;=40%,'Tabla probabilidad'!$B$6,IF(Z39&lt;=60%,'Tabla probabilidad'!$B$7,IF(Z39&lt;=80%,'Tabla probabilidad'!$B$8,IF(Z39&lt;=100%,'Tabla probabilidad'!$B$9)))))</f>
        <v>Media</v>
      </c>
      <c r="Z39" s="177">
        <f>IF(R39="Preventivo",(J35-(J35*T39)),IF(R39="Detectivo",(J35-(J35*T39)),IF(R39="Correctivo",(J35))))</f>
        <v>0.55000000000000004</v>
      </c>
      <c r="AA39" s="436"/>
      <c r="AB39" s="432"/>
      <c r="AC39" s="177" t="str">
        <f t="shared" si="5"/>
        <v>Mayor</v>
      </c>
      <c r="AD39" s="177">
        <f t="shared" si="13"/>
        <v>0.8</v>
      </c>
      <c r="AE39" s="432"/>
      <c r="AF39" s="432"/>
      <c r="AG39" s="434"/>
      <c r="AH39" s="434"/>
      <c r="AI39" s="263"/>
      <c r="AJ39" s="263"/>
      <c r="AK39" s="268"/>
      <c r="AL39" s="268"/>
      <c r="AM39" s="268"/>
      <c r="AN39" s="268"/>
    </row>
    <row r="40" spans="1:40" ht="77.25" customHeight="1">
      <c r="A40" s="435">
        <v>7</v>
      </c>
      <c r="B40" s="433" t="s">
        <v>376</v>
      </c>
      <c r="C40" s="435" t="s">
        <v>381</v>
      </c>
      <c r="D40" s="492" t="s">
        <v>485</v>
      </c>
      <c r="E40" s="435" t="s">
        <v>486</v>
      </c>
      <c r="F40" s="435" t="s">
        <v>487</v>
      </c>
      <c r="G40" s="433" t="s">
        <v>43</v>
      </c>
      <c r="H40" s="435">
        <v>501</v>
      </c>
      <c r="I40" s="438" t="str">
        <f>IF(H40&lt;=2,'Tabla probabilidad'!$B$5,IF(H40&lt;=24,'Tabla probabilidad'!$B$6,IF(H40&lt;=500,'Tabla probabilidad'!$B$7,IF(H40&lt;=5000,'Tabla probabilidad'!$B$8,IF(H40&gt;5000,'Tabla probabilidad'!$B$9)))))</f>
        <v>Alta</v>
      </c>
      <c r="J40" s="439">
        <f>IF(H40&lt;=2,'Tabla probabilidad'!$D$5,IF(H40&lt;=24,'Tabla probabilidad'!$D$6,IF(H40&lt;=500,'Tabla probabilidad'!$D$7,IF(H40&lt;=5000,'Tabla probabilidad'!$D$8,IF(H40&gt;5000,'Tabla probabilidad'!$D$9)))))</f>
        <v>0.8</v>
      </c>
      <c r="K40" s="435" t="s">
        <v>305</v>
      </c>
      <c r="L40" s="435"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Mayor</v>
      </c>
      <c r="M40" s="435"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80%</v>
      </c>
      <c r="N40" s="435" t="str">
        <f>VLOOKUP((I40&amp;L40),Hoja1!$B$4:$C$28,2,0)</f>
        <v xml:space="preserve">Alto </v>
      </c>
      <c r="O40" s="174">
        <v>1</v>
      </c>
      <c r="P40" s="179" t="s">
        <v>524</v>
      </c>
      <c r="Q40" s="174" t="str">
        <f t="shared" ref="Q40:Q44" si="14">IF(R40="Preventivo","Probabilidad",IF(R40="Detectivo","Probabilidad", IF(R40="Correctivo","Impacto")))</f>
        <v>Probabilidad</v>
      </c>
      <c r="R40" s="174" t="s">
        <v>52</v>
      </c>
      <c r="S40" s="174" t="s">
        <v>57</v>
      </c>
      <c r="T40" s="175">
        <f>VLOOKUP(R40&amp;S40,Hoja1!$Q$4:$R$9,2,0)</f>
        <v>0.45</v>
      </c>
      <c r="U40" s="174" t="s">
        <v>59</v>
      </c>
      <c r="V40" s="174" t="s">
        <v>62</v>
      </c>
      <c r="W40" s="174" t="s">
        <v>65</v>
      </c>
      <c r="X40" s="175">
        <f>IF(Q40="Probabilidad",($J$40*T40),IF(Q40="Impacto"," "))</f>
        <v>0.36000000000000004</v>
      </c>
      <c r="Y40" s="175" t="str">
        <f>IF(Z40&lt;=20%,'Tabla probabilidad'!$B$5,IF(Z40&lt;=40%,'Tabla probabilidad'!$B$6,IF(Z40&lt;=60%,'Tabla probabilidad'!$B$7,IF(Z40&lt;=80%,'Tabla probabilidad'!$B$8,IF(Z40&lt;=100%,'Tabla probabilidad'!$B$9)))))</f>
        <v>Media</v>
      </c>
      <c r="Z40" s="175">
        <f>IF(R40="Preventivo",(J40-(J40*T40)),IF(R40="Detectivo",(J40-(J40*T40)),IF(R40="Correctivo",(J40))))</f>
        <v>0.44</v>
      </c>
      <c r="AA40" s="431" t="str">
        <f>IF(AB40&lt;=20%,'Tabla probabilidad'!$B$5,IF(AB40&lt;=40%,'Tabla probabilidad'!$B$6,IF(AB40&lt;=60%,'Tabla probabilidad'!$B$7,IF(AB40&lt;=80%,'Tabla probabilidad'!$B$8,IF(AB40&lt;=100%,'Tabla probabilidad'!$B$9)))))</f>
        <v>Media</v>
      </c>
      <c r="AB40" s="431">
        <f>AVERAGE(Z40:Z44)</f>
        <v>0.44000000000000006</v>
      </c>
      <c r="AC40" s="175" t="str">
        <f t="shared" ref="AC40:AC44" si="15">IF(AD40&lt;=20%,"Leve",IF(AD40&lt;=40%,"Menor",IF(AD40&lt;=60%,"Moderado",IF(AD40&lt;=80%,"Mayor",IF(AD40&lt;=100%,"Catastrófico")))))</f>
        <v>Mayor</v>
      </c>
      <c r="AD40" s="175">
        <f>IF(Q40="Probabilidad",(($M$40-0)),IF(Q40="Impacto",($M$40-($M$40*T40))))</f>
        <v>0.8</v>
      </c>
      <c r="AE40" s="431" t="str">
        <f>IF(AF40&lt;=20%,"Leve",IF(AF40&lt;=40%,"Menor",IF(AF40&lt;=60%,"Moderado",IF(AF40&lt;=80%,"Mayor",IF(AF40&lt;=100%,"Catastrófico")))))</f>
        <v>Mayor</v>
      </c>
      <c r="AF40" s="431">
        <f>AVERAGE(AD40:AD44)</f>
        <v>0.8</v>
      </c>
      <c r="AG40" s="433" t="str">
        <f>VLOOKUP(AA40&amp;AE40,Hoja1!$B$4:$C$28,2,0)</f>
        <v xml:space="preserve">Alto </v>
      </c>
      <c r="AH40" s="433" t="s">
        <v>287</v>
      </c>
      <c r="AI40" s="179" t="s">
        <v>523</v>
      </c>
      <c r="AJ40" s="264" t="s">
        <v>488</v>
      </c>
      <c r="AK40" s="272">
        <v>44561</v>
      </c>
      <c r="AL40" s="272">
        <v>44561</v>
      </c>
      <c r="AM40" s="273"/>
      <c r="AN40" s="263" t="s">
        <v>177</v>
      </c>
    </row>
    <row r="41" spans="1:40" ht="48" customHeight="1">
      <c r="A41" s="435"/>
      <c r="B41" s="434"/>
      <c r="C41" s="435"/>
      <c r="D41" s="492"/>
      <c r="E41" s="435"/>
      <c r="F41" s="435"/>
      <c r="G41" s="434"/>
      <c r="H41" s="435"/>
      <c r="I41" s="438"/>
      <c r="J41" s="439"/>
      <c r="K41" s="435"/>
      <c r="L41" s="440"/>
      <c r="M41" s="440"/>
      <c r="N41" s="435"/>
      <c r="O41" s="174">
        <v>2</v>
      </c>
      <c r="P41" s="258" t="s">
        <v>525</v>
      </c>
      <c r="Q41" s="174" t="str">
        <f t="shared" si="14"/>
        <v>Probabilidad</v>
      </c>
      <c r="R41" s="174" t="s">
        <v>52</v>
      </c>
      <c r="S41" s="174" t="s">
        <v>57</v>
      </c>
      <c r="T41" s="175">
        <f>VLOOKUP(R41&amp;S41,Hoja1!$Q$4:$R$9,2,0)</f>
        <v>0.45</v>
      </c>
      <c r="U41" s="174" t="s">
        <v>59</v>
      </c>
      <c r="V41" s="174" t="s">
        <v>62</v>
      </c>
      <c r="W41" s="174" t="s">
        <v>65</v>
      </c>
      <c r="X41" s="175">
        <f t="shared" ref="X41:X44" si="16">IF(Q41="Probabilidad",($J$40*T41),IF(Q41="Impacto"," "))</f>
        <v>0.36000000000000004</v>
      </c>
      <c r="Y41" s="175" t="str">
        <f>IF(Z41&lt;=20%,'Tabla probabilidad'!$B$5,IF(Z41&lt;=40%,'Tabla probabilidad'!$B$6,IF(Z41&lt;=60%,'Tabla probabilidad'!$B$7,IF(Z41&lt;=80%,'Tabla probabilidad'!$B$8,IF(Z41&lt;=100%,'Tabla probabilidad'!$B$9)))))</f>
        <v>Media</v>
      </c>
      <c r="Z41" s="175">
        <f>IF(R41="Preventivo",(J40-(J40*T41)),IF(R41="Detectivo",(J40-(J40*T41)),IF(R41="Correctivo",(J40))))</f>
        <v>0.44</v>
      </c>
      <c r="AA41" s="432"/>
      <c r="AB41" s="432"/>
      <c r="AC41" s="175" t="str">
        <f t="shared" si="15"/>
        <v>Mayor</v>
      </c>
      <c r="AD41" s="175">
        <f t="shared" ref="AD41:AD44" si="17">IF(Q41="Probabilidad",(($M$40-0)),IF(Q41="Impacto",($M$40-($M$40*T41))))</f>
        <v>0.8</v>
      </c>
      <c r="AE41" s="432"/>
      <c r="AF41" s="432"/>
      <c r="AG41" s="434"/>
      <c r="AH41" s="434"/>
      <c r="AI41" s="179" t="s">
        <v>542</v>
      </c>
      <c r="AJ41" s="264" t="s">
        <v>488</v>
      </c>
      <c r="AK41" s="272">
        <v>44561</v>
      </c>
      <c r="AL41" s="272">
        <v>44561</v>
      </c>
      <c r="AM41" s="273"/>
      <c r="AN41" s="263" t="s">
        <v>177</v>
      </c>
    </row>
    <row r="42" spans="1:40" ht="89.25">
      <c r="A42" s="435"/>
      <c r="B42" s="434"/>
      <c r="C42" s="435"/>
      <c r="D42" s="492"/>
      <c r="E42" s="435"/>
      <c r="F42" s="435"/>
      <c r="G42" s="434"/>
      <c r="H42" s="435"/>
      <c r="I42" s="438"/>
      <c r="J42" s="439"/>
      <c r="K42" s="435"/>
      <c r="L42" s="440"/>
      <c r="M42" s="440"/>
      <c r="N42" s="435"/>
      <c r="O42" s="174">
        <v>3</v>
      </c>
      <c r="P42" s="179"/>
      <c r="Q42" s="174" t="str">
        <f t="shared" si="14"/>
        <v>Probabilidad</v>
      </c>
      <c r="R42" s="174" t="s">
        <v>52</v>
      </c>
      <c r="S42" s="174" t="s">
        <v>57</v>
      </c>
      <c r="T42" s="175">
        <f>VLOOKUP(R42&amp;S42,Hoja1!$Q$4:$R$9,2,0)</f>
        <v>0.45</v>
      </c>
      <c r="U42" s="174" t="s">
        <v>59</v>
      </c>
      <c r="V42" s="174" t="s">
        <v>62</v>
      </c>
      <c r="W42" s="174" t="s">
        <v>65</v>
      </c>
      <c r="X42" s="175">
        <f t="shared" si="16"/>
        <v>0.36000000000000004</v>
      </c>
      <c r="Y42" s="175" t="str">
        <f>IF(Z42&lt;=20%,'Tabla probabilidad'!$B$5,IF(Z42&lt;=40%,'Tabla probabilidad'!$B$6,IF(Z42&lt;=60%,'Tabla probabilidad'!$B$7,IF(Z42&lt;=80%,'Tabla probabilidad'!$B$8,IF(Z42&lt;=100%,'Tabla probabilidad'!$B$9)))))</f>
        <v>Media</v>
      </c>
      <c r="Z42" s="175">
        <f>IF(R42="Preventivo",(J40-(J40*T42)),IF(R42="Detectivo",(J40-(J40*T42)),IF(R42="Correctivo",(J40))))</f>
        <v>0.44</v>
      </c>
      <c r="AA42" s="432"/>
      <c r="AB42" s="432"/>
      <c r="AC42" s="175" t="str">
        <f t="shared" si="15"/>
        <v>Mayor</v>
      </c>
      <c r="AD42" s="175">
        <f t="shared" si="17"/>
        <v>0.8</v>
      </c>
      <c r="AE42" s="432"/>
      <c r="AF42" s="432"/>
      <c r="AG42" s="434"/>
      <c r="AH42" s="434"/>
      <c r="AI42" s="179" t="s">
        <v>543</v>
      </c>
      <c r="AJ42" s="264" t="s">
        <v>488</v>
      </c>
      <c r="AK42" s="272">
        <v>44561</v>
      </c>
      <c r="AL42" s="272">
        <v>44561</v>
      </c>
      <c r="AM42" s="273"/>
      <c r="AN42" s="263" t="s">
        <v>177</v>
      </c>
    </row>
    <row r="43" spans="1:40" ht="63" customHeight="1">
      <c r="A43" s="435"/>
      <c r="B43" s="434"/>
      <c r="C43" s="435"/>
      <c r="D43" s="492"/>
      <c r="E43" s="435"/>
      <c r="F43" s="435"/>
      <c r="G43" s="434"/>
      <c r="H43" s="435"/>
      <c r="I43" s="438"/>
      <c r="J43" s="439"/>
      <c r="K43" s="435"/>
      <c r="L43" s="440"/>
      <c r="M43" s="440"/>
      <c r="N43" s="435"/>
      <c r="O43" s="174">
        <v>4</v>
      </c>
      <c r="P43" s="274"/>
      <c r="Q43" s="174" t="str">
        <f t="shared" si="14"/>
        <v>Probabilidad</v>
      </c>
      <c r="R43" s="174" t="s">
        <v>52</v>
      </c>
      <c r="S43" s="174" t="s">
        <v>57</v>
      </c>
      <c r="T43" s="175">
        <f>VLOOKUP(R43&amp;S43,Hoja1!$Q$4:$R$9,2,0)</f>
        <v>0.45</v>
      </c>
      <c r="U43" s="174" t="s">
        <v>59</v>
      </c>
      <c r="V43" s="174" t="s">
        <v>62</v>
      </c>
      <c r="W43" s="174" t="s">
        <v>65</v>
      </c>
      <c r="X43" s="175">
        <f t="shared" si="16"/>
        <v>0.36000000000000004</v>
      </c>
      <c r="Y43" s="175" t="str">
        <f>IF(Z43&lt;=20%,'Tabla probabilidad'!$B$5,IF(Z43&lt;=40%,'Tabla probabilidad'!$B$6,IF(Z43&lt;=60%,'Tabla probabilidad'!$B$7,IF(Z43&lt;=80%,'Tabla probabilidad'!$B$8,IF(Z43&lt;=100%,'Tabla probabilidad'!$B$9)))))</f>
        <v>Media</v>
      </c>
      <c r="Z43" s="175">
        <f>IF(R43="Preventivo",(J40-(J40*T43)),IF(R43="Detectivo",(J40-(J40*T43)),IF(R43="Correctivo",(J40))))</f>
        <v>0.44</v>
      </c>
      <c r="AA43" s="432"/>
      <c r="AB43" s="432"/>
      <c r="AC43" s="175" t="str">
        <f t="shared" si="15"/>
        <v>Mayor</v>
      </c>
      <c r="AD43" s="175">
        <f t="shared" si="17"/>
        <v>0.8</v>
      </c>
      <c r="AE43" s="432"/>
      <c r="AF43" s="432"/>
      <c r="AG43" s="434"/>
      <c r="AH43" s="434"/>
      <c r="AI43" s="179" t="s">
        <v>526</v>
      </c>
      <c r="AJ43" s="263" t="s">
        <v>488</v>
      </c>
      <c r="AK43" s="277">
        <v>44561</v>
      </c>
      <c r="AL43" s="277">
        <v>44561</v>
      </c>
      <c r="AM43" s="273"/>
      <c r="AN43" s="263" t="s">
        <v>177</v>
      </c>
    </row>
    <row r="44" spans="1:40" ht="86.25" customHeight="1" thickBot="1">
      <c r="A44" s="435"/>
      <c r="B44" s="437"/>
      <c r="C44" s="435"/>
      <c r="D44" s="492"/>
      <c r="E44" s="435"/>
      <c r="F44" s="435"/>
      <c r="G44" s="437"/>
      <c r="H44" s="435"/>
      <c r="I44" s="438"/>
      <c r="J44" s="439"/>
      <c r="K44" s="435"/>
      <c r="L44" s="440"/>
      <c r="M44" s="440"/>
      <c r="N44" s="435"/>
      <c r="O44" s="174">
        <v>5</v>
      </c>
      <c r="Q44" s="174" t="str">
        <f t="shared" si="14"/>
        <v>Probabilidad</v>
      </c>
      <c r="R44" s="174" t="s">
        <v>52</v>
      </c>
      <c r="S44" s="174" t="s">
        <v>57</v>
      </c>
      <c r="T44" s="175">
        <f>VLOOKUP(R44&amp;S44,Hoja1!$Q$4:$R$9,2,0)</f>
        <v>0.45</v>
      </c>
      <c r="U44" s="174" t="s">
        <v>59</v>
      </c>
      <c r="V44" s="174" t="s">
        <v>62</v>
      </c>
      <c r="W44" s="174" t="s">
        <v>65</v>
      </c>
      <c r="X44" s="175">
        <f t="shared" si="16"/>
        <v>0.36000000000000004</v>
      </c>
      <c r="Y44" s="175" t="str">
        <f>IF(Z44&lt;=20%,'Tabla probabilidad'!$B$5,IF(Z44&lt;=40%,'Tabla probabilidad'!$B$6,IF(Z44&lt;=60%,'Tabla probabilidad'!$B$7,IF(Z44&lt;=80%,'Tabla probabilidad'!$B$8,IF(Z44&lt;=100%,'Tabla probabilidad'!$B$9)))))</f>
        <v>Media</v>
      </c>
      <c r="Z44" s="175">
        <f>IF(R44="Preventivo",(J40-(J40*T44)),IF(R44="Detectivo",(J40-(J40*T44)),IF(R44="Correctivo",(J40))))</f>
        <v>0.44</v>
      </c>
      <c r="AA44" s="436"/>
      <c r="AB44" s="436"/>
      <c r="AC44" s="175" t="str">
        <f t="shared" si="15"/>
        <v>Mayor</v>
      </c>
      <c r="AD44" s="175">
        <f t="shared" si="17"/>
        <v>0.8</v>
      </c>
      <c r="AE44" s="436"/>
      <c r="AF44" s="436"/>
      <c r="AG44" s="437"/>
      <c r="AH44" s="434"/>
      <c r="AI44" s="275" t="s">
        <v>527</v>
      </c>
      <c r="AJ44" s="267" t="s">
        <v>488</v>
      </c>
      <c r="AK44" s="276">
        <v>44561</v>
      </c>
      <c r="AL44" s="276">
        <v>44561</v>
      </c>
      <c r="AM44" s="273"/>
      <c r="AN44" s="263" t="s">
        <v>177</v>
      </c>
    </row>
    <row r="45" spans="1:40">
      <c r="A45" s="435"/>
      <c r="B45" s="433"/>
      <c r="C45" s="435"/>
      <c r="D45" s="481"/>
      <c r="E45" s="435"/>
      <c r="F45" s="435"/>
      <c r="G45" s="435"/>
      <c r="H45" s="435"/>
      <c r="I45" s="438" t="str">
        <f>IF(H45&lt;=2,'Tabla probabilidad'!$B$5,IF(H45&lt;=24,'Tabla probabilidad'!$B$6,IF(H45&lt;=500,'Tabla probabilidad'!$B$7,IF(H45&lt;=5000,'Tabla probabilidad'!$B$8,IF(H45&gt;5000,'Tabla probabilidad'!$B$9)))))</f>
        <v>Muy Baja</v>
      </c>
      <c r="J45" s="439">
        <f>IF(H45&lt;=2,'Tabla probabilidad'!$D$5,IF(H45&lt;=24,'Tabla probabilidad'!$D$6,IF(H45&lt;=500,'Tabla probabilidad'!$D$7,IF(H45&lt;=5000,'Tabla probabilidad'!$D$8,IF(H45&gt;5000,'Tabla probabilidad'!$D$9)))))</f>
        <v>0.2</v>
      </c>
      <c r="K45" s="435"/>
      <c r="L45" s="435" t="b">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0</v>
      </c>
      <c r="M45" s="435" t="b">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0</v>
      </c>
      <c r="N45" s="435" t="e">
        <f>VLOOKUP((I45&amp;L45),Hoja1!$B$4:$C$28,2,0)</f>
        <v>#N/A</v>
      </c>
      <c r="O45" s="181">
        <v>1</v>
      </c>
      <c r="P45" s="167"/>
      <c r="Q45" s="181" t="b">
        <f t="shared" ref="Q45:Q59" si="18">IF(R45="Preventivo","Probabilidad",IF(R45="Detectivo","Probabilidad", IF(R45="Correctivo","Impacto")))</f>
        <v>0</v>
      </c>
      <c r="R45" s="181"/>
      <c r="S45" s="181"/>
      <c r="T45" s="182" t="e">
        <f>VLOOKUP(R45&amp;S45,Hoja1!$Q$4:$R$9,2,0)</f>
        <v>#N/A</v>
      </c>
      <c r="U45" s="181"/>
      <c r="V45" s="181"/>
      <c r="W45" s="181"/>
      <c r="X45" s="182" t="b">
        <f>IF(Q45="Probabilidad",($J$45*T45),IF(Q45="Impacto"," "))</f>
        <v>0</v>
      </c>
      <c r="Y45" s="182" t="b">
        <f>IF(Z45&lt;=20%,'Tabla probabilidad'!$B$5,IF(Z45&lt;=40%,'Tabla probabilidad'!$B$6,IF(Z45&lt;=60%,'Tabla probabilidad'!$B$7,IF(Z45&lt;=80%,'Tabla probabilidad'!$B$8,IF(Z45&lt;=100%,'Tabla probabilidad'!$B$9)))))</f>
        <v>0</v>
      </c>
      <c r="Z45" s="182" t="b">
        <f>IF(R45="Preventivo",(J45-(J45*T45)),IF(R45="Detectivo",(J45-(J45*T45)),IF(R45="Correctivo",(J45))))</f>
        <v>0</v>
      </c>
      <c r="AA45" s="431" t="e">
        <f>IF(AB45&lt;=20%,'Tabla probabilidad'!$B$5,IF(AB45&lt;=40%,'Tabla probabilidad'!$B$6,IF(AB45&lt;=60%,'Tabla probabilidad'!$B$7,IF(AB45&lt;=80%,'Tabla probabilidad'!$B$8,IF(AB45&lt;=100%,'Tabla probabilidad'!$B$9)))))</f>
        <v>#DIV/0!</v>
      </c>
      <c r="AB45" s="431" t="e">
        <f>AVERAGE(Z45:Z49)</f>
        <v>#DIV/0!</v>
      </c>
      <c r="AC45" s="182" t="b">
        <f t="shared" ref="AC45:AC59" si="19">IF(AD45&lt;=20%,"Leve",IF(AD45&lt;=40%,"Menor",IF(AD45&lt;=60%,"Moderado",IF(AD45&lt;=80%,"Mayor",IF(AD45&lt;=100%,"Catastrófico")))))</f>
        <v>0</v>
      </c>
      <c r="AD45" s="182" t="b">
        <f>IF(Q45="Probabilidad",(($M$45-0)),IF(Q45="Impacto",($M$45-($M$45*T45))))</f>
        <v>0</v>
      </c>
      <c r="AE45" s="431" t="e">
        <f>IF(AF45&lt;=20%,"Leve",IF(AF45&lt;=40%,"Menor",IF(AF45&lt;=60%,"Moderado",IF(AF45&lt;=80%,"Mayor",IF(AF45&lt;=100%,"Catastrófico")))))</f>
        <v>#DIV/0!</v>
      </c>
      <c r="AF45" s="431" t="e">
        <f>AVERAGE(AD45:AD49)</f>
        <v>#DIV/0!</v>
      </c>
      <c r="AG45" s="433" t="e">
        <f>VLOOKUP(AA45&amp;AE45,Hoja1!$B$4:$C$28,2,0)</f>
        <v>#DIV/0!</v>
      </c>
      <c r="AH45" s="433"/>
      <c r="AI45" s="493"/>
      <c r="AJ45" s="493"/>
      <c r="AK45" s="493"/>
      <c r="AL45" s="493"/>
      <c r="AM45" s="493"/>
      <c r="AN45" s="496"/>
    </row>
    <row r="46" spans="1:40">
      <c r="A46" s="435"/>
      <c r="B46" s="434"/>
      <c r="C46" s="435"/>
      <c r="D46" s="481"/>
      <c r="E46" s="435"/>
      <c r="F46" s="435"/>
      <c r="G46" s="435"/>
      <c r="H46" s="435"/>
      <c r="I46" s="438"/>
      <c r="J46" s="439"/>
      <c r="K46" s="435"/>
      <c r="L46" s="440"/>
      <c r="M46" s="440"/>
      <c r="N46" s="435"/>
      <c r="O46" s="181">
        <v>2</v>
      </c>
      <c r="P46" s="167"/>
      <c r="Q46" s="181" t="b">
        <f t="shared" si="18"/>
        <v>0</v>
      </c>
      <c r="R46" s="181"/>
      <c r="S46" s="181"/>
      <c r="T46" s="182" t="e">
        <f>VLOOKUP(R46&amp;S46,Hoja1!$Q$4:$R$9,2,0)</f>
        <v>#N/A</v>
      </c>
      <c r="U46" s="181"/>
      <c r="V46" s="181"/>
      <c r="W46" s="181"/>
      <c r="X46" s="182" t="b">
        <f t="shared" ref="X46:X49" si="20">IF(Q46="Probabilidad",($J$45*T46),IF(Q46="Impacto"," "))</f>
        <v>0</v>
      </c>
      <c r="Y46" s="182" t="b">
        <f>IF(Z46&lt;=20%,'Tabla probabilidad'!$B$5,IF(Z46&lt;=40%,'Tabla probabilidad'!$B$6,IF(Z46&lt;=60%,'Tabla probabilidad'!$B$7,IF(Z46&lt;=80%,'Tabla probabilidad'!$B$8,IF(Z46&lt;=100%,'Tabla probabilidad'!$B$9)))))</f>
        <v>0</v>
      </c>
      <c r="Z46" s="182" t="b">
        <f>IF(R46="Preventivo",(J45-(J45*T46)),IF(R46="Detectivo",(J45-(J45*T46)),IF(R46="Correctivo",(J45))))</f>
        <v>0</v>
      </c>
      <c r="AA46" s="432"/>
      <c r="AB46" s="432"/>
      <c r="AC46" s="182" t="b">
        <f t="shared" si="19"/>
        <v>0</v>
      </c>
      <c r="AD46" s="182" t="b">
        <f t="shared" ref="AD46:AD49" si="21">IF(Q46="Probabilidad",(($M$45-0)),IF(Q46="Impacto",($M$45-($M$45*T46))))</f>
        <v>0</v>
      </c>
      <c r="AE46" s="432"/>
      <c r="AF46" s="432"/>
      <c r="AG46" s="434"/>
      <c r="AH46" s="434"/>
      <c r="AI46" s="494"/>
      <c r="AJ46" s="494"/>
      <c r="AK46" s="494"/>
      <c r="AL46" s="494"/>
      <c r="AM46" s="494"/>
      <c r="AN46" s="496"/>
    </row>
    <row r="47" spans="1:40">
      <c r="A47" s="435"/>
      <c r="B47" s="434"/>
      <c r="C47" s="435"/>
      <c r="D47" s="481"/>
      <c r="E47" s="435"/>
      <c r="F47" s="435"/>
      <c r="G47" s="435"/>
      <c r="H47" s="435"/>
      <c r="I47" s="438"/>
      <c r="J47" s="439"/>
      <c r="K47" s="435"/>
      <c r="L47" s="440"/>
      <c r="M47" s="440"/>
      <c r="N47" s="435"/>
      <c r="O47" s="181">
        <v>3</v>
      </c>
      <c r="P47" s="167"/>
      <c r="Q47" s="181" t="b">
        <f t="shared" si="18"/>
        <v>0</v>
      </c>
      <c r="R47" s="181"/>
      <c r="S47" s="181"/>
      <c r="T47" s="182" t="e">
        <f>VLOOKUP(R47&amp;S47,Hoja1!$Q$4:$R$9,2,0)</f>
        <v>#N/A</v>
      </c>
      <c r="U47" s="181"/>
      <c r="V47" s="181"/>
      <c r="W47" s="181"/>
      <c r="X47" s="182" t="b">
        <f t="shared" si="20"/>
        <v>0</v>
      </c>
      <c r="Y47" s="182" t="b">
        <f>IF(Z47&lt;=20%,'Tabla probabilidad'!$B$5,IF(Z47&lt;=40%,'Tabla probabilidad'!$B$6,IF(Z47&lt;=60%,'Tabla probabilidad'!$B$7,IF(Z47&lt;=80%,'Tabla probabilidad'!$B$8,IF(Z47&lt;=100%,'Tabla probabilidad'!$B$9)))))</f>
        <v>0</v>
      </c>
      <c r="Z47" s="182" t="b">
        <f>IF(R47="Preventivo",(J45-(J45*T47)),IF(R47="Detectivo",(J45-(J45*T47)),IF(R47="Correctivo",(J45))))</f>
        <v>0</v>
      </c>
      <c r="AA47" s="432"/>
      <c r="AB47" s="432"/>
      <c r="AC47" s="182" t="b">
        <f t="shared" si="19"/>
        <v>0</v>
      </c>
      <c r="AD47" s="182" t="b">
        <f t="shared" si="21"/>
        <v>0</v>
      </c>
      <c r="AE47" s="432"/>
      <c r="AF47" s="432"/>
      <c r="AG47" s="434"/>
      <c r="AH47" s="434"/>
      <c r="AI47" s="494"/>
      <c r="AJ47" s="494"/>
      <c r="AK47" s="494"/>
      <c r="AL47" s="494"/>
      <c r="AM47" s="494"/>
      <c r="AN47" s="496"/>
    </row>
    <row r="48" spans="1:40">
      <c r="A48" s="435"/>
      <c r="B48" s="434"/>
      <c r="C48" s="435"/>
      <c r="D48" s="481"/>
      <c r="E48" s="435"/>
      <c r="F48" s="435"/>
      <c r="G48" s="435"/>
      <c r="H48" s="435"/>
      <c r="I48" s="438"/>
      <c r="J48" s="439"/>
      <c r="K48" s="435"/>
      <c r="L48" s="440"/>
      <c r="M48" s="440"/>
      <c r="N48" s="435"/>
      <c r="O48" s="181">
        <v>4</v>
      </c>
      <c r="P48" s="180"/>
      <c r="Q48" s="181" t="b">
        <f t="shared" si="18"/>
        <v>0</v>
      </c>
      <c r="R48" s="181"/>
      <c r="S48" s="181"/>
      <c r="T48" s="182" t="e">
        <f>VLOOKUP(R48&amp;S48,Hoja1!$Q$4:$R$9,2,0)</f>
        <v>#N/A</v>
      </c>
      <c r="U48" s="181"/>
      <c r="V48" s="181"/>
      <c r="W48" s="181"/>
      <c r="X48" s="182" t="b">
        <f t="shared" si="20"/>
        <v>0</v>
      </c>
      <c r="Y48" s="182" t="b">
        <f>IF(Z48&lt;=20%,'Tabla probabilidad'!$B$5,IF(Z48&lt;=40%,'Tabla probabilidad'!$B$6,IF(Z48&lt;=60%,'Tabla probabilidad'!$B$7,IF(Z48&lt;=80%,'Tabla probabilidad'!$B$8,IF(Z48&lt;=100%,'Tabla probabilidad'!$B$9)))))</f>
        <v>0</v>
      </c>
      <c r="Z48" s="182" t="b">
        <f>IF(R48="Preventivo",(J45-(J45*T48)),IF(R48="Detectivo",(J45-(J45*T48)),IF(R48="Correctivo",(J45))))</f>
        <v>0</v>
      </c>
      <c r="AA48" s="432"/>
      <c r="AB48" s="432"/>
      <c r="AC48" s="182" t="b">
        <f t="shared" si="19"/>
        <v>0</v>
      </c>
      <c r="AD48" s="182" t="b">
        <f t="shared" si="21"/>
        <v>0</v>
      </c>
      <c r="AE48" s="432"/>
      <c r="AF48" s="432"/>
      <c r="AG48" s="434"/>
      <c r="AH48" s="434"/>
      <c r="AI48" s="494"/>
      <c r="AJ48" s="494"/>
      <c r="AK48" s="494"/>
      <c r="AL48" s="494"/>
      <c r="AM48" s="494"/>
      <c r="AN48" s="496"/>
    </row>
    <row r="49" spans="1:40">
      <c r="A49" s="435"/>
      <c r="B49" s="437"/>
      <c r="C49" s="435"/>
      <c r="D49" s="481"/>
      <c r="E49" s="435"/>
      <c r="F49" s="435"/>
      <c r="G49" s="435"/>
      <c r="H49" s="435"/>
      <c r="I49" s="438"/>
      <c r="J49" s="439"/>
      <c r="K49" s="435"/>
      <c r="L49" s="440"/>
      <c r="M49" s="440"/>
      <c r="N49" s="435"/>
      <c r="O49" s="181">
        <v>5</v>
      </c>
      <c r="P49" s="193"/>
      <c r="Q49" s="181" t="b">
        <f t="shared" si="18"/>
        <v>0</v>
      </c>
      <c r="R49" s="181"/>
      <c r="S49" s="181"/>
      <c r="T49" s="182" t="e">
        <f>VLOOKUP(R49&amp;S49,Hoja1!$Q$4:$R$9,2,0)</f>
        <v>#N/A</v>
      </c>
      <c r="U49" s="181"/>
      <c r="V49" s="181"/>
      <c r="W49" s="181"/>
      <c r="X49" s="182" t="b">
        <f t="shared" si="20"/>
        <v>0</v>
      </c>
      <c r="Y49" s="182" t="b">
        <f>IF(Z49&lt;=20%,'Tabla probabilidad'!$B$5,IF(Z49&lt;=40%,'Tabla probabilidad'!$B$6,IF(Z49&lt;=60%,'Tabla probabilidad'!$B$7,IF(Z49&lt;=80%,'Tabla probabilidad'!$B$8,IF(Z49&lt;=100%,'Tabla probabilidad'!$B$9)))))</f>
        <v>0</v>
      </c>
      <c r="Z49" s="182" t="b">
        <f>IF(R49="Preventivo",(J45-(J45*T49)),IF(R49="Detectivo",(J45-(J45*T49)),IF(R49="Correctivo",(J45))))</f>
        <v>0</v>
      </c>
      <c r="AA49" s="436"/>
      <c r="AB49" s="436"/>
      <c r="AC49" s="182" t="b">
        <f t="shared" si="19"/>
        <v>0</v>
      </c>
      <c r="AD49" s="182" t="b">
        <f t="shared" si="21"/>
        <v>0</v>
      </c>
      <c r="AE49" s="436"/>
      <c r="AF49" s="436"/>
      <c r="AG49" s="437"/>
      <c r="AH49" s="434"/>
      <c r="AI49" s="495"/>
      <c r="AJ49" s="495"/>
      <c r="AK49" s="495"/>
      <c r="AL49" s="495"/>
      <c r="AM49" s="495"/>
      <c r="AN49" s="497"/>
    </row>
    <row r="50" spans="1:40">
      <c r="A50" s="435"/>
      <c r="B50" s="433"/>
      <c r="C50" s="435"/>
      <c r="D50" s="481"/>
      <c r="E50" s="435"/>
      <c r="F50" s="435"/>
      <c r="G50" s="435"/>
      <c r="H50" s="435"/>
      <c r="I50" s="438" t="str">
        <f>IF(H50&lt;=2,'Tabla probabilidad'!$B$5,IF(H50&lt;=24,'Tabla probabilidad'!$B$6,IF(H50&lt;=500,'Tabla probabilidad'!$B$7,IF(H50&lt;=5000,'Tabla probabilidad'!$B$8,IF(H50&gt;5000,'Tabla probabilidad'!$B$9)))))</f>
        <v>Muy Baja</v>
      </c>
      <c r="J50" s="439">
        <f>IF(H50&lt;=2,'Tabla probabilidad'!$D$5,IF(H50&lt;=24,'Tabla probabilidad'!$D$6,IF(H50&lt;=500,'Tabla probabilidad'!$D$7,IF(H50&lt;=5000,'Tabla probabilidad'!$D$8,IF(H50&gt;5000,'Tabla probabilidad'!$D$9)))))</f>
        <v>0.2</v>
      </c>
      <c r="K50" s="435"/>
      <c r="L50" s="435" t="b">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0</v>
      </c>
      <c r="M50" s="435" t="b">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0</v>
      </c>
      <c r="N50" s="435" t="e">
        <f>VLOOKUP((I50&amp;L50),Hoja1!$B$4:$C$28,2,0)</f>
        <v>#N/A</v>
      </c>
      <c r="O50" s="181">
        <v>1</v>
      </c>
      <c r="P50" s="167"/>
      <c r="Q50" s="181" t="b">
        <f t="shared" si="18"/>
        <v>0</v>
      </c>
      <c r="R50" s="181"/>
      <c r="S50" s="181"/>
      <c r="T50" s="182" t="e">
        <f>VLOOKUP(R50&amp;S50,Hoja1!$Q$4:$R$9,2,0)</f>
        <v>#N/A</v>
      </c>
      <c r="U50" s="181"/>
      <c r="V50" s="181"/>
      <c r="W50" s="181"/>
      <c r="X50" s="182" t="b">
        <f>IF(Q50="Probabilidad",($J$50*T50),IF(Q50="Impacto"," "))</f>
        <v>0</v>
      </c>
      <c r="Y50" s="182" t="b">
        <f>IF(Z50&lt;=20%,'Tabla probabilidad'!$B$5,IF(Z50&lt;=40%,'Tabla probabilidad'!$B$6,IF(Z50&lt;=60%,'Tabla probabilidad'!$B$7,IF(Z50&lt;=80%,'Tabla probabilidad'!$B$8,IF(Z50&lt;=100%,'Tabla probabilidad'!$B$9)))))</f>
        <v>0</v>
      </c>
      <c r="Z50" s="182" t="b">
        <f>IF(R50="Preventivo",(J50-(J50*T50)),IF(R50="Detectivo",(J50-(J50*T50)),IF(R50="Correctivo",(J50))))</f>
        <v>0</v>
      </c>
      <c r="AA50" s="431" t="e">
        <f>IF(AB50&lt;=20%,'Tabla probabilidad'!$B$5,IF(AB50&lt;=40%,'Tabla probabilidad'!$B$6,IF(AB50&lt;=60%,'Tabla probabilidad'!$B$7,IF(AB50&lt;=80%,'Tabla probabilidad'!$B$8,IF(AB50&lt;=100%,'Tabla probabilidad'!$B$9)))))</f>
        <v>#DIV/0!</v>
      </c>
      <c r="AB50" s="431" t="e">
        <f>AVERAGE(Z50:Z54)</f>
        <v>#DIV/0!</v>
      </c>
      <c r="AC50" s="182" t="b">
        <f t="shared" si="19"/>
        <v>0</v>
      </c>
      <c r="AD50" s="182" t="b">
        <f>IF(Q50="Probabilidad",(($M$50-0)),IF(Q50="Impacto",($M$50-($M$50*T50))))</f>
        <v>0</v>
      </c>
      <c r="AE50" s="431" t="e">
        <f>IF(AF50&lt;=20%,"Leve",IF(AF50&lt;=40%,"Menor",IF(AF50&lt;=60%,"Moderado",IF(AF50&lt;=80%,"Mayor",IF(AF50&lt;=100%,"Catastrófico")))))</f>
        <v>#DIV/0!</v>
      </c>
      <c r="AF50" s="431" t="e">
        <f>AVERAGE(AD50:AD54)</f>
        <v>#DIV/0!</v>
      </c>
      <c r="AG50" s="433" t="e">
        <f>VLOOKUP(AA50&amp;AE50,Hoja1!$B$4:$C$28,2,0)</f>
        <v>#DIV/0!</v>
      </c>
      <c r="AH50" s="433"/>
      <c r="AI50" s="493"/>
      <c r="AJ50" s="493"/>
      <c r="AK50" s="493"/>
      <c r="AL50" s="493"/>
      <c r="AM50" s="493"/>
      <c r="AN50" s="496"/>
    </row>
    <row r="51" spans="1:40">
      <c r="A51" s="435"/>
      <c r="B51" s="434"/>
      <c r="C51" s="435"/>
      <c r="D51" s="481"/>
      <c r="E51" s="435"/>
      <c r="F51" s="435"/>
      <c r="G51" s="435"/>
      <c r="H51" s="435"/>
      <c r="I51" s="438"/>
      <c r="J51" s="439"/>
      <c r="K51" s="435"/>
      <c r="L51" s="440"/>
      <c r="M51" s="440"/>
      <c r="N51" s="435"/>
      <c r="O51" s="181">
        <v>2</v>
      </c>
      <c r="P51" s="167"/>
      <c r="Q51" s="181" t="b">
        <f t="shared" si="18"/>
        <v>0</v>
      </c>
      <c r="R51" s="181"/>
      <c r="S51" s="181"/>
      <c r="T51" s="182" t="e">
        <f>VLOOKUP(R51&amp;S51,Hoja1!$Q$4:$R$9,2,0)</f>
        <v>#N/A</v>
      </c>
      <c r="U51" s="181"/>
      <c r="V51" s="181"/>
      <c r="W51" s="181"/>
      <c r="X51" s="182" t="b">
        <f>IF(Q51="Probabilidad",($J$50*T51),IF(Q51="Impacto"," "))</f>
        <v>0</v>
      </c>
      <c r="Y51" s="182" t="b">
        <f>IF(Z51&lt;=20%,'Tabla probabilidad'!$B$5,IF(Z51&lt;=40%,'Tabla probabilidad'!$B$6,IF(Z51&lt;=60%,'Tabla probabilidad'!$B$7,IF(Z51&lt;=80%,'Tabla probabilidad'!$B$8,IF(Z51&lt;=100%,'Tabla probabilidad'!$B$9)))))</f>
        <v>0</v>
      </c>
      <c r="Z51" s="182" t="b">
        <f>IF(R51="Preventivo",(J50-(J50*T51)),IF(R51="Detectivo",(J50-(J50*T51)),IF(R51="Correctivo",(J50))))</f>
        <v>0</v>
      </c>
      <c r="AA51" s="432"/>
      <c r="AB51" s="432"/>
      <c r="AC51" s="182" t="b">
        <f t="shared" si="19"/>
        <v>0</v>
      </c>
      <c r="AD51" s="182" t="b">
        <f t="shared" ref="AD51:AD54" si="22">IF(Q51="Probabilidad",(($M$50-0)),IF(Q51="Impacto",($M$50-($M$50*T51))))</f>
        <v>0</v>
      </c>
      <c r="AE51" s="432"/>
      <c r="AF51" s="432"/>
      <c r="AG51" s="434"/>
      <c r="AH51" s="434"/>
      <c r="AI51" s="494"/>
      <c r="AJ51" s="494"/>
      <c r="AK51" s="494"/>
      <c r="AL51" s="494"/>
      <c r="AM51" s="494"/>
      <c r="AN51" s="496"/>
    </row>
    <row r="52" spans="1:40">
      <c r="A52" s="435"/>
      <c r="B52" s="434"/>
      <c r="C52" s="435"/>
      <c r="D52" s="481"/>
      <c r="E52" s="435"/>
      <c r="F52" s="435"/>
      <c r="G52" s="435"/>
      <c r="H52" s="435"/>
      <c r="I52" s="438"/>
      <c r="J52" s="439"/>
      <c r="K52" s="435"/>
      <c r="L52" s="440"/>
      <c r="M52" s="440"/>
      <c r="N52" s="435"/>
      <c r="O52" s="181">
        <v>3</v>
      </c>
      <c r="P52" s="167"/>
      <c r="Q52" s="181" t="b">
        <f t="shared" si="18"/>
        <v>0</v>
      </c>
      <c r="R52" s="181"/>
      <c r="S52" s="181"/>
      <c r="T52" s="182" t="e">
        <f>VLOOKUP(R52&amp;S52,Hoja1!$Q$4:$R$9,2,0)</f>
        <v>#N/A</v>
      </c>
      <c r="U52" s="181"/>
      <c r="V52" s="181"/>
      <c r="W52" s="181"/>
      <c r="X52" s="182" t="b">
        <f>IF(Q52="Probabilidad",($J$50*T52),IF(Q52="Impacto"," "))</f>
        <v>0</v>
      </c>
      <c r="Y52" s="182" t="b">
        <f>IF(Z52&lt;=20%,'Tabla probabilidad'!$B$5,IF(Z52&lt;=40%,'Tabla probabilidad'!$B$6,IF(Z52&lt;=60%,'Tabla probabilidad'!$B$7,IF(Z52&lt;=80%,'Tabla probabilidad'!$B$8,IF(Z52&lt;=100%,'Tabla probabilidad'!$B$9)))))</f>
        <v>0</v>
      </c>
      <c r="Z52" s="182" t="b">
        <f>IF(R52="Preventivo",(J50-(J50*T52)),IF(R52="Detectivo",(J50-(J50*T52)),IF(R52="Correctivo",(J50))))</f>
        <v>0</v>
      </c>
      <c r="AA52" s="432"/>
      <c r="AB52" s="432"/>
      <c r="AC52" s="182" t="b">
        <f t="shared" si="19"/>
        <v>0</v>
      </c>
      <c r="AD52" s="182" t="b">
        <f t="shared" si="22"/>
        <v>0</v>
      </c>
      <c r="AE52" s="432"/>
      <c r="AF52" s="432"/>
      <c r="AG52" s="434"/>
      <c r="AH52" s="434"/>
      <c r="AI52" s="494"/>
      <c r="AJ52" s="494"/>
      <c r="AK52" s="494"/>
      <c r="AL52" s="494"/>
      <c r="AM52" s="494"/>
      <c r="AN52" s="496"/>
    </row>
    <row r="53" spans="1:40">
      <c r="A53" s="435"/>
      <c r="B53" s="434"/>
      <c r="C53" s="435"/>
      <c r="D53" s="481"/>
      <c r="E53" s="435"/>
      <c r="F53" s="435"/>
      <c r="G53" s="435"/>
      <c r="H53" s="435"/>
      <c r="I53" s="438"/>
      <c r="J53" s="439"/>
      <c r="K53" s="435"/>
      <c r="L53" s="440"/>
      <c r="M53" s="440"/>
      <c r="N53" s="435"/>
      <c r="O53" s="181">
        <v>4</v>
      </c>
      <c r="P53" s="180"/>
      <c r="Q53" s="181" t="b">
        <f t="shared" si="18"/>
        <v>0</v>
      </c>
      <c r="R53" s="181"/>
      <c r="S53" s="181"/>
      <c r="T53" s="182" t="e">
        <f>VLOOKUP(R53&amp;S53,Hoja1!$Q$4:$R$9,2,0)</f>
        <v>#N/A</v>
      </c>
      <c r="U53" s="181"/>
      <c r="V53" s="181"/>
      <c r="W53" s="181"/>
      <c r="X53" s="182" t="b">
        <f>IF(Q53="Probabilidad",($J$50*T53),IF(Q53="Impacto"," "))</f>
        <v>0</v>
      </c>
      <c r="Y53" s="182" t="b">
        <f>IF(Z53&lt;=20%,'Tabla probabilidad'!$B$5,IF(Z53&lt;=40%,'Tabla probabilidad'!$B$6,IF(Z53&lt;=60%,'Tabla probabilidad'!$B$7,IF(Z53&lt;=80%,'Tabla probabilidad'!$B$8,IF(Z53&lt;=100%,'Tabla probabilidad'!$B$9)))))</f>
        <v>0</v>
      </c>
      <c r="Z53" s="182" t="b">
        <f>IF(R53="Preventivo",(J50-(J50*T53)),IF(R53="Detectivo",(J50-(J50*T53)),IF(R53="Correctivo",(J50))))</f>
        <v>0</v>
      </c>
      <c r="AA53" s="432"/>
      <c r="AB53" s="432"/>
      <c r="AC53" s="182" t="b">
        <f t="shared" si="19"/>
        <v>0</v>
      </c>
      <c r="AD53" s="182" t="b">
        <f t="shared" si="22"/>
        <v>0</v>
      </c>
      <c r="AE53" s="432"/>
      <c r="AF53" s="432"/>
      <c r="AG53" s="434"/>
      <c r="AH53" s="434"/>
      <c r="AI53" s="494"/>
      <c r="AJ53" s="494"/>
      <c r="AK53" s="494"/>
      <c r="AL53" s="494"/>
      <c r="AM53" s="494"/>
      <c r="AN53" s="496"/>
    </row>
    <row r="54" spans="1:40">
      <c r="A54" s="435"/>
      <c r="B54" s="437"/>
      <c r="C54" s="435"/>
      <c r="D54" s="481"/>
      <c r="E54" s="435"/>
      <c r="F54" s="435"/>
      <c r="G54" s="435"/>
      <c r="H54" s="435"/>
      <c r="I54" s="438"/>
      <c r="J54" s="439"/>
      <c r="K54" s="435"/>
      <c r="L54" s="440"/>
      <c r="M54" s="440"/>
      <c r="N54" s="435"/>
      <c r="O54" s="181">
        <v>5</v>
      </c>
      <c r="P54" s="193"/>
      <c r="Q54" s="181" t="b">
        <f t="shared" si="18"/>
        <v>0</v>
      </c>
      <c r="R54" s="181"/>
      <c r="S54" s="181"/>
      <c r="T54" s="182" t="e">
        <f>VLOOKUP(R54&amp;S54,Hoja1!$Q$4:$R$9,2,0)</f>
        <v>#N/A</v>
      </c>
      <c r="U54" s="181"/>
      <c r="V54" s="181"/>
      <c r="W54" s="181"/>
      <c r="X54" s="182" t="b">
        <f t="shared" ref="X54" si="23">IF(Q54="Probabilidad",($J$40*T54),IF(Q54="Impacto"," "))</f>
        <v>0</v>
      </c>
      <c r="Y54" s="182" t="b">
        <f>IF(Z54&lt;=20%,'Tabla probabilidad'!$B$5,IF(Z54&lt;=40%,'Tabla probabilidad'!$B$6,IF(Z54&lt;=60%,'Tabla probabilidad'!$B$7,IF(Z54&lt;=80%,'Tabla probabilidad'!$B$8,IF(Z54&lt;=100%,'Tabla probabilidad'!$B$9)))))</f>
        <v>0</v>
      </c>
      <c r="Z54" s="182" t="b">
        <f>IF(R54="Preventivo",(J50-(J50*T54)),IF(R54="Detectivo",(J50-(J50*T54)),IF(R54="Correctivo",(J50))))</f>
        <v>0</v>
      </c>
      <c r="AA54" s="436"/>
      <c r="AB54" s="436"/>
      <c r="AC54" s="182" t="b">
        <f t="shared" si="19"/>
        <v>0</v>
      </c>
      <c r="AD54" s="182" t="b">
        <f t="shared" si="22"/>
        <v>0</v>
      </c>
      <c r="AE54" s="436"/>
      <c r="AF54" s="436"/>
      <c r="AG54" s="437"/>
      <c r="AH54" s="434"/>
      <c r="AI54" s="495"/>
      <c r="AJ54" s="495"/>
      <c r="AK54" s="495"/>
      <c r="AL54" s="495"/>
      <c r="AM54" s="495"/>
      <c r="AN54" s="497"/>
    </row>
    <row r="55" spans="1:40">
      <c r="A55" s="435"/>
      <c r="B55" s="433"/>
      <c r="C55" s="435"/>
      <c r="D55" s="481"/>
      <c r="E55" s="435"/>
      <c r="F55" s="435"/>
      <c r="G55" s="435"/>
      <c r="H55" s="435"/>
      <c r="I55" s="438" t="str">
        <f>IF(H55&lt;=2,'Tabla probabilidad'!$B$5,IF(H55&lt;=24,'Tabla probabilidad'!$B$6,IF(H55&lt;=500,'Tabla probabilidad'!$B$7,IF(H55&lt;=5000,'Tabla probabilidad'!$B$8,IF(H55&gt;5000,'Tabla probabilidad'!$B$9)))))</f>
        <v>Muy Baja</v>
      </c>
      <c r="J55" s="439">
        <f>IF(H55&lt;=2,'Tabla probabilidad'!$D$5,IF(H55&lt;=24,'Tabla probabilidad'!$D$6,IF(H55&lt;=500,'Tabla probabilidad'!$D$7,IF(H55&lt;=5000,'Tabla probabilidad'!$D$8,IF(H55&gt;5000,'Tabla probabilidad'!$D$9)))))</f>
        <v>0.2</v>
      </c>
      <c r="K55" s="435"/>
      <c r="L55" s="435" t="b">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0</v>
      </c>
      <c r="M55" s="435" t="b">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0</v>
      </c>
      <c r="N55" s="435" t="e">
        <f>VLOOKUP((I55&amp;L55),Hoja1!$B$4:$C$28,2,0)</f>
        <v>#N/A</v>
      </c>
      <c r="O55" s="181">
        <v>1</v>
      </c>
      <c r="P55" s="167"/>
      <c r="Q55" s="181" t="b">
        <f t="shared" si="18"/>
        <v>0</v>
      </c>
      <c r="R55" s="181"/>
      <c r="S55" s="181"/>
      <c r="T55" s="182" t="e">
        <f>VLOOKUP(R55&amp;S55,Hoja1!$Q$4:$R$9,2,0)</f>
        <v>#N/A</v>
      </c>
      <c r="U55" s="181"/>
      <c r="V55" s="181"/>
      <c r="W55" s="181"/>
      <c r="X55" s="182" t="b">
        <f>IF(Q55="Probabilidad",($J$55*T55),IF(Q55="Impacto"," "))</f>
        <v>0</v>
      </c>
      <c r="Y55" s="182" t="b">
        <f>IF(Z55&lt;=20%,'Tabla probabilidad'!$B$5,IF(Z55&lt;=40%,'Tabla probabilidad'!$B$6,IF(Z55&lt;=60%,'Tabla probabilidad'!$B$7,IF(Z55&lt;=80%,'Tabla probabilidad'!$B$8,IF(Z55&lt;=100%,'Tabla probabilidad'!$B$9)))))</f>
        <v>0</v>
      </c>
      <c r="Z55" s="182" t="b">
        <f>IF(R55="Preventivo",(J55-(J55*T55)),IF(R55="Detectivo",(J55-(J55*T55)),IF(R55="Correctivo",(J55))))</f>
        <v>0</v>
      </c>
      <c r="AA55" s="431" t="e">
        <f>IF(AB55&lt;=20%,'Tabla probabilidad'!$B$5,IF(AB55&lt;=40%,'Tabla probabilidad'!$B$6,IF(AB55&lt;=60%,'Tabla probabilidad'!$B$7,IF(AB55&lt;=80%,'Tabla probabilidad'!$B$8,IF(AB55&lt;=100%,'Tabla probabilidad'!$B$9)))))</f>
        <v>#DIV/0!</v>
      </c>
      <c r="AB55" s="431" t="e">
        <f>AVERAGE(Z55:Z59)</f>
        <v>#DIV/0!</v>
      </c>
      <c r="AC55" s="182" t="b">
        <f t="shared" si="19"/>
        <v>0</v>
      </c>
      <c r="AD55" s="182" t="b">
        <f>IF(Q55="Probabilidad",(($M$55-0)),IF(Q55="Impacto",($M$55-($M$55*T55))))</f>
        <v>0</v>
      </c>
      <c r="AE55" s="431" t="e">
        <f>IF(AF55&lt;=20%,"Leve",IF(AF55&lt;=40%,"Menor",IF(AF55&lt;=60%,"Moderado",IF(AF55&lt;=80%,"Mayor",IF(AF55&lt;=100%,"Catastrófico")))))</f>
        <v>#DIV/0!</v>
      </c>
      <c r="AF55" s="431" t="e">
        <f>AVERAGE(AD55:AD59)</f>
        <v>#DIV/0!</v>
      </c>
      <c r="AG55" s="433" t="e">
        <f>VLOOKUP(AA55&amp;AE55,Hoja1!$B$4:$C$28,2,0)</f>
        <v>#DIV/0!</v>
      </c>
      <c r="AH55" s="435"/>
      <c r="AI55" s="493"/>
      <c r="AJ55" s="493"/>
      <c r="AK55" s="493"/>
      <c r="AL55" s="493"/>
      <c r="AM55" s="493"/>
      <c r="AN55" s="493"/>
    </row>
    <row r="56" spans="1:40">
      <c r="A56" s="435"/>
      <c r="B56" s="434"/>
      <c r="C56" s="435"/>
      <c r="D56" s="481"/>
      <c r="E56" s="435"/>
      <c r="F56" s="435"/>
      <c r="G56" s="435"/>
      <c r="H56" s="435"/>
      <c r="I56" s="438"/>
      <c r="J56" s="439"/>
      <c r="K56" s="435"/>
      <c r="L56" s="440"/>
      <c r="M56" s="440"/>
      <c r="N56" s="435"/>
      <c r="O56" s="181">
        <v>2</v>
      </c>
      <c r="P56" s="167"/>
      <c r="Q56" s="181" t="b">
        <f t="shared" si="18"/>
        <v>0</v>
      </c>
      <c r="R56" s="181"/>
      <c r="S56" s="181"/>
      <c r="T56" s="182" t="e">
        <f>VLOOKUP(R56&amp;S56,Hoja1!$Q$4:$R$9,2,0)</f>
        <v>#N/A</v>
      </c>
      <c r="U56" s="181"/>
      <c r="V56" s="181"/>
      <c r="W56" s="181"/>
      <c r="X56" s="182" t="b">
        <f t="shared" ref="X56:X59" si="24">IF(Q56="Probabilidad",($J$55*T56),IF(Q56="Impacto"," "))</f>
        <v>0</v>
      </c>
      <c r="Y56" s="182" t="b">
        <f>IF(Z56&lt;=20%,'Tabla probabilidad'!$B$5,IF(Z56&lt;=40%,'Tabla probabilidad'!$B$6,IF(Z56&lt;=60%,'Tabla probabilidad'!$B$7,IF(Z56&lt;=80%,'Tabla probabilidad'!$B$8,IF(Z56&lt;=100%,'Tabla probabilidad'!$B$9)))))</f>
        <v>0</v>
      </c>
      <c r="Z56" s="182" t="b">
        <f>IF(R56="Preventivo",(J55-(J55*T56)),IF(R56="Detectivo",(J55-(J55*T56)),IF(R56="Correctivo",(J55))))</f>
        <v>0</v>
      </c>
      <c r="AA56" s="432"/>
      <c r="AB56" s="432"/>
      <c r="AC56" s="182" t="b">
        <f t="shared" si="19"/>
        <v>0</v>
      </c>
      <c r="AD56" s="182" t="b">
        <f t="shared" ref="AD56:AD59" si="25">IF(Q56="Probabilidad",(($M$55-0)),IF(Q56="Impacto",($M$55-($M$55*T56))))</f>
        <v>0</v>
      </c>
      <c r="AE56" s="432"/>
      <c r="AF56" s="432"/>
      <c r="AG56" s="434"/>
      <c r="AH56" s="435"/>
      <c r="AI56" s="494"/>
      <c r="AJ56" s="494"/>
      <c r="AK56" s="494"/>
      <c r="AL56" s="494"/>
      <c r="AM56" s="494"/>
      <c r="AN56" s="494"/>
    </row>
    <row r="57" spans="1:40">
      <c r="A57" s="435"/>
      <c r="B57" s="434"/>
      <c r="C57" s="435"/>
      <c r="D57" s="481"/>
      <c r="E57" s="435"/>
      <c r="F57" s="435"/>
      <c r="G57" s="435"/>
      <c r="H57" s="435"/>
      <c r="I57" s="438"/>
      <c r="J57" s="439"/>
      <c r="K57" s="435"/>
      <c r="L57" s="440"/>
      <c r="M57" s="440"/>
      <c r="N57" s="435"/>
      <c r="O57" s="181">
        <v>3</v>
      </c>
      <c r="P57" s="167"/>
      <c r="Q57" s="181" t="b">
        <f t="shared" si="18"/>
        <v>0</v>
      </c>
      <c r="R57" s="181"/>
      <c r="S57" s="181"/>
      <c r="T57" s="182" t="e">
        <f>VLOOKUP(R57&amp;S57,Hoja1!$Q$4:$R$9,2,0)</f>
        <v>#N/A</v>
      </c>
      <c r="U57" s="181"/>
      <c r="V57" s="181"/>
      <c r="W57" s="181"/>
      <c r="X57" s="182" t="b">
        <f t="shared" si="24"/>
        <v>0</v>
      </c>
      <c r="Y57" s="182" t="b">
        <f>IF(Z57&lt;=20%,'Tabla probabilidad'!$B$5,IF(Z57&lt;=40%,'Tabla probabilidad'!$B$6,IF(Z57&lt;=60%,'Tabla probabilidad'!$B$7,IF(Z57&lt;=80%,'Tabla probabilidad'!$B$8,IF(Z57&lt;=100%,'Tabla probabilidad'!$B$9)))))</f>
        <v>0</v>
      </c>
      <c r="Z57" s="182" t="b">
        <f>IF(R57="Preventivo",(J55-(J55*T57)),IF(R57="Detectivo",(J55-(J55*T57)),IF(R57="Correctivo",(J55))))</f>
        <v>0</v>
      </c>
      <c r="AA57" s="432"/>
      <c r="AB57" s="432"/>
      <c r="AC57" s="182" t="b">
        <f t="shared" si="19"/>
        <v>0</v>
      </c>
      <c r="AD57" s="182" t="b">
        <f t="shared" si="25"/>
        <v>0</v>
      </c>
      <c r="AE57" s="432"/>
      <c r="AF57" s="432"/>
      <c r="AG57" s="434"/>
      <c r="AH57" s="435"/>
      <c r="AI57" s="494"/>
      <c r="AJ57" s="494"/>
      <c r="AK57" s="494"/>
      <c r="AL57" s="494"/>
      <c r="AM57" s="494"/>
      <c r="AN57" s="494"/>
    </row>
    <row r="58" spans="1:40">
      <c r="A58" s="435"/>
      <c r="B58" s="434"/>
      <c r="C58" s="435"/>
      <c r="D58" s="481"/>
      <c r="E58" s="435"/>
      <c r="F58" s="435"/>
      <c r="G58" s="435"/>
      <c r="H58" s="435"/>
      <c r="I58" s="438"/>
      <c r="J58" s="439"/>
      <c r="K58" s="435"/>
      <c r="L58" s="440"/>
      <c r="M58" s="440"/>
      <c r="N58" s="435"/>
      <c r="O58" s="181">
        <v>4</v>
      </c>
      <c r="P58" s="180"/>
      <c r="Q58" s="181" t="b">
        <f t="shared" si="18"/>
        <v>0</v>
      </c>
      <c r="R58" s="181"/>
      <c r="S58" s="181"/>
      <c r="T58" s="182" t="e">
        <f>VLOOKUP(R58&amp;S58,Hoja1!$Q$4:$R$9,2,0)</f>
        <v>#N/A</v>
      </c>
      <c r="U58" s="181"/>
      <c r="V58" s="181"/>
      <c r="W58" s="181"/>
      <c r="X58" s="182" t="b">
        <f t="shared" si="24"/>
        <v>0</v>
      </c>
      <c r="Y58" s="182" t="b">
        <f>IF(Z58&lt;=20%,'Tabla probabilidad'!$B$5,IF(Z58&lt;=40%,'Tabla probabilidad'!$B$6,IF(Z58&lt;=60%,'Tabla probabilidad'!$B$7,IF(Z58&lt;=80%,'Tabla probabilidad'!$B$8,IF(Z58&lt;=100%,'Tabla probabilidad'!$B$9)))))</f>
        <v>0</v>
      </c>
      <c r="Z58" s="182" t="b">
        <f>IF(R58="Preventivo",(J55-(J55*T58)),IF(R58="Detectivo",(J55-(J55*T58)),IF(R58="Correctivo",(J55))))</f>
        <v>0</v>
      </c>
      <c r="AA58" s="432"/>
      <c r="AB58" s="432"/>
      <c r="AC58" s="182" t="b">
        <f t="shared" si="19"/>
        <v>0</v>
      </c>
      <c r="AD58" s="182" t="b">
        <f t="shared" si="25"/>
        <v>0</v>
      </c>
      <c r="AE58" s="432"/>
      <c r="AF58" s="432"/>
      <c r="AG58" s="434"/>
      <c r="AH58" s="435"/>
      <c r="AI58" s="494"/>
      <c r="AJ58" s="494"/>
      <c r="AK58" s="494"/>
      <c r="AL58" s="494"/>
      <c r="AM58" s="494"/>
      <c r="AN58" s="494"/>
    </row>
    <row r="59" spans="1:40" ht="20.25" customHeight="1">
      <c r="A59" s="435"/>
      <c r="B59" s="437"/>
      <c r="C59" s="435"/>
      <c r="D59" s="481"/>
      <c r="E59" s="435"/>
      <c r="F59" s="435"/>
      <c r="G59" s="435"/>
      <c r="H59" s="435"/>
      <c r="I59" s="438"/>
      <c r="J59" s="439"/>
      <c r="K59" s="435"/>
      <c r="L59" s="440"/>
      <c r="M59" s="440"/>
      <c r="N59" s="435"/>
      <c r="O59" s="181">
        <v>5</v>
      </c>
      <c r="P59" s="193"/>
      <c r="Q59" s="181" t="b">
        <f t="shared" si="18"/>
        <v>0</v>
      </c>
      <c r="R59" s="181"/>
      <c r="S59" s="181"/>
      <c r="T59" s="182" t="e">
        <f>VLOOKUP(R59&amp;S59,Hoja1!$Q$4:$R$9,2,0)</f>
        <v>#N/A</v>
      </c>
      <c r="U59" s="181"/>
      <c r="V59" s="181"/>
      <c r="W59" s="181"/>
      <c r="X59" s="182" t="b">
        <f t="shared" si="24"/>
        <v>0</v>
      </c>
      <c r="Y59" s="182" t="b">
        <f>IF(Z59&lt;=20%,'Tabla probabilidad'!$B$5,IF(Z59&lt;=40%,'Tabla probabilidad'!$B$6,IF(Z59&lt;=60%,'Tabla probabilidad'!$B$7,IF(Z59&lt;=80%,'Tabla probabilidad'!$B$8,IF(Z59&lt;=100%,'Tabla probabilidad'!$B$9)))))</f>
        <v>0</v>
      </c>
      <c r="Z59" s="182" t="b">
        <f>IF(R59="Preventivo",(J55-(J55*T59)),IF(R59="Detectivo",(J55-(J55*T59)),IF(R59="Correctivo",(J55))))</f>
        <v>0</v>
      </c>
      <c r="AA59" s="436"/>
      <c r="AB59" s="436"/>
      <c r="AC59" s="182" t="b">
        <f t="shared" si="19"/>
        <v>0</v>
      </c>
      <c r="AD59" s="182" t="b">
        <f t="shared" si="25"/>
        <v>0</v>
      </c>
      <c r="AE59" s="436"/>
      <c r="AF59" s="436"/>
      <c r="AG59" s="437"/>
      <c r="AH59" s="435"/>
      <c r="AI59" s="495"/>
      <c r="AJ59" s="495"/>
      <c r="AK59" s="495"/>
      <c r="AL59" s="495"/>
      <c r="AM59" s="495"/>
      <c r="AN59" s="495"/>
    </row>
  </sheetData>
  <mergeCells count="264">
    <mergeCell ref="AH50:AH54"/>
    <mergeCell ref="AI50:AI54"/>
    <mergeCell ref="B20:B24"/>
    <mergeCell ref="B25:B29"/>
    <mergeCell ref="B35:B39"/>
    <mergeCell ref="B40:B44"/>
    <mergeCell ref="B30:B34"/>
    <mergeCell ref="B45:B49"/>
    <mergeCell ref="B50:B54"/>
    <mergeCell ref="AE45:AE49"/>
    <mergeCell ref="AF45:AF49"/>
    <mergeCell ref="AG45:AG49"/>
    <mergeCell ref="AH45:AH49"/>
    <mergeCell ref="AI45:AI49"/>
    <mergeCell ref="I30:I34"/>
    <mergeCell ref="J30:J34"/>
    <mergeCell ref="AH25:AH29"/>
    <mergeCell ref="AG25:AG29"/>
    <mergeCell ref="K25:K29"/>
    <mergeCell ref="L25:L29"/>
    <mergeCell ref="M25:M29"/>
    <mergeCell ref="N25:N29"/>
    <mergeCell ref="AA25:AA29"/>
    <mergeCell ref="H40:H44"/>
    <mergeCell ref="AH55:AH59"/>
    <mergeCell ref="AI55:AI59"/>
    <mergeCell ref="AJ55:AJ59"/>
    <mergeCell ref="AK55:AK59"/>
    <mergeCell ref="AL55:AL59"/>
    <mergeCell ref="AM55:AM59"/>
    <mergeCell ref="AN55:AN59"/>
    <mergeCell ref="K55:K59"/>
    <mergeCell ref="L55:L59"/>
    <mergeCell ref="M55:M59"/>
    <mergeCell ref="N55:N59"/>
    <mergeCell ref="AA55:AA59"/>
    <mergeCell ref="AB55:AB59"/>
    <mergeCell ref="AE55:AE59"/>
    <mergeCell ref="AF55:AF59"/>
    <mergeCell ref="AG55:AG59"/>
    <mergeCell ref="A55:A59"/>
    <mergeCell ref="C55:C59"/>
    <mergeCell ref="D55:D59"/>
    <mergeCell ref="E55:E59"/>
    <mergeCell ref="F55:F59"/>
    <mergeCell ref="G55:G59"/>
    <mergeCell ref="H55:H59"/>
    <mergeCell ref="I55:I59"/>
    <mergeCell ref="J55:J59"/>
    <mergeCell ref="B55:B59"/>
    <mergeCell ref="AN45:AN49"/>
    <mergeCell ref="A50:A54"/>
    <mergeCell ref="C50:C54"/>
    <mergeCell ref="D50:D54"/>
    <mergeCell ref="E50:E54"/>
    <mergeCell ref="F50:F54"/>
    <mergeCell ref="G50:G54"/>
    <mergeCell ref="H50:H54"/>
    <mergeCell ref="I50:I54"/>
    <mergeCell ref="J50:J54"/>
    <mergeCell ref="K50:K54"/>
    <mergeCell ref="L50:L54"/>
    <mergeCell ref="M50:M54"/>
    <mergeCell ref="N50:N54"/>
    <mergeCell ref="AA50:AA54"/>
    <mergeCell ref="AB50:AB54"/>
    <mergeCell ref="AE50:AE54"/>
    <mergeCell ref="AF50:AF54"/>
    <mergeCell ref="AM50:AM54"/>
    <mergeCell ref="AN50:AN54"/>
    <mergeCell ref="AJ50:AJ54"/>
    <mergeCell ref="AK50:AK54"/>
    <mergeCell ref="AL50:AL54"/>
    <mergeCell ref="AG50:AG54"/>
    <mergeCell ref="AJ45:AJ49"/>
    <mergeCell ref="AK45:AK49"/>
    <mergeCell ref="AL45:AL49"/>
    <mergeCell ref="AM45:AM49"/>
    <mergeCell ref="H45:H49"/>
    <mergeCell ref="I45:I49"/>
    <mergeCell ref="J45:J49"/>
    <mergeCell ref="K45:K49"/>
    <mergeCell ref="L45:L49"/>
    <mergeCell ref="M45:M49"/>
    <mergeCell ref="N45:N49"/>
    <mergeCell ref="AA45:AA49"/>
    <mergeCell ref="AB45:AB49"/>
    <mergeCell ref="A30:A34"/>
    <mergeCell ref="C30:C34"/>
    <mergeCell ref="D30:D34"/>
    <mergeCell ref="E30:E34"/>
    <mergeCell ref="F30:F34"/>
    <mergeCell ref="G30:G34"/>
    <mergeCell ref="A45:A49"/>
    <mergeCell ref="C45:C49"/>
    <mergeCell ref="D45:D49"/>
    <mergeCell ref="E45:E49"/>
    <mergeCell ref="F45:F49"/>
    <mergeCell ref="G45:G49"/>
    <mergeCell ref="A40:A44"/>
    <mergeCell ref="D40:D44"/>
    <mergeCell ref="E40:E44"/>
    <mergeCell ref="F40:F44"/>
    <mergeCell ref="C35:C39"/>
    <mergeCell ref="G40:G44"/>
    <mergeCell ref="I40:I44"/>
    <mergeCell ref="AG35:AG39"/>
    <mergeCell ref="C40:C44"/>
    <mergeCell ref="D35:D39"/>
    <mergeCell ref="E35:E39"/>
    <mergeCell ref="F35:F39"/>
    <mergeCell ref="G35:G39"/>
    <mergeCell ref="H35:H39"/>
    <mergeCell ref="I35:I39"/>
    <mergeCell ref="J35:J39"/>
    <mergeCell ref="J40:J44"/>
    <mergeCell ref="AB35:AB39"/>
    <mergeCell ref="AE35:AE39"/>
    <mergeCell ref="AF35:AF39"/>
    <mergeCell ref="K35:K39"/>
    <mergeCell ref="L35:L39"/>
    <mergeCell ref="M35:M39"/>
    <mergeCell ref="K40:K44"/>
    <mergeCell ref="L40:L44"/>
    <mergeCell ref="M40:M44"/>
    <mergeCell ref="AB25:AB29"/>
    <mergeCell ref="AE25:AE29"/>
    <mergeCell ref="AF25:AF29"/>
    <mergeCell ref="AH30:AH34"/>
    <mergeCell ref="K30:K34"/>
    <mergeCell ref="L30:L34"/>
    <mergeCell ref="M30:M34"/>
    <mergeCell ref="N30:N34"/>
    <mergeCell ref="AA30:AA34"/>
    <mergeCell ref="AB30:AB34"/>
    <mergeCell ref="AE30:AE34"/>
    <mergeCell ref="AF30:AF34"/>
    <mergeCell ref="AG30:AG34"/>
    <mergeCell ref="I20:I24"/>
    <mergeCell ref="J20:J24"/>
    <mergeCell ref="A20:A24"/>
    <mergeCell ref="C20:C24"/>
    <mergeCell ref="D20:D24"/>
    <mergeCell ref="E20:E24"/>
    <mergeCell ref="N35:N39"/>
    <mergeCell ref="AA35:AA39"/>
    <mergeCell ref="A35:A39"/>
    <mergeCell ref="A25:A29"/>
    <mergeCell ref="C25:C29"/>
    <mergeCell ref="D25:D29"/>
    <mergeCell ref="E25:E29"/>
    <mergeCell ref="F25:F29"/>
    <mergeCell ref="G25:G29"/>
    <mergeCell ref="H25:H29"/>
    <mergeCell ref="I25:I29"/>
    <mergeCell ref="J25:J29"/>
    <mergeCell ref="F20:F24"/>
    <mergeCell ref="K20:K24"/>
    <mergeCell ref="G20:G24"/>
    <mergeCell ref="L20:L24"/>
    <mergeCell ref="M20:M24"/>
    <mergeCell ref="H30:H34"/>
    <mergeCell ref="AF10:AF14"/>
    <mergeCell ref="AG10:AG14"/>
    <mergeCell ref="AH10:AH14"/>
    <mergeCell ref="AE20:AE24"/>
    <mergeCell ref="AF20:AF24"/>
    <mergeCell ref="AG20:AG24"/>
    <mergeCell ref="AH20:AH24"/>
    <mergeCell ref="A15:A19"/>
    <mergeCell ref="C15:C19"/>
    <mergeCell ref="D15:D19"/>
    <mergeCell ref="E15:E19"/>
    <mergeCell ref="F15:F19"/>
    <mergeCell ref="L15:L19"/>
    <mergeCell ref="M15:M19"/>
    <mergeCell ref="G15:G19"/>
    <mergeCell ref="H15:H19"/>
    <mergeCell ref="I15:I19"/>
    <mergeCell ref="J15:J19"/>
    <mergeCell ref="K15:K19"/>
    <mergeCell ref="B15:B19"/>
    <mergeCell ref="A10:A14"/>
    <mergeCell ref="C10:C14"/>
    <mergeCell ref="D10:D14"/>
    <mergeCell ref="H20:H24"/>
    <mergeCell ref="AL8:AL9"/>
    <mergeCell ref="AM8:AM9"/>
    <mergeCell ref="AN8:AN9"/>
    <mergeCell ref="AI8:AI9"/>
    <mergeCell ref="AJ8:AJ9"/>
    <mergeCell ref="AG8:AG9"/>
    <mergeCell ref="AH8:AH9"/>
    <mergeCell ref="Z8:Z9"/>
    <mergeCell ref="N15:N19"/>
    <mergeCell ref="N8:N9"/>
    <mergeCell ref="X8:X9"/>
    <mergeCell ref="Q8:Q9"/>
    <mergeCell ref="R8:W8"/>
    <mergeCell ref="AH15:AH19"/>
    <mergeCell ref="Y8:Y9"/>
    <mergeCell ref="AC8:AC9"/>
    <mergeCell ref="AD8:AD9"/>
    <mergeCell ref="P8:P9"/>
    <mergeCell ref="AB15:AB19"/>
    <mergeCell ref="AA15:AA19"/>
    <mergeCell ref="AF15:AF19"/>
    <mergeCell ref="AE15:AE19"/>
    <mergeCell ref="AG15:AG19"/>
    <mergeCell ref="N10:N14"/>
    <mergeCell ref="K8:K9"/>
    <mergeCell ref="L8:L9"/>
    <mergeCell ref="M8:M9"/>
    <mergeCell ref="A8:A9"/>
    <mergeCell ref="C8:C9"/>
    <mergeCell ref="D8:D9"/>
    <mergeCell ref="E8:E9"/>
    <mergeCell ref="F8:F9"/>
    <mergeCell ref="AK8:AK9"/>
    <mergeCell ref="G8:G9"/>
    <mergeCell ref="H8:H9"/>
    <mergeCell ref="I8:I9"/>
    <mergeCell ref="J8:J9"/>
    <mergeCell ref="O8:O9"/>
    <mergeCell ref="B8:B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AA10:AA14"/>
    <mergeCell ref="AB10:AB14"/>
    <mergeCell ref="B10:B14"/>
    <mergeCell ref="N20:N24"/>
    <mergeCell ref="AA20:AA24"/>
    <mergeCell ref="AB20:AB24"/>
    <mergeCell ref="AH40:AH44"/>
    <mergeCell ref="AH35:AH39"/>
    <mergeCell ref="N40:N44"/>
    <mergeCell ref="AA40:AA44"/>
    <mergeCell ref="AB40:AB44"/>
    <mergeCell ref="AE40:AE44"/>
    <mergeCell ref="AF40:AF44"/>
    <mergeCell ref="AG40:AG44"/>
    <mergeCell ref="E10:E14"/>
    <mergeCell ref="F10:F14"/>
    <mergeCell ref="G10:G14"/>
    <mergeCell ref="H10:H14"/>
    <mergeCell ref="I10:I14"/>
    <mergeCell ref="J10:J14"/>
    <mergeCell ref="K10:K14"/>
    <mergeCell ref="L10:L14"/>
    <mergeCell ref="M10:M14"/>
    <mergeCell ref="AE10:AE14"/>
  </mergeCells>
  <conditionalFormatting sqref="I15">
    <cfRule type="containsText" dxfId="2858" priority="720" operator="containsText" text="Muy Baja">
      <formula>NOT(ISERROR(SEARCH("Muy Baja",I15)))</formula>
    </cfRule>
    <cfRule type="containsText" dxfId="2857" priority="721" operator="containsText" text="Baja">
      <formula>NOT(ISERROR(SEARCH("Baja",I15)))</formula>
    </cfRule>
    <cfRule type="containsText" dxfId="2856" priority="845" operator="containsText" text="Muy Alta">
      <formula>NOT(ISERROR(SEARCH("Muy Alta",I15)))</formula>
    </cfRule>
    <cfRule type="containsText" dxfId="2855" priority="846" operator="containsText" text="Alta">
      <formula>NOT(ISERROR(SEARCH("Alta",I15)))</formula>
    </cfRule>
    <cfRule type="containsText" dxfId="2854" priority="847" operator="containsText" text="Media">
      <formula>NOT(ISERROR(SEARCH("Media",I15)))</formula>
    </cfRule>
    <cfRule type="containsText" dxfId="2853" priority="848" operator="containsText" text="Media">
      <formula>NOT(ISERROR(SEARCH("Media",I15)))</formula>
    </cfRule>
    <cfRule type="containsText" dxfId="2852" priority="849" operator="containsText" text="Media">
      <formula>NOT(ISERROR(SEARCH("Media",I15)))</formula>
    </cfRule>
    <cfRule type="containsText" dxfId="2851" priority="852" operator="containsText" text="Muy Baja">
      <formula>NOT(ISERROR(SEARCH("Muy Baja",I15)))</formula>
    </cfRule>
    <cfRule type="containsText" dxfId="2850" priority="853" operator="containsText" text="Baja">
      <formula>NOT(ISERROR(SEARCH("Baja",I15)))</formula>
    </cfRule>
    <cfRule type="containsText" dxfId="2849" priority="854" operator="containsText" text="Muy Baja">
      <formula>NOT(ISERROR(SEARCH("Muy Baja",I15)))</formula>
    </cfRule>
    <cfRule type="containsText" dxfId="2848" priority="855" operator="containsText" text="Muy Baja">
      <formula>NOT(ISERROR(SEARCH("Muy Baja",I15)))</formula>
    </cfRule>
    <cfRule type="containsText" dxfId="2847" priority="856" operator="containsText" text="Muy Baja">
      <formula>NOT(ISERROR(SEARCH("Muy Baja",I15)))</formula>
    </cfRule>
    <cfRule type="containsText" dxfId="2846" priority="857" operator="containsText" text="Muy Baja'Tabla probabilidad'!">
      <formula>NOT(ISERROR(SEARCH("Muy Baja'Tabla probabilidad'!",I15)))</formula>
    </cfRule>
    <cfRule type="containsText" dxfId="2845" priority="858" operator="containsText" text="Muy bajo">
      <formula>NOT(ISERROR(SEARCH("Muy bajo",I15)))</formula>
    </cfRule>
    <cfRule type="containsText" dxfId="2844" priority="867" operator="containsText" text="Alta">
      <formula>NOT(ISERROR(SEARCH("Alta",I15)))</formula>
    </cfRule>
    <cfRule type="containsText" dxfId="2843" priority="868" operator="containsText" text="Media">
      <formula>NOT(ISERROR(SEARCH("Media",I15)))</formula>
    </cfRule>
    <cfRule type="containsText" dxfId="2842" priority="869" operator="containsText" text="Baja">
      <formula>NOT(ISERROR(SEARCH("Baja",I15)))</formula>
    </cfRule>
    <cfRule type="containsText" dxfId="2841" priority="870" operator="containsText" text="Muy baja">
      <formula>NOT(ISERROR(SEARCH("Muy baja",I15)))</formula>
    </cfRule>
    <cfRule type="cellIs" dxfId="2840" priority="873" operator="between">
      <formula>1</formula>
      <formula>2</formula>
    </cfRule>
    <cfRule type="cellIs" dxfId="2839" priority="874" operator="between">
      <formula>0</formula>
      <formula>2</formula>
    </cfRule>
  </conditionalFormatting>
  <conditionalFormatting sqref="I15">
    <cfRule type="containsText" dxfId="2838" priority="723" operator="containsText" text="Muy Alta">
      <formula>NOT(ISERROR(SEARCH("Muy Alta",I15)))</formula>
    </cfRule>
  </conditionalFormatting>
  <conditionalFormatting sqref="L15 L10 L20 L25 L35 L40 L45 L50 L55 L30">
    <cfRule type="containsText" dxfId="2837" priority="714" operator="containsText" text="Catastrófico">
      <formula>NOT(ISERROR(SEARCH("Catastrófico",L10)))</formula>
    </cfRule>
    <cfRule type="containsText" dxfId="2836" priority="715" operator="containsText" text="Mayor">
      <formula>NOT(ISERROR(SEARCH("Mayor",L10)))</formula>
    </cfRule>
    <cfRule type="containsText" dxfId="2835" priority="716" operator="containsText" text="Alta">
      <formula>NOT(ISERROR(SEARCH("Alta",L10)))</formula>
    </cfRule>
    <cfRule type="containsText" dxfId="2834" priority="717" operator="containsText" text="Moderado">
      <formula>NOT(ISERROR(SEARCH("Moderado",L10)))</formula>
    </cfRule>
    <cfRule type="containsText" dxfId="2833" priority="718" operator="containsText" text="Menor">
      <formula>NOT(ISERROR(SEARCH("Menor",L10)))</formula>
    </cfRule>
    <cfRule type="containsText" dxfId="2832" priority="719" operator="containsText" text="Leve">
      <formula>NOT(ISERROR(SEARCH("Leve",L10)))</formula>
    </cfRule>
  </conditionalFormatting>
  <conditionalFormatting sqref="N15 N10 N20 N25">
    <cfRule type="containsText" dxfId="2831" priority="709" operator="containsText" text="Extremo">
      <formula>NOT(ISERROR(SEARCH("Extremo",N10)))</formula>
    </cfRule>
    <cfRule type="containsText" dxfId="2830" priority="710" operator="containsText" text="Alto">
      <formula>NOT(ISERROR(SEARCH("Alto",N10)))</formula>
    </cfRule>
    <cfRule type="containsText" dxfId="2829" priority="711" operator="containsText" text="Bajo">
      <formula>NOT(ISERROR(SEARCH("Bajo",N10)))</formula>
    </cfRule>
    <cfRule type="containsText" dxfId="2828" priority="712" operator="containsText" text="Moderado">
      <formula>NOT(ISERROR(SEARCH("Moderado",N10)))</formula>
    </cfRule>
    <cfRule type="containsText" dxfId="2827" priority="713" operator="containsText" text="Extremo">
      <formula>NOT(ISERROR(SEARCH("Extremo",N10)))</formula>
    </cfRule>
  </conditionalFormatting>
  <conditionalFormatting sqref="M15 M10 M20 M25 M35 M40 M30 M45 M50 M55">
    <cfRule type="containsText" dxfId="2826" priority="703" operator="containsText" text="Catastrófico">
      <formula>NOT(ISERROR(SEARCH("Catastrófico",M10)))</formula>
    </cfRule>
    <cfRule type="containsText" dxfId="2825" priority="704" operator="containsText" text="Mayor">
      <formula>NOT(ISERROR(SEARCH("Mayor",M10)))</formula>
    </cfRule>
    <cfRule type="containsText" dxfId="2824" priority="705" operator="containsText" text="Alta">
      <formula>NOT(ISERROR(SEARCH("Alta",M10)))</formula>
    </cfRule>
    <cfRule type="containsText" dxfId="2823" priority="706" operator="containsText" text="Moderado">
      <formula>NOT(ISERROR(SEARCH("Moderado",M10)))</formula>
    </cfRule>
    <cfRule type="containsText" dxfId="2822" priority="707" operator="containsText" text="Menor">
      <formula>NOT(ISERROR(SEARCH("Menor",M10)))</formula>
    </cfRule>
    <cfRule type="containsText" dxfId="2821" priority="708" operator="containsText" text="Leve">
      <formula>NOT(ISERROR(SEARCH("Leve",M10)))</formula>
    </cfRule>
  </conditionalFormatting>
  <conditionalFormatting sqref="Y15:Y19">
    <cfRule type="containsText" dxfId="2820" priority="637" operator="containsText" text="Muy Alta">
      <formula>NOT(ISERROR(SEARCH("Muy Alta",Y15)))</formula>
    </cfRule>
    <cfRule type="containsText" dxfId="2819" priority="638" operator="containsText" text="Alta">
      <formula>NOT(ISERROR(SEARCH("Alta",Y15)))</formula>
    </cfRule>
    <cfRule type="containsText" dxfId="2818" priority="639" operator="containsText" text="Media">
      <formula>NOT(ISERROR(SEARCH("Media",Y15)))</formula>
    </cfRule>
    <cfRule type="containsText" dxfId="2817" priority="640" operator="containsText" text="Muy Baja">
      <formula>NOT(ISERROR(SEARCH("Muy Baja",Y15)))</formula>
    </cfRule>
    <cfRule type="containsText" dxfId="2816" priority="641" operator="containsText" text="Baja">
      <formula>NOT(ISERROR(SEARCH("Baja",Y15)))</formula>
    </cfRule>
    <cfRule type="containsText" dxfId="2815" priority="642" operator="containsText" text="Muy Baja">
      <formula>NOT(ISERROR(SEARCH("Muy Baja",Y15)))</formula>
    </cfRule>
  </conditionalFormatting>
  <conditionalFormatting sqref="AC15:AC19">
    <cfRule type="containsText" dxfId="2814" priority="632" operator="containsText" text="Catastrófico">
      <formula>NOT(ISERROR(SEARCH("Catastrófico",AC15)))</formula>
    </cfRule>
    <cfRule type="containsText" dxfId="2813" priority="633" operator="containsText" text="Mayor">
      <formula>NOT(ISERROR(SEARCH("Mayor",AC15)))</formula>
    </cfRule>
    <cfRule type="containsText" dxfId="2812" priority="634" operator="containsText" text="Moderado">
      <formula>NOT(ISERROR(SEARCH("Moderado",AC15)))</formula>
    </cfRule>
    <cfRule type="containsText" dxfId="2811" priority="635" operator="containsText" text="Menor">
      <formula>NOT(ISERROR(SEARCH("Menor",AC15)))</formula>
    </cfRule>
    <cfRule type="containsText" dxfId="2810" priority="636" operator="containsText" text="Leve">
      <formula>NOT(ISERROR(SEARCH("Leve",AC15)))</formula>
    </cfRule>
  </conditionalFormatting>
  <conditionalFormatting sqref="AG15">
    <cfRule type="containsText" dxfId="2809" priority="623" operator="containsText" text="Extremo">
      <formula>NOT(ISERROR(SEARCH("Extremo",AG15)))</formula>
    </cfRule>
    <cfRule type="containsText" dxfId="2808" priority="624" operator="containsText" text="Alto">
      <formula>NOT(ISERROR(SEARCH("Alto",AG15)))</formula>
    </cfRule>
    <cfRule type="containsText" dxfId="2807" priority="625" operator="containsText" text="Moderado">
      <formula>NOT(ISERROR(SEARCH("Moderado",AG15)))</formula>
    </cfRule>
    <cfRule type="containsText" dxfId="2806" priority="626" operator="containsText" text="Menor">
      <formula>NOT(ISERROR(SEARCH("Menor",AG15)))</formula>
    </cfRule>
    <cfRule type="containsText" dxfId="2805" priority="627" operator="containsText" text="Bajo">
      <formula>NOT(ISERROR(SEARCH("Bajo",AG15)))</formula>
    </cfRule>
    <cfRule type="containsText" dxfId="2804" priority="628" operator="containsText" text="Moderado">
      <formula>NOT(ISERROR(SEARCH("Moderado",AG15)))</formula>
    </cfRule>
    <cfRule type="containsText" dxfId="2803" priority="629" operator="containsText" text="Extremo">
      <formula>NOT(ISERROR(SEARCH("Extremo",AG15)))</formula>
    </cfRule>
    <cfRule type="containsText" dxfId="2802" priority="630" operator="containsText" text="Baja">
      <formula>NOT(ISERROR(SEARCH("Baja",AG15)))</formula>
    </cfRule>
    <cfRule type="containsText" dxfId="2801" priority="631" operator="containsText" text="Alto">
      <formula>NOT(ISERROR(SEARCH("Alto",AG15)))</formula>
    </cfRule>
  </conditionalFormatting>
  <conditionalFormatting sqref="AA10:AA12 AA14:AA59">
    <cfRule type="containsText" dxfId="2800" priority="23" operator="containsText" text="Muy Baja">
      <formula>NOT(ISERROR(SEARCH("Muy Baja",AA10)))</formula>
    </cfRule>
    <cfRule type="containsText" dxfId="2799" priority="612" operator="containsText" text="Muy Alta">
      <formula>NOT(ISERROR(SEARCH("Muy Alta",AA10)))</formula>
    </cfRule>
    <cfRule type="containsText" dxfId="2798" priority="613" operator="containsText" text="Alta">
      <formula>NOT(ISERROR(SEARCH("Alta",AA10)))</formula>
    </cfRule>
    <cfRule type="containsText" dxfId="2797" priority="614" operator="containsText" text="Media">
      <formula>NOT(ISERROR(SEARCH("Media",AA10)))</formula>
    </cfRule>
    <cfRule type="containsText" dxfId="2796" priority="615" operator="containsText" text="Baja">
      <formula>NOT(ISERROR(SEARCH("Baja",AA10)))</formula>
    </cfRule>
    <cfRule type="containsText" dxfId="2795" priority="616" operator="containsText" text="Muy Baja">
      <formula>NOT(ISERROR(SEARCH("Muy Baja",AA10)))</formula>
    </cfRule>
  </conditionalFormatting>
  <conditionalFormatting sqref="AE15:AE19">
    <cfRule type="containsText" dxfId="2794" priority="607" operator="containsText" text="Catastrófico">
      <formula>NOT(ISERROR(SEARCH("Catastrófico",AE15)))</formula>
    </cfRule>
    <cfRule type="containsText" dxfId="2793" priority="608" operator="containsText" text="Moderado">
      <formula>NOT(ISERROR(SEARCH("Moderado",AE15)))</formula>
    </cfRule>
    <cfRule type="containsText" dxfId="2792" priority="609" operator="containsText" text="Menor">
      <formula>NOT(ISERROR(SEARCH("Menor",AE15)))</formula>
    </cfRule>
    <cfRule type="containsText" dxfId="2791" priority="610" operator="containsText" text="Leve">
      <formula>NOT(ISERROR(SEARCH("Leve",AE15)))</formula>
    </cfRule>
    <cfRule type="containsText" dxfId="2790" priority="611" operator="containsText" text="Mayor">
      <formula>NOT(ISERROR(SEARCH("Mayor",AE15)))</formula>
    </cfRule>
  </conditionalFormatting>
  <conditionalFormatting sqref="I10 I20 I25">
    <cfRule type="containsText" dxfId="2789" priority="584" operator="containsText" text="Muy Baja">
      <formula>NOT(ISERROR(SEARCH("Muy Baja",I10)))</formula>
    </cfRule>
    <cfRule type="containsText" dxfId="2788" priority="585" operator="containsText" text="Baja">
      <formula>NOT(ISERROR(SEARCH("Baja",I10)))</formula>
    </cfRule>
    <cfRule type="containsText" dxfId="2787" priority="587" operator="containsText" text="Muy Alta">
      <formula>NOT(ISERROR(SEARCH("Muy Alta",I10)))</formula>
    </cfRule>
    <cfRule type="containsText" dxfId="2786" priority="588" operator="containsText" text="Alta">
      <formula>NOT(ISERROR(SEARCH("Alta",I10)))</formula>
    </cfRule>
    <cfRule type="containsText" dxfId="2785" priority="589" operator="containsText" text="Media">
      <formula>NOT(ISERROR(SEARCH("Media",I10)))</formula>
    </cfRule>
    <cfRule type="containsText" dxfId="2784" priority="590" operator="containsText" text="Media">
      <formula>NOT(ISERROR(SEARCH("Media",I10)))</formula>
    </cfRule>
    <cfRule type="containsText" dxfId="2783" priority="591" operator="containsText" text="Media">
      <formula>NOT(ISERROR(SEARCH("Media",I10)))</formula>
    </cfRule>
    <cfRule type="containsText" dxfId="2782" priority="592" operator="containsText" text="Muy Baja">
      <formula>NOT(ISERROR(SEARCH("Muy Baja",I10)))</formula>
    </cfRule>
    <cfRule type="containsText" dxfId="2781" priority="593" operator="containsText" text="Baja">
      <formula>NOT(ISERROR(SEARCH("Baja",I10)))</formula>
    </cfRule>
    <cfRule type="containsText" dxfId="2780" priority="594" operator="containsText" text="Muy Baja">
      <formula>NOT(ISERROR(SEARCH("Muy Baja",I10)))</formula>
    </cfRule>
    <cfRule type="containsText" dxfId="2779" priority="595" operator="containsText" text="Muy Baja">
      <formula>NOT(ISERROR(SEARCH("Muy Baja",I10)))</formula>
    </cfRule>
    <cfRule type="containsText" dxfId="2778" priority="596" operator="containsText" text="Muy Baja">
      <formula>NOT(ISERROR(SEARCH("Muy Baja",I10)))</formula>
    </cfRule>
    <cfRule type="containsText" dxfId="2777" priority="597" operator="containsText" text="Muy Baja'Tabla probabilidad'!">
      <formula>NOT(ISERROR(SEARCH("Muy Baja'Tabla probabilidad'!",I10)))</formula>
    </cfRule>
    <cfRule type="containsText" dxfId="2776" priority="598" operator="containsText" text="Muy bajo">
      <formula>NOT(ISERROR(SEARCH("Muy bajo",I10)))</formula>
    </cfRule>
    <cfRule type="containsText" dxfId="2775" priority="599" operator="containsText" text="Alta">
      <formula>NOT(ISERROR(SEARCH("Alta",I10)))</formula>
    </cfRule>
    <cfRule type="containsText" dxfId="2774" priority="600" operator="containsText" text="Media">
      <formula>NOT(ISERROR(SEARCH("Media",I10)))</formula>
    </cfRule>
    <cfRule type="containsText" dxfId="2773" priority="601" operator="containsText" text="Baja">
      <formula>NOT(ISERROR(SEARCH("Baja",I10)))</formula>
    </cfRule>
    <cfRule type="containsText" dxfId="2772" priority="602" operator="containsText" text="Muy baja">
      <formula>NOT(ISERROR(SEARCH("Muy baja",I10)))</formula>
    </cfRule>
    <cfRule type="cellIs" dxfId="2771" priority="605" operator="between">
      <formula>1</formula>
      <formula>2</formula>
    </cfRule>
    <cfRule type="cellIs" dxfId="2770" priority="606" operator="between">
      <formula>0</formula>
      <formula>2</formula>
    </cfRule>
  </conditionalFormatting>
  <conditionalFormatting sqref="I10 I20 I25">
    <cfRule type="containsText" dxfId="2769" priority="586" operator="containsText" text="Muy Alta">
      <formula>NOT(ISERROR(SEARCH("Muy Alta",I10)))</formula>
    </cfRule>
  </conditionalFormatting>
  <conditionalFormatting sqref="Y10:Y12 Y14">
    <cfRule type="containsText" dxfId="2768" priority="578" operator="containsText" text="Muy Alta">
      <formula>NOT(ISERROR(SEARCH("Muy Alta",Y10)))</formula>
    </cfRule>
    <cfRule type="containsText" dxfId="2767" priority="579" operator="containsText" text="Alta">
      <formula>NOT(ISERROR(SEARCH("Alta",Y10)))</formula>
    </cfRule>
    <cfRule type="containsText" dxfId="2766" priority="580" operator="containsText" text="Media">
      <formula>NOT(ISERROR(SEARCH("Media",Y10)))</formula>
    </cfRule>
    <cfRule type="containsText" dxfId="2765" priority="581" operator="containsText" text="Muy Baja">
      <formula>NOT(ISERROR(SEARCH("Muy Baja",Y10)))</formula>
    </cfRule>
    <cfRule type="containsText" dxfId="2764" priority="582" operator="containsText" text="Baja">
      <formula>NOT(ISERROR(SEARCH("Baja",Y10)))</formula>
    </cfRule>
    <cfRule type="containsText" dxfId="2763" priority="583" operator="containsText" text="Muy Baja">
      <formula>NOT(ISERROR(SEARCH("Muy Baja",Y10)))</formula>
    </cfRule>
  </conditionalFormatting>
  <conditionalFormatting sqref="AC10:AC12 AC14">
    <cfRule type="containsText" dxfId="2762" priority="573" operator="containsText" text="Catastrófico">
      <formula>NOT(ISERROR(SEARCH("Catastrófico",AC10)))</formula>
    </cfRule>
    <cfRule type="containsText" dxfId="2761" priority="574" operator="containsText" text="Mayor">
      <formula>NOT(ISERROR(SEARCH("Mayor",AC10)))</formula>
    </cfRule>
    <cfRule type="containsText" dxfId="2760" priority="575" operator="containsText" text="Moderado">
      <formula>NOT(ISERROR(SEARCH("Moderado",AC10)))</formula>
    </cfRule>
    <cfRule type="containsText" dxfId="2759" priority="576" operator="containsText" text="Menor">
      <formula>NOT(ISERROR(SEARCH("Menor",AC10)))</formula>
    </cfRule>
    <cfRule type="containsText" dxfId="2758" priority="577" operator="containsText" text="Leve">
      <formula>NOT(ISERROR(SEARCH("Leve",AC10)))</formula>
    </cfRule>
  </conditionalFormatting>
  <conditionalFormatting sqref="AG10">
    <cfRule type="containsText" dxfId="2757" priority="564" operator="containsText" text="Extremo">
      <formula>NOT(ISERROR(SEARCH("Extremo",AG10)))</formula>
    </cfRule>
    <cfRule type="containsText" dxfId="2756" priority="565" operator="containsText" text="Alto">
      <formula>NOT(ISERROR(SEARCH("Alto",AG10)))</formula>
    </cfRule>
    <cfRule type="containsText" dxfId="2755" priority="566" operator="containsText" text="Moderado">
      <formula>NOT(ISERROR(SEARCH("Moderado",AG10)))</formula>
    </cfRule>
    <cfRule type="containsText" dxfId="2754" priority="567" operator="containsText" text="Menor">
      <formula>NOT(ISERROR(SEARCH("Menor",AG10)))</formula>
    </cfRule>
    <cfRule type="containsText" dxfId="2753" priority="568" operator="containsText" text="Bajo">
      <formula>NOT(ISERROR(SEARCH("Bajo",AG10)))</formula>
    </cfRule>
    <cfRule type="containsText" dxfId="2752" priority="569" operator="containsText" text="Moderado">
      <formula>NOT(ISERROR(SEARCH("Moderado",AG10)))</formula>
    </cfRule>
    <cfRule type="containsText" dxfId="2751" priority="570" operator="containsText" text="Extremo">
      <formula>NOT(ISERROR(SEARCH("Extremo",AG10)))</formula>
    </cfRule>
    <cfRule type="containsText" dxfId="2750" priority="571" operator="containsText" text="Baja">
      <formula>NOT(ISERROR(SEARCH("Baja",AG10)))</formula>
    </cfRule>
    <cfRule type="containsText" dxfId="2749" priority="572" operator="containsText" text="Alto">
      <formula>NOT(ISERROR(SEARCH("Alto",AG10)))</formula>
    </cfRule>
  </conditionalFormatting>
  <conditionalFormatting sqref="AE10:AE12 AE14">
    <cfRule type="containsText" dxfId="2748" priority="554" operator="containsText" text="Catastrófico">
      <formula>NOT(ISERROR(SEARCH("Catastrófico",AE10)))</formula>
    </cfRule>
    <cfRule type="containsText" dxfId="2747" priority="555" operator="containsText" text="Moderado">
      <formula>NOT(ISERROR(SEARCH("Moderado",AE10)))</formula>
    </cfRule>
    <cfRule type="containsText" dxfId="2746" priority="556" operator="containsText" text="Menor">
      <formula>NOT(ISERROR(SEARCH("Menor",AE10)))</formula>
    </cfRule>
    <cfRule type="containsText" dxfId="2745" priority="557" operator="containsText" text="Leve">
      <formula>NOT(ISERROR(SEARCH("Leve",AE10)))</formula>
    </cfRule>
    <cfRule type="containsText" dxfId="2744" priority="558" operator="containsText" text="Mayor">
      <formula>NOT(ISERROR(SEARCH("Mayor",AE10)))</formula>
    </cfRule>
  </conditionalFormatting>
  <conditionalFormatting sqref="Y20:Y24">
    <cfRule type="containsText" dxfId="2743" priority="548" operator="containsText" text="Muy Alta">
      <formula>NOT(ISERROR(SEARCH("Muy Alta",Y20)))</formula>
    </cfRule>
    <cfRule type="containsText" dxfId="2742" priority="549" operator="containsText" text="Alta">
      <formula>NOT(ISERROR(SEARCH("Alta",Y20)))</formula>
    </cfRule>
    <cfRule type="containsText" dxfId="2741" priority="550" operator="containsText" text="Media">
      <formula>NOT(ISERROR(SEARCH("Media",Y20)))</formula>
    </cfRule>
    <cfRule type="containsText" dxfId="2740" priority="551" operator="containsText" text="Muy Baja">
      <formula>NOT(ISERROR(SEARCH("Muy Baja",Y20)))</formula>
    </cfRule>
    <cfRule type="containsText" dxfId="2739" priority="552" operator="containsText" text="Baja">
      <formula>NOT(ISERROR(SEARCH("Baja",Y20)))</formula>
    </cfRule>
    <cfRule type="containsText" dxfId="2738" priority="553" operator="containsText" text="Muy Baja">
      <formula>NOT(ISERROR(SEARCH("Muy Baja",Y20)))</formula>
    </cfRule>
  </conditionalFormatting>
  <conditionalFormatting sqref="AC20:AC24">
    <cfRule type="containsText" dxfId="2737" priority="543" operator="containsText" text="Catastrófico">
      <formula>NOT(ISERROR(SEARCH("Catastrófico",AC20)))</formula>
    </cfRule>
    <cfRule type="containsText" dxfId="2736" priority="544" operator="containsText" text="Mayor">
      <formula>NOT(ISERROR(SEARCH("Mayor",AC20)))</formula>
    </cfRule>
    <cfRule type="containsText" dxfId="2735" priority="545" operator="containsText" text="Moderado">
      <formula>NOT(ISERROR(SEARCH("Moderado",AC20)))</formula>
    </cfRule>
    <cfRule type="containsText" dxfId="2734" priority="546" operator="containsText" text="Menor">
      <formula>NOT(ISERROR(SEARCH("Menor",AC20)))</formula>
    </cfRule>
    <cfRule type="containsText" dxfId="2733" priority="547" operator="containsText" text="Leve">
      <formula>NOT(ISERROR(SEARCH("Leve",AC20)))</formula>
    </cfRule>
  </conditionalFormatting>
  <conditionalFormatting sqref="AG20">
    <cfRule type="containsText" dxfId="2732" priority="534" operator="containsText" text="Extremo">
      <formula>NOT(ISERROR(SEARCH("Extremo",AG20)))</formula>
    </cfRule>
    <cfRule type="containsText" dxfId="2731" priority="535" operator="containsText" text="Alto">
      <formula>NOT(ISERROR(SEARCH("Alto",AG20)))</formula>
    </cfRule>
    <cfRule type="containsText" dxfId="2730" priority="536" operator="containsText" text="Moderado">
      <formula>NOT(ISERROR(SEARCH("Moderado",AG20)))</formula>
    </cfRule>
    <cfRule type="containsText" dxfId="2729" priority="537" operator="containsText" text="Menor">
      <formula>NOT(ISERROR(SEARCH("Menor",AG20)))</formula>
    </cfRule>
    <cfRule type="containsText" dxfId="2728" priority="538" operator="containsText" text="Bajo">
      <formula>NOT(ISERROR(SEARCH("Bajo",AG20)))</formula>
    </cfRule>
    <cfRule type="containsText" dxfId="2727" priority="539" operator="containsText" text="Moderado">
      <formula>NOT(ISERROR(SEARCH("Moderado",AG20)))</formula>
    </cfRule>
    <cfRule type="containsText" dxfId="2726" priority="540" operator="containsText" text="Extremo">
      <formula>NOT(ISERROR(SEARCH("Extremo",AG20)))</formula>
    </cfRule>
    <cfRule type="containsText" dxfId="2725" priority="541" operator="containsText" text="Baja">
      <formula>NOT(ISERROR(SEARCH("Baja",AG20)))</formula>
    </cfRule>
    <cfRule type="containsText" dxfId="2724" priority="542" operator="containsText" text="Alto">
      <formula>NOT(ISERROR(SEARCH("Alto",AG20)))</formula>
    </cfRule>
  </conditionalFormatting>
  <conditionalFormatting sqref="AE20:AE24">
    <cfRule type="containsText" dxfId="2723" priority="524" operator="containsText" text="Catastrófico">
      <formula>NOT(ISERROR(SEARCH("Catastrófico",AE20)))</formula>
    </cfRule>
    <cfRule type="containsText" dxfId="2722" priority="525" operator="containsText" text="Moderado">
      <formula>NOT(ISERROR(SEARCH("Moderado",AE20)))</formula>
    </cfRule>
    <cfRule type="containsText" dxfId="2721" priority="526" operator="containsText" text="Menor">
      <formula>NOT(ISERROR(SEARCH("Menor",AE20)))</formula>
    </cfRule>
    <cfRule type="containsText" dxfId="2720" priority="527" operator="containsText" text="Leve">
      <formula>NOT(ISERROR(SEARCH("Leve",AE20)))</formula>
    </cfRule>
    <cfRule type="containsText" dxfId="2719" priority="528" operator="containsText" text="Mayor">
      <formula>NOT(ISERROR(SEARCH("Mayor",AE20)))</formula>
    </cfRule>
  </conditionalFormatting>
  <conditionalFormatting sqref="Y25:Y34">
    <cfRule type="containsText" dxfId="2718" priority="488" operator="containsText" text="Muy Alta">
      <formula>NOT(ISERROR(SEARCH("Muy Alta",Y25)))</formula>
    </cfRule>
    <cfRule type="containsText" dxfId="2717" priority="489" operator="containsText" text="Alta">
      <formula>NOT(ISERROR(SEARCH("Alta",Y25)))</formula>
    </cfRule>
    <cfRule type="containsText" dxfId="2716" priority="490" operator="containsText" text="Media">
      <formula>NOT(ISERROR(SEARCH("Media",Y25)))</formula>
    </cfRule>
    <cfRule type="containsText" dxfId="2715" priority="491" operator="containsText" text="Muy Baja">
      <formula>NOT(ISERROR(SEARCH("Muy Baja",Y25)))</formula>
    </cfRule>
    <cfRule type="containsText" dxfId="2714" priority="492" operator="containsText" text="Baja">
      <formula>NOT(ISERROR(SEARCH("Baja",Y25)))</formula>
    </cfRule>
    <cfRule type="containsText" dxfId="2713" priority="493" operator="containsText" text="Muy Baja">
      <formula>NOT(ISERROR(SEARCH("Muy Baja",Y25)))</formula>
    </cfRule>
  </conditionalFormatting>
  <conditionalFormatting sqref="AC25:AC34">
    <cfRule type="containsText" dxfId="2712" priority="483" operator="containsText" text="Catastrófico">
      <formula>NOT(ISERROR(SEARCH("Catastrófico",AC25)))</formula>
    </cfRule>
    <cfRule type="containsText" dxfId="2711" priority="484" operator="containsText" text="Mayor">
      <formula>NOT(ISERROR(SEARCH("Mayor",AC25)))</formula>
    </cfRule>
    <cfRule type="containsText" dxfId="2710" priority="485" operator="containsText" text="Moderado">
      <formula>NOT(ISERROR(SEARCH("Moderado",AC25)))</formula>
    </cfRule>
    <cfRule type="containsText" dxfId="2709" priority="486" operator="containsText" text="Menor">
      <formula>NOT(ISERROR(SEARCH("Menor",AC25)))</formula>
    </cfRule>
    <cfRule type="containsText" dxfId="2708" priority="487" operator="containsText" text="Leve">
      <formula>NOT(ISERROR(SEARCH("Leve",AC25)))</formula>
    </cfRule>
  </conditionalFormatting>
  <conditionalFormatting sqref="AG25">
    <cfRule type="containsText" dxfId="2707" priority="474" operator="containsText" text="Extremo">
      <formula>NOT(ISERROR(SEARCH("Extremo",AG25)))</formula>
    </cfRule>
    <cfRule type="containsText" dxfId="2706" priority="475" operator="containsText" text="Alto">
      <formula>NOT(ISERROR(SEARCH("Alto",AG25)))</formula>
    </cfRule>
    <cfRule type="containsText" dxfId="2705" priority="476" operator="containsText" text="Moderado">
      <formula>NOT(ISERROR(SEARCH("Moderado",AG25)))</formula>
    </cfRule>
    <cfRule type="containsText" dxfId="2704" priority="477" operator="containsText" text="Menor">
      <formula>NOT(ISERROR(SEARCH("Menor",AG25)))</formula>
    </cfRule>
    <cfRule type="containsText" dxfId="2703" priority="478" operator="containsText" text="Bajo">
      <formula>NOT(ISERROR(SEARCH("Bajo",AG25)))</formula>
    </cfRule>
    <cfRule type="containsText" dxfId="2702" priority="479" operator="containsText" text="Moderado">
      <formula>NOT(ISERROR(SEARCH("Moderado",AG25)))</formula>
    </cfRule>
    <cfRule type="containsText" dxfId="2701" priority="480" operator="containsText" text="Extremo">
      <formula>NOT(ISERROR(SEARCH("Extremo",AG25)))</formula>
    </cfRule>
    <cfRule type="containsText" dxfId="2700" priority="481" operator="containsText" text="Baja">
      <formula>NOT(ISERROR(SEARCH("Baja",AG25)))</formula>
    </cfRule>
    <cfRule type="containsText" dxfId="2699" priority="482" operator="containsText" text="Alto">
      <formula>NOT(ISERROR(SEARCH("Alto",AG25)))</formula>
    </cfRule>
  </conditionalFormatting>
  <conditionalFormatting sqref="AE25:AE34">
    <cfRule type="containsText" dxfId="2698" priority="464" operator="containsText" text="Catastrófico">
      <formula>NOT(ISERROR(SEARCH("Catastrófico",AE25)))</formula>
    </cfRule>
    <cfRule type="containsText" dxfId="2697" priority="465" operator="containsText" text="Moderado">
      <formula>NOT(ISERROR(SEARCH("Moderado",AE25)))</formula>
    </cfRule>
    <cfRule type="containsText" dxfId="2696" priority="466" operator="containsText" text="Menor">
      <formula>NOT(ISERROR(SEARCH("Menor",AE25)))</formula>
    </cfRule>
    <cfRule type="containsText" dxfId="2695" priority="467" operator="containsText" text="Leve">
      <formula>NOT(ISERROR(SEARCH("Leve",AE25)))</formula>
    </cfRule>
    <cfRule type="containsText" dxfId="2694" priority="468" operator="containsText" text="Mayor">
      <formula>NOT(ISERROR(SEARCH("Mayor",AE25)))</formula>
    </cfRule>
  </conditionalFormatting>
  <conditionalFormatting sqref="N35 N40">
    <cfRule type="containsText" dxfId="2693" priority="453" operator="containsText" text="Extremo">
      <formula>NOT(ISERROR(SEARCH("Extremo",N35)))</formula>
    </cfRule>
    <cfRule type="containsText" dxfId="2692" priority="454" operator="containsText" text="Alto">
      <formula>NOT(ISERROR(SEARCH("Alto",N35)))</formula>
    </cfRule>
    <cfRule type="containsText" dxfId="2691" priority="455" operator="containsText" text="Bajo">
      <formula>NOT(ISERROR(SEARCH("Bajo",N35)))</formula>
    </cfRule>
    <cfRule type="containsText" dxfId="2690" priority="456" operator="containsText" text="Moderado">
      <formula>NOT(ISERROR(SEARCH("Moderado",N35)))</formula>
    </cfRule>
    <cfRule type="containsText" dxfId="2689" priority="457" operator="containsText" text="Extremo">
      <formula>NOT(ISERROR(SEARCH("Extremo",N35)))</formula>
    </cfRule>
  </conditionalFormatting>
  <conditionalFormatting sqref="I35 I40 I30">
    <cfRule type="containsText" dxfId="2688" priority="424" operator="containsText" text="Muy Baja">
      <formula>NOT(ISERROR(SEARCH("Muy Baja",I30)))</formula>
    </cfRule>
    <cfRule type="containsText" dxfId="2687" priority="425" operator="containsText" text="Baja">
      <formula>NOT(ISERROR(SEARCH("Baja",I30)))</formula>
    </cfRule>
    <cfRule type="containsText" dxfId="2686" priority="427" operator="containsText" text="Muy Alta">
      <formula>NOT(ISERROR(SEARCH("Muy Alta",I30)))</formula>
    </cfRule>
    <cfRule type="containsText" dxfId="2685" priority="428" operator="containsText" text="Alta">
      <formula>NOT(ISERROR(SEARCH("Alta",I30)))</formula>
    </cfRule>
    <cfRule type="containsText" dxfId="2684" priority="429" operator="containsText" text="Media">
      <formula>NOT(ISERROR(SEARCH("Media",I30)))</formula>
    </cfRule>
    <cfRule type="containsText" dxfId="2683" priority="430" operator="containsText" text="Media">
      <formula>NOT(ISERROR(SEARCH("Media",I30)))</formula>
    </cfRule>
    <cfRule type="containsText" dxfId="2682" priority="431" operator="containsText" text="Media">
      <formula>NOT(ISERROR(SEARCH("Media",I30)))</formula>
    </cfRule>
    <cfRule type="containsText" dxfId="2681" priority="432" operator="containsText" text="Muy Baja">
      <formula>NOT(ISERROR(SEARCH("Muy Baja",I30)))</formula>
    </cfRule>
    <cfRule type="containsText" dxfId="2680" priority="433" operator="containsText" text="Baja">
      <formula>NOT(ISERROR(SEARCH("Baja",I30)))</formula>
    </cfRule>
    <cfRule type="containsText" dxfId="2679" priority="434" operator="containsText" text="Muy Baja">
      <formula>NOT(ISERROR(SEARCH("Muy Baja",I30)))</formula>
    </cfRule>
    <cfRule type="containsText" dxfId="2678" priority="435" operator="containsText" text="Muy Baja">
      <formula>NOT(ISERROR(SEARCH("Muy Baja",I30)))</formula>
    </cfRule>
    <cfRule type="containsText" dxfId="2677" priority="436" operator="containsText" text="Muy Baja">
      <formula>NOT(ISERROR(SEARCH("Muy Baja",I30)))</formula>
    </cfRule>
    <cfRule type="containsText" dxfId="2676" priority="437" operator="containsText" text="Muy Baja'Tabla probabilidad'!">
      <formula>NOT(ISERROR(SEARCH("Muy Baja'Tabla probabilidad'!",I30)))</formula>
    </cfRule>
    <cfRule type="containsText" dxfId="2675" priority="438" operator="containsText" text="Muy bajo">
      <formula>NOT(ISERROR(SEARCH("Muy bajo",I30)))</formula>
    </cfRule>
    <cfRule type="containsText" dxfId="2674" priority="439" operator="containsText" text="Alta">
      <formula>NOT(ISERROR(SEARCH("Alta",I30)))</formula>
    </cfRule>
    <cfRule type="containsText" dxfId="2673" priority="440" operator="containsText" text="Media">
      <formula>NOT(ISERROR(SEARCH("Media",I30)))</formula>
    </cfRule>
    <cfRule type="containsText" dxfId="2672" priority="441" operator="containsText" text="Baja">
      <formula>NOT(ISERROR(SEARCH("Baja",I30)))</formula>
    </cfRule>
    <cfRule type="containsText" dxfId="2671" priority="442" operator="containsText" text="Muy baja">
      <formula>NOT(ISERROR(SEARCH("Muy baja",I30)))</formula>
    </cfRule>
    <cfRule type="cellIs" dxfId="2670" priority="445" operator="between">
      <formula>1</formula>
      <formula>2</formula>
    </cfRule>
    <cfRule type="cellIs" dxfId="2669" priority="446" operator="between">
      <formula>0</formula>
      <formula>2</formula>
    </cfRule>
  </conditionalFormatting>
  <conditionalFormatting sqref="I35 I40 I30">
    <cfRule type="containsText" dxfId="2668" priority="426" operator="containsText" text="Muy Alta">
      <formula>NOT(ISERROR(SEARCH("Muy Alta",I30)))</formula>
    </cfRule>
  </conditionalFormatting>
  <conditionalFormatting sqref="Y35:Y39">
    <cfRule type="containsText" dxfId="2667" priority="418" operator="containsText" text="Muy Alta">
      <formula>NOT(ISERROR(SEARCH("Muy Alta",Y35)))</formula>
    </cfRule>
    <cfRule type="containsText" dxfId="2666" priority="419" operator="containsText" text="Alta">
      <formula>NOT(ISERROR(SEARCH("Alta",Y35)))</formula>
    </cfRule>
    <cfRule type="containsText" dxfId="2665" priority="420" operator="containsText" text="Media">
      <formula>NOT(ISERROR(SEARCH("Media",Y35)))</formula>
    </cfRule>
    <cfRule type="containsText" dxfId="2664" priority="421" operator="containsText" text="Muy Baja">
      <formula>NOT(ISERROR(SEARCH("Muy Baja",Y35)))</formula>
    </cfRule>
    <cfRule type="containsText" dxfId="2663" priority="422" operator="containsText" text="Baja">
      <formula>NOT(ISERROR(SEARCH("Baja",Y35)))</formula>
    </cfRule>
    <cfRule type="containsText" dxfId="2662" priority="423" operator="containsText" text="Muy Baja">
      <formula>NOT(ISERROR(SEARCH("Muy Baja",Y35)))</formula>
    </cfRule>
  </conditionalFormatting>
  <conditionalFormatting sqref="AC35:AC39">
    <cfRule type="containsText" dxfId="2661" priority="413" operator="containsText" text="Catastrófico">
      <formula>NOT(ISERROR(SEARCH("Catastrófico",AC35)))</formula>
    </cfRule>
    <cfRule type="containsText" dxfId="2660" priority="414" operator="containsText" text="Mayor">
      <formula>NOT(ISERROR(SEARCH("Mayor",AC35)))</formula>
    </cfRule>
    <cfRule type="containsText" dxfId="2659" priority="415" operator="containsText" text="Moderado">
      <formula>NOT(ISERROR(SEARCH("Moderado",AC35)))</formula>
    </cfRule>
    <cfRule type="containsText" dxfId="2658" priority="416" operator="containsText" text="Menor">
      <formula>NOT(ISERROR(SEARCH("Menor",AC35)))</formula>
    </cfRule>
    <cfRule type="containsText" dxfId="2657" priority="417" operator="containsText" text="Leve">
      <formula>NOT(ISERROR(SEARCH("Leve",AC35)))</formula>
    </cfRule>
  </conditionalFormatting>
  <conditionalFormatting sqref="AG35">
    <cfRule type="containsText" dxfId="2656" priority="404" operator="containsText" text="Extremo">
      <formula>NOT(ISERROR(SEARCH("Extremo",AG35)))</formula>
    </cfRule>
    <cfRule type="containsText" dxfId="2655" priority="405" operator="containsText" text="Alto">
      <formula>NOT(ISERROR(SEARCH("Alto",AG35)))</formula>
    </cfRule>
    <cfRule type="containsText" dxfId="2654" priority="406" operator="containsText" text="Moderado">
      <formula>NOT(ISERROR(SEARCH("Moderado",AG35)))</formula>
    </cfRule>
    <cfRule type="containsText" dxfId="2653" priority="407" operator="containsText" text="Menor">
      <formula>NOT(ISERROR(SEARCH("Menor",AG35)))</formula>
    </cfRule>
    <cfRule type="containsText" dxfId="2652" priority="408" operator="containsText" text="Bajo">
      <formula>NOT(ISERROR(SEARCH("Bajo",AG35)))</formula>
    </cfRule>
    <cfRule type="containsText" dxfId="2651" priority="409" operator="containsText" text="Moderado">
      <formula>NOT(ISERROR(SEARCH("Moderado",AG35)))</formula>
    </cfRule>
    <cfRule type="containsText" dxfId="2650" priority="410" operator="containsText" text="Extremo">
      <formula>NOT(ISERROR(SEARCH("Extremo",AG35)))</formula>
    </cfRule>
    <cfRule type="containsText" dxfId="2649" priority="411" operator="containsText" text="Baja">
      <formula>NOT(ISERROR(SEARCH("Baja",AG35)))</formula>
    </cfRule>
    <cfRule type="containsText" dxfId="2648" priority="412" operator="containsText" text="Alto">
      <formula>NOT(ISERROR(SEARCH("Alto",AG35)))</formula>
    </cfRule>
  </conditionalFormatting>
  <conditionalFormatting sqref="AE35:AE39">
    <cfRule type="containsText" dxfId="2647" priority="394" operator="containsText" text="Catastrófico">
      <formula>NOT(ISERROR(SEARCH("Catastrófico",AE35)))</formula>
    </cfRule>
    <cfRule type="containsText" dxfId="2646" priority="395" operator="containsText" text="Moderado">
      <formula>NOT(ISERROR(SEARCH("Moderado",AE35)))</formula>
    </cfRule>
    <cfRule type="containsText" dxfId="2645" priority="396" operator="containsText" text="Menor">
      <formula>NOT(ISERROR(SEARCH("Menor",AE35)))</formula>
    </cfRule>
    <cfRule type="containsText" dxfId="2644" priority="397" operator="containsText" text="Leve">
      <formula>NOT(ISERROR(SEARCH("Leve",AE35)))</formula>
    </cfRule>
    <cfRule type="containsText" dxfId="2643" priority="398" operator="containsText" text="Mayor">
      <formula>NOT(ISERROR(SEARCH("Mayor",AE35)))</formula>
    </cfRule>
  </conditionalFormatting>
  <conditionalFormatting sqref="Y40:Y44">
    <cfRule type="containsText" dxfId="2642" priority="328" operator="containsText" text="Muy Alta">
      <formula>NOT(ISERROR(SEARCH("Muy Alta",Y40)))</formula>
    </cfRule>
    <cfRule type="containsText" dxfId="2641" priority="329" operator="containsText" text="Alta">
      <formula>NOT(ISERROR(SEARCH("Alta",Y40)))</formula>
    </cfRule>
    <cfRule type="containsText" dxfId="2640" priority="330" operator="containsText" text="Media">
      <formula>NOT(ISERROR(SEARCH("Media",Y40)))</formula>
    </cfRule>
    <cfRule type="containsText" dxfId="2639" priority="331" operator="containsText" text="Muy Baja">
      <formula>NOT(ISERROR(SEARCH("Muy Baja",Y40)))</formula>
    </cfRule>
    <cfRule type="containsText" dxfId="2638" priority="332" operator="containsText" text="Baja">
      <formula>NOT(ISERROR(SEARCH("Baja",Y40)))</formula>
    </cfRule>
    <cfRule type="containsText" dxfId="2637" priority="333" operator="containsText" text="Muy Baja">
      <formula>NOT(ISERROR(SEARCH("Muy Baja",Y40)))</formula>
    </cfRule>
  </conditionalFormatting>
  <conditionalFormatting sqref="AC40:AC44">
    <cfRule type="containsText" dxfId="2636" priority="323" operator="containsText" text="Catastrófico">
      <formula>NOT(ISERROR(SEARCH("Catastrófico",AC40)))</formula>
    </cfRule>
    <cfRule type="containsText" dxfId="2635" priority="324" operator="containsText" text="Mayor">
      <formula>NOT(ISERROR(SEARCH("Mayor",AC40)))</formula>
    </cfRule>
    <cfRule type="containsText" dxfId="2634" priority="325" operator="containsText" text="Moderado">
      <formula>NOT(ISERROR(SEARCH("Moderado",AC40)))</formula>
    </cfRule>
    <cfRule type="containsText" dxfId="2633" priority="326" operator="containsText" text="Menor">
      <formula>NOT(ISERROR(SEARCH("Menor",AC40)))</formula>
    </cfRule>
    <cfRule type="containsText" dxfId="2632" priority="327" operator="containsText" text="Leve">
      <formula>NOT(ISERROR(SEARCH("Leve",AC40)))</formula>
    </cfRule>
  </conditionalFormatting>
  <conditionalFormatting sqref="AG40">
    <cfRule type="containsText" dxfId="2631" priority="314" operator="containsText" text="Extremo">
      <formula>NOT(ISERROR(SEARCH("Extremo",AG40)))</formula>
    </cfRule>
    <cfRule type="containsText" dxfId="2630" priority="315" operator="containsText" text="Alto">
      <formula>NOT(ISERROR(SEARCH("Alto",AG40)))</formula>
    </cfRule>
    <cfRule type="containsText" dxfId="2629" priority="316" operator="containsText" text="Moderado">
      <formula>NOT(ISERROR(SEARCH("Moderado",AG40)))</formula>
    </cfRule>
    <cfRule type="containsText" dxfId="2628" priority="317" operator="containsText" text="Menor">
      <formula>NOT(ISERROR(SEARCH("Menor",AG40)))</formula>
    </cfRule>
    <cfRule type="containsText" dxfId="2627" priority="318" operator="containsText" text="Bajo">
      <formula>NOT(ISERROR(SEARCH("Bajo",AG40)))</formula>
    </cfRule>
    <cfRule type="containsText" dxfId="2626" priority="319" operator="containsText" text="Moderado">
      <formula>NOT(ISERROR(SEARCH("Moderado",AG40)))</formula>
    </cfRule>
    <cfRule type="containsText" dxfId="2625" priority="320" operator="containsText" text="Extremo">
      <formula>NOT(ISERROR(SEARCH("Extremo",AG40)))</formula>
    </cfRule>
    <cfRule type="containsText" dxfId="2624" priority="321" operator="containsText" text="Baja">
      <formula>NOT(ISERROR(SEARCH("Baja",AG40)))</formula>
    </cfRule>
    <cfRule type="containsText" dxfId="2623" priority="322" operator="containsText" text="Alto">
      <formula>NOT(ISERROR(SEARCH("Alto",AG40)))</formula>
    </cfRule>
  </conditionalFormatting>
  <conditionalFormatting sqref="AE40:AE44">
    <cfRule type="containsText" dxfId="2622" priority="304" operator="containsText" text="Catastrófico">
      <formula>NOT(ISERROR(SEARCH("Catastrófico",AE40)))</formula>
    </cfRule>
    <cfRule type="containsText" dxfId="2621" priority="305" operator="containsText" text="Moderado">
      <formula>NOT(ISERROR(SEARCH("Moderado",AE40)))</formula>
    </cfRule>
    <cfRule type="containsText" dxfId="2620" priority="306" operator="containsText" text="Menor">
      <formula>NOT(ISERROR(SEARCH("Menor",AE40)))</formula>
    </cfRule>
    <cfRule type="containsText" dxfId="2619" priority="307" operator="containsText" text="Leve">
      <formula>NOT(ISERROR(SEARCH("Leve",AE40)))</formula>
    </cfRule>
    <cfRule type="containsText" dxfId="2618" priority="308" operator="containsText" text="Mayor">
      <formula>NOT(ISERROR(SEARCH("Mayor",AE40)))</formula>
    </cfRule>
  </conditionalFormatting>
  <conditionalFormatting sqref="N30">
    <cfRule type="containsText" dxfId="2617" priority="299" operator="containsText" text="Extremo">
      <formula>NOT(ISERROR(SEARCH("Extremo",N30)))</formula>
    </cfRule>
    <cfRule type="containsText" dxfId="2616" priority="300" operator="containsText" text="Alto">
      <formula>NOT(ISERROR(SEARCH("Alto",N30)))</formula>
    </cfRule>
    <cfRule type="containsText" dxfId="2615" priority="301" operator="containsText" text="Bajo">
      <formula>NOT(ISERROR(SEARCH("Bajo",N30)))</formula>
    </cfRule>
    <cfRule type="containsText" dxfId="2614" priority="302" operator="containsText" text="Moderado">
      <formula>NOT(ISERROR(SEARCH("Moderado",N30)))</formula>
    </cfRule>
    <cfRule type="containsText" dxfId="2613" priority="303" operator="containsText" text="Extremo">
      <formula>NOT(ISERROR(SEARCH("Extremo",N30)))</formula>
    </cfRule>
  </conditionalFormatting>
  <conditionalFormatting sqref="Y30:Y34">
    <cfRule type="containsText" dxfId="2612" priority="258" operator="containsText" text="Muy Alta">
      <formula>NOT(ISERROR(SEARCH("Muy Alta",Y30)))</formula>
    </cfRule>
    <cfRule type="containsText" dxfId="2611" priority="259" operator="containsText" text="Alta">
      <formula>NOT(ISERROR(SEARCH("Alta",Y30)))</formula>
    </cfRule>
    <cfRule type="containsText" dxfId="2610" priority="260" operator="containsText" text="Media">
      <formula>NOT(ISERROR(SEARCH("Media",Y30)))</formula>
    </cfRule>
    <cfRule type="containsText" dxfId="2609" priority="261" operator="containsText" text="Muy Baja">
      <formula>NOT(ISERROR(SEARCH("Muy Baja",Y30)))</formula>
    </cfRule>
    <cfRule type="containsText" dxfId="2608" priority="262" operator="containsText" text="Baja">
      <formula>NOT(ISERROR(SEARCH("Baja",Y30)))</formula>
    </cfRule>
    <cfRule type="containsText" dxfId="2607" priority="263" operator="containsText" text="Muy Baja">
      <formula>NOT(ISERROR(SEARCH("Muy Baja",Y30)))</formula>
    </cfRule>
  </conditionalFormatting>
  <conditionalFormatting sqref="AC30:AC34">
    <cfRule type="containsText" dxfId="2606" priority="253" operator="containsText" text="Catastrófico">
      <formula>NOT(ISERROR(SEARCH("Catastrófico",AC30)))</formula>
    </cfRule>
    <cfRule type="containsText" dxfId="2605" priority="254" operator="containsText" text="Mayor">
      <formula>NOT(ISERROR(SEARCH("Mayor",AC30)))</formula>
    </cfRule>
    <cfRule type="containsText" dxfId="2604" priority="255" operator="containsText" text="Moderado">
      <formula>NOT(ISERROR(SEARCH("Moderado",AC30)))</formula>
    </cfRule>
    <cfRule type="containsText" dxfId="2603" priority="256" operator="containsText" text="Menor">
      <formula>NOT(ISERROR(SEARCH("Menor",AC30)))</formula>
    </cfRule>
    <cfRule type="containsText" dxfId="2602" priority="257" operator="containsText" text="Leve">
      <formula>NOT(ISERROR(SEARCH("Leve",AC30)))</formula>
    </cfRule>
  </conditionalFormatting>
  <conditionalFormatting sqref="AG30">
    <cfRule type="containsText" dxfId="2601" priority="244" operator="containsText" text="Extremo">
      <formula>NOT(ISERROR(SEARCH("Extremo",AG30)))</formula>
    </cfRule>
    <cfRule type="containsText" dxfId="2600" priority="245" operator="containsText" text="Alto">
      <formula>NOT(ISERROR(SEARCH("Alto",AG30)))</formula>
    </cfRule>
    <cfRule type="containsText" dxfId="2599" priority="246" operator="containsText" text="Moderado">
      <formula>NOT(ISERROR(SEARCH("Moderado",AG30)))</formula>
    </cfRule>
    <cfRule type="containsText" dxfId="2598" priority="247" operator="containsText" text="Menor">
      <formula>NOT(ISERROR(SEARCH("Menor",AG30)))</formula>
    </cfRule>
    <cfRule type="containsText" dxfId="2597" priority="248" operator="containsText" text="Bajo">
      <formula>NOT(ISERROR(SEARCH("Bajo",AG30)))</formula>
    </cfRule>
    <cfRule type="containsText" dxfId="2596" priority="249" operator="containsText" text="Moderado">
      <formula>NOT(ISERROR(SEARCH("Moderado",AG30)))</formula>
    </cfRule>
    <cfRule type="containsText" dxfId="2595" priority="250" operator="containsText" text="Extremo">
      <formula>NOT(ISERROR(SEARCH("Extremo",AG30)))</formula>
    </cfRule>
    <cfRule type="containsText" dxfId="2594" priority="251" operator="containsText" text="Baja">
      <formula>NOT(ISERROR(SEARCH("Baja",AG30)))</formula>
    </cfRule>
    <cfRule type="containsText" dxfId="2593" priority="252" operator="containsText" text="Alto">
      <formula>NOT(ISERROR(SEARCH("Alto",AG30)))</formula>
    </cfRule>
  </conditionalFormatting>
  <conditionalFormatting sqref="AE30:AE34">
    <cfRule type="containsText" dxfId="2592" priority="234" operator="containsText" text="Catastrófico">
      <formula>NOT(ISERROR(SEARCH("Catastrófico",AE30)))</formula>
    </cfRule>
    <cfRule type="containsText" dxfId="2591" priority="235" operator="containsText" text="Moderado">
      <formula>NOT(ISERROR(SEARCH("Moderado",AE30)))</formula>
    </cfRule>
    <cfRule type="containsText" dxfId="2590" priority="236" operator="containsText" text="Menor">
      <formula>NOT(ISERROR(SEARCH("Menor",AE30)))</formula>
    </cfRule>
    <cfRule type="containsText" dxfId="2589" priority="237" operator="containsText" text="Leve">
      <formula>NOT(ISERROR(SEARCH("Leve",AE30)))</formula>
    </cfRule>
    <cfRule type="containsText" dxfId="2588" priority="238" operator="containsText" text="Mayor">
      <formula>NOT(ISERROR(SEARCH("Mayor",AE30)))</formula>
    </cfRule>
  </conditionalFormatting>
  <conditionalFormatting sqref="N45">
    <cfRule type="containsText" dxfId="2587" priority="229" operator="containsText" text="Extremo">
      <formula>NOT(ISERROR(SEARCH("Extremo",N45)))</formula>
    </cfRule>
    <cfRule type="containsText" dxfId="2586" priority="230" operator="containsText" text="Alto">
      <formula>NOT(ISERROR(SEARCH("Alto",N45)))</formula>
    </cfRule>
    <cfRule type="containsText" dxfId="2585" priority="231" operator="containsText" text="Bajo">
      <formula>NOT(ISERROR(SEARCH("Bajo",N45)))</formula>
    </cfRule>
    <cfRule type="containsText" dxfId="2584" priority="232" operator="containsText" text="Moderado">
      <formula>NOT(ISERROR(SEARCH("Moderado",N45)))</formula>
    </cfRule>
    <cfRule type="containsText" dxfId="2583" priority="233" operator="containsText" text="Extremo">
      <formula>NOT(ISERROR(SEARCH("Extremo",N45)))</formula>
    </cfRule>
  </conditionalFormatting>
  <conditionalFormatting sqref="I45">
    <cfRule type="containsText" dxfId="2582" priority="206" operator="containsText" text="Muy Baja">
      <formula>NOT(ISERROR(SEARCH("Muy Baja",I45)))</formula>
    </cfRule>
    <cfRule type="containsText" dxfId="2581" priority="207" operator="containsText" text="Baja">
      <formula>NOT(ISERROR(SEARCH("Baja",I45)))</formula>
    </cfRule>
    <cfRule type="containsText" dxfId="2580" priority="209" operator="containsText" text="Muy Alta">
      <formula>NOT(ISERROR(SEARCH("Muy Alta",I45)))</formula>
    </cfRule>
    <cfRule type="containsText" dxfId="2579" priority="210" operator="containsText" text="Alta">
      <formula>NOT(ISERROR(SEARCH("Alta",I45)))</formula>
    </cfRule>
    <cfRule type="containsText" dxfId="2578" priority="211" operator="containsText" text="Media">
      <formula>NOT(ISERROR(SEARCH("Media",I45)))</formula>
    </cfRule>
    <cfRule type="containsText" dxfId="2577" priority="212" operator="containsText" text="Media">
      <formula>NOT(ISERROR(SEARCH("Media",I45)))</formula>
    </cfRule>
    <cfRule type="containsText" dxfId="2576" priority="213" operator="containsText" text="Media">
      <formula>NOT(ISERROR(SEARCH("Media",I45)))</formula>
    </cfRule>
    <cfRule type="containsText" dxfId="2575" priority="214" operator="containsText" text="Muy Baja">
      <formula>NOT(ISERROR(SEARCH("Muy Baja",I45)))</formula>
    </cfRule>
    <cfRule type="containsText" dxfId="2574" priority="215" operator="containsText" text="Baja">
      <formula>NOT(ISERROR(SEARCH("Baja",I45)))</formula>
    </cfRule>
    <cfRule type="containsText" dxfId="2573" priority="216" operator="containsText" text="Muy Baja">
      <formula>NOT(ISERROR(SEARCH("Muy Baja",I45)))</formula>
    </cfRule>
    <cfRule type="containsText" dxfId="2572" priority="217" operator="containsText" text="Muy Baja">
      <formula>NOT(ISERROR(SEARCH("Muy Baja",I45)))</formula>
    </cfRule>
    <cfRule type="containsText" dxfId="2571" priority="218" operator="containsText" text="Muy Baja">
      <formula>NOT(ISERROR(SEARCH("Muy Baja",I45)))</formula>
    </cfRule>
    <cfRule type="containsText" dxfId="2570" priority="219" operator="containsText" text="Muy Baja'Tabla probabilidad'!">
      <formula>NOT(ISERROR(SEARCH("Muy Baja'Tabla probabilidad'!",I45)))</formula>
    </cfRule>
    <cfRule type="containsText" dxfId="2569" priority="220" operator="containsText" text="Muy bajo">
      <formula>NOT(ISERROR(SEARCH("Muy bajo",I45)))</formula>
    </cfRule>
    <cfRule type="containsText" dxfId="2568" priority="221" operator="containsText" text="Alta">
      <formula>NOT(ISERROR(SEARCH("Alta",I45)))</formula>
    </cfRule>
    <cfRule type="containsText" dxfId="2567" priority="222" operator="containsText" text="Media">
      <formula>NOT(ISERROR(SEARCH("Media",I45)))</formula>
    </cfRule>
    <cfRule type="containsText" dxfId="2566" priority="223" operator="containsText" text="Baja">
      <formula>NOT(ISERROR(SEARCH("Baja",I45)))</formula>
    </cfRule>
    <cfRule type="containsText" dxfId="2565" priority="224" operator="containsText" text="Muy baja">
      <formula>NOT(ISERROR(SEARCH("Muy baja",I45)))</formula>
    </cfRule>
    <cfRule type="cellIs" dxfId="2564" priority="227" operator="between">
      <formula>1</formula>
      <formula>2</formula>
    </cfRule>
    <cfRule type="cellIs" dxfId="2563" priority="228" operator="between">
      <formula>0</formula>
      <formula>2</formula>
    </cfRule>
  </conditionalFormatting>
  <conditionalFormatting sqref="I45">
    <cfRule type="containsText" dxfId="2562" priority="208" operator="containsText" text="Muy Alta">
      <formula>NOT(ISERROR(SEARCH("Muy Alta",I45)))</formula>
    </cfRule>
  </conditionalFormatting>
  <conditionalFormatting sqref="Y45:Y49">
    <cfRule type="containsText" dxfId="2561" priority="188" operator="containsText" text="Muy Alta">
      <formula>NOT(ISERROR(SEARCH("Muy Alta",Y45)))</formula>
    </cfRule>
    <cfRule type="containsText" dxfId="2560" priority="189" operator="containsText" text="Alta">
      <formula>NOT(ISERROR(SEARCH("Alta",Y45)))</formula>
    </cfRule>
    <cfRule type="containsText" dxfId="2559" priority="190" operator="containsText" text="Media">
      <formula>NOT(ISERROR(SEARCH("Media",Y45)))</formula>
    </cfRule>
    <cfRule type="containsText" dxfId="2558" priority="191" operator="containsText" text="Muy Baja">
      <formula>NOT(ISERROR(SEARCH("Muy Baja",Y45)))</formula>
    </cfRule>
    <cfRule type="containsText" dxfId="2557" priority="192" operator="containsText" text="Baja">
      <formula>NOT(ISERROR(SEARCH("Baja",Y45)))</formula>
    </cfRule>
    <cfRule type="containsText" dxfId="2556" priority="193" operator="containsText" text="Muy Baja">
      <formula>NOT(ISERROR(SEARCH("Muy Baja",Y45)))</formula>
    </cfRule>
  </conditionalFormatting>
  <conditionalFormatting sqref="AC45:AC49">
    <cfRule type="containsText" dxfId="2555" priority="183" operator="containsText" text="Catastrófico">
      <formula>NOT(ISERROR(SEARCH("Catastrófico",AC45)))</formula>
    </cfRule>
    <cfRule type="containsText" dxfId="2554" priority="184" operator="containsText" text="Mayor">
      <formula>NOT(ISERROR(SEARCH("Mayor",AC45)))</formula>
    </cfRule>
    <cfRule type="containsText" dxfId="2553" priority="185" operator="containsText" text="Moderado">
      <formula>NOT(ISERROR(SEARCH("Moderado",AC45)))</formula>
    </cfRule>
    <cfRule type="containsText" dxfId="2552" priority="186" operator="containsText" text="Menor">
      <formula>NOT(ISERROR(SEARCH("Menor",AC45)))</formula>
    </cfRule>
    <cfRule type="containsText" dxfId="2551" priority="187" operator="containsText" text="Leve">
      <formula>NOT(ISERROR(SEARCH("Leve",AC45)))</formula>
    </cfRule>
  </conditionalFormatting>
  <conditionalFormatting sqref="AG45">
    <cfRule type="containsText" dxfId="2550" priority="174" operator="containsText" text="Extremo">
      <formula>NOT(ISERROR(SEARCH("Extremo",AG45)))</formula>
    </cfRule>
    <cfRule type="containsText" dxfId="2549" priority="175" operator="containsText" text="Alto">
      <formula>NOT(ISERROR(SEARCH("Alto",AG45)))</formula>
    </cfRule>
    <cfRule type="containsText" dxfId="2548" priority="176" operator="containsText" text="Moderado">
      <formula>NOT(ISERROR(SEARCH("Moderado",AG45)))</formula>
    </cfRule>
    <cfRule type="containsText" dxfId="2547" priority="177" operator="containsText" text="Menor">
      <formula>NOT(ISERROR(SEARCH("Menor",AG45)))</formula>
    </cfRule>
    <cfRule type="containsText" dxfId="2546" priority="178" operator="containsText" text="Bajo">
      <formula>NOT(ISERROR(SEARCH("Bajo",AG45)))</formula>
    </cfRule>
    <cfRule type="containsText" dxfId="2545" priority="179" operator="containsText" text="Moderado">
      <formula>NOT(ISERROR(SEARCH("Moderado",AG45)))</formula>
    </cfRule>
    <cfRule type="containsText" dxfId="2544" priority="180" operator="containsText" text="Extremo">
      <formula>NOT(ISERROR(SEARCH("Extremo",AG45)))</formula>
    </cfRule>
    <cfRule type="containsText" dxfId="2543" priority="181" operator="containsText" text="Baja">
      <formula>NOT(ISERROR(SEARCH("Baja",AG45)))</formula>
    </cfRule>
    <cfRule type="containsText" dxfId="2542" priority="182" operator="containsText" text="Alto">
      <formula>NOT(ISERROR(SEARCH("Alto",AG45)))</formula>
    </cfRule>
  </conditionalFormatting>
  <conditionalFormatting sqref="AE45:AE49">
    <cfRule type="containsText" dxfId="2541" priority="164" operator="containsText" text="Catastrófico">
      <formula>NOT(ISERROR(SEARCH("Catastrófico",AE45)))</formula>
    </cfRule>
    <cfRule type="containsText" dxfId="2540" priority="165" operator="containsText" text="Moderado">
      <formula>NOT(ISERROR(SEARCH("Moderado",AE45)))</formula>
    </cfRule>
    <cfRule type="containsText" dxfId="2539" priority="166" operator="containsText" text="Menor">
      <formula>NOT(ISERROR(SEARCH("Menor",AE45)))</formula>
    </cfRule>
    <cfRule type="containsText" dxfId="2538" priority="167" operator="containsText" text="Leve">
      <formula>NOT(ISERROR(SEARCH("Leve",AE45)))</formula>
    </cfRule>
    <cfRule type="containsText" dxfId="2537" priority="168" operator="containsText" text="Mayor">
      <formula>NOT(ISERROR(SEARCH("Mayor",AE45)))</formula>
    </cfRule>
  </conditionalFormatting>
  <conditionalFormatting sqref="N50">
    <cfRule type="containsText" dxfId="2536" priority="159" operator="containsText" text="Extremo">
      <formula>NOT(ISERROR(SEARCH("Extremo",N50)))</formula>
    </cfRule>
    <cfRule type="containsText" dxfId="2535" priority="160" operator="containsText" text="Alto">
      <formula>NOT(ISERROR(SEARCH("Alto",N50)))</formula>
    </cfRule>
    <cfRule type="containsText" dxfId="2534" priority="161" operator="containsText" text="Bajo">
      <formula>NOT(ISERROR(SEARCH("Bajo",N50)))</formula>
    </cfRule>
    <cfRule type="containsText" dxfId="2533" priority="162" operator="containsText" text="Moderado">
      <formula>NOT(ISERROR(SEARCH("Moderado",N50)))</formula>
    </cfRule>
    <cfRule type="containsText" dxfId="2532" priority="163" operator="containsText" text="Extremo">
      <formula>NOT(ISERROR(SEARCH("Extremo",N50)))</formula>
    </cfRule>
  </conditionalFormatting>
  <conditionalFormatting sqref="I50">
    <cfRule type="containsText" dxfId="2531" priority="136" operator="containsText" text="Muy Baja">
      <formula>NOT(ISERROR(SEARCH("Muy Baja",I50)))</formula>
    </cfRule>
    <cfRule type="containsText" dxfId="2530" priority="137" operator="containsText" text="Baja">
      <formula>NOT(ISERROR(SEARCH("Baja",I50)))</formula>
    </cfRule>
    <cfRule type="containsText" dxfId="2529" priority="139" operator="containsText" text="Muy Alta">
      <formula>NOT(ISERROR(SEARCH("Muy Alta",I50)))</formula>
    </cfRule>
    <cfRule type="containsText" dxfId="2528" priority="140" operator="containsText" text="Alta">
      <formula>NOT(ISERROR(SEARCH("Alta",I50)))</formula>
    </cfRule>
    <cfRule type="containsText" dxfId="2527" priority="141" operator="containsText" text="Media">
      <formula>NOT(ISERROR(SEARCH("Media",I50)))</formula>
    </cfRule>
    <cfRule type="containsText" dxfId="2526" priority="142" operator="containsText" text="Media">
      <formula>NOT(ISERROR(SEARCH("Media",I50)))</formula>
    </cfRule>
    <cfRule type="containsText" dxfId="2525" priority="143" operator="containsText" text="Media">
      <formula>NOT(ISERROR(SEARCH("Media",I50)))</formula>
    </cfRule>
    <cfRule type="containsText" dxfId="2524" priority="144" operator="containsText" text="Muy Baja">
      <formula>NOT(ISERROR(SEARCH("Muy Baja",I50)))</formula>
    </cfRule>
    <cfRule type="containsText" dxfId="2523" priority="145" operator="containsText" text="Baja">
      <formula>NOT(ISERROR(SEARCH("Baja",I50)))</formula>
    </cfRule>
    <cfRule type="containsText" dxfId="2522" priority="146" operator="containsText" text="Muy Baja">
      <formula>NOT(ISERROR(SEARCH("Muy Baja",I50)))</formula>
    </cfRule>
    <cfRule type="containsText" dxfId="2521" priority="147" operator="containsText" text="Muy Baja">
      <formula>NOT(ISERROR(SEARCH("Muy Baja",I50)))</formula>
    </cfRule>
    <cfRule type="containsText" dxfId="2520" priority="148" operator="containsText" text="Muy Baja">
      <formula>NOT(ISERROR(SEARCH("Muy Baja",I50)))</formula>
    </cfRule>
    <cfRule type="containsText" dxfId="2519" priority="149" operator="containsText" text="Muy Baja'Tabla probabilidad'!">
      <formula>NOT(ISERROR(SEARCH("Muy Baja'Tabla probabilidad'!",I50)))</formula>
    </cfRule>
    <cfRule type="containsText" dxfId="2518" priority="150" operator="containsText" text="Muy bajo">
      <formula>NOT(ISERROR(SEARCH("Muy bajo",I50)))</formula>
    </cfRule>
    <cfRule type="containsText" dxfId="2517" priority="151" operator="containsText" text="Alta">
      <formula>NOT(ISERROR(SEARCH("Alta",I50)))</formula>
    </cfRule>
    <cfRule type="containsText" dxfId="2516" priority="152" operator="containsText" text="Media">
      <formula>NOT(ISERROR(SEARCH("Media",I50)))</formula>
    </cfRule>
    <cfRule type="containsText" dxfId="2515" priority="153" operator="containsText" text="Baja">
      <formula>NOT(ISERROR(SEARCH("Baja",I50)))</formula>
    </cfRule>
    <cfRule type="containsText" dxfId="2514" priority="154" operator="containsText" text="Muy baja">
      <formula>NOT(ISERROR(SEARCH("Muy baja",I50)))</formula>
    </cfRule>
    <cfRule type="cellIs" dxfId="2513" priority="157" operator="between">
      <formula>1</formula>
      <formula>2</formula>
    </cfRule>
    <cfRule type="cellIs" dxfId="2512" priority="158" operator="between">
      <formula>0</formula>
      <formula>2</formula>
    </cfRule>
  </conditionalFormatting>
  <conditionalFormatting sqref="I50">
    <cfRule type="containsText" dxfId="2511" priority="138" operator="containsText" text="Muy Alta">
      <formula>NOT(ISERROR(SEARCH("Muy Alta",I50)))</formula>
    </cfRule>
  </conditionalFormatting>
  <conditionalFormatting sqref="Y50:Y54">
    <cfRule type="containsText" dxfId="2510" priority="118" operator="containsText" text="Muy Alta">
      <formula>NOT(ISERROR(SEARCH("Muy Alta",Y50)))</formula>
    </cfRule>
    <cfRule type="containsText" dxfId="2509" priority="119" operator="containsText" text="Alta">
      <formula>NOT(ISERROR(SEARCH("Alta",Y50)))</formula>
    </cfRule>
    <cfRule type="containsText" dxfId="2508" priority="120" operator="containsText" text="Media">
      <formula>NOT(ISERROR(SEARCH("Media",Y50)))</formula>
    </cfRule>
    <cfRule type="containsText" dxfId="2507" priority="121" operator="containsText" text="Muy Baja">
      <formula>NOT(ISERROR(SEARCH("Muy Baja",Y50)))</formula>
    </cfRule>
    <cfRule type="containsText" dxfId="2506" priority="122" operator="containsText" text="Baja">
      <formula>NOT(ISERROR(SEARCH("Baja",Y50)))</formula>
    </cfRule>
    <cfRule type="containsText" dxfId="2505" priority="123" operator="containsText" text="Muy Baja">
      <formula>NOT(ISERROR(SEARCH("Muy Baja",Y50)))</formula>
    </cfRule>
  </conditionalFormatting>
  <conditionalFormatting sqref="AC50:AC54">
    <cfRule type="containsText" dxfId="2504" priority="113" operator="containsText" text="Catastrófico">
      <formula>NOT(ISERROR(SEARCH("Catastrófico",AC50)))</formula>
    </cfRule>
    <cfRule type="containsText" dxfId="2503" priority="114" operator="containsText" text="Mayor">
      <formula>NOT(ISERROR(SEARCH("Mayor",AC50)))</formula>
    </cfRule>
    <cfRule type="containsText" dxfId="2502" priority="115" operator="containsText" text="Moderado">
      <formula>NOT(ISERROR(SEARCH("Moderado",AC50)))</formula>
    </cfRule>
    <cfRule type="containsText" dxfId="2501" priority="116" operator="containsText" text="Menor">
      <formula>NOT(ISERROR(SEARCH("Menor",AC50)))</formula>
    </cfRule>
    <cfRule type="containsText" dxfId="2500" priority="117" operator="containsText" text="Leve">
      <formula>NOT(ISERROR(SEARCH("Leve",AC50)))</formula>
    </cfRule>
  </conditionalFormatting>
  <conditionalFormatting sqref="AG50">
    <cfRule type="containsText" dxfId="2499" priority="104" operator="containsText" text="Extremo">
      <formula>NOT(ISERROR(SEARCH("Extremo",AG50)))</formula>
    </cfRule>
    <cfRule type="containsText" dxfId="2498" priority="105" operator="containsText" text="Alto">
      <formula>NOT(ISERROR(SEARCH("Alto",AG50)))</formula>
    </cfRule>
    <cfRule type="containsText" dxfId="2497" priority="106" operator="containsText" text="Moderado">
      <formula>NOT(ISERROR(SEARCH("Moderado",AG50)))</formula>
    </cfRule>
    <cfRule type="containsText" dxfId="2496" priority="107" operator="containsText" text="Menor">
      <formula>NOT(ISERROR(SEARCH("Menor",AG50)))</formula>
    </cfRule>
    <cfRule type="containsText" dxfId="2495" priority="108" operator="containsText" text="Bajo">
      <formula>NOT(ISERROR(SEARCH("Bajo",AG50)))</formula>
    </cfRule>
    <cfRule type="containsText" dxfId="2494" priority="109" operator="containsText" text="Moderado">
      <formula>NOT(ISERROR(SEARCH("Moderado",AG50)))</formula>
    </cfRule>
    <cfRule type="containsText" dxfId="2493" priority="110" operator="containsText" text="Extremo">
      <formula>NOT(ISERROR(SEARCH("Extremo",AG50)))</formula>
    </cfRule>
    <cfRule type="containsText" dxfId="2492" priority="111" operator="containsText" text="Baja">
      <formula>NOT(ISERROR(SEARCH("Baja",AG50)))</formula>
    </cfRule>
    <cfRule type="containsText" dxfId="2491" priority="112" operator="containsText" text="Alto">
      <formula>NOT(ISERROR(SEARCH("Alto",AG50)))</formula>
    </cfRule>
  </conditionalFormatting>
  <conditionalFormatting sqref="AE50:AE54">
    <cfRule type="containsText" dxfId="2490" priority="94" operator="containsText" text="Catastrófico">
      <formula>NOT(ISERROR(SEARCH("Catastrófico",AE50)))</formula>
    </cfRule>
    <cfRule type="containsText" dxfId="2489" priority="95" operator="containsText" text="Moderado">
      <formula>NOT(ISERROR(SEARCH("Moderado",AE50)))</formula>
    </cfRule>
    <cfRule type="containsText" dxfId="2488" priority="96" operator="containsText" text="Menor">
      <formula>NOT(ISERROR(SEARCH("Menor",AE50)))</formula>
    </cfRule>
    <cfRule type="containsText" dxfId="2487" priority="97" operator="containsText" text="Leve">
      <formula>NOT(ISERROR(SEARCH("Leve",AE50)))</formula>
    </cfRule>
    <cfRule type="containsText" dxfId="2486" priority="98" operator="containsText" text="Mayor">
      <formula>NOT(ISERROR(SEARCH("Mayor",AE50)))</formula>
    </cfRule>
  </conditionalFormatting>
  <conditionalFormatting sqref="N55">
    <cfRule type="containsText" dxfId="2485" priority="89" operator="containsText" text="Extremo">
      <formula>NOT(ISERROR(SEARCH("Extremo",N55)))</formula>
    </cfRule>
    <cfRule type="containsText" dxfId="2484" priority="90" operator="containsText" text="Alto">
      <formula>NOT(ISERROR(SEARCH("Alto",N55)))</formula>
    </cfRule>
    <cfRule type="containsText" dxfId="2483" priority="91" operator="containsText" text="Bajo">
      <formula>NOT(ISERROR(SEARCH("Bajo",N55)))</formula>
    </cfRule>
    <cfRule type="containsText" dxfId="2482" priority="92" operator="containsText" text="Moderado">
      <formula>NOT(ISERROR(SEARCH("Moderado",N55)))</formula>
    </cfRule>
    <cfRule type="containsText" dxfId="2481" priority="93" operator="containsText" text="Extremo">
      <formula>NOT(ISERROR(SEARCH("Extremo",N55)))</formula>
    </cfRule>
  </conditionalFormatting>
  <conditionalFormatting sqref="I55">
    <cfRule type="containsText" dxfId="2480" priority="66" operator="containsText" text="Muy Baja">
      <formula>NOT(ISERROR(SEARCH("Muy Baja",I55)))</formula>
    </cfRule>
    <cfRule type="containsText" dxfId="2479" priority="67" operator="containsText" text="Baja">
      <formula>NOT(ISERROR(SEARCH("Baja",I55)))</formula>
    </cfRule>
    <cfRule type="containsText" dxfId="2478" priority="69" operator="containsText" text="Muy Alta">
      <formula>NOT(ISERROR(SEARCH("Muy Alta",I55)))</formula>
    </cfRule>
    <cfRule type="containsText" dxfId="2477" priority="70" operator="containsText" text="Alta">
      <formula>NOT(ISERROR(SEARCH("Alta",I55)))</formula>
    </cfRule>
    <cfRule type="containsText" dxfId="2476" priority="71" operator="containsText" text="Media">
      <formula>NOT(ISERROR(SEARCH("Media",I55)))</formula>
    </cfRule>
    <cfRule type="containsText" dxfId="2475" priority="72" operator="containsText" text="Media">
      <formula>NOT(ISERROR(SEARCH("Media",I55)))</formula>
    </cfRule>
    <cfRule type="containsText" dxfId="2474" priority="73" operator="containsText" text="Media">
      <formula>NOT(ISERROR(SEARCH("Media",I55)))</formula>
    </cfRule>
    <cfRule type="containsText" dxfId="2473" priority="74" operator="containsText" text="Muy Baja">
      <formula>NOT(ISERROR(SEARCH("Muy Baja",I55)))</formula>
    </cfRule>
    <cfRule type="containsText" dxfId="2472" priority="75" operator="containsText" text="Baja">
      <formula>NOT(ISERROR(SEARCH("Baja",I55)))</formula>
    </cfRule>
    <cfRule type="containsText" dxfId="2471" priority="76" operator="containsText" text="Muy Baja">
      <formula>NOT(ISERROR(SEARCH("Muy Baja",I55)))</formula>
    </cfRule>
    <cfRule type="containsText" dxfId="2470" priority="77" operator="containsText" text="Muy Baja">
      <formula>NOT(ISERROR(SEARCH("Muy Baja",I55)))</formula>
    </cfRule>
    <cfRule type="containsText" dxfId="2469" priority="78" operator="containsText" text="Muy Baja">
      <formula>NOT(ISERROR(SEARCH("Muy Baja",I55)))</formula>
    </cfRule>
    <cfRule type="containsText" dxfId="2468" priority="79" operator="containsText" text="Muy Baja'Tabla probabilidad'!">
      <formula>NOT(ISERROR(SEARCH("Muy Baja'Tabla probabilidad'!",I55)))</formula>
    </cfRule>
    <cfRule type="containsText" dxfId="2467" priority="80" operator="containsText" text="Muy bajo">
      <formula>NOT(ISERROR(SEARCH("Muy bajo",I55)))</formula>
    </cfRule>
    <cfRule type="containsText" dxfId="2466" priority="81" operator="containsText" text="Alta">
      <formula>NOT(ISERROR(SEARCH("Alta",I55)))</formula>
    </cfRule>
    <cfRule type="containsText" dxfId="2465" priority="82" operator="containsText" text="Media">
      <formula>NOT(ISERROR(SEARCH("Media",I55)))</formula>
    </cfRule>
    <cfRule type="containsText" dxfId="2464" priority="83" operator="containsText" text="Baja">
      <formula>NOT(ISERROR(SEARCH("Baja",I55)))</formula>
    </cfRule>
    <cfRule type="containsText" dxfId="2463" priority="84" operator="containsText" text="Muy baja">
      <formula>NOT(ISERROR(SEARCH("Muy baja",I55)))</formula>
    </cfRule>
    <cfRule type="cellIs" dxfId="2462" priority="87" operator="between">
      <formula>1</formula>
      <formula>2</formula>
    </cfRule>
    <cfRule type="cellIs" dxfId="2461" priority="88" operator="between">
      <formula>0</formula>
      <formula>2</formula>
    </cfRule>
  </conditionalFormatting>
  <conditionalFormatting sqref="I55">
    <cfRule type="containsText" dxfId="2460" priority="68" operator="containsText" text="Muy Alta">
      <formula>NOT(ISERROR(SEARCH("Muy Alta",I55)))</formula>
    </cfRule>
  </conditionalFormatting>
  <conditionalFormatting sqref="Y55:Y59">
    <cfRule type="containsText" dxfId="2459" priority="48" operator="containsText" text="Muy Alta">
      <formula>NOT(ISERROR(SEARCH("Muy Alta",Y55)))</formula>
    </cfRule>
    <cfRule type="containsText" dxfId="2458" priority="49" operator="containsText" text="Alta">
      <formula>NOT(ISERROR(SEARCH("Alta",Y55)))</formula>
    </cfRule>
    <cfRule type="containsText" dxfId="2457" priority="50" operator="containsText" text="Media">
      <formula>NOT(ISERROR(SEARCH("Media",Y55)))</formula>
    </cfRule>
    <cfRule type="containsText" dxfId="2456" priority="51" operator="containsText" text="Muy Baja">
      <formula>NOT(ISERROR(SEARCH("Muy Baja",Y55)))</formula>
    </cfRule>
    <cfRule type="containsText" dxfId="2455" priority="52" operator="containsText" text="Baja">
      <formula>NOT(ISERROR(SEARCH("Baja",Y55)))</formula>
    </cfRule>
    <cfRule type="containsText" dxfId="2454" priority="53" operator="containsText" text="Muy Baja">
      <formula>NOT(ISERROR(SEARCH("Muy Baja",Y55)))</formula>
    </cfRule>
  </conditionalFormatting>
  <conditionalFormatting sqref="AC55:AC59">
    <cfRule type="containsText" dxfId="2453" priority="43" operator="containsText" text="Catastrófico">
      <formula>NOT(ISERROR(SEARCH("Catastrófico",AC55)))</formula>
    </cfRule>
    <cfRule type="containsText" dxfId="2452" priority="44" operator="containsText" text="Mayor">
      <formula>NOT(ISERROR(SEARCH("Mayor",AC55)))</formula>
    </cfRule>
    <cfRule type="containsText" dxfId="2451" priority="45" operator="containsText" text="Moderado">
      <formula>NOT(ISERROR(SEARCH("Moderado",AC55)))</formula>
    </cfRule>
    <cfRule type="containsText" dxfId="2450" priority="46" operator="containsText" text="Menor">
      <formula>NOT(ISERROR(SEARCH("Menor",AC55)))</formula>
    </cfRule>
    <cfRule type="containsText" dxfId="2449" priority="47" operator="containsText" text="Leve">
      <formula>NOT(ISERROR(SEARCH("Leve",AC55)))</formula>
    </cfRule>
  </conditionalFormatting>
  <conditionalFormatting sqref="AG55">
    <cfRule type="containsText" dxfId="2448" priority="34" operator="containsText" text="Extremo">
      <formula>NOT(ISERROR(SEARCH("Extremo",AG55)))</formula>
    </cfRule>
    <cfRule type="containsText" dxfId="2447" priority="35" operator="containsText" text="Alto">
      <formula>NOT(ISERROR(SEARCH("Alto",AG55)))</formula>
    </cfRule>
    <cfRule type="containsText" dxfId="2446" priority="36" operator="containsText" text="Moderado">
      <formula>NOT(ISERROR(SEARCH("Moderado",AG55)))</formula>
    </cfRule>
    <cfRule type="containsText" dxfId="2445" priority="37" operator="containsText" text="Menor">
      <formula>NOT(ISERROR(SEARCH("Menor",AG55)))</formula>
    </cfRule>
    <cfRule type="containsText" dxfId="2444" priority="38" operator="containsText" text="Bajo">
      <formula>NOT(ISERROR(SEARCH("Bajo",AG55)))</formula>
    </cfRule>
    <cfRule type="containsText" dxfId="2443" priority="39" operator="containsText" text="Moderado">
      <formula>NOT(ISERROR(SEARCH("Moderado",AG55)))</formula>
    </cfRule>
    <cfRule type="containsText" dxfId="2442" priority="40" operator="containsText" text="Extremo">
      <formula>NOT(ISERROR(SEARCH("Extremo",AG55)))</formula>
    </cfRule>
    <cfRule type="containsText" dxfId="2441" priority="41" operator="containsText" text="Baja">
      <formula>NOT(ISERROR(SEARCH("Baja",AG55)))</formula>
    </cfRule>
    <cfRule type="containsText" dxfId="2440" priority="42" operator="containsText" text="Alto">
      <formula>NOT(ISERROR(SEARCH("Alto",AG55)))</formula>
    </cfRule>
  </conditionalFormatting>
  <conditionalFormatting sqref="AE55:AE59">
    <cfRule type="containsText" dxfId="2439" priority="24" operator="containsText" text="Catastrófico">
      <formula>NOT(ISERROR(SEARCH("Catastrófico",AE55)))</formula>
    </cfRule>
    <cfRule type="containsText" dxfId="2438" priority="25" operator="containsText" text="Moderado">
      <formula>NOT(ISERROR(SEARCH("Moderado",AE55)))</formula>
    </cfRule>
    <cfRule type="containsText" dxfId="2437" priority="26" operator="containsText" text="Menor">
      <formula>NOT(ISERROR(SEARCH("Menor",AE55)))</formula>
    </cfRule>
    <cfRule type="containsText" dxfId="2436" priority="27" operator="containsText" text="Leve">
      <formula>NOT(ISERROR(SEARCH("Leve",AE55)))</formula>
    </cfRule>
    <cfRule type="containsText" dxfId="2435" priority="28" operator="containsText" text="Mayor">
      <formula>NOT(ISERROR(SEARCH("Mayor",AE55)))</formula>
    </cfRule>
  </conditionalFormatting>
  <conditionalFormatting sqref="AA13">
    <cfRule type="containsText" dxfId="2434" priority="1" operator="containsText" text="Muy Baja">
      <formula>NOT(ISERROR(SEARCH("Muy Baja",AA13)))</formula>
    </cfRule>
    <cfRule type="containsText" dxfId="2433" priority="18" operator="containsText" text="Muy Alta">
      <formula>NOT(ISERROR(SEARCH("Muy Alta",AA13)))</formula>
    </cfRule>
    <cfRule type="containsText" dxfId="2432" priority="19" operator="containsText" text="Alta">
      <formula>NOT(ISERROR(SEARCH("Alta",AA13)))</formula>
    </cfRule>
    <cfRule type="containsText" dxfId="2431" priority="20" operator="containsText" text="Media">
      <formula>NOT(ISERROR(SEARCH("Media",AA13)))</formula>
    </cfRule>
    <cfRule type="containsText" dxfId="2430" priority="21" operator="containsText" text="Baja">
      <formula>NOT(ISERROR(SEARCH("Baja",AA13)))</formula>
    </cfRule>
    <cfRule type="containsText" dxfId="2429" priority="22" operator="containsText" text="Muy Baja">
      <formula>NOT(ISERROR(SEARCH("Muy Baja",AA13)))</formula>
    </cfRule>
  </conditionalFormatting>
  <conditionalFormatting sqref="Y13">
    <cfRule type="containsText" dxfId="2428" priority="12" operator="containsText" text="Muy Alta">
      <formula>NOT(ISERROR(SEARCH("Muy Alta",Y13)))</formula>
    </cfRule>
    <cfRule type="containsText" dxfId="2427" priority="13" operator="containsText" text="Alta">
      <formula>NOT(ISERROR(SEARCH("Alta",Y13)))</formula>
    </cfRule>
    <cfRule type="containsText" dxfId="2426" priority="14" operator="containsText" text="Media">
      <formula>NOT(ISERROR(SEARCH("Media",Y13)))</formula>
    </cfRule>
    <cfRule type="containsText" dxfId="2425" priority="15" operator="containsText" text="Muy Baja">
      <formula>NOT(ISERROR(SEARCH("Muy Baja",Y13)))</formula>
    </cfRule>
    <cfRule type="containsText" dxfId="2424" priority="16" operator="containsText" text="Baja">
      <formula>NOT(ISERROR(SEARCH("Baja",Y13)))</formula>
    </cfRule>
    <cfRule type="containsText" dxfId="2423" priority="17" operator="containsText" text="Muy Baja">
      <formula>NOT(ISERROR(SEARCH("Muy Baja",Y13)))</formula>
    </cfRule>
  </conditionalFormatting>
  <conditionalFormatting sqref="AC13">
    <cfRule type="containsText" dxfId="2422" priority="7" operator="containsText" text="Catastrófico">
      <formula>NOT(ISERROR(SEARCH("Catastrófico",AC13)))</formula>
    </cfRule>
    <cfRule type="containsText" dxfId="2421" priority="8" operator="containsText" text="Mayor">
      <formula>NOT(ISERROR(SEARCH("Mayor",AC13)))</formula>
    </cfRule>
    <cfRule type="containsText" dxfId="2420" priority="9" operator="containsText" text="Moderado">
      <formula>NOT(ISERROR(SEARCH("Moderado",AC13)))</formula>
    </cfRule>
    <cfRule type="containsText" dxfId="2419" priority="10" operator="containsText" text="Menor">
      <formula>NOT(ISERROR(SEARCH("Menor",AC13)))</formula>
    </cfRule>
    <cfRule type="containsText" dxfId="2418" priority="11" operator="containsText" text="Leve">
      <formula>NOT(ISERROR(SEARCH("Leve",AC13)))</formula>
    </cfRule>
  </conditionalFormatting>
  <conditionalFormatting sqref="AE13">
    <cfRule type="containsText" dxfId="2417" priority="2" operator="containsText" text="Catastrófico">
      <formula>NOT(ISERROR(SEARCH("Catastrófico",AE13)))</formula>
    </cfRule>
    <cfRule type="containsText" dxfId="2416" priority="3" operator="containsText" text="Moderado">
      <formula>NOT(ISERROR(SEARCH("Moderado",AE13)))</formula>
    </cfRule>
    <cfRule type="containsText" dxfId="2415" priority="4" operator="containsText" text="Menor">
      <formula>NOT(ISERROR(SEARCH("Menor",AE13)))</formula>
    </cfRule>
    <cfRule type="containsText" dxfId="2414" priority="5" operator="containsText" text="Leve">
      <formula>NOT(ISERROR(SEARCH("Leve",AE13)))</formula>
    </cfRule>
    <cfRule type="containsText" dxfId="2413" priority="6" operator="containsText" text="Mayor">
      <formula>NOT(ISERROR(SEARCH("Mayor",AE13)))</formula>
    </cfRule>
  </conditionalFormatting>
  <dataValidations xWindow="1166" yWindow="529" count="1">
    <dataValidation allowBlank="1" showInputMessage="1" showErrorMessage="1" prompt="Enunciar cuál es el control" sqref="P18 AI25 P20:P23 P30:P32 AI17 AI12:AI13 P10:P15 P25 AI30:AI31"/>
  </dataValidation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871" operator="containsText" id="{85F911A9-FF11-4B11-A4CC-F406EAB53E70}">
            <xm:f>NOT(ISERROR(SEARCH('Tabla probabilidad'!$B$5,I15)))</xm:f>
            <xm:f>'Tabla probabilidad'!$B$5</xm:f>
            <x14:dxf>
              <font>
                <color rgb="FF006100"/>
              </font>
              <fill>
                <patternFill>
                  <bgColor rgb="FFC6EFCE"/>
                </patternFill>
              </fill>
            </x14:dxf>
          </x14:cfRule>
          <x14:cfRule type="containsText" priority="872" operator="containsText" id="{C222FDBF-3C08-4113-9351-76033CF06434}">
            <xm:f>NOT(ISERROR(SEARCH('Tabla probabilidad'!$B$5,I15)))</xm:f>
            <xm:f>'Tabla probabilidad'!$B$5</xm:f>
            <x14:dxf>
              <font>
                <color rgb="FF9C0006"/>
              </font>
              <fill>
                <patternFill>
                  <bgColor rgb="FFFFC7CE"/>
                </patternFill>
              </fill>
            </x14:dxf>
          </x14:cfRule>
          <xm:sqref>I15</xm:sqref>
        </x14:conditionalFormatting>
        <x14:conditionalFormatting xmlns:xm="http://schemas.microsoft.com/office/excel/2006/main">
          <x14:cfRule type="containsText" priority="603" operator="containsText" id="{130BBF8F-6F36-4C1F-BB40-DA538C9DA4BA}">
            <xm:f>NOT(ISERROR(SEARCH('Tabla probabilidad'!$B$5,I10)))</xm:f>
            <xm:f>'Tabla probabilidad'!$B$5</xm:f>
            <x14:dxf>
              <font>
                <color rgb="FF006100"/>
              </font>
              <fill>
                <patternFill>
                  <bgColor rgb="FFC6EFCE"/>
                </patternFill>
              </fill>
            </x14:dxf>
          </x14:cfRule>
          <x14:cfRule type="containsText" priority="604" operator="containsText" id="{0DBD8F32-72F4-47FE-A8E8-92CA123A277C}">
            <xm:f>NOT(ISERROR(SEARCH('Tabla probabilidad'!$B$5,I10)))</xm:f>
            <xm:f>'Tabla probabilidad'!$B$5</xm:f>
            <x14:dxf>
              <font>
                <color rgb="FF9C0006"/>
              </font>
              <fill>
                <patternFill>
                  <bgColor rgb="FFFFC7CE"/>
                </patternFill>
              </fill>
            </x14:dxf>
          </x14:cfRule>
          <xm:sqref>I10 I20 I25</xm:sqref>
        </x14:conditionalFormatting>
        <x14:conditionalFormatting xmlns:xm="http://schemas.microsoft.com/office/excel/2006/main">
          <x14:cfRule type="containsText" priority="443" operator="containsText" id="{DF7D542B-1BF1-4317-8F9F-9E217298398A}">
            <xm:f>NOT(ISERROR(SEARCH('Tabla probabilidad'!$B$5,I30)))</xm:f>
            <xm:f>'Tabla probabilidad'!$B$5</xm:f>
            <x14:dxf>
              <font>
                <color rgb="FF006100"/>
              </font>
              <fill>
                <patternFill>
                  <bgColor rgb="FFC6EFCE"/>
                </patternFill>
              </fill>
            </x14:dxf>
          </x14:cfRule>
          <x14:cfRule type="containsText" priority="444" operator="containsText" id="{588CF624-76F0-4DA9-B250-68F531E8679C}">
            <xm:f>NOT(ISERROR(SEARCH('Tabla probabilidad'!$B$5,I30)))</xm:f>
            <xm:f>'Tabla probabilidad'!$B$5</xm:f>
            <x14:dxf>
              <font>
                <color rgb="FF9C0006"/>
              </font>
              <fill>
                <patternFill>
                  <bgColor rgb="FFFFC7CE"/>
                </patternFill>
              </fill>
            </x14:dxf>
          </x14:cfRule>
          <xm:sqref>I35 I40 I30</xm:sqref>
        </x14:conditionalFormatting>
        <x14:conditionalFormatting xmlns:xm="http://schemas.microsoft.com/office/excel/2006/main">
          <x14:cfRule type="containsText" priority="225" operator="containsText" id="{D71E484F-FE07-4D18-8E45-7EB7DDE70E2C}">
            <xm:f>NOT(ISERROR(SEARCH('Tabla probabilidad'!$B$5,I45)))</xm:f>
            <xm:f>'Tabla probabilidad'!$B$5</xm:f>
            <x14:dxf>
              <font>
                <color rgb="FF006100"/>
              </font>
              <fill>
                <patternFill>
                  <bgColor rgb="FFC6EFCE"/>
                </patternFill>
              </fill>
            </x14:dxf>
          </x14:cfRule>
          <x14:cfRule type="containsText" priority="226" operator="containsText" id="{DC4E61ED-7433-4BAB-A2FA-262F21FE4597}">
            <xm:f>NOT(ISERROR(SEARCH('Tabla probabilidad'!$B$5,I45)))</xm:f>
            <xm:f>'Tabla probabilidad'!$B$5</xm:f>
            <x14:dxf>
              <font>
                <color rgb="FF9C0006"/>
              </font>
              <fill>
                <patternFill>
                  <bgColor rgb="FFFFC7CE"/>
                </patternFill>
              </fill>
            </x14:dxf>
          </x14:cfRule>
          <xm:sqref>I45</xm:sqref>
        </x14:conditionalFormatting>
        <x14:conditionalFormatting xmlns:xm="http://schemas.microsoft.com/office/excel/2006/main">
          <x14:cfRule type="containsText" priority="155" operator="containsText" id="{91325732-CCEB-40E7-9A2C-98900CB15E77}">
            <xm:f>NOT(ISERROR(SEARCH('Tabla probabilidad'!$B$5,I50)))</xm:f>
            <xm:f>'Tabla probabilidad'!$B$5</xm:f>
            <x14:dxf>
              <font>
                <color rgb="FF006100"/>
              </font>
              <fill>
                <patternFill>
                  <bgColor rgb="FFC6EFCE"/>
                </patternFill>
              </fill>
            </x14:dxf>
          </x14:cfRule>
          <x14:cfRule type="containsText" priority="156" operator="containsText" id="{36243104-5BAC-4A7B-8705-D48F4AC59121}">
            <xm:f>NOT(ISERROR(SEARCH('Tabla probabilidad'!$B$5,I50)))</xm:f>
            <xm:f>'Tabla probabilidad'!$B$5</xm:f>
            <x14:dxf>
              <font>
                <color rgb="FF9C0006"/>
              </font>
              <fill>
                <patternFill>
                  <bgColor rgb="FFFFC7CE"/>
                </patternFill>
              </fill>
            </x14:dxf>
          </x14:cfRule>
          <xm:sqref>I50</xm:sqref>
        </x14:conditionalFormatting>
        <x14:conditionalFormatting xmlns:xm="http://schemas.microsoft.com/office/excel/2006/main">
          <x14:cfRule type="containsText" priority="85" operator="containsText" id="{3498E6D8-7225-4046-93C9-2583E1784B5A}">
            <xm:f>NOT(ISERROR(SEARCH('Tabla probabilidad'!$B$5,I55)))</xm:f>
            <xm:f>'Tabla probabilidad'!$B$5</xm:f>
            <x14:dxf>
              <font>
                <color rgb="FF006100"/>
              </font>
              <fill>
                <patternFill>
                  <bgColor rgb="FFC6EFCE"/>
                </patternFill>
              </fill>
            </x14:dxf>
          </x14:cfRule>
          <x14:cfRule type="containsText" priority="86" operator="containsText" id="{E63BDDF0-19FD-41FB-A743-3056F46EF7F2}">
            <xm:f>NOT(ISERROR(SEARCH('Tabla probabilidad'!$B$5,I55)))</xm:f>
            <xm:f>'Tabla probabilidad'!$B$5</xm:f>
            <x14:dxf>
              <font>
                <color rgb="FF9C0006"/>
              </font>
              <fill>
                <patternFill>
                  <bgColor rgb="FFFFC7CE"/>
                </patternFill>
              </fill>
            </x14:dxf>
          </x14:cfRule>
          <xm:sqref>I55</xm:sqref>
        </x14:conditionalFormatting>
      </x14:conditionalFormattings>
    </ext>
    <ext xmlns:x14="http://schemas.microsoft.com/office/spreadsheetml/2009/9/main" uri="{CCE6A557-97BC-4b89-ADB6-D9C93CAAB3DF}">
      <x14:dataValidations xmlns:xm="http://schemas.microsoft.com/office/excel/2006/main" xWindow="1166" yWindow="529" count="10">
        <x14:dataValidation type="list" allowBlank="1" showInputMessage="1" showErrorMessage="1">
          <x14:formula1>
            <xm:f>LISTA!$J$3:$J$4</xm:f>
          </x14:formula1>
          <xm:sqref>AN25:AN26 AN30:AN31 AN55 AN35:AN38 AN10:AN17 AN40:AN45 AN50 AN20:AN22</xm:sqref>
        </x14:dataValidation>
        <x14:dataValidation type="list" allowBlank="1" showInputMessage="1" showErrorMessage="1">
          <x14:formula1>
            <xm:f>LISTA!$K$3:$K$6</xm:f>
          </x14:formula1>
          <xm:sqref>AH15 AH10 AH20 AH25 AH35 AH40 AH30 AH45 AH50 AH55</xm:sqref>
        </x14:dataValidation>
        <x14:dataValidation type="list" allowBlank="1" showInputMessage="1" showErrorMessage="1">
          <x14:formula1>
            <xm:f>LISTA!$E$3:$E$5</xm:f>
          </x14:formula1>
          <xm:sqref>R10:R59</xm:sqref>
        </x14:dataValidation>
        <x14:dataValidation type="list" allowBlank="1" showInputMessage="1" showErrorMessage="1">
          <x14:formula1>
            <xm:f>LISTA!$F$3:$F$4</xm:f>
          </x14:formula1>
          <xm:sqref>S10:S59</xm:sqref>
        </x14:dataValidation>
        <x14:dataValidation type="list" allowBlank="1" showInputMessage="1" showErrorMessage="1">
          <x14:formula1>
            <xm:f>LISTA!$G$3:$G$4</xm:f>
          </x14:formula1>
          <xm:sqref>U10:U59</xm:sqref>
        </x14:dataValidation>
        <x14:dataValidation type="list" allowBlank="1" showInputMessage="1" showErrorMessage="1">
          <x14:formula1>
            <xm:f>LISTA!$H$3:$H$4</xm:f>
          </x14:formula1>
          <xm:sqref>V10:V59</xm:sqref>
        </x14:dataValidation>
        <x14:dataValidation type="list" allowBlank="1" showInputMessage="1" showErrorMessage="1">
          <x14:formula1>
            <xm:f>LISTA!$I$3:$I$4</xm:f>
          </x14:formula1>
          <xm:sqref>W10:W59</xm:sqref>
        </x14:dataValidation>
        <x14:dataValidation type="list" allowBlank="1" showInputMessage="1" showErrorMessage="1">
          <x14:formula1>
            <xm:f>LISTA!$C$3:$C$10</xm:f>
          </x14:formula1>
          <xm:sqref>G10:G59</xm:sqref>
        </x14:dataValidation>
        <x14:dataValidation type="list" allowBlank="1" showInputMessage="1" showErrorMessage="1">
          <x14:formula1>
            <xm:f>LISTA!$D$3:$D$31</xm:f>
          </x14:formula1>
          <xm:sqref>K10:K59</xm:sqref>
        </x14:dataValidation>
        <x14:dataValidation type="list" allowBlank="1" showInputMessage="1" showErrorMessage="1">
          <x14:formula1>
            <xm:f>LISTA!$B$3:$B$9</xm:f>
          </x14:formula1>
          <xm:sqref>C10:C59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3:I9"/>
  <sheetViews>
    <sheetView zoomScale="69" zoomScaleNormal="69" workbookViewId="0">
      <selection activeCell="D7" sqref="D7"/>
    </sheetView>
  </sheetViews>
  <sheetFormatPr baseColWidth="10" defaultRowHeight="15"/>
  <cols>
    <col min="1" max="1" width="27.42578125" style="7" customWidth="1"/>
    <col min="2" max="2" width="33.28515625" style="7" customWidth="1"/>
    <col min="3" max="3" width="52.710937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c r="A3" s="498" t="s">
        <v>12</v>
      </c>
      <c r="B3" s="498"/>
      <c r="C3" s="498"/>
      <c r="D3" s="498"/>
      <c r="E3" s="498"/>
      <c r="F3" s="498"/>
      <c r="G3" s="498"/>
      <c r="H3" s="498"/>
    </row>
    <row r="4" spans="1:9">
      <c r="A4" s="498"/>
      <c r="B4" s="498"/>
      <c r="C4" s="498"/>
      <c r="D4" s="498"/>
      <c r="E4" s="498"/>
      <c r="F4" s="498"/>
      <c r="G4" s="498"/>
      <c r="H4" s="498"/>
    </row>
    <row r="5" spans="1:9" ht="34.5" thickBot="1">
      <c r="A5" s="19"/>
      <c r="B5" s="19"/>
      <c r="C5" s="19"/>
      <c r="D5" s="19"/>
      <c r="E5" s="19"/>
      <c r="F5" s="19"/>
      <c r="G5" s="19"/>
      <c r="H5" s="19"/>
    </row>
    <row r="6" spans="1:9" ht="71.25" customHeight="1" thickBot="1">
      <c r="A6" s="499" t="s">
        <v>12</v>
      </c>
      <c r="B6" s="84" t="s">
        <v>93</v>
      </c>
      <c r="C6" s="84" t="s">
        <v>94</v>
      </c>
      <c r="D6" s="85" t="s">
        <v>95</v>
      </c>
      <c r="E6" s="85" t="s">
        <v>96</v>
      </c>
      <c r="F6" s="85" t="s">
        <v>97</v>
      </c>
      <c r="G6" s="172" t="s">
        <v>98</v>
      </c>
      <c r="H6" s="84" t="s">
        <v>99</v>
      </c>
      <c r="I6" s="84" t="s">
        <v>341</v>
      </c>
    </row>
    <row r="7" spans="1:9" ht="265.5" customHeight="1" thickBot="1">
      <c r="A7" s="500"/>
      <c r="B7" s="20" t="s">
        <v>100</v>
      </c>
      <c r="C7" s="20" t="s">
        <v>101</v>
      </c>
      <c r="D7" s="20" t="s">
        <v>102</v>
      </c>
      <c r="E7" s="20" t="s">
        <v>103</v>
      </c>
      <c r="F7" s="20" t="s">
        <v>104</v>
      </c>
      <c r="G7" s="21" t="s">
        <v>105</v>
      </c>
      <c r="H7" s="194" t="s">
        <v>106</v>
      </c>
      <c r="I7" s="194" t="s">
        <v>342</v>
      </c>
    </row>
    <row r="9" spans="1:9">
      <c r="D9" s="7" t="s">
        <v>637</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G735"/>
  <sheetViews>
    <sheetView topLeftCell="A4" zoomScale="90" zoomScaleNormal="90" workbookViewId="0">
      <selection activeCell="E12" sqref="E12"/>
    </sheetView>
  </sheetViews>
  <sheetFormatPr baseColWidth="10" defaultRowHeight="15"/>
  <cols>
    <col min="2" max="2" width="24.140625" customWidth="1"/>
    <col min="3" max="3" width="75.7109375" customWidth="1"/>
    <col min="4" max="4" width="29.85546875" customWidth="1"/>
    <col min="32" max="137" width="11.42578125" style="122"/>
  </cols>
  <sheetData>
    <row r="1" spans="1:31" s="122" customFormat="1"/>
    <row r="2" spans="1:31" ht="23.25">
      <c r="A2" s="7"/>
      <c r="B2" s="501" t="s">
        <v>107</v>
      </c>
      <c r="C2" s="501"/>
      <c r="D2" s="501"/>
      <c r="E2" s="7"/>
      <c r="F2" s="7"/>
      <c r="G2" s="7"/>
      <c r="H2" s="7"/>
      <c r="I2" s="7"/>
      <c r="J2" s="7"/>
      <c r="K2" s="7"/>
      <c r="L2" s="7"/>
      <c r="M2" s="7"/>
      <c r="N2" s="7"/>
      <c r="O2" s="7"/>
      <c r="P2" s="7"/>
      <c r="Q2" s="7"/>
      <c r="R2" s="7"/>
      <c r="S2" s="7"/>
      <c r="T2" s="7"/>
      <c r="U2" s="7"/>
      <c r="V2" s="7"/>
      <c r="W2" s="7"/>
      <c r="X2" s="7"/>
      <c r="Y2" s="7"/>
      <c r="Z2" s="7"/>
      <c r="AA2" s="7"/>
      <c r="AB2" s="7"/>
      <c r="AC2" s="7"/>
      <c r="AD2" s="7"/>
      <c r="AE2" s="7"/>
    </row>
    <row r="3" spans="1:31">
      <c r="A3" s="7"/>
      <c r="B3" s="111"/>
      <c r="C3" s="111"/>
      <c r="D3" s="111"/>
      <c r="E3" s="7"/>
      <c r="F3" s="7"/>
      <c r="G3" s="7"/>
      <c r="H3" s="7"/>
      <c r="I3" s="7"/>
      <c r="J3" s="7"/>
      <c r="K3" s="7"/>
      <c r="L3" s="7"/>
      <c r="M3" s="7"/>
      <c r="N3" s="7"/>
      <c r="O3" s="7"/>
      <c r="P3" s="7"/>
      <c r="Q3" s="7"/>
      <c r="R3" s="7"/>
      <c r="S3" s="7"/>
      <c r="T3" s="7"/>
      <c r="U3" s="7"/>
      <c r="V3" s="7"/>
      <c r="W3" s="7"/>
      <c r="X3" s="7"/>
      <c r="Y3" s="7"/>
      <c r="Z3" s="7"/>
      <c r="AA3" s="7"/>
      <c r="AB3" s="7"/>
      <c r="AC3" s="7"/>
      <c r="AD3" s="7"/>
      <c r="AE3" s="7"/>
    </row>
    <row r="4" spans="1:31" ht="23.25">
      <c r="A4" s="7"/>
      <c r="B4" s="22"/>
      <c r="C4" s="125" t="s">
        <v>108</v>
      </c>
      <c r="D4" s="125" t="s">
        <v>109</v>
      </c>
      <c r="E4" s="7"/>
      <c r="F4" s="7"/>
      <c r="G4" s="7"/>
      <c r="H4" s="7"/>
      <c r="I4" s="7"/>
      <c r="J4" s="7"/>
      <c r="K4" s="7"/>
      <c r="L4" s="7"/>
      <c r="M4" s="7"/>
      <c r="N4" s="7"/>
      <c r="O4" s="7"/>
      <c r="P4" s="7"/>
      <c r="Q4" s="7"/>
      <c r="R4" s="7"/>
      <c r="S4" s="7"/>
      <c r="T4" s="7"/>
      <c r="U4" s="7"/>
      <c r="V4" s="7"/>
      <c r="W4" s="7"/>
      <c r="X4" s="7"/>
      <c r="Y4" s="7"/>
      <c r="Z4" s="7"/>
      <c r="AA4" s="7"/>
      <c r="AB4" s="7"/>
      <c r="AC4" s="7"/>
      <c r="AD4" s="7"/>
      <c r="AE4" s="7"/>
    </row>
    <row r="5" spans="1:31" ht="46.5">
      <c r="A5" s="7"/>
      <c r="B5" s="126" t="s">
        <v>110</v>
      </c>
      <c r="C5" s="127" t="s">
        <v>365</v>
      </c>
      <c r="D5" s="128">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c r="A6" s="7"/>
      <c r="B6" s="129" t="s">
        <v>111</v>
      </c>
      <c r="C6" s="130" t="s">
        <v>112</v>
      </c>
      <c r="D6" s="131">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c r="A7" s="7"/>
      <c r="B7" s="132" t="s">
        <v>113</v>
      </c>
      <c r="C7" s="130" t="s">
        <v>114</v>
      </c>
      <c r="D7" s="131">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c r="A8" s="7"/>
      <c r="B8" s="133" t="s">
        <v>115</v>
      </c>
      <c r="C8" s="130" t="s">
        <v>116</v>
      </c>
      <c r="D8" s="131">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c r="A9" s="7"/>
      <c r="B9" s="134" t="s">
        <v>117</v>
      </c>
      <c r="C9" s="130" t="s">
        <v>118</v>
      </c>
      <c r="D9" s="131">
        <v>1</v>
      </c>
      <c r="E9" s="7"/>
      <c r="F9" s="7"/>
      <c r="G9" s="7"/>
      <c r="H9" s="7"/>
      <c r="I9" s="7"/>
      <c r="J9" s="7"/>
      <c r="K9" s="7"/>
      <c r="L9" s="7"/>
      <c r="M9" s="7"/>
      <c r="N9" s="7"/>
      <c r="O9" s="7"/>
      <c r="P9" s="7"/>
      <c r="Q9" s="7"/>
      <c r="R9" s="7"/>
      <c r="S9" s="7"/>
      <c r="T9" s="7"/>
      <c r="U9" s="7"/>
      <c r="V9" s="7"/>
      <c r="W9" s="7"/>
      <c r="X9" s="7"/>
      <c r="Y9" s="7"/>
      <c r="Z9" s="7"/>
      <c r="AA9" s="7"/>
      <c r="AB9" s="7"/>
      <c r="AC9" s="7"/>
      <c r="AD9" s="7"/>
      <c r="AE9" s="7"/>
    </row>
    <row r="10" spans="1:31">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122" customFormat="1"/>
    <row r="35" spans="1:31" s="122" customFormat="1"/>
    <row r="36" spans="1:31" s="122" customFormat="1"/>
    <row r="37" spans="1:31" s="122" customFormat="1"/>
    <row r="38" spans="1:31" s="122" customFormat="1"/>
    <row r="39" spans="1:31" s="122" customFormat="1"/>
    <row r="40" spans="1:31" s="122" customFormat="1"/>
    <row r="41" spans="1:31" s="122" customFormat="1"/>
    <row r="42" spans="1:31" s="122" customFormat="1"/>
    <row r="43" spans="1:31" s="122" customFormat="1"/>
    <row r="44" spans="1:31" s="122" customFormat="1"/>
    <row r="45" spans="1:31" s="122" customFormat="1"/>
    <row r="46" spans="1:31" s="122" customFormat="1"/>
    <row r="47" spans="1:31" s="122" customFormat="1"/>
    <row r="48" spans="1:31" s="122" customFormat="1"/>
    <row r="49" s="122" customFormat="1"/>
    <row r="50" s="122" customFormat="1"/>
    <row r="51" s="122" customFormat="1"/>
    <row r="52" s="122" customFormat="1"/>
    <row r="53" s="122" customFormat="1"/>
    <row r="54" s="122" customFormat="1"/>
    <row r="55" s="122" customFormat="1"/>
    <row r="56" s="122" customFormat="1"/>
    <row r="57" s="122" customFormat="1"/>
    <row r="58" s="122" customFormat="1"/>
    <row r="59" s="122" customFormat="1"/>
    <row r="60" s="122" customFormat="1"/>
    <row r="61" s="122" customFormat="1"/>
    <row r="62" s="122" customFormat="1"/>
    <row r="63" s="122" customFormat="1"/>
    <row r="64" s="122" customFormat="1"/>
    <row r="65" s="122" customFormat="1"/>
    <row r="66" s="122" customFormat="1"/>
    <row r="67" s="122" customFormat="1"/>
    <row r="68" s="122" customFormat="1"/>
    <row r="69" s="122" customFormat="1"/>
    <row r="70" s="122" customFormat="1"/>
    <row r="71" s="122" customFormat="1"/>
    <row r="72" s="122" customFormat="1"/>
    <row r="73" s="122" customFormat="1"/>
    <row r="74" s="122" customFormat="1"/>
    <row r="75" s="122" customFormat="1"/>
    <row r="76" s="122" customFormat="1"/>
    <row r="77" s="122" customFormat="1"/>
    <row r="78" s="122" customFormat="1"/>
    <row r="79" s="122" customFormat="1"/>
    <row r="80" s="122" customFormat="1"/>
    <row r="81" s="122" customFormat="1"/>
    <row r="82" s="122" customFormat="1"/>
    <row r="83" s="122" customFormat="1"/>
    <row r="84" s="122" customFormat="1"/>
    <row r="85" s="122" customFormat="1"/>
    <row r="86" s="122" customFormat="1"/>
    <row r="87" s="122" customFormat="1"/>
    <row r="88" s="122" customFormat="1"/>
    <row r="89" s="122" customFormat="1"/>
    <row r="90" s="122" customFormat="1"/>
    <row r="91" s="122" customFormat="1"/>
    <row r="92" s="122" customFormat="1"/>
    <row r="93" s="122" customFormat="1"/>
    <row r="94" s="122" customFormat="1"/>
    <row r="95" s="122" customFormat="1"/>
    <row r="96" s="122" customFormat="1"/>
    <row r="97" s="122" customFormat="1"/>
    <row r="98" s="122" customFormat="1"/>
    <row r="99" s="122" customFormat="1"/>
    <row r="100" s="122" customFormat="1"/>
    <row r="101" s="122" customFormat="1"/>
    <row r="102" s="122" customFormat="1"/>
    <row r="103" s="122" customFormat="1"/>
    <row r="104" s="122" customFormat="1"/>
    <row r="105" s="122" customFormat="1"/>
    <row r="106" s="122" customFormat="1"/>
    <row r="107" s="122" customFormat="1"/>
    <row r="108" s="122" customFormat="1"/>
    <row r="109" s="122" customFormat="1"/>
    <row r="110" s="122" customFormat="1"/>
    <row r="111" s="122" customFormat="1"/>
    <row r="112" s="122" customFormat="1"/>
    <row r="113" s="122" customFormat="1"/>
    <row r="114" s="122" customFormat="1"/>
    <row r="115" s="122" customFormat="1"/>
    <row r="116" s="122" customFormat="1"/>
    <row r="117" s="122" customFormat="1"/>
    <row r="118" s="122" customFormat="1"/>
    <row r="119" s="122" customFormat="1"/>
    <row r="120" s="122" customFormat="1"/>
    <row r="121" s="122" customFormat="1"/>
    <row r="122" s="122" customFormat="1"/>
    <row r="123" s="122" customFormat="1"/>
    <row r="124" s="122" customFormat="1"/>
    <row r="125" s="122" customFormat="1"/>
    <row r="126" s="122" customFormat="1"/>
    <row r="127" s="122" customFormat="1"/>
    <row r="128" s="122" customFormat="1"/>
    <row r="129" s="122" customFormat="1"/>
    <row r="130" s="122" customFormat="1"/>
    <row r="131" s="122" customFormat="1"/>
    <row r="132" s="122" customFormat="1"/>
    <row r="133" s="122" customFormat="1"/>
    <row r="134" s="122" customFormat="1"/>
    <row r="135" s="122" customFormat="1"/>
    <row r="136" s="122" customFormat="1"/>
    <row r="137" s="122" customFormat="1"/>
    <row r="138" s="122" customFormat="1"/>
    <row r="139" s="122" customFormat="1"/>
    <row r="140" s="122" customFormat="1"/>
    <row r="141" s="122" customFormat="1"/>
    <row r="142" s="122" customFormat="1"/>
    <row r="143" s="122" customFormat="1"/>
    <row r="144" s="122" customFormat="1"/>
    <row r="145" s="122" customFormat="1"/>
    <row r="146" s="122" customFormat="1"/>
    <row r="147" s="122" customFormat="1"/>
    <row r="148" s="122" customFormat="1"/>
    <row r="149" s="122" customFormat="1"/>
    <row r="150" s="122" customFormat="1"/>
    <row r="151" s="122" customFormat="1"/>
    <row r="152" s="122" customFormat="1"/>
    <row r="153" s="122" customFormat="1"/>
    <row r="154" s="122" customFormat="1"/>
    <row r="155" s="122" customFormat="1"/>
    <row r="156" s="122" customFormat="1"/>
    <row r="157" s="122" customFormat="1"/>
    <row r="158" s="122" customFormat="1"/>
    <row r="159" s="122" customFormat="1"/>
    <row r="160" s="122" customFormat="1"/>
    <row r="161" s="122" customFormat="1"/>
    <row r="162" s="122" customFormat="1"/>
    <row r="163" s="122" customFormat="1"/>
    <row r="164" s="122" customFormat="1"/>
    <row r="165" s="122" customFormat="1"/>
    <row r="166" s="122" customFormat="1"/>
    <row r="167" s="122" customFormat="1"/>
    <row r="168" s="122" customFormat="1"/>
    <row r="169" s="122" customFormat="1"/>
    <row r="170" s="122" customFormat="1"/>
    <row r="171" s="122" customFormat="1"/>
    <row r="172" s="122" customFormat="1"/>
    <row r="173" s="122" customFormat="1"/>
    <row r="174" s="122" customFormat="1"/>
    <row r="175" s="122" customFormat="1"/>
    <row r="176" s="122" customFormat="1"/>
    <row r="177" s="122" customFormat="1"/>
    <row r="178" s="122" customFormat="1"/>
    <row r="179" s="122" customFormat="1"/>
    <row r="180" s="122" customFormat="1"/>
    <row r="181" s="122" customFormat="1"/>
    <row r="182" s="122" customFormat="1"/>
    <row r="183" s="122" customFormat="1"/>
    <row r="184" s="122" customFormat="1"/>
    <row r="185" s="122" customFormat="1"/>
    <row r="186" s="122" customFormat="1"/>
    <row r="187" s="122" customFormat="1"/>
    <row r="188" s="122" customFormat="1"/>
    <row r="189" s="122" customFormat="1"/>
    <row r="190" s="122" customFormat="1"/>
    <row r="191" s="122" customFormat="1"/>
    <row r="192" s="122" customFormat="1"/>
    <row r="193" s="122" customFormat="1"/>
    <row r="194" s="122" customFormat="1"/>
    <row r="195" s="122" customFormat="1"/>
    <row r="196" s="122" customFormat="1"/>
    <row r="197" s="122" customFormat="1"/>
    <row r="198" s="122" customFormat="1"/>
    <row r="199" s="122" customFormat="1"/>
    <row r="200" s="122" customFormat="1"/>
    <row r="201" s="122" customFormat="1"/>
    <row r="202" s="122" customFormat="1"/>
    <row r="203" s="122" customFormat="1"/>
    <row r="204" s="122" customFormat="1"/>
    <row r="205" s="122" customFormat="1"/>
    <row r="206" s="122" customFormat="1"/>
    <row r="207" s="122" customFormat="1"/>
    <row r="208" s="122" customFormat="1"/>
    <row r="209" s="122" customFormat="1"/>
    <row r="210" s="122" customFormat="1"/>
    <row r="211" s="122" customFormat="1"/>
    <row r="212" s="122" customFormat="1"/>
    <row r="213" s="122" customFormat="1"/>
    <row r="214" s="122" customFormat="1"/>
    <row r="215" s="122" customFormat="1"/>
    <row r="216" s="122" customFormat="1"/>
    <row r="217" s="122" customFormat="1"/>
    <row r="218" s="122" customFormat="1"/>
    <row r="219" s="122" customFormat="1"/>
    <row r="220" s="122" customFormat="1"/>
    <row r="221" s="122" customFormat="1"/>
    <row r="222" s="122" customFormat="1"/>
    <row r="223" s="122" customFormat="1"/>
    <row r="224" s="122" customFormat="1"/>
    <row r="225" s="122" customFormat="1"/>
    <row r="226" s="122" customFormat="1"/>
    <row r="227" s="122" customFormat="1"/>
    <row r="228" s="122" customFormat="1"/>
    <row r="229" s="122" customFormat="1"/>
    <row r="230" s="122" customFormat="1"/>
    <row r="231" s="122" customFormat="1"/>
    <row r="232" s="122" customFormat="1"/>
    <row r="233" s="122" customFormat="1"/>
    <row r="234" s="122" customFormat="1"/>
    <row r="235" s="122" customFormat="1"/>
    <row r="236" s="122" customFormat="1"/>
    <row r="237" s="122" customFormat="1"/>
    <row r="238" s="122" customFormat="1"/>
    <row r="239" s="122" customFormat="1"/>
    <row r="240" s="122" customFormat="1"/>
    <row r="241" s="122" customFormat="1"/>
    <row r="242" s="122" customFormat="1"/>
    <row r="243" s="122" customFormat="1"/>
    <row r="244" s="122" customFormat="1"/>
    <row r="245" s="122" customFormat="1"/>
    <row r="246" s="122" customFormat="1"/>
    <row r="247" s="122" customFormat="1"/>
    <row r="248" s="122" customFormat="1"/>
    <row r="249" s="122" customFormat="1"/>
    <row r="250" s="122" customFormat="1"/>
    <row r="251" s="122" customFormat="1"/>
    <row r="252" s="122" customFormat="1"/>
    <row r="253" s="122" customFormat="1"/>
    <row r="254" s="122" customFormat="1"/>
    <row r="255" s="122" customFormat="1"/>
    <row r="256" s="122" customFormat="1"/>
    <row r="257" s="122" customFormat="1"/>
    <row r="258" s="122" customFormat="1"/>
    <row r="259" s="122" customFormat="1"/>
    <row r="260" s="122" customFormat="1"/>
    <row r="261" s="122" customFormat="1"/>
    <row r="262" s="122" customFormat="1"/>
    <row r="263" s="122" customFormat="1"/>
    <row r="264" s="122" customFormat="1"/>
    <row r="265" s="122" customFormat="1"/>
    <row r="266" s="122" customFormat="1"/>
    <row r="267" s="122" customFormat="1"/>
    <row r="268" s="122" customFormat="1"/>
    <row r="269" s="122" customFormat="1"/>
    <row r="270" s="122" customFormat="1"/>
    <row r="271" s="122" customFormat="1"/>
    <row r="272" s="122" customFormat="1"/>
    <row r="273" s="122" customFormat="1"/>
    <row r="274" s="122" customFormat="1"/>
    <row r="275" s="122" customFormat="1"/>
    <row r="276" s="122" customFormat="1"/>
    <row r="277" s="122" customFormat="1"/>
    <row r="278" s="122" customFormat="1"/>
    <row r="279" s="122" customFormat="1"/>
    <row r="280" s="122" customFormat="1"/>
    <row r="281" s="122" customFormat="1"/>
    <row r="282" s="122" customFormat="1"/>
    <row r="283" s="122" customFormat="1"/>
    <row r="284" s="122" customFormat="1"/>
    <row r="285" s="122" customFormat="1"/>
    <row r="286" s="122" customFormat="1"/>
    <row r="287" s="122" customFormat="1"/>
    <row r="288" s="122" customFormat="1"/>
    <row r="289" s="122" customFormat="1"/>
    <row r="290" s="122" customFormat="1"/>
    <row r="291" s="122" customFormat="1"/>
    <row r="292" s="122" customFormat="1"/>
    <row r="293" s="122" customFormat="1"/>
    <row r="294" s="122" customFormat="1"/>
    <row r="295" s="122" customFormat="1"/>
    <row r="296" s="122" customFormat="1"/>
    <row r="297" s="122" customFormat="1"/>
    <row r="298" s="122" customFormat="1"/>
    <row r="299" s="122" customFormat="1"/>
    <row r="300" s="122" customFormat="1"/>
    <row r="301" s="122" customFormat="1"/>
    <row r="302" s="122" customFormat="1"/>
    <row r="303" s="122" customFormat="1"/>
    <row r="304" s="122" customFormat="1"/>
    <row r="305" s="122" customFormat="1"/>
    <row r="306" s="122" customFormat="1"/>
    <row r="307" s="122" customFormat="1"/>
    <row r="308" s="122" customFormat="1"/>
    <row r="309" s="122" customFormat="1"/>
    <row r="310" s="122" customFormat="1"/>
    <row r="311" s="122" customFormat="1"/>
    <row r="312" s="122" customFormat="1"/>
    <row r="313" s="122" customFormat="1"/>
    <row r="314" s="122" customFormat="1"/>
    <row r="315" s="122" customFormat="1"/>
    <row r="316" s="122" customFormat="1"/>
    <row r="317" s="122" customFormat="1"/>
    <row r="318" s="122" customFormat="1"/>
    <row r="319" s="122" customFormat="1"/>
    <row r="320" s="122" customFormat="1"/>
    <row r="321" s="122" customFormat="1"/>
    <row r="322" s="122" customFormat="1"/>
    <row r="323" s="122" customFormat="1"/>
    <row r="324" s="122" customFormat="1"/>
    <row r="325" s="122" customFormat="1"/>
    <row r="326" s="122" customFormat="1"/>
    <row r="327" s="122" customFormat="1"/>
    <row r="328" s="122" customFormat="1"/>
    <row r="329" s="122" customFormat="1"/>
    <row r="330" s="122" customFormat="1"/>
    <row r="331" s="122" customFormat="1"/>
    <row r="332" s="122" customFormat="1"/>
    <row r="333" s="122" customFormat="1"/>
    <row r="334" s="122" customFormat="1"/>
    <row r="335" s="122" customFormat="1"/>
    <row r="336" s="122" customFormat="1"/>
    <row r="337" s="122" customFormat="1"/>
    <row r="338" s="122" customFormat="1"/>
    <row r="339" s="122" customFormat="1"/>
    <row r="340" s="122" customFormat="1"/>
    <row r="341" s="122" customFormat="1"/>
    <row r="342" s="122" customFormat="1"/>
    <row r="343" s="122" customFormat="1"/>
    <row r="344" s="122" customFormat="1"/>
    <row r="345" s="122" customFormat="1"/>
    <row r="346" s="122" customFormat="1"/>
    <row r="347" s="122" customFormat="1"/>
    <row r="348" s="122" customFormat="1"/>
    <row r="349" s="122" customFormat="1"/>
    <row r="350" s="122" customFormat="1"/>
    <row r="351" s="122" customFormat="1"/>
    <row r="352" s="122" customFormat="1"/>
    <row r="353" s="122" customFormat="1"/>
    <row r="354" s="122" customFormat="1"/>
    <row r="355" s="122" customFormat="1"/>
    <row r="356" s="122" customFormat="1"/>
    <row r="357" s="122" customFormat="1"/>
    <row r="358" s="122" customFormat="1"/>
    <row r="359" s="122" customFormat="1"/>
    <row r="360" s="122" customFormat="1"/>
    <row r="361" s="122" customFormat="1"/>
    <row r="362" s="122" customFormat="1"/>
    <row r="363" s="122" customFormat="1"/>
    <row r="364" s="122" customFormat="1"/>
    <row r="365" s="122" customFormat="1"/>
    <row r="366" s="122" customFormat="1"/>
    <row r="367" s="122" customFormat="1"/>
    <row r="368" s="122" customFormat="1"/>
    <row r="369" s="122" customFormat="1"/>
    <row r="370" s="122" customFormat="1"/>
    <row r="371" s="122" customFormat="1"/>
    <row r="372" s="122" customFormat="1"/>
    <row r="373" s="122" customFormat="1"/>
    <row r="374" s="122" customFormat="1"/>
    <row r="375" s="122" customFormat="1"/>
    <row r="376" s="122" customFormat="1"/>
    <row r="377" s="122" customFormat="1"/>
    <row r="378" s="122" customFormat="1"/>
    <row r="379" s="122" customFormat="1"/>
    <row r="380" s="122" customFormat="1"/>
    <row r="381" s="122" customFormat="1"/>
    <row r="382" s="122" customFormat="1"/>
    <row r="383" s="122" customFormat="1"/>
    <row r="384" s="122" customFormat="1"/>
    <row r="385" s="122" customFormat="1"/>
    <row r="386" s="122" customFormat="1"/>
    <row r="387" s="122" customFormat="1"/>
    <row r="388" s="122" customFormat="1"/>
    <row r="389" s="122" customFormat="1"/>
    <row r="390" s="122" customFormat="1"/>
    <row r="391" s="122" customFormat="1"/>
    <row r="392" s="122" customFormat="1"/>
    <row r="393" s="122" customFormat="1"/>
    <row r="394" s="122" customFormat="1"/>
    <row r="395" s="122" customFormat="1"/>
    <row r="396" s="122" customFormat="1"/>
    <row r="397" s="122" customFormat="1"/>
    <row r="398" s="122" customFormat="1"/>
    <row r="399" s="122" customFormat="1"/>
    <row r="400" s="122" customFormat="1"/>
    <row r="401" s="122" customFormat="1"/>
    <row r="402" s="122" customFormat="1"/>
    <row r="403" s="122" customFormat="1"/>
    <row r="404" s="122" customFormat="1"/>
    <row r="405" s="122" customFormat="1"/>
    <row r="406" s="122" customFormat="1"/>
    <row r="407" s="122" customFormat="1"/>
    <row r="408" s="122" customFormat="1"/>
    <row r="409" s="122" customFormat="1"/>
    <row r="410" s="122" customFormat="1"/>
    <row r="411" s="122" customFormat="1"/>
    <row r="412" s="122" customFormat="1"/>
    <row r="413" s="122" customFormat="1"/>
    <row r="414" s="122" customFormat="1"/>
    <row r="415" s="122" customFormat="1"/>
    <row r="416" s="122" customFormat="1"/>
    <row r="417" s="122" customFormat="1"/>
    <row r="418" s="122" customFormat="1"/>
    <row r="419" s="122" customFormat="1"/>
    <row r="420" s="122" customFormat="1"/>
    <row r="421" s="122" customFormat="1"/>
    <row r="422" s="122" customFormat="1"/>
    <row r="423" s="122" customFormat="1"/>
    <row r="424" s="122" customFormat="1"/>
    <row r="425" s="122" customFormat="1"/>
    <row r="426" s="122" customFormat="1"/>
    <row r="427" s="122" customFormat="1"/>
    <row r="428" s="122" customFormat="1"/>
    <row r="429" s="122" customFormat="1"/>
    <row r="430" s="122" customFormat="1"/>
    <row r="431" s="122" customFormat="1"/>
    <row r="432" s="122" customFormat="1"/>
    <row r="433" s="122" customFormat="1"/>
    <row r="434" s="122" customFormat="1"/>
    <row r="435" s="122" customFormat="1"/>
    <row r="436" s="122" customFormat="1"/>
    <row r="437" s="122" customFormat="1"/>
    <row r="438" s="122" customFormat="1"/>
    <row r="439" s="122" customFormat="1"/>
    <row r="440" s="122" customFormat="1"/>
    <row r="441" s="122" customFormat="1"/>
    <row r="442" s="122" customFormat="1"/>
    <row r="443" s="122" customFormat="1"/>
    <row r="444" s="122" customFormat="1"/>
    <row r="445" s="122" customFormat="1"/>
    <row r="446" s="122" customFormat="1"/>
    <row r="447" s="122" customFormat="1"/>
    <row r="448" s="122" customFormat="1"/>
    <row r="449" s="122" customFormat="1"/>
    <row r="450" s="122" customFormat="1"/>
    <row r="451" s="122" customFormat="1"/>
    <row r="452" s="122" customFormat="1"/>
    <row r="453" s="122" customFormat="1"/>
    <row r="454" s="122" customFormat="1"/>
    <row r="455" s="122" customFormat="1"/>
    <row r="456" s="122" customFormat="1"/>
    <row r="457" s="122" customFormat="1"/>
    <row r="458" s="122" customFormat="1"/>
    <row r="459" s="122" customFormat="1"/>
    <row r="460" s="122" customFormat="1"/>
    <row r="461" s="122" customFormat="1"/>
    <row r="462" s="122" customFormat="1"/>
    <row r="463" s="122" customFormat="1"/>
    <row r="464" s="122" customFormat="1"/>
    <row r="465" s="122" customFormat="1"/>
    <row r="466" s="122" customFormat="1"/>
    <row r="467" s="122" customFormat="1"/>
    <row r="468" s="122" customFormat="1"/>
    <row r="469" s="122" customFormat="1"/>
    <row r="470" s="122" customFormat="1"/>
    <row r="471" s="122" customFormat="1"/>
    <row r="472" s="122" customFormat="1"/>
    <row r="473" s="122" customFormat="1"/>
    <row r="474" s="122" customFormat="1"/>
    <row r="475" s="122" customFormat="1"/>
    <row r="476" s="122" customFormat="1"/>
    <row r="477" s="122" customFormat="1"/>
    <row r="478" s="122" customFormat="1"/>
    <row r="479" s="122" customFormat="1"/>
    <row r="480" s="122" customFormat="1"/>
    <row r="481" s="122" customFormat="1"/>
    <row r="482" s="122" customFormat="1"/>
    <row r="483" s="122" customFormat="1"/>
    <row r="484" s="122" customFormat="1"/>
    <row r="485" s="122" customFormat="1"/>
    <row r="486" s="122" customFormat="1"/>
    <row r="487" s="122" customFormat="1"/>
    <row r="488" s="122" customFormat="1"/>
    <row r="489" s="122" customFormat="1"/>
    <row r="490" s="122" customFormat="1"/>
    <row r="491" s="122" customFormat="1"/>
    <row r="492" s="122" customFormat="1"/>
    <row r="493" s="122" customFormat="1"/>
    <row r="494" s="122" customFormat="1"/>
    <row r="495" s="122" customFormat="1"/>
    <row r="496" s="122" customFormat="1"/>
    <row r="497" s="122" customFormat="1"/>
    <row r="498" s="122" customFormat="1"/>
    <row r="499" s="122" customFormat="1"/>
    <row r="500" s="122" customFormat="1"/>
    <row r="501" s="122" customFormat="1"/>
    <row r="502" s="122" customFormat="1"/>
    <row r="503" s="122" customFormat="1"/>
    <row r="504" s="122" customFormat="1"/>
    <row r="505" s="122" customFormat="1"/>
    <row r="506" s="122" customFormat="1"/>
    <row r="507" s="122" customFormat="1"/>
    <row r="508" s="122" customFormat="1"/>
    <row r="509" s="122" customFormat="1"/>
    <row r="510" s="122" customFormat="1"/>
    <row r="511" s="122" customFormat="1"/>
    <row r="512" s="122" customFormat="1"/>
    <row r="513" s="122" customFormat="1"/>
    <row r="514" s="122" customFormat="1"/>
    <row r="515" s="122" customFormat="1"/>
    <row r="516" s="122" customFormat="1"/>
    <row r="517" s="122" customFormat="1"/>
    <row r="518" s="122" customFormat="1"/>
    <row r="519" s="122" customFormat="1"/>
    <row r="520" s="122" customFormat="1"/>
    <row r="521" s="122" customFormat="1"/>
    <row r="522" s="122" customFormat="1"/>
    <row r="523" s="122" customFormat="1"/>
    <row r="524" s="122" customFormat="1"/>
    <row r="525" s="122" customFormat="1"/>
    <row r="526" s="122" customFormat="1"/>
    <row r="527" s="122" customFormat="1"/>
    <row r="528" s="122" customFormat="1"/>
    <row r="529" s="122" customFormat="1"/>
    <row r="530" s="122" customFormat="1"/>
    <row r="531" s="122" customFormat="1"/>
    <row r="532" s="122" customFormat="1"/>
    <row r="533" s="122" customFormat="1"/>
    <row r="534" s="122" customFormat="1"/>
    <row r="535" s="122" customFormat="1"/>
    <row r="536" s="122" customFormat="1"/>
    <row r="537" s="122" customFormat="1"/>
    <row r="538" s="122" customFormat="1"/>
    <row r="539" s="122" customFormat="1"/>
    <row r="540" s="122" customFormat="1"/>
    <row r="541" s="122" customFormat="1"/>
    <row r="542" s="122" customFormat="1"/>
    <row r="543" s="122" customFormat="1"/>
    <row r="544" s="122" customFormat="1"/>
    <row r="545" s="122" customFormat="1"/>
    <row r="546" s="122" customFormat="1"/>
    <row r="547" s="122" customFormat="1"/>
    <row r="548" s="122" customFormat="1"/>
    <row r="549" s="122" customFormat="1"/>
    <row r="550" s="122" customFormat="1"/>
    <row r="551" s="122" customFormat="1"/>
    <row r="552" s="122" customFormat="1"/>
    <row r="553" s="122" customFormat="1"/>
    <row r="554" s="122" customFormat="1"/>
    <row r="555" s="122" customFormat="1"/>
    <row r="556" s="122" customFormat="1"/>
    <row r="557" s="122" customFormat="1"/>
    <row r="558" s="122" customFormat="1"/>
    <row r="559" s="122" customFormat="1"/>
    <row r="560" s="122" customFormat="1"/>
    <row r="561" s="122" customFormat="1"/>
    <row r="562" s="122" customFormat="1"/>
    <row r="563" s="122" customFormat="1"/>
    <row r="564" s="122" customFormat="1"/>
    <row r="565" s="122" customFormat="1"/>
    <row r="566" s="122" customFormat="1"/>
    <row r="567" s="122" customFormat="1"/>
    <row r="568" s="122" customFormat="1"/>
    <row r="569" s="122" customFormat="1"/>
    <row r="570" s="122" customFormat="1"/>
    <row r="571" s="122" customFormat="1"/>
    <row r="572" s="122" customFormat="1"/>
    <row r="573" s="122" customFormat="1"/>
    <row r="574" s="122" customFormat="1"/>
    <row r="575" s="122" customFormat="1"/>
    <row r="576" s="122" customFormat="1"/>
    <row r="577" s="122" customFormat="1"/>
    <row r="578" s="122" customFormat="1"/>
    <row r="579" s="122" customFormat="1"/>
    <row r="580" s="122" customFormat="1"/>
    <row r="581" s="122" customFormat="1"/>
    <row r="582" s="122" customFormat="1"/>
    <row r="583" s="122" customFormat="1"/>
    <row r="584" s="122" customFormat="1"/>
    <row r="585" s="122" customFormat="1"/>
    <row r="586" s="122" customFormat="1"/>
    <row r="587" s="122" customFormat="1"/>
    <row r="588" s="122" customFormat="1"/>
    <row r="589" s="122" customFormat="1"/>
    <row r="590" s="122" customFormat="1"/>
    <row r="591" s="122" customFormat="1"/>
    <row r="592" s="122" customFormat="1"/>
    <row r="593" s="122" customFormat="1"/>
    <row r="594" s="122" customFormat="1"/>
    <row r="595" s="122" customFormat="1"/>
    <row r="596" s="122" customFormat="1"/>
    <row r="597" s="122" customFormat="1"/>
    <row r="598" s="122" customFormat="1"/>
    <row r="599" s="122" customFormat="1"/>
    <row r="600" s="122" customFormat="1"/>
    <row r="601" s="122" customFormat="1"/>
    <row r="602" s="122" customFormat="1"/>
    <row r="603" s="122" customFormat="1"/>
    <row r="604" s="122" customFormat="1"/>
    <row r="605" s="122" customFormat="1"/>
    <row r="606" s="122" customFormat="1"/>
    <row r="607" s="122" customFormat="1"/>
    <row r="608" s="122" customFormat="1"/>
    <row r="609" s="122" customFormat="1"/>
    <row r="610" s="122" customFormat="1"/>
    <row r="611" s="122" customFormat="1"/>
    <row r="612" s="122" customFormat="1"/>
    <row r="613" s="122" customFormat="1"/>
    <row r="614" s="122" customFormat="1"/>
    <row r="615" s="122" customFormat="1"/>
    <row r="616" s="122" customFormat="1"/>
    <row r="617" s="122" customFormat="1"/>
    <row r="618" s="122" customFormat="1"/>
    <row r="619" s="122" customFormat="1"/>
    <row r="620" s="122" customFormat="1"/>
    <row r="621" s="122" customFormat="1"/>
    <row r="622" s="122" customFormat="1"/>
    <row r="623" s="122" customFormat="1"/>
    <row r="624" s="122" customFormat="1"/>
    <row r="625" s="122" customFormat="1"/>
    <row r="626" s="122" customFormat="1"/>
    <row r="627" s="122" customFormat="1"/>
    <row r="628" s="122" customFormat="1"/>
    <row r="629" s="122" customFormat="1"/>
    <row r="630" s="122" customFormat="1"/>
    <row r="631" s="122" customFormat="1"/>
    <row r="632" s="122" customFormat="1"/>
    <row r="633" s="122" customFormat="1"/>
    <row r="634" s="122" customFormat="1"/>
    <row r="635" s="122" customFormat="1"/>
    <row r="636" s="122" customFormat="1"/>
    <row r="637" s="122" customFormat="1"/>
    <row r="638" s="122" customFormat="1"/>
    <row r="639" s="122" customFormat="1"/>
    <row r="640" s="122" customFormat="1"/>
    <row r="641" s="122" customFormat="1"/>
    <row r="642" s="122" customFormat="1"/>
    <row r="643" s="122" customFormat="1"/>
    <row r="644" s="122" customFormat="1"/>
    <row r="645" s="122" customFormat="1"/>
    <row r="646" s="122" customFormat="1"/>
    <row r="647" s="122" customFormat="1"/>
    <row r="648" s="122" customFormat="1"/>
    <row r="649" s="122" customFormat="1"/>
    <row r="650" s="122" customFormat="1"/>
    <row r="651" s="122" customFormat="1"/>
    <row r="652" s="122" customFormat="1"/>
    <row r="653" s="122" customFormat="1"/>
    <row r="654" s="122" customFormat="1"/>
    <row r="655" s="122" customFormat="1"/>
    <row r="656" s="122" customFormat="1"/>
    <row r="657" s="122" customFormat="1"/>
    <row r="658" s="122" customFormat="1"/>
    <row r="659" s="122" customFormat="1"/>
    <row r="660" s="122" customFormat="1"/>
    <row r="661" s="122" customFormat="1"/>
    <row r="662" s="122" customFormat="1"/>
    <row r="663" s="122" customFormat="1"/>
    <row r="664" s="122" customFormat="1"/>
    <row r="665" s="122" customFormat="1"/>
    <row r="666" s="122" customFormat="1"/>
    <row r="667" s="122" customFormat="1"/>
    <row r="668" s="122" customFormat="1"/>
    <row r="669" s="122" customFormat="1"/>
    <row r="670" s="122" customFormat="1"/>
    <row r="671" s="122" customFormat="1"/>
    <row r="672" s="122" customFormat="1"/>
    <row r="673" s="122" customFormat="1"/>
    <row r="674" s="122" customFormat="1"/>
    <row r="675" s="122" customFormat="1"/>
    <row r="676" s="122" customFormat="1"/>
    <row r="677" s="122" customFormat="1"/>
    <row r="678" s="122" customFormat="1"/>
    <row r="679" s="122" customFormat="1"/>
    <row r="680" s="122" customFormat="1"/>
    <row r="681" s="122" customFormat="1"/>
    <row r="682" s="122" customFormat="1"/>
    <row r="683" s="122" customFormat="1"/>
    <row r="684" s="122" customFormat="1"/>
    <row r="685" s="122" customFormat="1"/>
    <row r="686" s="122" customFormat="1"/>
    <row r="687" s="122" customFormat="1"/>
    <row r="688" s="122" customFormat="1"/>
    <row r="689" s="122" customFormat="1"/>
    <row r="690" s="122" customFormat="1"/>
    <row r="691" s="122" customFormat="1"/>
    <row r="692" s="122" customFormat="1"/>
    <row r="693" s="122" customFormat="1"/>
    <row r="694" s="122" customFormat="1"/>
    <row r="695" s="122" customFormat="1"/>
    <row r="696" s="122" customFormat="1"/>
    <row r="697" s="122" customFormat="1"/>
    <row r="698" s="122" customFormat="1"/>
    <row r="699" s="122" customFormat="1"/>
    <row r="700" s="122" customFormat="1"/>
    <row r="701" s="122" customFormat="1"/>
    <row r="702" s="122" customFormat="1"/>
    <row r="703" s="122" customFormat="1"/>
    <row r="704" s="122" customFormat="1"/>
    <row r="705" s="122" customFormat="1"/>
    <row r="706" s="122" customFormat="1"/>
    <row r="707" s="122" customFormat="1"/>
    <row r="708" s="122" customFormat="1"/>
    <row r="709" s="122" customFormat="1"/>
    <row r="710" s="122" customFormat="1"/>
    <row r="711" s="122" customFormat="1"/>
    <row r="712" s="122" customFormat="1"/>
    <row r="713" s="122" customFormat="1"/>
    <row r="714" s="122" customFormat="1"/>
    <row r="715" s="122" customFormat="1"/>
    <row r="716" s="122" customFormat="1"/>
    <row r="717" s="122" customFormat="1"/>
    <row r="718" s="122" customFormat="1"/>
    <row r="719" s="122" customFormat="1"/>
    <row r="720" s="122" customFormat="1"/>
    <row r="721" s="122" customFormat="1"/>
    <row r="722" s="122" customFormat="1"/>
    <row r="723" s="122" customFormat="1"/>
    <row r="724" s="122" customFormat="1"/>
    <row r="725" s="122" customFormat="1"/>
    <row r="726" s="122" customFormat="1"/>
    <row r="727" s="122" customFormat="1"/>
    <row r="728" s="122" customFormat="1"/>
    <row r="729" s="122" customFormat="1"/>
    <row r="730" s="122" customFormat="1"/>
    <row r="731" s="122" customFormat="1"/>
    <row r="732" s="122" customFormat="1"/>
    <row r="733" s="122" customFormat="1"/>
    <row r="734" s="122" customFormat="1"/>
    <row r="735" s="122" customFormat="1"/>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IX260"/>
  <sheetViews>
    <sheetView topLeftCell="A10" zoomScale="67" zoomScaleNormal="67" workbookViewId="0">
      <selection activeCell="E14" sqref="E14"/>
    </sheetView>
  </sheetViews>
  <sheetFormatPr baseColWidth="10" defaultRowHeight="15"/>
  <cols>
    <col min="2" max="2" width="40.42578125" customWidth="1"/>
    <col min="3" max="3" width="74.85546875" hidden="1" customWidth="1"/>
    <col min="4" max="4" width="147.85546875" customWidth="1"/>
    <col min="5" max="5" width="26.140625" style="135" customWidth="1"/>
    <col min="11" max="258" width="11.42578125" style="122"/>
  </cols>
  <sheetData>
    <row r="1" spans="1:10" s="122" customFormat="1">
      <c r="E1" s="145"/>
    </row>
    <row r="2" spans="1:10" ht="33.75">
      <c r="A2" s="7"/>
      <c r="B2" s="502" t="s">
        <v>119</v>
      </c>
      <c r="C2" s="502"/>
      <c r="D2" s="502"/>
      <c r="E2" s="502"/>
      <c r="F2" s="7"/>
      <c r="G2" s="7"/>
      <c r="H2" s="7"/>
      <c r="I2" s="7"/>
      <c r="J2" s="7"/>
    </row>
    <row r="3" spans="1:10">
      <c r="A3" s="7"/>
      <c r="B3" s="111"/>
      <c r="C3" s="111"/>
      <c r="D3" s="111"/>
      <c r="E3" s="143"/>
      <c r="F3" s="7"/>
      <c r="G3" s="7"/>
      <c r="H3" s="7"/>
      <c r="I3" s="7"/>
      <c r="J3" s="7"/>
    </row>
    <row r="4" spans="1:10" ht="60">
      <c r="A4" s="7"/>
      <c r="B4" s="25"/>
      <c r="C4" s="112" t="s">
        <v>120</v>
      </c>
      <c r="D4" s="112" t="s">
        <v>121</v>
      </c>
      <c r="E4" s="143"/>
      <c r="F4" s="7"/>
      <c r="G4" s="7"/>
      <c r="H4" s="7"/>
      <c r="I4" s="7"/>
      <c r="J4" s="7"/>
    </row>
    <row r="5" spans="1:10" ht="76.5" customHeight="1">
      <c r="A5" s="26" t="s">
        <v>122</v>
      </c>
      <c r="B5" s="113" t="s">
        <v>273</v>
      </c>
      <c r="C5" s="114" t="s">
        <v>123</v>
      </c>
      <c r="D5" s="115" t="s">
        <v>47</v>
      </c>
      <c r="E5" s="144">
        <v>0.2</v>
      </c>
      <c r="F5" s="7"/>
      <c r="G5" s="7"/>
      <c r="H5" s="7"/>
      <c r="I5" s="7"/>
      <c r="J5" s="7"/>
    </row>
    <row r="6" spans="1:10" ht="99">
      <c r="A6" s="26" t="s">
        <v>124</v>
      </c>
      <c r="B6" s="116" t="s">
        <v>124</v>
      </c>
      <c r="C6" s="117" t="s">
        <v>125</v>
      </c>
      <c r="D6" s="118" t="s">
        <v>48</v>
      </c>
      <c r="E6" s="144">
        <v>0.4</v>
      </c>
      <c r="F6" s="7"/>
      <c r="G6" s="7"/>
      <c r="H6" s="7"/>
      <c r="I6" s="7"/>
      <c r="J6" s="7"/>
    </row>
    <row r="7" spans="1:10" ht="66">
      <c r="A7" s="26" t="s">
        <v>127</v>
      </c>
      <c r="B7" s="119" t="s">
        <v>274</v>
      </c>
      <c r="C7" s="117" t="s">
        <v>128</v>
      </c>
      <c r="D7" s="118" t="s">
        <v>129</v>
      </c>
      <c r="E7" s="144">
        <v>0.6</v>
      </c>
      <c r="F7" s="7"/>
      <c r="G7" s="7"/>
      <c r="H7" s="7"/>
      <c r="I7" s="7"/>
      <c r="J7" s="7"/>
    </row>
    <row r="8" spans="1:10" ht="66">
      <c r="A8" s="26" t="s">
        <v>130</v>
      </c>
      <c r="B8" s="120" t="s">
        <v>275</v>
      </c>
      <c r="C8" s="117" t="s">
        <v>131</v>
      </c>
      <c r="D8" s="118" t="s">
        <v>304</v>
      </c>
      <c r="E8" s="144">
        <v>0.8</v>
      </c>
      <c r="F8" s="7"/>
      <c r="G8" s="7"/>
      <c r="H8" s="7"/>
      <c r="I8" s="7"/>
      <c r="J8" s="7"/>
    </row>
    <row r="9" spans="1:10" ht="66">
      <c r="A9" s="26" t="s">
        <v>132</v>
      </c>
      <c r="B9" s="121" t="s">
        <v>276</v>
      </c>
      <c r="C9" s="117" t="s">
        <v>133</v>
      </c>
      <c r="D9" s="118" t="s">
        <v>50</v>
      </c>
      <c r="E9" s="144">
        <v>1</v>
      </c>
      <c r="F9" s="7"/>
      <c r="G9" s="7"/>
      <c r="H9" s="7"/>
      <c r="I9" s="7"/>
      <c r="J9" s="7"/>
    </row>
    <row r="10" spans="1:10" ht="20.25">
      <c r="A10" s="26"/>
      <c r="B10" s="26"/>
      <c r="C10" s="27"/>
      <c r="D10" s="27"/>
      <c r="E10" s="143"/>
      <c r="F10" s="7"/>
      <c r="G10" s="7"/>
      <c r="H10" s="7"/>
      <c r="I10" s="7"/>
      <c r="J10" s="7"/>
    </row>
    <row r="11" spans="1:10" ht="60">
      <c r="A11" s="26"/>
      <c r="B11" s="25"/>
      <c r="C11" s="112" t="s">
        <v>120</v>
      </c>
      <c r="D11" s="112" t="s">
        <v>289</v>
      </c>
      <c r="E11" s="143"/>
      <c r="F11" s="7"/>
      <c r="G11" s="7"/>
      <c r="H11" s="7"/>
      <c r="I11" s="7"/>
      <c r="J11" s="7"/>
    </row>
    <row r="12" spans="1:10" ht="79.5" customHeight="1">
      <c r="A12" s="26"/>
      <c r="B12" s="113" t="s">
        <v>273</v>
      </c>
      <c r="C12" s="114" t="s">
        <v>123</v>
      </c>
      <c r="D12" s="159" t="s">
        <v>295</v>
      </c>
      <c r="E12" s="144">
        <v>0.2</v>
      </c>
      <c r="F12" s="7"/>
      <c r="G12" s="7"/>
      <c r="H12" s="7"/>
      <c r="I12" s="7"/>
      <c r="J12" s="7"/>
    </row>
    <row r="13" spans="1:10" ht="33">
      <c r="A13" s="26"/>
      <c r="B13" s="116" t="s">
        <v>124</v>
      </c>
      <c r="C13" s="117" t="s">
        <v>125</v>
      </c>
      <c r="D13" s="159" t="s">
        <v>296</v>
      </c>
      <c r="E13" s="144">
        <v>0.4</v>
      </c>
      <c r="F13" s="7"/>
      <c r="G13" s="7"/>
      <c r="H13" s="7"/>
      <c r="I13" s="7"/>
      <c r="J13" s="7"/>
    </row>
    <row r="14" spans="1:10" ht="33">
      <c r="A14" s="26"/>
      <c r="B14" s="119" t="s">
        <v>274</v>
      </c>
      <c r="C14" s="117" t="s">
        <v>128</v>
      </c>
      <c r="D14" s="159" t="s">
        <v>297</v>
      </c>
      <c r="E14" s="144">
        <v>0.6</v>
      </c>
      <c r="F14" s="7"/>
      <c r="G14" s="7"/>
      <c r="H14" s="7"/>
      <c r="I14" s="7"/>
      <c r="J14" s="7"/>
    </row>
    <row r="15" spans="1:10" ht="33">
      <c r="A15" s="26"/>
      <c r="B15" s="120" t="s">
        <v>275</v>
      </c>
      <c r="C15" s="117" t="s">
        <v>131</v>
      </c>
      <c r="D15" s="159" t="s">
        <v>298</v>
      </c>
      <c r="E15" s="144">
        <v>0.8</v>
      </c>
      <c r="F15" s="7"/>
      <c r="G15" s="7"/>
      <c r="H15" s="7"/>
      <c r="I15" s="7"/>
      <c r="J15" s="7"/>
    </row>
    <row r="16" spans="1:10" ht="46.5" customHeight="1">
      <c r="A16" s="26"/>
      <c r="B16" s="121" t="s">
        <v>276</v>
      </c>
      <c r="C16" s="117" t="s">
        <v>133</v>
      </c>
      <c r="D16" s="159" t="s">
        <v>299</v>
      </c>
      <c r="E16" s="144">
        <v>1</v>
      </c>
      <c r="F16" s="7"/>
      <c r="G16" s="7"/>
      <c r="H16" s="7"/>
      <c r="I16" s="7"/>
      <c r="J16" s="7"/>
    </row>
    <row r="17" spans="1:10" ht="20.25">
      <c r="A17" s="26"/>
      <c r="B17" s="26"/>
      <c r="C17" s="27"/>
      <c r="D17" s="27"/>
      <c r="E17" s="143"/>
      <c r="F17" s="7"/>
      <c r="G17" s="7"/>
      <c r="H17" s="7"/>
      <c r="I17" s="7"/>
      <c r="J17" s="7"/>
    </row>
    <row r="18" spans="1:10" ht="16.5">
      <c r="A18" s="26"/>
      <c r="B18" s="28"/>
      <c r="C18" s="28"/>
      <c r="D18" s="28"/>
      <c r="E18" s="143"/>
      <c r="F18" s="7"/>
      <c r="G18" s="7"/>
      <c r="H18" s="7"/>
      <c r="I18" s="7"/>
      <c r="J18" s="7"/>
    </row>
    <row r="19" spans="1:10" ht="60">
      <c r="A19" s="26"/>
      <c r="B19" s="25"/>
      <c r="C19" s="112" t="s">
        <v>120</v>
      </c>
      <c r="D19" s="112" t="s">
        <v>302</v>
      </c>
      <c r="E19" s="143"/>
      <c r="F19" s="7"/>
      <c r="G19" s="7"/>
      <c r="H19" s="7"/>
      <c r="I19" s="7"/>
      <c r="J19" s="7"/>
    </row>
    <row r="20" spans="1:10" ht="57.75" customHeight="1">
      <c r="A20" s="26"/>
      <c r="B20" s="113" t="s">
        <v>273</v>
      </c>
      <c r="C20" s="114" t="s">
        <v>123</v>
      </c>
      <c r="D20" s="159" t="s">
        <v>290</v>
      </c>
      <c r="E20" s="144">
        <v>0.2</v>
      </c>
      <c r="F20" s="7"/>
      <c r="G20" s="7"/>
      <c r="H20" s="7"/>
      <c r="I20" s="7"/>
      <c r="J20" s="7"/>
    </row>
    <row r="21" spans="1:10" ht="54" customHeight="1">
      <c r="A21" s="26"/>
      <c r="B21" s="116" t="s">
        <v>124</v>
      </c>
      <c r="C21" s="117" t="s">
        <v>125</v>
      </c>
      <c r="D21" s="159" t="s">
        <v>291</v>
      </c>
      <c r="E21" s="144">
        <v>0.4</v>
      </c>
      <c r="F21" s="7"/>
      <c r="G21" s="7"/>
      <c r="H21" s="7"/>
      <c r="I21" s="7"/>
      <c r="J21" s="7"/>
    </row>
    <row r="22" spans="1:10" ht="64.5" customHeight="1">
      <c r="A22" s="26"/>
      <c r="B22" s="119" t="s">
        <v>274</v>
      </c>
      <c r="C22" s="117" t="s">
        <v>128</v>
      </c>
      <c r="D22" s="159" t="s">
        <v>292</v>
      </c>
      <c r="E22" s="144">
        <v>0.6</v>
      </c>
      <c r="F22" s="7"/>
      <c r="G22" s="7"/>
      <c r="H22" s="7"/>
      <c r="I22" s="7"/>
      <c r="J22" s="7"/>
    </row>
    <row r="23" spans="1:10" ht="51.75" customHeight="1">
      <c r="A23" s="26"/>
      <c r="B23" s="120" t="s">
        <v>275</v>
      </c>
      <c r="C23" s="117" t="s">
        <v>131</v>
      </c>
      <c r="D23" s="159" t="s">
        <v>293</v>
      </c>
      <c r="E23" s="144">
        <v>0.8</v>
      </c>
      <c r="F23" s="7"/>
      <c r="G23" s="7"/>
      <c r="H23" s="7"/>
      <c r="I23" s="7"/>
      <c r="J23" s="7"/>
    </row>
    <row r="24" spans="1:10" ht="51.75" customHeight="1">
      <c r="A24" s="26"/>
      <c r="B24" s="121" t="s">
        <v>276</v>
      </c>
      <c r="C24" s="117" t="s">
        <v>133</v>
      </c>
      <c r="D24" s="159" t="s">
        <v>294</v>
      </c>
      <c r="E24" s="144">
        <v>1</v>
      </c>
      <c r="F24" s="7"/>
      <c r="G24" s="7"/>
      <c r="H24" s="7"/>
      <c r="I24" s="7"/>
      <c r="J24" s="7"/>
    </row>
    <row r="25" spans="1:10" ht="16.5">
      <c r="A25" s="26"/>
      <c r="B25" s="28"/>
      <c r="C25" s="28"/>
      <c r="D25" s="28"/>
      <c r="E25" s="143"/>
      <c r="F25" s="7"/>
      <c r="G25" s="7"/>
      <c r="H25" s="7"/>
      <c r="I25" s="7"/>
      <c r="J25" s="7"/>
    </row>
    <row r="26" spans="1:10" ht="16.5">
      <c r="A26" s="26"/>
      <c r="B26" s="28"/>
      <c r="C26" s="28"/>
      <c r="D26" s="28"/>
      <c r="E26" s="143"/>
      <c r="F26" s="7"/>
      <c r="G26" s="7"/>
      <c r="H26" s="7"/>
      <c r="I26" s="7"/>
      <c r="J26" s="7"/>
    </row>
    <row r="27" spans="1:10" ht="16.5">
      <c r="A27" s="26"/>
      <c r="B27" s="28"/>
      <c r="C27" s="28"/>
      <c r="D27" s="28"/>
      <c r="E27" s="143"/>
      <c r="F27" s="7"/>
      <c r="G27" s="7"/>
      <c r="H27" s="7"/>
      <c r="I27" s="7"/>
      <c r="J27" s="7"/>
    </row>
    <row r="28" spans="1:10" ht="16.5">
      <c r="A28" s="26"/>
      <c r="B28" s="28"/>
      <c r="C28" s="28"/>
      <c r="D28" s="28"/>
      <c r="E28" s="143"/>
      <c r="F28" s="7"/>
      <c r="G28" s="7"/>
      <c r="H28" s="7"/>
      <c r="I28" s="7"/>
      <c r="J28" s="7"/>
    </row>
    <row r="29" spans="1:10" ht="60">
      <c r="A29" s="26"/>
      <c r="B29" s="25"/>
      <c r="C29" s="112" t="s">
        <v>120</v>
      </c>
      <c r="D29" s="112" t="s">
        <v>300</v>
      </c>
      <c r="E29" s="143"/>
      <c r="F29" s="7"/>
      <c r="G29" s="7"/>
      <c r="H29" s="7"/>
      <c r="I29" s="7"/>
      <c r="J29" s="7"/>
    </row>
    <row r="30" spans="1:10" ht="75.75" customHeight="1">
      <c r="A30" s="26"/>
      <c r="B30" s="113" t="s">
        <v>273</v>
      </c>
      <c r="C30" s="114" t="s">
        <v>123</v>
      </c>
      <c r="D30" s="159" t="s">
        <v>307</v>
      </c>
      <c r="E30" s="144">
        <v>0.2</v>
      </c>
      <c r="F30" s="7"/>
      <c r="G30" s="7"/>
      <c r="H30" s="7"/>
      <c r="I30" s="7"/>
      <c r="J30" s="7"/>
    </row>
    <row r="31" spans="1:10" ht="65.25" customHeight="1">
      <c r="A31" s="26"/>
      <c r="B31" s="116" t="s">
        <v>124</v>
      </c>
      <c r="C31" s="117" t="s">
        <v>125</v>
      </c>
      <c r="D31" s="159" t="s">
        <v>308</v>
      </c>
      <c r="E31" s="144">
        <v>0.4</v>
      </c>
      <c r="F31" s="7"/>
      <c r="G31" s="7"/>
      <c r="H31" s="7"/>
      <c r="I31" s="7"/>
      <c r="J31" s="7"/>
    </row>
    <row r="32" spans="1:10" ht="57" customHeight="1">
      <c r="A32" s="26"/>
      <c r="B32" s="119" t="s">
        <v>274</v>
      </c>
      <c r="C32" s="117" t="s">
        <v>128</v>
      </c>
      <c r="D32" s="159" t="s">
        <v>301</v>
      </c>
      <c r="E32" s="144">
        <v>0.6</v>
      </c>
      <c r="F32" s="7"/>
      <c r="G32" s="7"/>
      <c r="H32" s="7"/>
      <c r="I32" s="7"/>
      <c r="J32" s="7"/>
    </row>
    <row r="33" spans="1:10" ht="66.75" customHeight="1">
      <c r="A33" s="26"/>
      <c r="B33" s="120" t="s">
        <v>275</v>
      </c>
      <c r="C33" s="117" t="s">
        <v>131</v>
      </c>
      <c r="D33" s="159" t="s">
        <v>309</v>
      </c>
      <c r="E33" s="144">
        <v>0.8</v>
      </c>
      <c r="F33" s="7"/>
      <c r="G33" s="7"/>
      <c r="H33" s="7"/>
      <c r="I33" s="7"/>
      <c r="J33" s="7"/>
    </row>
    <row r="34" spans="1:10" ht="79.5" customHeight="1">
      <c r="A34" s="26"/>
      <c r="B34" s="121" t="s">
        <v>276</v>
      </c>
      <c r="C34" s="117" t="s">
        <v>133</v>
      </c>
      <c r="D34" s="159" t="s">
        <v>310</v>
      </c>
      <c r="E34" s="144">
        <v>1</v>
      </c>
      <c r="F34" s="7"/>
      <c r="G34" s="7"/>
      <c r="H34" s="7"/>
      <c r="I34" s="7"/>
      <c r="J34" s="7"/>
    </row>
    <row r="35" spans="1:10">
      <c r="A35" s="26"/>
      <c r="B35" s="26"/>
      <c r="C35" s="26" t="s">
        <v>134</v>
      </c>
      <c r="D35" s="26" t="s">
        <v>135</v>
      </c>
      <c r="E35" s="143"/>
      <c r="F35" s="7"/>
      <c r="G35" s="7"/>
      <c r="H35" s="7"/>
      <c r="I35" s="7"/>
      <c r="J35" s="7"/>
    </row>
    <row r="36" spans="1:10">
      <c r="A36" s="26"/>
      <c r="B36" s="26"/>
      <c r="C36" s="26"/>
      <c r="D36" s="26"/>
      <c r="E36" s="143"/>
      <c r="F36" s="7"/>
      <c r="G36" s="7"/>
      <c r="H36" s="7"/>
      <c r="I36" s="7"/>
      <c r="J36" s="7"/>
    </row>
    <row r="37" spans="1:10">
      <c r="A37" s="26"/>
      <c r="B37" s="26"/>
      <c r="C37" s="26"/>
      <c r="D37" s="26"/>
      <c r="E37" s="143"/>
      <c r="F37" s="7"/>
      <c r="G37" s="7"/>
      <c r="H37" s="7"/>
      <c r="I37" s="7"/>
      <c r="J37" s="7"/>
    </row>
    <row r="38" spans="1:10" ht="60">
      <c r="A38" s="26"/>
      <c r="B38" s="25"/>
      <c r="C38" s="112" t="s">
        <v>120</v>
      </c>
      <c r="D38" s="112" t="s">
        <v>320</v>
      </c>
      <c r="E38" s="143"/>
      <c r="F38" s="7"/>
      <c r="G38" s="7"/>
      <c r="H38" s="7"/>
      <c r="I38" s="7"/>
      <c r="J38" s="7"/>
    </row>
    <row r="39" spans="1:10" ht="99">
      <c r="A39" s="26"/>
      <c r="B39" s="113" t="s">
        <v>273</v>
      </c>
      <c r="C39" s="114" t="s">
        <v>123</v>
      </c>
      <c r="D39" s="160" t="s">
        <v>316</v>
      </c>
      <c r="E39" s="144">
        <v>0.2</v>
      </c>
      <c r="F39" s="7"/>
      <c r="G39" s="7"/>
      <c r="H39" s="7"/>
      <c r="I39" s="7"/>
      <c r="J39" s="7"/>
    </row>
    <row r="40" spans="1:10" ht="99">
      <c r="A40" s="26"/>
      <c r="B40" s="116" t="s">
        <v>124</v>
      </c>
      <c r="C40" s="117" t="s">
        <v>125</v>
      </c>
      <c r="D40" s="160" t="s">
        <v>317</v>
      </c>
      <c r="E40" s="144">
        <v>0.4</v>
      </c>
      <c r="F40" s="7"/>
      <c r="G40" s="7"/>
      <c r="H40" s="7"/>
      <c r="I40" s="7"/>
      <c r="J40" s="7"/>
    </row>
    <row r="41" spans="1:10" ht="99">
      <c r="A41" s="26"/>
      <c r="B41" s="119" t="s">
        <v>274</v>
      </c>
      <c r="C41" s="117" t="s">
        <v>128</v>
      </c>
      <c r="D41" s="160" t="s">
        <v>318</v>
      </c>
      <c r="E41" s="144">
        <v>0.6</v>
      </c>
      <c r="F41" s="7"/>
      <c r="G41" s="7"/>
      <c r="H41" s="7"/>
      <c r="I41" s="7"/>
      <c r="J41" s="7"/>
    </row>
    <row r="42" spans="1:10" ht="99">
      <c r="A42" s="26"/>
      <c r="B42" s="120" t="s">
        <v>275</v>
      </c>
      <c r="C42" s="117" t="s">
        <v>131</v>
      </c>
      <c r="D42" s="160" t="s">
        <v>319</v>
      </c>
      <c r="E42" s="144">
        <v>0.8</v>
      </c>
      <c r="F42" s="7"/>
      <c r="G42" s="7"/>
      <c r="H42" s="7"/>
      <c r="I42" s="7"/>
      <c r="J42" s="7"/>
    </row>
    <row r="43" spans="1:10" ht="99">
      <c r="A43" s="26"/>
      <c r="B43" s="121" t="s">
        <v>276</v>
      </c>
      <c r="C43" s="117" t="s">
        <v>133</v>
      </c>
      <c r="D43" s="160" t="s">
        <v>321</v>
      </c>
      <c r="E43" s="144">
        <v>1</v>
      </c>
      <c r="F43" s="7"/>
      <c r="G43" s="7"/>
      <c r="H43" s="7"/>
      <c r="I43" s="7"/>
      <c r="J43" s="7"/>
    </row>
    <row r="44" spans="1:10">
      <c r="A44" s="26"/>
      <c r="B44" s="26"/>
      <c r="C44" s="26"/>
      <c r="D44" s="26"/>
      <c r="E44" s="143"/>
      <c r="F44" s="7"/>
      <c r="G44" s="7"/>
      <c r="H44" s="7"/>
      <c r="I44" s="7"/>
      <c r="J44" s="7"/>
    </row>
    <row r="45" spans="1:10" ht="56.25" customHeight="1">
      <c r="A45" s="26"/>
      <c r="B45" s="26"/>
      <c r="C45" s="26"/>
      <c r="D45" s="112" t="s">
        <v>288</v>
      </c>
      <c r="E45" s="143"/>
      <c r="F45" s="7"/>
      <c r="G45" s="7"/>
      <c r="H45" s="7"/>
      <c r="I45" s="7"/>
      <c r="J45" s="7"/>
    </row>
    <row r="46" spans="1:10" ht="94.5" customHeight="1">
      <c r="A46" s="26"/>
      <c r="B46" s="120" t="s">
        <v>275</v>
      </c>
      <c r="C46" s="26"/>
      <c r="D46" s="118" t="s">
        <v>377</v>
      </c>
      <c r="E46" s="144">
        <v>0.8</v>
      </c>
      <c r="F46" s="7"/>
      <c r="G46" s="7"/>
      <c r="H46" s="7"/>
      <c r="I46" s="7"/>
      <c r="J46" s="7"/>
    </row>
    <row r="47" spans="1:10" ht="105.75" customHeight="1">
      <c r="A47" s="26"/>
      <c r="B47" s="121" t="s">
        <v>276</v>
      </c>
      <c r="C47" s="27"/>
      <c r="D47" s="118" t="s">
        <v>374</v>
      </c>
      <c r="E47" s="144">
        <v>1</v>
      </c>
      <c r="F47" s="7"/>
      <c r="G47" s="7"/>
      <c r="H47" s="7"/>
      <c r="I47" s="7"/>
      <c r="J47" s="7"/>
    </row>
    <row r="48" spans="1:10">
      <c r="A48" s="26"/>
      <c r="B48" s="23"/>
      <c r="C48" s="23"/>
      <c r="D48" s="23"/>
      <c r="E48" s="143"/>
      <c r="F48" s="7"/>
      <c r="G48" s="7"/>
      <c r="H48" s="7"/>
      <c r="I48" s="7"/>
      <c r="J48" s="7"/>
    </row>
    <row r="49" spans="1:10">
      <c r="A49" s="26"/>
      <c r="B49" s="23"/>
      <c r="C49" s="23"/>
      <c r="D49" s="23"/>
      <c r="E49" s="143"/>
      <c r="F49" s="7"/>
      <c r="G49" s="7"/>
      <c r="H49" s="7"/>
      <c r="I49" s="7"/>
      <c r="J49" s="7"/>
    </row>
    <row r="50" spans="1:10" ht="20.25">
      <c r="A50" s="26"/>
      <c r="B50" s="26"/>
      <c r="C50" s="27"/>
      <c r="D50" s="27"/>
      <c r="E50" s="143"/>
      <c r="F50" s="7"/>
      <c r="G50" s="7"/>
      <c r="H50" s="7"/>
      <c r="I50" s="7"/>
      <c r="J50" s="7"/>
    </row>
    <row r="51" spans="1:10" ht="46.5" customHeight="1">
      <c r="A51" s="26"/>
      <c r="B51" s="26"/>
      <c r="C51" s="26"/>
      <c r="D51" s="112" t="s">
        <v>380</v>
      </c>
      <c r="E51" s="143"/>
      <c r="F51" s="7"/>
      <c r="G51" s="7"/>
      <c r="H51" s="7"/>
      <c r="I51" s="7"/>
      <c r="J51" s="7"/>
    </row>
    <row r="52" spans="1:10" ht="90" customHeight="1">
      <c r="A52" s="26"/>
      <c r="B52" s="120" t="s">
        <v>275</v>
      </c>
      <c r="C52" s="26"/>
      <c r="D52" s="118" t="s">
        <v>305</v>
      </c>
      <c r="E52" s="144">
        <v>0.8</v>
      </c>
      <c r="F52" s="7"/>
      <c r="G52" s="7"/>
      <c r="H52" s="7"/>
      <c r="I52" s="7"/>
      <c r="J52" s="7"/>
    </row>
    <row r="53" spans="1:10" ht="66">
      <c r="A53" s="26"/>
      <c r="B53" s="121" t="s">
        <v>276</v>
      </c>
      <c r="C53" s="27"/>
      <c r="D53" s="118" t="s">
        <v>306</v>
      </c>
      <c r="E53" s="144">
        <v>1</v>
      </c>
      <c r="F53" s="7"/>
      <c r="G53" s="7"/>
      <c r="H53" s="7"/>
      <c r="I53" s="7"/>
      <c r="J53" s="7"/>
    </row>
    <row r="54" spans="1:10" ht="20.25">
      <c r="A54" s="26"/>
      <c r="B54" s="26"/>
      <c r="C54" s="27"/>
      <c r="D54" s="27"/>
      <c r="E54" s="143"/>
      <c r="F54" s="7"/>
      <c r="G54" s="7"/>
      <c r="H54" s="7"/>
      <c r="I54" s="7"/>
      <c r="J54" s="7"/>
    </row>
    <row r="55" spans="1:10" ht="20.25">
      <c r="A55" s="26"/>
      <c r="B55" s="26"/>
      <c r="C55" s="27"/>
      <c r="D55" s="27"/>
      <c r="E55" s="143"/>
      <c r="F55" s="7"/>
      <c r="G55" s="7"/>
      <c r="H55" s="7"/>
      <c r="I55" s="7"/>
      <c r="J55" s="7"/>
    </row>
    <row r="56" spans="1:10" ht="20.25">
      <c r="A56" s="26"/>
      <c r="B56" s="26"/>
      <c r="C56" s="27"/>
      <c r="D56" s="27"/>
      <c r="E56" s="143"/>
      <c r="F56" s="7"/>
      <c r="G56" s="7"/>
      <c r="H56" s="7"/>
      <c r="I56" s="7"/>
      <c r="J56" s="7"/>
    </row>
    <row r="57" spans="1:10" ht="20.25">
      <c r="A57" s="26"/>
      <c r="B57" s="26"/>
      <c r="C57" s="27"/>
      <c r="D57" s="27"/>
      <c r="E57" s="143"/>
      <c r="F57" s="7"/>
      <c r="G57" s="7"/>
      <c r="H57" s="7"/>
      <c r="I57" s="7"/>
      <c r="J57" s="7"/>
    </row>
    <row r="58" spans="1:10" ht="20.25">
      <c r="A58" s="26"/>
      <c r="B58" s="26"/>
      <c r="C58" s="27"/>
      <c r="D58" s="27"/>
      <c r="E58" s="143"/>
      <c r="F58" s="7"/>
      <c r="G58" s="7"/>
      <c r="H58" s="7"/>
      <c r="I58" s="7"/>
      <c r="J58" s="7"/>
    </row>
    <row r="59" spans="1:10" ht="20.25">
      <c r="A59" s="26"/>
      <c r="B59" s="26"/>
      <c r="C59" s="27"/>
      <c r="D59" s="27"/>
      <c r="E59" s="143"/>
      <c r="F59" s="7"/>
      <c r="G59" s="7"/>
      <c r="H59" s="7"/>
      <c r="I59" s="7"/>
      <c r="J59" s="7"/>
    </row>
    <row r="60" spans="1:10" ht="20.25">
      <c r="A60" s="26"/>
      <c r="B60" s="26"/>
      <c r="C60" s="27"/>
      <c r="D60" s="27"/>
      <c r="E60" s="143"/>
      <c r="F60" s="7"/>
      <c r="G60" s="7"/>
      <c r="H60" s="7"/>
      <c r="I60" s="7"/>
      <c r="J60" s="7"/>
    </row>
    <row r="61" spans="1:10" ht="20.25">
      <c r="A61" s="26"/>
      <c r="B61" s="26"/>
      <c r="C61" s="27"/>
      <c r="D61" s="27"/>
      <c r="E61" s="143"/>
      <c r="F61" s="7"/>
      <c r="G61" s="7"/>
      <c r="H61" s="7"/>
      <c r="I61" s="7"/>
      <c r="J61" s="7"/>
    </row>
    <row r="62" spans="1:10" ht="20.25">
      <c r="A62" s="26"/>
      <c r="B62" s="26"/>
      <c r="C62" s="27"/>
      <c r="D62" s="27"/>
      <c r="E62" s="143"/>
      <c r="F62" s="7"/>
      <c r="G62" s="7"/>
      <c r="H62" s="7"/>
      <c r="I62" s="7"/>
      <c r="J62" s="7"/>
    </row>
    <row r="63" spans="1:10" ht="20.25">
      <c r="A63" s="26"/>
      <c r="B63" s="26"/>
      <c r="C63" s="27"/>
      <c r="D63" s="27"/>
      <c r="E63" s="143"/>
      <c r="F63" s="7"/>
      <c r="G63" s="7"/>
      <c r="H63" s="7"/>
      <c r="I63" s="7"/>
      <c r="J63" s="7"/>
    </row>
    <row r="64" spans="1:10" ht="20.25">
      <c r="A64" s="26"/>
      <c r="B64" s="26"/>
      <c r="C64" s="27"/>
      <c r="D64" s="27"/>
      <c r="E64" s="143"/>
      <c r="F64" s="7"/>
      <c r="G64" s="7"/>
      <c r="H64" s="7"/>
      <c r="I64" s="7"/>
      <c r="J64" s="7"/>
    </row>
    <row r="65" spans="1:10" ht="20.25">
      <c r="A65" s="26"/>
      <c r="B65" s="26"/>
      <c r="C65" s="27"/>
      <c r="D65" s="27"/>
      <c r="E65" s="143"/>
      <c r="F65" s="7"/>
      <c r="G65" s="7"/>
      <c r="H65" s="7"/>
      <c r="I65" s="7"/>
      <c r="J65" s="7"/>
    </row>
    <row r="66" spans="1:10" ht="20.25">
      <c r="A66" s="26"/>
      <c r="B66" s="26"/>
      <c r="C66" s="27"/>
      <c r="D66" s="27"/>
      <c r="E66" s="143"/>
      <c r="F66" s="7"/>
      <c r="G66" s="7"/>
      <c r="H66" s="7"/>
      <c r="I66" s="7"/>
      <c r="J66" s="7"/>
    </row>
    <row r="67" spans="1:10" ht="20.25">
      <c r="A67" s="26"/>
      <c r="B67" s="26"/>
      <c r="C67" s="27"/>
      <c r="D67" s="27"/>
      <c r="E67" s="143"/>
      <c r="F67" s="7"/>
      <c r="G67" s="7"/>
      <c r="H67" s="7"/>
      <c r="I67" s="7"/>
      <c r="J67" s="7"/>
    </row>
    <row r="68" spans="1:10" ht="20.25">
      <c r="A68" s="26"/>
      <c r="B68" s="26"/>
      <c r="C68" s="27"/>
      <c r="D68" s="27"/>
      <c r="E68" s="143"/>
      <c r="F68" s="7"/>
      <c r="G68" s="7"/>
      <c r="H68" s="7"/>
      <c r="I68" s="7"/>
      <c r="J68" s="7"/>
    </row>
    <row r="69" spans="1:10" ht="20.25">
      <c r="A69" s="26"/>
      <c r="B69" s="26"/>
      <c r="C69" s="27"/>
      <c r="D69" s="27"/>
      <c r="E69" s="143"/>
      <c r="F69" s="7"/>
      <c r="G69" s="7"/>
      <c r="H69" s="7"/>
      <c r="I69" s="7"/>
      <c r="J69" s="7"/>
    </row>
    <row r="70" spans="1:10" ht="20.25">
      <c r="A70" s="26"/>
      <c r="B70" s="26"/>
      <c r="C70" s="27"/>
      <c r="D70" s="27"/>
      <c r="E70" s="143"/>
      <c r="F70" s="7"/>
      <c r="G70" s="7"/>
      <c r="H70" s="7"/>
      <c r="I70" s="7"/>
      <c r="J70" s="7"/>
    </row>
    <row r="71" spans="1:10" ht="20.25">
      <c r="A71" s="26"/>
      <c r="B71" s="26"/>
      <c r="C71" s="27"/>
      <c r="D71" s="27"/>
      <c r="E71" s="143"/>
      <c r="F71" s="7"/>
      <c r="G71" s="7"/>
      <c r="H71" s="7"/>
      <c r="I71" s="7"/>
      <c r="J71" s="7"/>
    </row>
    <row r="72" spans="1:10" ht="20.25">
      <c r="A72" s="26"/>
      <c r="B72" s="26"/>
      <c r="C72" s="27"/>
      <c r="D72" s="27"/>
      <c r="E72" s="143"/>
      <c r="F72" s="7"/>
      <c r="G72" s="7"/>
      <c r="H72" s="7"/>
      <c r="I72" s="7"/>
      <c r="J72" s="7"/>
    </row>
    <row r="73" spans="1:10" ht="20.25">
      <c r="A73" s="26"/>
      <c r="B73" s="26"/>
      <c r="C73" s="27"/>
      <c r="D73" s="27"/>
      <c r="E73" s="143"/>
      <c r="F73" s="7"/>
      <c r="G73" s="7"/>
      <c r="H73" s="7"/>
      <c r="I73" s="7"/>
      <c r="J73" s="7"/>
    </row>
    <row r="74" spans="1:10" ht="20.25">
      <c r="A74" s="26"/>
      <c r="B74" s="26"/>
      <c r="C74" s="27"/>
      <c r="D74" s="27"/>
      <c r="E74" s="143"/>
      <c r="F74" s="7"/>
      <c r="G74" s="7"/>
      <c r="H74" s="7"/>
      <c r="I74" s="7"/>
      <c r="J74" s="7"/>
    </row>
    <row r="75" spans="1:10" ht="20.25">
      <c r="A75" s="26"/>
      <c r="B75" s="26"/>
      <c r="C75" s="27"/>
      <c r="D75" s="27"/>
      <c r="E75" s="143"/>
      <c r="F75" s="7"/>
      <c r="G75" s="7"/>
      <c r="H75" s="7"/>
      <c r="I75" s="7"/>
      <c r="J75" s="7"/>
    </row>
    <row r="76" spans="1:10" ht="20.25">
      <c r="A76" s="26"/>
      <c r="B76" s="26"/>
      <c r="C76" s="27"/>
      <c r="D76" s="27"/>
      <c r="E76" s="143"/>
      <c r="F76" s="7"/>
      <c r="G76" s="7"/>
      <c r="H76" s="7"/>
      <c r="I76" s="7"/>
      <c r="J76" s="7"/>
    </row>
    <row r="77" spans="1:10" ht="20.25">
      <c r="A77" s="26"/>
      <c r="B77" s="26"/>
      <c r="C77" s="27"/>
      <c r="D77" s="27"/>
      <c r="E77" s="143"/>
      <c r="F77" s="7"/>
      <c r="G77" s="7"/>
      <c r="H77" s="7"/>
      <c r="I77" s="7"/>
      <c r="J77" s="7"/>
    </row>
    <row r="78" spans="1:10" ht="20.25">
      <c r="A78" s="26"/>
      <c r="B78" s="26"/>
      <c r="C78" s="27"/>
      <c r="D78" s="27"/>
      <c r="E78" s="143"/>
      <c r="F78" s="7"/>
      <c r="G78" s="7"/>
      <c r="H78" s="7"/>
      <c r="I78" s="7"/>
      <c r="J78" s="7"/>
    </row>
    <row r="79" spans="1:10" ht="20.25">
      <c r="A79" s="26"/>
      <c r="B79" s="26"/>
      <c r="C79" s="27"/>
      <c r="D79" s="27"/>
      <c r="E79" s="143"/>
      <c r="F79" s="7"/>
      <c r="G79" s="7"/>
      <c r="H79" s="7"/>
      <c r="I79" s="7"/>
      <c r="J79" s="7"/>
    </row>
    <row r="80" spans="1:10" s="122" customFormat="1" ht="20.25">
      <c r="A80" s="123"/>
      <c r="B80" s="123"/>
      <c r="C80" s="124"/>
      <c r="D80" s="124"/>
      <c r="E80" s="145"/>
    </row>
    <row r="81" spans="1:5" s="122" customFormat="1" ht="20.25">
      <c r="A81" s="123"/>
      <c r="B81" s="123"/>
      <c r="C81" s="124"/>
      <c r="D81" s="124"/>
      <c r="E81" s="145"/>
    </row>
    <row r="82" spans="1:5" s="122" customFormat="1" ht="20.25">
      <c r="A82" s="123"/>
      <c r="B82" s="123"/>
      <c r="C82" s="124"/>
      <c r="D82" s="124"/>
      <c r="E82" s="145"/>
    </row>
    <row r="83" spans="1:5" s="122" customFormat="1" ht="20.25">
      <c r="A83" s="123"/>
      <c r="B83" s="123"/>
      <c r="C83" s="124"/>
      <c r="D83" s="124"/>
      <c r="E83" s="145"/>
    </row>
    <row r="84" spans="1:5" s="122" customFormat="1" ht="20.25">
      <c r="A84" s="123"/>
      <c r="B84" s="123"/>
      <c r="C84" s="124"/>
      <c r="D84" s="124"/>
      <c r="E84" s="145"/>
    </row>
    <row r="85" spans="1:5" s="122" customFormat="1" ht="20.25">
      <c r="A85" s="123"/>
      <c r="B85" s="123"/>
      <c r="C85" s="124"/>
      <c r="D85" s="124"/>
      <c r="E85" s="145"/>
    </row>
    <row r="86" spans="1:5" s="122" customFormat="1" ht="20.25">
      <c r="A86" s="123"/>
      <c r="B86" s="123"/>
      <c r="C86" s="124"/>
      <c r="D86" s="124"/>
      <c r="E86" s="145"/>
    </row>
    <row r="87" spans="1:5" s="122" customFormat="1" ht="20.25">
      <c r="A87" s="123"/>
      <c r="B87" s="123"/>
      <c r="C87" s="124"/>
      <c r="D87" s="124"/>
      <c r="E87" s="145"/>
    </row>
    <row r="88" spans="1:5" s="122" customFormat="1" ht="20.25">
      <c r="A88" s="123"/>
      <c r="B88" s="123"/>
      <c r="C88" s="124"/>
      <c r="D88" s="124"/>
      <c r="E88" s="145"/>
    </row>
    <row r="89" spans="1:5" s="122" customFormat="1" ht="20.25">
      <c r="A89" s="123"/>
      <c r="B89" s="123"/>
      <c r="C89" s="124"/>
      <c r="D89" s="124"/>
      <c r="E89" s="145"/>
    </row>
    <row r="90" spans="1:5" s="122" customFormat="1" ht="20.25">
      <c r="A90" s="123"/>
      <c r="B90" s="123"/>
      <c r="C90" s="124"/>
      <c r="D90" s="124"/>
      <c r="E90" s="145"/>
    </row>
    <row r="91" spans="1:5" s="122" customFormat="1" ht="20.25">
      <c r="A91" s="123"/>
      <c r="B91" s="123"/>
      <c r="C91" s="124"/>
      <c r="D91" s="124"/>
      <c r="E91" s="145"/>
    </row>
    <row r="92" spans="1:5" s="122" customFormat="1" ht="20.25">
      <c r="A92" s="123"/>
      <c r="B92" s="123"/>
      <c r="C92" s="124"/>
      <c r="D92" s="124"/>
      <c r="E92" s="145"/>
    </row>
    <row r="93" spans="1:5" s="122" customFormat="1" ht="20.25">
      <c r="A93" s="123"/>
      <c r="B93" s="123"/>
      <c r="C93" s="124"/>
      <c r="D93" s="124"/>
      <c r="E93" s="145"/>
    </row>
    <row r="94" spans="1:5" s="122" customFormat="1" ht="20.25">
      <c r="A94" s="123"/>
      <c r="B94" s="123"/>
      <c r="C94" s="124"/>
      <c r="D94" s="124"/>
      <c r="E94" s="145"/>
    </row>
    <row r="95" spans="1:5" s="122" customFormat="1" ht="20.25">
      <c r="A95" s="123"/>
      <c r="B95" s="123"/>
      <c r="C95" s="124"/>
      <c r="D95" s="124"/>
      <c r="E95" s="145"/>
    </row>
    <row r="96" spans="1:5" s="122" customFormat="1" ht="20.25">
      <c r="A96" s="123"/>
      <c r="B96" s="123"/>
      <c r="C96" s="124"/>
      <c r="D96" s="124"/>
      <c r="E96" s="145"/>
    </row>
    <row r="97" spans="1:5" s="122" customFormat="1" ht="20.25">
      <c r="A97" s="123"/>
      <c r="B97" s="123"/>
      <c r="C97" s="124"/>
      <c r="D97" s="124"/>
      <c r="E97" s="145"/>
    </row>
    <row r="98" spans="1:5" s="122" customFormat="1" ht="20.25">
      <c r="A98" s="123"/>
      <c r="B98" s="123"/>
      <c r="C98" s="124"/>
      <c r="D98" s="124"/>
      <c r="E98" s="145"/>
    </row>
    <row r="99" spans="1:5" s="122" customFormat="1" ht="20.25">
      <c r="A99" s="123"/>
      <c r="B99" s="123"/>
      <c r="C99" s="124"/>
      <c r="D99" s="124"/>
      <c r="E99" s="145"/>
    </row>
    <row r="100" spans="1:5" s="122" customFormat="1" ht="20.25">
      <c r="A100" s="123"/>
      <c r="B100" s="123"/>
      <c r="C100" s="124"/>
      <c r="D100" s="124"/>
      <c r="E100" s="145"/>
    </row>
    <row r="101" spans="1:5" s="122" customFormat="1" ht="20.25">
      <c r="A101" s="123"/>
      <c r="B101" s="123"/>
      <c r="C101" s="124"/>
      <c r="D101" s="124"/>
      <c r="E101" s="145"/>
    </row>
    <row r="102" spans="1:5" s="122" customFormat="1" ht="20.25">
      <c r="A102" s="123"/>
      <c r="B102" s="123"/>
      <c r="C102" s="124"/>
      <c r="D102" s="124"/>
      <c r="E102" s="145"/>
    </row>
    <row r="103" spans="1:5" s="122" customFormat="1" ht="20.25">
      <c r="A103" s="123"/>
      <c r="B103" s="123"/>
      <c r="C103" s="124"/>
      <c r="D103" s="124"/>
      <c r="E103" s="145"/>
    </row>
    <row r="104" spans="1:5" s="122" customFormat="1" ht="20.25">
      <c r="A104" s="123"/>
      <c r="B104" s="123"/>
      <c r="C104" s="124"/>
      <c r="D104" s="124"/>
      <c r="E104" s="145"/>
    </row>
    <row r="105" spans="1:5" s="122" customFormat="1" ht="20.25">
      <c r="A105" s="123"/>
      <c r="B105" s="123"/>
      <c r="C105" s="124"/>
      <c r="D105" s="124"/>
      <c r="E105" s="145"/>
    </row>
    <row r="106" spans="1:5" s="122" customFormat="1" ht="20.25">
      <c r="A106" s="123"/>
      <c r="B106" s="123"/>
      <c r="C106" s="124"/>
      <c r="D106" s="124"/>
      <c r="E106" s="145"/>
    </row>
    <row r="107" spans="1:5" s="122" customFormat="1" ht="20.25">
      <c r="A107" s="123"/>
      <c r="B107" s="123"/>
      <c r="C107" s="124"/>
      <c r="D107" s="124"/>
      <c r="E107" s="145"/>
    </row>
    <row r="108" spans="1:5" s="122" customFormat="1" ht="20.25">
      <c r="A108" s="123"/>
      <c r="B108" s="123"/>
      <c r="C108" s="124"/>
      <c r="D108" s="124"/>
      <c r="E108" s="145"/>
    </row>
    <row r="109" spans="1:5" s="122" customFormat="1" ht="20.25">
      <c r="A109" s="123"/>
      <c r="B109" s="123"/>
      <c r="C109" s="124"/>
      <c r="D109" s="124"/>
      <c r="E109" s="145"/>
    </row>
    <row r="110" spans="1:5" s="122" customFormat="1" ht="20.25">
      <c r="A110" s="123"/>
      <c r="B110" s="123"/>
      <c r="C110" s="124"/>
      <c r="D110" s="124"/>
      <c r="E110" s="145"/>
    </row>
    <row r="111" spans="1:5" s="122" customFormat="1" ht="20.25">
      <c r="A111" s="123"/>
      <c r="B111" s="123"/>
      <c r="C111" s="124"/>
      <c r="D111" s="124"/>
      <c r="E111" s="145"/>
    </row>
    <row r="112" spans="1:5" s="122" customFormat="1" ht="20.25">
      <c r="A112" s="123"/>
      <c r="B112" s="123"/>
      <c r="C112" s="124"/>
      <c r="D112" s="124"/>
      <c r="E112" s="145"/>
    </row>
    <row r="113" spans="1:5" s="122" customFormat="1" ht="20.25">
      <c r="A113" s="123"/>
      <c r="B113" s="123"/>
      <c r="C113" s="124"/>
      <c r="D113" s="124"/>
      <c r="E113" s="145"/>
    </row>
    <row r="114" spans="1:5" s="122" customFormat="1" ht="20.25">
      <c r="A114" s="123"/>
      <c r="B114" s="123"/>
      <c r="C114" s="124"/>
      <c r="D114" s="124"/>
      <c r="E114" s="145"/>
    </row>
    <row r="115" spans="1:5" s="122" customFormat="1" ht="20.25">
      <c r="A115" s="123"/>
      <c r="B115" s="123"/>
      <c r="C115" s="124"/>
      <c r="D115" s="124"/>
      <c r="E115" s="145"/>
    </row>
    <row r="116" spans="1:5" s="122" customFormat="1" ht="20.25">
      <c r="A116" s="123"/>
      <c r="B116" s="123"/>
      <c r="C116" s="124"/>
      <c r="D116" s="124"/>
      <c r="E116" s="145"/>
    </row>
    <row r="117" spans="1:5" s="122" customFormat="1" ht="20.25">
      <c r="A117" s="123"/>
      <c r="B117" s="123"/>
      <c r="C117" s="124"/>
      <c r="D117" s="124"/>
      <c r="E117" s="145"/>
    </row>
    <row r="118" spans="1:5" s="122" customFormat="1" ht="20.25">
      <c r="A118" s="123"/>
      <c r="B118" s="123"/>
      <c r="C118" s="124"/>
      <c r="D118" s="124"/>
      <c r="E118" s="145"/>
    </row>
    <row r="119" spans="1:5" s="122" customFormat="1" ht="20.25">
      <c r="A119" s="123"/>
      <c r="B119" s="123"/>
      <c r="C119" s="124"/>
      <c r="D119" s="124"/>
      <c r="E119" s="145"/>
    </row>
    <row r="120" spans="1:5" s="122" customFormat="1" ht="20.25">
      <c r="A120" s="123"/>
      <c r="B120" s="123"/>
      <c r="C120" s="124"/>
      <c r="D120" s="124"/>
      <c r="E120" s="145"/>
    </row>
    <row r="121" spans="1:5" s="122" customFormat="1" ht="20.25">
      <c r="A121" s="123"/>
      <c r="B121" s="123"/>
      <c r="C121" s="124"/>
      <c r="D121" s="124"/>
      <c r="E121" s="145"/>
    </row>
    <row r="122" spans="1:5" s="122" customFormat="1" ht="20.25">
      <c r="A122" s="123"/>
      <c r="B122" s="123"/>
      <c r="C122" s="124"/>
      <c r="D122" s="124"/>
      <c r="E122" s="145"/>
    </row>
    <row r="123" spans="1:5" s="122" customFormat="1" ht="20.25">
      <c r="A123" s="123"/>
      <c r="B123" s="123"/>
      <c r="C123" s="124"/>
      <c r="D123" s="124"/>
      <c r="E123" s="145"/>
    </row>
    <row r="124" spans="1:5" s="122" customFormat="1" ht="20.25">
      <c r="A124" s="123"/>
      <c r="B124" s="123"/>
      <c r="C124" s="124"/>
      <c r="D124" s="124"/>
      <c r="E124" s="145"/>
    </row>
    <row r="125" spans="1:5" s="122" customFormat="1" ht="20.25">
      <c r="A125" s="123"/>
      <c r="B125" s="123"/>
      <c r="C125" s="124"/>
      <c r="D125" s="124"/>
      <c r="E125" s="145"/>
    </row>
    <row r="126" spans="1:5" s="122" customFormat="1" ht="20.25">
      <c r="A126" s="123"/>
      <c r="B126" s="123"/>
      <c r="C126" s="124"/>
      <c r="D126" s="124"/>
      <c r="E126" s="145"/>
    </row>
    <row r="127" spans="1:5" s="122" customFormat="1" ht="20.25">
      <c r="A127" s="123"/>
      <c r="B127" s="123"/>
      <c r="C127" s="124"/>
      <c r="D127" s="124"/>
      <c r="E127" s="145"/>
    </row>
    <row r="128" spans="1:5" s="122" customFormat="1" ht="20.25">
      <c r="A128" s="123"/>
      <c r="B128" s="123"/>
      <c r="C128" s="124"/>
      <c r="D128" s="124"/>
      <c r="E128" s="145"/>
    </row>
    <row r="129" spans="1:5" s="122" customFormat="1" ht="20.25">
      <c r="A129" s="123"/>
      <c r="B129" s="123"/>
      <c r="C129" s="124"/>
      <c r="D129" s="124"/>
      <c r="E129" s="145"/>
    </row>
    <row r="130" spans="1:5" s="122" customFormat="1" ht="20.25">
      <c r="A130" s="123"/>
      <c r="B130" s="123"/>
      <c r="C130" s="124"/>
      <c r="D130" s="124"/>
      <c r="E130" s="145"/>
    </row>
    <row r="131" spans="1:5" s="122" customFormat="1" ht="20.25">
      <c r="A131" s="123"/>
      <c r="B131" s="123"/>
      <c r="C131" s="124"/>
      <c r="D131" s="124"/>
      <c r="E131" s="145"/>
    </row>
    <row r="132" spans="1:5" s="122" customFormat="1" ht="20.25">
      <c r="A132" s="123"/>
      <c r="B132" s="123"/>
      <c r="C132" s="124"/>
      <c r="D132" s="124"/>
      <c r="E132" s="145"/>
    </row>
    <row r="133" spans="1:5" s="122" customFormat="1" ht="20.25">
      <c r="A133" s="123"/>
      <c r="B133" s="123"/>
      <c r="C133" s="124"/>
      <c r="D133" s="124"/>
      <c r="E133" s="145"/>
    </row>
    <row r="134" spans="1:5" s="122" customFormat="1" ht="20.25">
      <c r="A134" s="123"/>
      <c r="B134" s="123"/>
      <c r="C134" s="124"/>
      <c r="D134" s="124"/>
      <c r="E134" s="145"/>
    </row>
    <row r="135" spans="1:5" s="122" customFormat="1" ht="20.25">
      <c r="A135" s="123"/>
      <c r="B135" s="123"/>
      <c r="C135" s="124"/>
      <c r="D135" s="124"/>
      <c r="E135" s="145"/>
    </row>
    <row r="136" spans="1:5" s="122" customFormat="1" ht="20.25">
      <c r="A136" s="123"/>
      <c r="B136" s="123"/>
      <c r="C136" s="124"/>
      <c r="D136" s="124"/>
      <c r="E136" s="145"/>
    </row>
    <row r="137" spans="1:5" s="122" customFormat="1" ht="20.25">
      <c r="A137" s="123"/>
      <c r="B137" s="123"/>
      <c r="C137" s="124"/>
      <c r="D137" s="124"/>
      <c r="E137" s="145"/>
    </row>
    <row r="138" spans="1:5" s="122" customFormat="1" ht="20.25">
      <c r="A138" s="123"/>
      <c r="B138" s="123"/>
      <c r="C138" s="124"/>
      <c r="D138" s="124"/>
      <c r="E138" s="145"/>
    </row>
    <row r="139" spans="1:5" s="122" customFormat="1" ht="20.25">
      <c r="A139" s="123"/>
      <c r="B139" s="123"/>
      <c r="C139" s="124"/>
      <c r="D139" s="124"/>
      <c r="E139" s="145"/>
    </row>
    <row r="140" spans="1:5" s="122" customFormat="1" ht="20.25">
      <c r="A140" s="123"/>
      <c r="B140" s="123"/>
      <c r="C140" s="124"/>
      <c r="D140" s="124"/>
      <c r="E140" s="145"/>
    </row>
    <row r="141" spans="1:5" s="122" customFormat="1" ht="20.25">
      <c r="A141" s="123"/>
      <c r="B141" s="123"/>
      <c r="C141" s="124"/>
      <c r="D141" s="124"/>
      <c r="E141" s="145"/>
    </row>
    <row r="142" spans="1:5" s="122" customFormat="1" ht="20.25">
      <c r="A142" s="123"/>
      <c r="B142" s="123"/>
      <c r="C142" s="124"/>
      <c r="D142" s="124"/>
      <c r="E142" s="145"/>
    </row>
    <row r="143" spans="1:5" s="122" customFormat="1" ht="20.25">
      <c r="A143" s="123"/>
      <c r="B143" s="123"/>
      <c r="C143" s="124"/>
      <c r="D143" s="124"/>
      <c r="E143" s="145"/>
    </row>
    <row r="144" spans="1:5" s="122" customFormat="1" ht="20.25">
      <c r="A144" s="123"/>
      <c r="B144" s="123"/>
      <c r="C144" s="124"/>
      <c r="D144" s="124"/>
      <c r="E144" s="145"/>
    </row>
    <row r="145" spans="1:5" s="122" customFormat="1" ht="20.25">
      <c r="A145" s="123"/>
      <c r="B145" s="123"/>
      <c r="C145" s="124"/>
      <c r="D145" s="124"/>
      <c r="E145" s="145"/>
    </row>
    <row r="146" spans="1:5" s="122" customFormat="1" ht="20.25">
      <c r="A146" s="123"/>
      <c r="B146" s="123"/>
      <c r="C146" s="124"/>
      <c r="D146" s="124"/>
      <c r="E146" s="145"/>
    </row>
    <row r="147" spans="1:5" s="122" customFormat="1" ht="20.25">
      <c r="A147" s="123"/>
      <c r="B147" s="123"/>
      <c r="C147" s="124"/>
      <c r="D147" s="124"/>
      <c r="E147" s="145"/>
    </row>
    <row r="148" spans="1:5" s="122" customFormat="1" ht="20.25">
      <c r="A148" s="123"/>
      <c r="B148" s="123"/>
      <c r="C148" s="124"/>
      <c r="D148" s="124"/>
      <c r="E148" s="145"/>
    </row>
    <row r="149" spans="1:5" s="122" customFormat="1" ht="20.25">
      <c r="A149" s="123"/>
      <c r="B149" s="123"/>
      <c r="C149" s="124"/>
      <c r="D149" s="124"/>
      <c r="E149" s="145"/>
    </row>
    <row r="150" spans="1:5" s="122" customFormat="1" ht="20.25">
      <c r="A150" s="123"/>
      <c r="B150" s="123"/>
      <c r="C150" s="124"/>
      <c r="D150" s="124"/>
      <c r="E150" s="145"/>
    </row>
    <row r="151" spans="1:5" s="122" customFormat="1" ht="20.25">
      <c r="A151" s="123"/>
      <c r="B151" s="123"/>
      <c r="C151" s="124"/>
      <c r="D151" s="124"/>
      <c r="E151" s="145"/>
    </row>
    <row r="152" spans="1:5" s="122" customFormat="1" ht="20.25">
      <c r="A152" s="123"/>
      <c r="B152" s="123"/>
      <c r="C152" s="124"/>
      <c r="D152" s="124"/>
      <c r="E152" s="145"/>
    </row>
    <row r="153" spans="1:5" s="122" customFormat="1" ht="20.25">
      <c r="A153" s="123"/>
      <c r="B153" s="123"/>
      <c r="C153" s="124"/>
      <c r="D153" s="124"/>
      <c r="E153" s="145"/>
    </row>
    <row r="154" spans="1:5" s="122" customFormat="1" ht="20.25">
      <c r="A154" s="123"/>
      <c r="B154" s="123"/>
      <c r="C154" s="124"/>
      <c r="D154" s="124"/>
      <c r="E154" s="145"/>
    </row>
    <row r="155" spans="1:5" s="122" customFormat="1" ht="20.25">
      <c r="A155" s="123"/>
      <c r="B155" s="123"/>
      <c r="C155" s="124"/>
      <c r="D155" s="124"/>
      <c r="E155" s="145"/>
    </row>
    <row r="156" spans="1:5" s="122" customFormat="1" ht="20.25">
      <c r="A156" s="123"/>
      <c r="B156" s="123"/>
      <c r="C156" s="124"/>
      <c r="D156" s="124"/>
      <c r="E156" s="145"/>
    </row>
    <row r="157" spans="1:5" s="122" customFormat="1" ht="20.25">
      <c r="A157" s="123"/>
      <c r="B157" s="123"/>
      <c r="C157" s="124"/>
      <c r="D157" s="124"/>
      <c r="E157" s="145"/>
    </row>
    <row r="158" spans="1:5" s="122" customFormat="1" ht="20.25">
      <c r="A158" s="123"/>
      <c r="B158" s="123"/>
      <c r="C158" s="124"/>
      <c r="D158" s="124"/>
      <c r="E158" s="145"/>
    </row>
    <row r="159" spans="1:5" s="122" customFormat="1" ht="20.25">
      <c r="A159" s="123"/>
      <c r="B159" s="123"/>
      <c r="C159" s="124"/>
      <c r="D159" s="124"/>
      <c r="E159" s="145"/>
    </row>
    <row r="160" spans="1:5" s="122" customFormat="1" ht="20.25">
      <c r="A160" s="123"/>
      <c r="B160" s="123"/>
      <c r="C160" s="124"/>
      <c r="D160" s="124"/>
      <c r="E160" s="145"/>
    </row>
    <row r="161" spans="1:5" s="122" customFormat="1" ht="20.25">
      <c r="A161" s="123"/>
      <c r="B161" s="123"/>
      <c r="C161" s="124"/>
      <c r="D161" s="124"/>
      <c r="E161" s="145"/>
    </row>
    <row r="162" spans="1:5" s="122" customFormat="1" ht="20.25">
      <c r="A162" s="123"/>
      <c r="B162" s="123"/>
      <c r="C162" s="124"/>
      <c r="D162" s="124"/>
      <c r="E162" s="145"/>
    </row>
    <row r="163" spans="1:5" s="122" customFormat="1" ht="20.25">
      <c r="A163" s="123"/>
      <c r="B163" s="123"/>
      <c r="C163" s="124"/>
      <c r="D163" s="124"/>
      <c r="E163" s="145"/>
    </row>
    <row r="164" spans="1:5" s="122" customFormat="1" ht="20.25">
      <c r="A164" s="123"/>
      <c r="B164" s="123"/>
      <c r="C164" s="124"/>
      <c r="D164" s="124"/>
      <c r="E164" s="145"/>
    </row>
    <row r="165" spans="1:5" s="122" customFormat="1" ht="20.25">
      <c r="A165" s="123"/>
      <c r="B165" s="123"/>
      <c r="C165" s="124"/>
      <c r="D165" s="124"/>
      <c r="E165" s="145"/>
    </row>
    <row r="166" spans="1:5" s="122" customFormat="1" ht="20.25">
      <c r="A166" s="123"/>
      <c r="B166" s="123"/>
      <c r="C166" s="124"/>
      <c r="D166" s="124"/>
      <c r="E166" s="145"/>
    </row>
    <row r="167" spans="1:5" s="122" customFormat="1" ht="20.25">
      <c r="A167" s="123"/>
      <c r="B167" s="123"/>
      <c r="C167" s="124"/>
      <c r="D167" s="124"/>
      <c r="E167" s="145"/>
    </row>
    <row r="168" spans="1:5" s="122" customFormat="1" ht="20.25">
      <c r="A168" s="123"/>
      <c r="B168" s="123"/>
      <c r="C168" s="124"/>
      <c r="D168" s="124"/>
      <c r="E168" s="145"/>
    </row>
    <row r="169" spans="1:5" s="122" customFormat="1" ht="20.25">
      <c r="A169" s="123"/>
      <c r="B169" s="123"/>
      <c r="C169" s="124"/>
      <c r="D169" s="124"/>
      <c r="E169" s="145"/>
    </row>
    <row r="170" spans="1:5" s="122" customFormat="1" ht="20.25">
      <c r="A170" s="123"/>
      <c r="B170" s="123"/>
      <c r="C170" s="124"/>
      <c r="D170" s="124"/>
      <c r="E170" s="145"/>
    </row>
    <row r="171" spans="1:5" s="122" customFormat="1" ht="20.25">
      <c r="A171" s="123"/>
      <c r="B171" s="123"/>
      <c r="C171" s="124"/>
      <c r="D171" s="124"/>
      <c r="E171" s="145"/>
    </row>
    <row r="172" spans="1:5" s="122" customFormat="1" ht="20.25">
      <c r="A172" s="123"/>
      <c r="B172" s="123"/>
      <c r="C172" s="124"/>
      <c r="D172" s="124"/>
      <c r="E172" s="145"/>
    </row>
    <row r="173" spans="1:5" s="122" customFormat="1" ht="20.25">
      <c r="A173" s="123"/>
      <c r="B173" s="123"/>
      <c r="C173" s="124"/>
      <c r="D173" s="124"/>
      <c r="E173" s="145"/>
    </row>
    <row r="174" spans="1:5" s="122" customFormat="1" ht="20.25">
      <c r="A174" s="123"/>
      <c r="B174" s="123"/>
      <c r="C174" s="124"/>
      <c r="D174" s="124"/>
      <c r="E174" s="145"/>
    </row>
    <row r="175" spans="1:5" s="122" customFormat="1" ht="20.25">
      <c r="A175" s="123"/>
      <c r="B175" s="123"/>
      <c r="C175" s="124"/>
      <c r="D175" s="124"/>
      <c r="E175" s="145"/>
    </row>
    <row r="176" spans="1:5" s="122" customFormat="1" ht="20.25">
      <c r="A176" s="123"/>
      <c r="B176" s="123"/>
      <c r="C176" s="124"/>
      <c r="D176" s="124"/>
      <c r="E176" s="145"/>
    </row>
    <row r="177" spans="1:5" s="122" customFormat="1" ht="20.25">
      <c r="A177" s="123"/>
      <c r="B177" s="123"/>
      <c r="C177" s="124"/>
      <c r="D177" s="124"/>
      <c r="E177" s="145"/>
    </row>
    <row r="178" spans="1:5" s="122" customFormat="1" ht="20.25">
      <c r="A178" s="123"/>
      <c r="B178" s="123"/>
      <c r="C178" s="124"/>
      <c r="D178" s="124"/>
      <c r="E178" s="145"/>
    </row>
    <row r="179" spans="1:5" s="122" customFormat="1" ht="20.25">
      <c r="A179" s="123"/>
      <c r="B179" s="123"/>
      <c r="C179" s="124"/>
      <c r="D179" s="124"/>
      <c r="E179" s="145"/>
    </row>
    <row r="180" spans="1:5" s="122" customFormat="1" ht="20.25">
      <c r="A180" s="123"/>
      <c r="B180" s="123"/>
      <c r="C180" s="124"/>
      <c r="D180" s="124"/>
      <c r="E180" s="145"/>
    </row>
    <row r="181" spans="1:5" s="122" customFormat="1" ht="20.25">
      <c r="A181" s="123"/>
      <c r="B181" s="123"/>
      <c r="C181" s="124"/>
      <c r="D181" s="124"/>
      <c r="E181" s="145"/>
    </row>
    <row r="182" spans="1:5" s="122" customFormat="1" ht="20.25">
      <c r="A182" s="123"/>
      <c r="B182" s="123"/>
      <c r="C182" s="124"/>
      <c r="D182" s="124"/>
      <c r="E182" s="145"/>
    </row>
    <row r="183" spans="1:5" s="122" customFormat="1" ht="20.25">
      <c r="A183" s="123"/>
      <c r="B183" s="123"/>
      <c r="C183" s="124"/>
      <c r="D183" s="124"/>
      <c r="E183" s="145"/>
    </row>
    <row r="184" spans="1:5" s="122" customFormat="1" ht="20.25">
      <c r="A184" s="123"/>
      <c r="B184" s="123"/>
      <c r="C184" s="124"/>
      <c r="D184" s="124"/>
      <c r="E184" s="145"/>
    </row>
    <row r="185" spans="1:5" s="122" customFormat="1" ht="20.25">
      <c r="A185" s="123"/>
      <c r="B185" s="123"/>
      <c r="C185" s="124"/>
      <c r="D185" s="124"/>
      <c r="E185" s="145"/>
    </row>
    <row r="186" spans="1:5" s="122" customFormat="1" ht="20.25">
      <c r="A186" s="123"/>
      <c r="B186" s="123"/>
      <c r="C186" s="124"/>
      <c r="D186" s="124"/>
      <c r="E186" s="145"/>
    </row>
    <row r="187" spans="1:5" s="122" customFormat="1" ht="20.25">
      <c r="A187" s="123"/>
      <c r="B187" s="123"/>
      <c r="C187" s="124"/>
      <c r="D187" s="124"/>
      <c r="E187" s="145"/>
    </row>
    <row r="188" spans="1:5" s="122" customFormat="1" ht="20.25">
      <c r="A188" s="123"/>
      <c r="B188" s="123"/>
      <c r="C188" s="124"/>
      <c r="D188" s="124"/>
      <c r="E188" s="145"/>
    </row>
    <row r="189" spans="1:5" s="122" customFormat="1" ht="20.25">
      <c r="A189" s="123"/>
      <c r="B189" s="123"/>
      <c r="C189" s="124"/>
      <c r="D189" s="124"/>
      <c r="E189" s="145"/>
    </row>
    <row r="190" spans="1:5" s="122" customFormat="1" ht="20.25">
      <c r="A190" s="123"/>
      <c r="B190" s="123"/>
      <c r="C190" s="124"/>
      <c r="D190" s="124"/>
      <c r="E190" s="145"/>
    </row>
    <row r="191" spans="1:5" s="122" customFormat="1" ht="20.25">
      <c r="A191" s="123"/>
      <c r="B191" s="123"/>
      <c r="C191" s="124"/>
      <c r="D191" s="124"/>
      <c r="E191" s="145"/>
    </row>
    <row r="192" spans="1:5" s="122" customFormat="1" ht="20.25">
      <c r="A192" s="123"/>
      <c r="B192" s="123"/>
      <c r="C192" s="124"/>
      <c r="D192" s="124"/>
      <c r="E192" s="145"/>
    </row>
    <row r="193" spans="1:5" s="122" customFormat="1" ht="20.25">
      <c r="A193" s="123"/>
      <c r="B193" s="123"/>
      <c r="C193" s="124"/>
      <c r="D193" s="124"/>
      <c r="E193" s="145"/>
    </row>
    <row r="194" spans="1:5" s="122" customFormat="1" ht="20.25">
      <c r="A194" s="123"/>
      <c r="B194" s="123"/>
      <c r="C194" s="124"/>
      <c r="D194" s="124"/>
      <c r="E194" s="145"/>
    </row>
    <row r="195" spans="1:5" s="122" customFormat="1" ht="20.25">
      <c r="A195" s="123"/>
      <c r="B195" s="123"/>
      <c r="C195" s="124"/>
      <c r="D195" s="124"/>
      <c r="E195" s="145"/>
    </row>
    <row r="196" spans="1:5" s="122" customFormat="1" ht="20.25">
      <c r="A196" s="123"/>
      <c r="B196" s="123"/>
      <c r="C196" s="124"/>
      <c r="D196" s="124"/>
      <c r="E196" s="145"/>
    </row>
    <row r="197" spans="1:5" s="122" customFormat="1" ht="20.25">
      <c r="A197" s="123"/>
      <c r="B197" s="123"/>
      <c r="C197" s="124"/>
      <c r="D197" s="124"/>
      <c r="E197" s="145"/>
    </row>
    <row r="198" spans="1:5" s="122" customFormat="1" ht="20.25">
      <c r="A198" s="123"/>
      <c r="B198" s="123"/>
      <c r="C198" s="124"/>
      <c r="D198" s="124"/>
      <c r="E198" s="145"/>
    </row>
    <row r="199" spans="1:5" s="122" customFormat="1" ht="20.25">
      <c r="A199" s="123"/>
      <c r="B199" s="123"/>
      <c r="C199" s="124"/>
      <c r="D199" s="124"/>
      <c r="E199" s="145"/>
    </row>
    <row r="200" spans="1:5" s="122" customFormat="1" ht="20.25">
      <c r="A200" s="123"/>
      <c r="B200" s="123"/>
      <c r="C200" s="124"/>
      <c r="D200" s="124"/>
      <c r="E200" s="145"/>
    </row>
    <row r="201" spans="1:5" s="122" customFormat="1" ht="20.25">
      <c r="A201" s="123"/>
      <c r="B201" s="123"/>
      <c r="C201" s="124"/>
      <c r="D201" s="124"/>
      <c r="E201" s="145"/>
    </row>
    <row r="202" spans="1:5" s="122" customFormat="1" ht="20.25">
      <c r="A202" s="123"/>
      <c r="B202" s="123"/>
      <c r="C202" s="124"/>
      <c r="D202" s="124"/>
      <c r="E202" s="145"/>
    </row>
    <row r="203" spans="1:5" s="122" customFormat="1" ht="20.25">
      <c r="A203" s="123"/>
      <c r="B203" s="123"/>
      <c r="C203" s="124"/>
      <c r="D203" s="124"/>
      <c r="E203" s="145"/>
    </row>
    <row r="204" spans="1:5" s="122" customFormat="1" ht="20.25">
      <c r="A204" s="123"/>
      <c r="B204" s="123"/>
      <c r="C204" s="124"/>
      <c r="D204" s="124"/>
      <c r="E204" s="145"/>
    </row>
    <row r="205" spans="1:5" s="122" customFormat="1" ht="20.25">
      <c r="A205" s="123"/>
      <c r="B205" s="123"/>
      <c r="C205" s="124"/>
      <c r="D205" s="124"/>
      <c r="E205" s="145"/>
    </row>
    <row r="206" spans="1:5" s="122" customFormat="1" ht="20.25">
      <c r="A206" s="123"/>
      <c r="B206" s="123"/>
      <c r="C206" s="124"/>
      <c r="D206" s="124"/>
      <c r="E206" s="145"/>
    </row>
    <row r="207" spans="1:5" s="122" customFormat="1" ht="20.25">
      <c r="A207" s="123"/>
      <c r="B207" s="123"/>
      <c r="C207" s="124"/>
      <c r="D207" s="124"/>
      <c r="E207" s="145"/>
    </row>
    <row r="208" spans="1:5" s="122" customFormat="1" ht="20.25">
      <c r="A208" s="123"/>
      <c r="B208" s="123"/>
      <c r="C208" s="124"/>
      <c r="D208" s="124"/>
      <c r="E208" s="145"/>
    </row>
    <row r="209" spans="1:5" s="122" customFormat="1" ht="20.25">
      <c r="A209" s="123"/>
      <c r="B209" s="123"/>
      <c r="C209" s="124"/>
      <c r="D209" s="124"/>
      <c r="E209" s="145"/>
    </row>
    <row r="210" spans="1:5" s="122" customFormat="1" ht="20.25">
      <c r="A210" s="123"/>
      <c r="B210" s="123"/>
      <c r="C210" s="124"/>
      <c r="D210" s="124"/>
      <c r="E210" s="145"/>
    </row>
    <row r="211" spans="1:5" s="122" customFormat="1" ht="20.25">
      <c r="A211" s="123"/>
      <c r="B211" s="123"/>
      <c r="C211" s="124"/>
      <c r="D211" s="124"/>
      <c r="E211" s="145"/>
    </row>
    <row r="212" spans="1:5" s="122" customFormat="1" ht="20.25">
      <c r="A212" s="123"/>
      <c r="B212" s="123"/>
      <c r="C212" s="124"/>
      <c r="D212" s="124"/>
      <c r="E212" s="145"/>
    </row>
    <row r="213" spans="1:5" s="122" customFormat="1" ht="20.25">
      <c r="A213" s="123"/>
      <c r="B213" s="123"/>
      <c r="C213" s="124"/>
      <c r="D213" s="124"/>
      <c r="E213" s="145"/>
    </row>
    <row r="214" spans="1:5" s="122" customFormat="1" ht="20.25">
      <c r="A214" s="123"/>
      <c r="B214" s="123"/>
      <c r="C214" s="124"/>
      <c r="D214" s="124"/>
      <c r="E214" s="145"/>
    </row>
    <row r="215" spans="1:5" s="122" customFormat="1" ht="20.25">
      <c r="A215" s="123"/>
      <c r="B215" s="123"/>
      <c r="C215" s="124"/>
      <c r="D215" s="124"/>
      <c r="E215" s="145"/>
    </row>
    <row r="216" spans="1:5" s="122" customFormat="1" ht="20.25">
      <c r="A216" s="123"/>
      <c r="B216" s="123"/>
      <c r="C216" s="124"/>
      <c r="D216" s="124"/>
      <c r="E216" s="145"/>
    </row>
    <row r="217" spans="1:5" s="122" customFormat="1" ht="20.25">
      <c r="A217" s="123"/>
      <c r="B217" s="123"/>
      <c r="C217" s="124"/>
      <c r="D217" s="124"/>
      <c r="E217" s="145"/>
    </row>
    <row r="218" spans="1:5" s="122" customFormat="1" ht="20.25">
      <c r="A218" s="123"/>
      <c r="B218" s="123"/>
      <c r="C218" s="124"/>
      <c r="D218" s="124"/>
      <c r="E218" s="145"/>
    </row>
    <row r="219" spans="1:5" s="122" customFormat="1" ht="20.25">
      <c r="A219" s="123"/>
      <c r="B219" s="123"/>
      <c r="C219" s="124"/>
      <c r="D219" s="124"/>
      <c r="E219" s="145"/>
    </row>
    <row r="220" spans="1:5" s="122" customFormat="1" ht="20.25">
      <c r="A220" s="123"/>
      <c r="B220" s="123"/>
      <c r="C220" s="124"/>
      <c r="D220" s="124"/>
      <c r="E220" s="145"/>
    </row>
    <row r="221" spans="1:5" s="122" customFormat="1" ht="20.25">
      <c r="A221" s="123"/>
      <c r="B221" s="123"/>
      <c r="C221" s="124"/>
      <c r="D221" s="124"/>
      <c r="E221" s="145"/>
    </row>
    <row r="222" spans="1:5" s="122" customFormat="1" ht="20.25">
      <c r="A222" s="123"/>
      <c r="B222" s="123"/>
      <c r="C222" s="124"/>
      <c r="D222" s="124"/>
      <c r="E222" s="145"/>
    </row>
    <row r="223" spans="1:5" s="122" customFormat="1" ht="20.25">
      <c r="A223" s="123"/>
      <c r="B223" s="123"/>
      <c r="C223" s="124"/>
      <c r="D223" s="124"/>
      <c r="E223" s="145"/>
    </row>
    <row r="224" spans="1:5" s="122" customFormat="1" ht="20.25">
      <c r="A224" s="123"/>
      <c r="B224" s="123"/>
      <c r="C224" s="124"/>
      <c r="D224" s="124"/>
      <c r="E224" s="145"/>
    </row>
    <row r="225" spans="1:7" s="122" customFormat="1" ht="20.25">
      <c r="A225" s="123"/>
      <c r="B225" s="123"/>
      <c r="C225" s="124"/>
      <c r="D225" s="124"/>
      <c r="E225" s="145"/>
    </row>
    <row r="226" spans="1:7" s="122" customFormat="1" ht="20.25">
      <c r="A226" s="123"/>
      <c r="B226" s="123"/>
      <c r="C226" s="124"/>
      <c r="D226" s="124"/>
      <c r="E226" s="145"/>
    </row>
    <row r="227" spans="1:7" s="122" customFormat="1" ht="20.25">
      <c r="A227" s="123"/>
      <c r="B227" s="123"/>
      <c r="C227" s="124"/>
      <c r="D227" s="124"/>
      <c r="E227" s="145"/>
    </row>
    <row r="228" spans="1:7" s="122" customFormat="1" ht="20.25">
      <c r="A228" s="123"/>
      <c r="B228" s="123"/>
      <c r="C228" s="124"/>
      <c r="D228" s="124"/>
      <c r="E228" s="145"/>
    </row>
    <row r="229" spans="1:7" s="122" customFormat="1" ht="20.25">
      <c r="A229" s="123"/>
      <c r="B229" s="123"/>
      <c r="C229" s="124"/>
      <c r="D229" s="124"/>
      <c r="E229" s="145"/>
    </row>
    <row r="230" spans="1:7" s="122" customFormat="1" ht="20.25">
      <c r="A230" s="123"/>
      <c r="B230" s="123"/>
      <c r="C230" s="124"/>
      <c r="D230" s="124"/>
      <c r="E230" s="145"/>
    </row>
    <row r="231" spans="1:7" ht="20.25">
      <c r="A231" s="26"/>
      <c r="B231" s="29"/>
      <c r="C231" s="30"/>
      <c r="D231" s="30"/>
    </row>
    <row r="232" spans="1:7" ht="20.25">
      <c r="A232" s="26"/>
      <c r="B232" s="29"/>
      <c r="C232" s="30"/>
      <c r="D232" s="30"/>
    </row>
    <row r="233" spans="1:7" ht="20.25">
      <c r="A233" s="26"/>
      <c r="B233" s="29"/>
      <c r="C233" s="30"/>
      <c r="D233" s="30"/>
    </row>
    <row r="234" spans="1:7" ht="20.25">
      <c r="A234" s="26"/>
      <c r="B234" s="29"/>
      <c r="C234" s="30"/>
      <c r="D234" s="30"/>
    </row>
    <row r="235" spans="1:7" ht="20.25">
      <c r="A235" s="26"/>
      <c r="B235" s="29"/>
      <c r="C235" s="30"/>
      <c r="D235" s="30"/>
    </row>
    <row r="236" spans="1:7">
      <c r="A236" s="7"/>
      <c r="B236" s="29"/>
      <c r="C236" s="29"/>
      <c r="D236" s="29"/>
    </row>
    <row r="237" spans="1:7" ht="20.25">
      <c r="A237" s="7"/>
      <c r="B237" s="31" t="s">
        <v>136</v>
      </c>
      <c r="C237" s="31" t="s">
        <v>137</v>
      </c>
      <c r="D237" t="s">
        <v>136</v>
      </c>
      <c r="E237" s="135" t="s">
        <v>137</v>
      </c>
    </row>
    <row r="238" spans="1:7" ht="21">
      <c r="A238" s="7"/>
      <c r="B238" s="32" t="s">
        <v>138</v>
      </c>
      <c r="C238" s="32" t="s">
        <v>139</v>
      </c>
      <c r="D238" t="s">
        <v>138</v>
      </c>
      <c r="F238" t="s">
        <v>138</v>
      </c>
      <c r="G238" t="str">
        <f ca="1">IF(NOT(ISERROR(MATCH(F238,_xlfn.ANCHORARRAY(B249),0))),#REF!&amp;"Por favor no seleccionar los criterios de impacto",F238)</f>
        <v>Afectación Económica o presupuestal</v>
      </c>
    </row>
    <row r="239" spans="1:7" ht="21">
      <c r="A239" s="7"/>
      <c r="B239" s="32" t="s">
        <v>138</v>
      </c>
      <c r="C239" s="32" t="s">
        <v>125</v>
      </c>
      <c r="E239" s="135" t="s">
        <v>139</v>
      </c>
    </row>
    <row r="240" spans="1:7" ht="21">
      <c r="A240" s="7"/>
      <c r="B240" s="32" t="s">
        <v>138</v>
      </c>
      <c r="C240" s="32" t="s">
        <v>128</v>
      </c>
      <c r="E240" s="135" t="s">
        <v>125</v>
      </c>
    </row>
    <row r="241" spans="1:5" ht="21">
      <c r="A241" s="7"/>
      <c r="B241" s="32" t="s">
        <v>138</v>
      </c>
      <c r="C241" s="32" t="s">
        <v>131</v>
      </c>
      <c r="E241" s="135" t="s">
        <v>128</v>
      </c>
    </row>
    <row r="242" spans="1:5" ht="21">
      <c r="A242" s="7"/>
      <c r="B242" s="32" t="s">
        <v>138</v>
      </c>
      <c r="C242" s="32" t="s">
        <v>133</v>
      </c>
      <c r="E242" s="135" t="s">
        <v>131</v>
      </c>
    </row>
    <row r="243" spans="1:5" ht="21">
      <c r="A243" s="7"/>
      <c r="B243" s="32" t="s">
        <v>121</v>
      </c>
      <c r="C243" s="32" t="s">
        <v>47</v>
      </c>
      <c r="E243" s="135" t="s">
        <v>133</v>
      </c>
    </row>
    <row r="244" spans="1:5" ht="21">
      <c r="A244" s="7"/>
      <c r="B244" s="32" t="s">
        <v>121</v>
      </c>
      <c r="C244" s="32" t="s">
        <v>126</v>
      </c>
      <c r="D244" t="s">
        <v>121</v>
      </c>
    </row>
    <row r="245" spans="1:5" ht="21">
      <c r="A245" s="7"/>
      <c r="B245" s="32" t="s">
        <v>121</v>
      </c>
      <c r="C245" s="32" t="s">
        <v>129</v>
      </c>
      <c r="E245" s="135" t="s">
        <v>47</v>
      </c>
    </row>
    <row r="246" spans="1:5" ht="21">
      <c r="A246" s="7"/>
      <c r="B246" s="32" t="s">
        <v>121</v>
      </c>
      <c r="C246" s="32" t="s">
        <v>49</v>
      </c>
      <c r="E246" s="135" t="s">
        <v>126</v>
      </c>
    </row>
    <row r="247" spans="1:5" ht="21">
      <c r="A247" s="7"/>
      <c r="B247" s="32" t="s">
        <v>121</v>
      </c>
      <c r="C247" s="32" t="s">
        <v>50</v>
      </c>
      <c r="E247" s="135" t="s">
        <v>129</v>
      </c>
    </row>
    <row r="248" spans="1:5">
      <c r="A248" s="7"/>
      <c r="B248" s="33"/>
      <c r="C248" s="33"/>
      <c r="E248" s="135" t="s">
        <v>49</v>
      </c>
    </row>
    <row r="249" spans="1:5">
      <c r="A249" s="7"/>
      <c r="B249" s="33" t="e" cm="1">
        <f t="array" aca="1" ref="B249:B251" ca="1">_xlfn.UNIQUE(Tabla1[[#All],[Criterios]])</f>
        <v>#NAME?</v>
      </c>
      <c r="C249" s="33"/>
      <c r="E249" s="135" t="s">
        <v>50</v>
      </c>
    </row>
    <row r="250" spans="1:5">
      <c r="A250" s="7"/>
      <c r="B250" s="33" t="e">
        <f ca="1"/>
        <v>#NAME?</v>
      </c>
      <c r="C250" s="33"/>
    </row>
    <row r="251" spans="1:5">
      <c r="B251" s="33" t="e">
        <f ca="1"/>
        <v>#NAME?</v>
      </c>
      <c r="C251" s="33"/>
    </row>
    <row r="252" spans="1:5">
      <c r="B252" s="34"/>
      <c r="C252" s="34"/>
    </row>
    <row r="253" spans="1:5">
      <c r="B253" s="34"/>
      <c r="C253" s="34"/>
    </row>
    <row r="254" spans="1:5">
      <c r="B254" s="34"/>
      <c r="C254" s="34"/>
    </row>
    <row r="255" spans="1:5">
      <c r="B255" s="34"/>
      <c r="C255" s="34"/>
      <c r="D255" s="34"/>
    </row>
    <row r="256" spans="1:5">
      <c r="B256" s="34"/>
      <c r="C256" s="34"/>
      <c r="D256" s="34"/>
    </row>
    <row r="257" spans="2:4">
      <c r="B257" s="34"/>
      <c r="C257" s="34"/>
      <c r="D257" s="34"/>
    </row>
    <row r="258" spans="2:4">
      <c r="B258" s="34"/>
      <c r="C258" s="34"/>
      <c r="D258" s="34"/>
    </row>
    <row r="259" spans="2:4">
      <c r="B259" s="34"/>
      <c r="C259" s="34"/>
      <c r="D259" s="34"/>
    </row>
    <row r="260" spans="2:4">
      <c r="B260" s="34"/>
      <c r="C260" s="34"/>
      <c r="D260" s="34"/>
    </row>
  </sheetData>
  <mergeCells count="1">
    <mergeCell ref="B2:E2"/>
  </mergeCells>
  <dataValidations count="1">
    <dataValidation type="list" allowBlank="1" showInputMessage="1" showErrorMessage="1" sqref="F238">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K16"/>
  <sheetViews>
    <sheetView topLeftCell="B1" workbookViewId="0">
      <selection activeCell="E6" sqref="E6"/>
    </sheetView>
  </sheetViews>
  <sheetFormatPr baseColWidth="10" defaultColWidth="14.28515625" defaultRowHeight="12.75"/>
  <cols>
    <col min="1" max="2" width="14.28515625" style="35"/>
    <col min="3" max="3" width="17" style="35" customWidth="1"/>
    <col min="4" max="4" width="14.28515625" style="35"/>
    <col min="5" max="5" width="46" style="35" customWidth="1"/>
    <col min="6" max="16384" width="14.28515625" style="35"/>
  </cols>
  <sheetData>
    <row r="1" spans="2:11" ht="24" customHeight="1" thickBot="1">
      <c r="B1" s="504" t="s">
        <v>140</v>
      </c>
      <c r="C1" s="505"/>
      <c r="D1" s="505"/>
      <c r="E1" s="505"/>
      <c r="F1" s="506"/>
    </row>
    <row r="2" spans="2:11" ht="16.5" thickBot="1">
      <c r="B2" s="36"/>
      <c r="C2" s="36"/>
      <c r="D2" s="36"/>
      <c r="E2" s="36"/>
      <c r="F2" s="36"/>
      <c r="I2" s="150"/>
      <c r="J2" s="171" t="s">
        <v>56</v>
      </c>
      <c r="K2" s="171" t="s">
        <v>57</v>
      </c>
    </row>
    <row r="3" spans="2:11" ht="16.5" thickBot="1">
      <c r="B3" s="507" t="s">
        <v>141</v>
      </c>
      <c r="C3" s="508"/>
      <c r="D3" s="508"/>
      <c r="E3" s="37" t="s">
        <v>142</v>
      </c>
      <c r="F3" s="38" t="s">
        <v>143</v>
      </c>
      <c r="I3" s="170" t="s">
        <v>52</v>
      </c>
      <c r="J3" s="157">
        <v>0.5</v>
      </c>
      <c r="K3" s="157">
        <v>0.45</v>
      </c>
    </row>
    <row r="4" spans="2:11" ht="31.5">
      <c r="B4" s="509" t="s">
        <v>144</v>
      </c>
      <c r="C4" s="511" t="s">
        <v>31</v>
      </c>
      <c r="D4" s="39" t="s">
        <v>52</v>
      </c>
      <c r="E4" s="40" t="s">
        <v>145</v>
      </c>
      <c r="F4" s="41">
        <v>0.25</v>
      </c>
      <c r="I4" s="171" t="s">
        <v>53</v>
      </c>
      <c r="J4" s="157">
        <v>0.4</v>
      </c>
      <c r="K4" s="157">
        <v>0.35</v>
      </c>
    </row>
    <row r="5" spans="2:11" ht="47.25">
      <c r="B5" s="510"/>
      <c r="C5" s="512"/>
      <c r="D5" s="42" t="s">
        <v>53</v>
      </c>
      <c r="E5" s="43" t="s">
        <v>146</v>
      </c>
      <c r="F5" s="44">
        <v>0.15</v>
      </c>
      <c r="I5" s="171" t="s">
        <v>54</v>
      </c>
      <c r="J5" s="157">
        <v>0.35</v>
      </c>
      <c r="K5" s="157">
        <v>0.3</v>
      </c>
    </row>
    <row r="6" spans="2:11" ht="47.25">
      <c r="B6" s="510"/>
      <c r="C6" s="512"/>
      <c r="D6" s="42" t="s">
        <v>54</v>
      </c>
      <c r="E6" s="43" t="s">
        <v>147</v>
      </c>
      <c r="F6" s="44">
        <v>0.1</v>
      </c>
    </row>
    <row r="7" spans="2:11" ht="63">
      <c r="B7" s="510"/>
      <c r="C7" s="512" t="s">
        <v>32</v>
      </c>
      <c r="D7" s="42" t="s">
        <v>56</v>
      </c>
      <c r="E7" s="43" t="s">
        <v>148</v>
      </c>
      <c r="F7" s="44">
        <v>0.25</v>
      </c>
      <c r="G7" s="151"/>
    </row>
    <row r="8" spans="2:11" ht="31.5">
      <c r="B8" s="510"/>
      <c r="C8" s="512"/>
      <c r="D8" s="42" t="s">
        <v>57</v>
      </c>
      <c r="E8" s="43" t="s">
        <v>149</v>
      </c>
      <c r="F8" s="44">
        <v>0.2</v>
      </c>
      <c r="G8" s="151"/>
    </row>
    <row r="9" spans="2:11" ht="47.25">
      <c r="B9" s="510" t="s">
        <v>150</v>
      </c>
      <c r="C9" s="512" t="s">
        <v>34</v>
      </c>
      <c r="D9" s="42" t="s">
        <v>59</v>
      </c>
      <c r="E9" s="43" t="s">
        <v>151</v>
      </c>
      <c r="F9" s="45" t="s">
        <v>152</v>
      </c>
    </row>
    <row r="10" spans="2:11" ht="63">
      <c r="B10" s="510"/>
      <c r="C10" s="512"/>
      <c r="D10" s="42" t="s">
        <v>153</v>
      </c>
      <c r="E10" s="43" t="s">
        <v>154</v>
      </c>
      <c r="F10" s="45" t="s">
        <v>152</v>
      </c>
    </row>
    <row r="11" spans="2:11" ht="47.25">
      <c r="B11" s="510"/>
      <c r="C11" s="512" t="s">
        <v>35</v>
      </c>
      <c r="D11" s="42" t="s">
        <v>62</v>
      </c>
      <c r="E11" s="43" t="s">
        <v>155</v>
      </c>
      <c r="F11" s="45" t="s">
        <v>152</v>
      </c>
    </row>
    <row r="12" spans="2:11" ht="47.25">
      <c r="B12" s="510"/>
      <c r="C12" s="512"/>
      <c r="D12" s="42" t="s">
        <v>63</v>
      </c>
      <c r="E12" s="43" t="s">
        <v>156</v>
      </c>
      <c r="F12" s="45" t="s">
        <v>152</v>
      </c>
    </row>
    <row r="13" spans="2:11" ht="31.5">
      <c r="B13" s="510"/>
      <c r="C13" s="512" t="s">
        <v>36</v>
      </c>
      <c r="D13" s="42" t="s">
        <v>65</v>
      </c>
      <c r="E13" s="43" t="s">
        <v>157</v>
      </c>
      <c r="F13" s="45" t="s">
        <v>152</v>
      </c>
    </row>
    <row r="14" spans="2:11" ht="32.25" thickBot="1">
      <c r="B14" s="513"/>
      <c r="C14" s="514"/>
      <c r="D14" s="46" t="s">
        <v>66</v>
      </c>
      <c r="E14" s="47" t="s">
        <v>158</v>
      </c>
      <c r="F14" s="48" t="s">
        <v>152</v>
      </c>
    </row>
    <row r="15" spans="2:11" ht="49.5" customHeight="1">
      <c r="B15" s="503" t="s">
        <v>159</v>
      </c>
      <c r="C15" s="503"/>
      <c r="D15" s="503"/>
      <c r="E15" s="503"/>
      <c r="F15" s="503"/>
    </row>
    <row r="16" spans="2:11" ht="27" customHeight="1">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3 Trimestre </vt:lpstr>
      <vt:lpstr>Seguimiento 4 Trimestre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PC-68342</cp:lastModifiedBy>
  <dcterms:created xsi:type="dcterms:W3CDTF">2021-04-16T16:11:31Z</dcterms:created>
  <dcterms:modified xsi:type="dcterms:W3CDTF">2022-03-03T17:23:52Z</dcterms:modified>
</cp:coreProperties>
</file>