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hidePivotFieldList="1"/>
  <mc:AlternateContent xmlns:mc="http://schemas.openxmlformats.org/markup-compatibility/2006">
    <mc:Choice Requires="x15">
      <x15ac:absPath xmlns:x15ac="http://schemas.microsoft.com/office/spreadsheetml/2010/11/ac" url="C:\Users\Administrativa\Documents\TELETRABAJO\SIGCMA\Auditoria 21\"/>
    </mc:Choice>
  </mc:AlternateContent>
  <bookViews>
    <workbookView xWindow="0" yWindow="0" windowWidth="20490" windowHeight="7755" tabRatio="908" firstSheet="4" activeTab="4"/>
  </bookViews>
  <sheets>
    <sheet name="Presentacion " sheetId="10" r:id="rId1"/>
    <sheet name="Análisis de Contexto " sheetId="14" r:id="rId2"/>
    <sheet name="Estrategias" sheetId="15" r:id="rId3"/>
    <sheet name="Instructivo" sheetId="3" r:id="rId4"/>
    <sheet name="Mapa Final" sheetId="1" r:id="rId5"/>
    <sheet name="Clasificación Riesgo" sheetId="4" r:id="rId6"/>
    <sheet name="Tabla probabilidad" sheetId="5" r:id="rId7"/>
    <sheet name="Tabla Impacto" sheetId="6" r:id="rId8"/>
    <sheet name="Tabla Valoración de Controles" sheetId="7" r:id="rId9"/>
    <sheet name="Matriz de Calor" sheetId="21" r:id="rId10"/>
    <sheet name="Hoja1" sheetId="13" state="hidden" r:id="rId11"/>
    <sheet name="LISTA" sheetId="2" state="hidden" r:id="rId12"/>
    <sheet name="Seguimiento 1 Trimestre" sheetId="18" r:id="rId13"/>
    <sheet name="Seguimiento 2 Trimestre" sheetId="17" r:id="rId14"/>
    <sheet name="Seguimiento 3 Trimestre " sheetId="19" r:id="rId15"/>
    <sheet name="Seguimiento 4 Trimestre " sheetId="20" r:id="rId16"/>
  </sheets>
  <externalReferences>
    <externalReference r:id="rId17"/>
    <externalReference r:id="rId18"/>
    <externalReference r:id="rId19"/>
    <externalReference r:id="rId20"/>
  </externalReferences>
  <definedNames>
    <definedName name="Data">'[1]Tabla de Valoración'!$I$2:$L$5</definedName>
    <definedName name="Diseño">'[1]Tabla de Valoración'!$I$2:$I$5</definedName>
    <definedName name="Ejecución">'[1]Tabla de Valoración'!$I$2:$L$2</definedName>
    <definedName name="Posibilidad" localSheetId="1">[2]Hoja2!$H$3:$H$7</definedName>
    <definedName name="Posibilidad" localSheetId="2">[2]Hoja2!$H$3:$H$7</definedName>
    <definedName name="Posibilidad">[3]Hoja2!$H$3:$H$7</definedName>
  </definedNames>
  <calcPr calcId="191029" calcMode="manual"/>
  <pivotCaches>
    <pivotCache cacheId="0" r:id="rId2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39" i="1" l="1"/>
  <c r="Q39" i="1"/>
  <c r="AD39" i="1" s="1"/>
  <c r="AC39" i="1" s="1"/>
  <c r="T38" i="1"/>
  <c r="Q38" i="1"/>
  <c r="AD38" i="1" s="1"/>
  <c r="AC38" i="1" s="1"/>
  <c r="T37" i="1"/>
  <c r="Q37" i="1"/>
  <c r="X37" i="1" s="1"/>
  <c r="AD36" i="1"/>
  <c r="AC36" i="1" s="1"/>
  <c r="T36" i="1"/>
  <c r="Q36" i="1"/>
  <c r="X36" i="1" s="1"/>
  <c r="X35" i="1"/>
  <c r="T35" i="1"/>
  <c r="Q35" i="1"/>
  <c r="AD35" i="1" s="1"/>
  <c r="M35" i="1"/>
  <c r="L35" i="1"/>
  <c r="J35" i="1"/>
  <c r="Z38" i="1" s="1"/>
  <c r="Y38" i="1" s="1"/>
  <c r="I35" i="1"/>
  <c r="N35" i="1" s="1"/>
  <c r="AC35" i="1" l="1"/>
  <c r="X39" i="1"/>
  <c r="Z35" i="1"/>
  <c r="X38" i="1"/>
  <c r="Z36" i="1"/>
  <c r="Y36" i="1" s="1"/>
  <c r="Z37" i="1"/>
  <c r="Y37" i="1" s="1"/>
  <c r="AD37" i="1"/>
  <c r="AC37" i="1" s="1"/>
  <c r="Z39" i="1"/>
  <c r="Y39" i="1" s="1"/>
  <c r="AB35" i="1" l="1"/>
  <c r="AA35" i="1" s="1"/>
  <c r="Y35" i="1"/>
  <c r="AF35" i="1"/>
  <c r="AE35" i="1" s="1"/>
  <c r="AG35" i="1" l="1"/>
  <c r="AF25" i="1" l="1"/>
  <c r="Q20" i="1"/>
  <c r="E10" i="18"/>
  <c r="Q12" i="1"/>
  <c r="M55" i="1" l="1"/>
  <c r="L55" i="1"/>
  <c r="M50" i="1"/>
  <c r="L50" i="1"/>
  <c r="M45" i="1"/>
  <c r="L45" i="1"/>
  <c r="M40" i="1"/>
  <c r="L40" i="1"/>
  <c r="M30" i="1"/>
  <c r="L30" i="1"/>
  <c r="M25" i="1"/>
  <c r="L25" i="1"/>
  <c r="M20" i="1"/>
  <c r="L20" i="1"/>
  <c r="M15" i="1"/>
  <c r="L15" i="1"/>
  <c r="M10" i="1"/>
  <c r="L10" i="1"/>
  <c r="B55" i="20" l="1"/>
  <c r="B50" i="20"/>
  <c r="B45" i="20"/>
  <c r="B40" i="20"/>
  <c r="B35" i="20"/>
  <c r="B30" i="20"/>
  <c r="B25" i="20"/>
  <c r="B20" i="20"/>
  <c r="B15" i="20"/>
  <c r="B10" i="20"/>
  <c r="B55" i="19"/>
  <c r="B50" i="19"/>
  <c r="B45" i="19"/>
  <c r="B40" i="19"/>
  <c r="B35" i="19"/>
  <c r="B30" i="19"/>
  <c r="B25" i="19"/>
  <c r="B20" i="19"/>
  <c r="B15" i="19"/>
  <c r="B10" i="19"/>
  <c r="B55" i="17"/>
  <c r="B50" i="17"/>
  <c r="B45" i="17"/>
  <c r="B40" i="17"/>
  <c r="B35" i="17"/>
  <c r="B30" i="17"/>
  <c r="B25" i="17"/>
  <c r="B20" i="17"/>
  <c r="B15" i="17"/>
  <c r="B10" i="17"/>
  <c r="B55" i="18"/>
  <c r="B50" i="18"/>
  <c r="B45" i="18"/>
  <c r="B40" i="18"/>
  <c r="B35" i="18"/>
  <c r="B30" i="18"/>
  <c r="B25" i="18"/>
  <c r="B20" i="18"/>
  <c r="B15" i="18"/>
  <c r="B10" i="18"/>
  <c r="I55" i="18"/>
  <c r="I50" i="20"/>
  <c r="I45" i="19"/>
  <c r="I40" i="20"/>
  <c r="I30" i="19"/>
  <c r="I25" i="20"/>
  <c r="I20" i="18"/>
  <c r="I15" i="20"/>
  <c r="N55" i="20"/>
  <c r="G55" i="20"/>
  <c r="F55" i="20"/>
  <c r="E55" i="20"/>
  <c r="D55" i="20"/>
  <c r="C55" i="20"/>
  <c r="A55" i="20"/>
  <c r="N50" i="20"/>
  <c r="G50" i="20"/>
  <c r="F50" i="20"/>
  <c r="E50" i="20"/>
  <c r="D50" i="20"/>
  <c r="C50" i="20"/>
  <c r="A50" i="20"/>
  <c r="N45" i="20"/>
  <c r="G45" i="20"/>
  <c r="F45" i="20"/>
  <c r="E45" i="20"/>
  <c r="D45" i="20"/>
  <c r="C45" i="20"/>
  <c r="A45" i="20"/>
  <c r="N40" i="20"/>
  <c r="G40" i="20"/>
  <c r="F40" i="20"/>
  <c r="E40" i="20"/>
  <c r="D40" i="20"/>
  <c r="C40" i="20"/>
  <c r="A40" i="20"/>
  <c r="N35" i="20"/>
  <c r="G35" i="20"/>
  <c r="F35" i="20"/>
  <c r="E35" i="20"/>
  <c r="D35" i="20"/>
  <c r="C35" i="20"/>
  <c r="A35" i="20"/>
  <c r="N30" i="20"/>
  <c r="G30" i="20"/>
  <c r="F30" i="20"/>
  <c r="E30" i="20"/>
  <c r="D30" i="20"/>
  <c r="C30" i="20"/>
  <c r="A30" i="20"/>
  <c r="N25" i="20"/>
  <c r="G25" i="20"/>
  <c r="F25" i="20"/>
  <c r="E25" i="20"/>
  <c r="D25" i="20"/>
  <c r="C25" i="20"/>
  <c r="A25" i="20"/>
  <c r="N20" i="20"/>
  <c r="G20" i="20"/>
  <c r="F20" i="20"/>
  <c r="E20" i="20"/>
  <c r="D20" i="20"/>
  <c r="C20" i="20"/>
  <c r="A20" i="20"/>
  <c r="N15" i="20"/>
  <c r="G15" i="20"/>
  <c r="F15" i="20"/>
  <c r="E15" i="20"/>
  <c r="D15" i="20"/>
  <c r="C15" i="20"/>
  <c r="A15" i="20"/>
  <c r="N10" i="20"/>
  <c r="G10" i="20"/>
  <c r="F10" i="20"/>
  <c r="E10" i="20"/>
  <c r="D10" i="20"/>
  <c r="C10" i="20"/>
  <c r="A10" i="20"/>
  <c r="D6" i="20"/>
  <c r="D5" i="20"/>
  <c r="D4" i="20"/>
  <c r="N55" i="19"/>
  <c r="G55" i="19"/>
  <c r="F55" i="19"/>
  <c r="E55" i="19"/>
  <c r="D55" i="19"/>
  <c r="C55" i="19"/>
  <c r="A55" i="19"/>
  <c r="N50" i="19"/>
  <c r="G50" i="19"/>
  <c r="F50" i="19"/>
  <c r="E50" i="19"/>
  <c r="D50" i="19"/>
  <c r="C50" i="19"/>
  <c r="A50" i="19"/>
  <c r="N45" i="19"/>
  <c r="G45" i="19"/>
  <c r="F45" i="19"/>
  <c r="E45" i="19"/>
  <c r="D45" i="19"/>
  <c r="C45" i="19"/>
  <c r="A45" i="19"/>
  <c r="N40" i="19"/>
  <c r="G40" i="19"/>
  <c r="F40" i="19"/>
  <c r="E40" i="19"/>
  <c r="D40" i="19"/>
  <c r="C40" i="19"/>
  <c r="A40" i="19"/>
  <c r="N35" i="19"/>
  <c r="G35" i="19"/>
  <c r="F35" i="19"/>
  <c r="E35" i="19"/>
  <c r="D35" i="19"/>
  <c r="C35" i="19"/>
  <c r="A35" i="19"/>
  <c r="N30" i="19"/>
  <c r="G30" i="19"/>
  <c r="F30" i="19"/>
  <c r="E30" i="19"/>
  <c r="D30" i="19"/>
  <c r="C30" i="19"/>
  <c r="A30" i="19"/>
  <c r="N25" i="19"/>
  <c r="G25" i="19"/>
  <c r="F25" i="19"/>
  <c r="E25" i="19"/>
  <c r="D25" i="19"/>
  <c r="C25" i="19"/>
  <c r="A25" i="19"/>
  <c r="N20" i="19"/>
  <c r="G20" i="19"/>
  <c r="F20" i="19"/>
  <c r="E20" i="19"/>
  <c r="D20" i="19"/>
  <c r="C20" i="19"/>
  <c r="A20" i="19"/>
  <c r="N15" i="19"/>
  <c r="G15" i="19"/>
  <c r="F15" i="19"/>
  <c r="E15" i="19"/>
  <c r="D15" i="19"/>
  <c r="C15" i="19"/>
  <c r="A15" i="19"/>
  <c r="N10" i="19"/>
  <c r="G10" i="19"/>
  <c r="F10" i="19"/>
  <c r="E10" i="19"/>
  <c r="D10" i="19"/>
  <c r="C10" i="19"/>
  <c r="A10" i="19"/>
  <c r="D6" i="19"/>
  <c r="D5" i="19"/>
  <c r="D4" i="19"/>
  <c r="N55" i="18"/>
  <c r="G55" i="18"/>
  <c r="F55" i="18"/>
  <c r="E55" i="18"/>
  <c r="D55" i="18"/>
  <c r="C55" i="18"/>
  <c r="A55" i="18"/>
  <c r="N50" i="18"/>
  <c r="G50" i="18"/>
  <c r="F50" i="18"/>
  <c r="E50" i="18"/>
  <c r="D50" i="18"/>
  <c r="C50" i="18"/>
  <c r="A50" i="18"/>
  <c r="N45" i="18"/>
  <c r="G45" i="18"/>
  <c r="F45" i="18"/>
  <c r="E45" i="18"/>
  <c r="D45" i="18"/>
  <c r="C45" i="18"/>
  <c r="A45" i="18"/>
  <c r="N40" i="18"/>
  <c r="G40" i="18"/>
  <c r="F40" i="18"/>
  <c r="E40" i="18"/>
  <c r="D40" i="18"/>
  <c r="C40" i="18"/>
  <c r="A40" i="18"/>
  <c r="N35" i="18"/>
  <c r="G35" i="18"/>
  <c r="F35" i="18"/>
  <c r="E35" i="18"/>
  <c r="D35" i="18"/>
  <c r="C35" i="18"/>
  <c r="A35" i="18"/>
  <c r="N30" i="18"/>
  <c r="G30" i="18"/>
  <c r="F30" i="18"/>
  <c r="E30" i="18"/>
  <c r="D30" i="18"/>
  <c r="C30" i="18"/>
  <c r="A30" i="18"/>
  <c r="N25" i="18"/>
  <c r="G25" i="18"/>
  <c r="F25" i="18"/>
  <c r="E25" i="18"/>
  <c r="D25" i="18"/>
  <c r="C25" i="18"/>
  <c r="A25" i="18"/>
  <c r="N20" i="18"/>
  <c r="G20" i="18"/>
  <c r="F20" i="18"/>
  <c r="E20" i="18"/>
  <c r="D20" i="18"/>
  <c r="C20" i="18"/>
  <c r="A20" i="18"/>
  <c r="N15" i="18"/>
  <c r="G15" i="18"/>
  <c r="F15" i="18"/>
  <c r="E15" i="18"/>
  <c r="D15" i="18"/>
  <c r="C15" i="18"/>
  <c r="A15" i="18"/>
  <c r="N10" i="18"/>
  <c r="G10" i="18"/>
  <c r="F10" i="18"/>
  <c r="D10" i="18"/>
  <c r="C10" i="18"/>
  <c r="A10" i="18"/>
  <c r="D6" i="18"/>
  <c r="D5" i="18"/>
  <c r="D4" i="18"/>
  <c r="I50" i="19" l="1"/>
  <c r="I15" i="19"/>
  <c r="I55" i="19"/>
  <c r="I50" i="18"/>
  <c r="I40" i="18"/>
  <c r="I40" i="19"/>
  <c r="I55" i="20"/>
  <c r="I45" i="18"/>
  <c r="I45" i="20"/>
  <c r="I30" i="20"/>
  <c r="I30" i="18"/>
  <c r="I25" i="19"/>
  <c r="I25" i="18"/>
  <c r="I20" i="19"/>
  <c r="I20" i="20"/>
  <c r="I15" i="18"/>
  <c r="I40" i="1"/>
  <c r="T59" i="1"/>
  <c r="Q59" i="1"/>
  <c r="AD59" i="1" s="1"/>
  <c r="AC59" i="1" s="1"/>
  <c r="T58" i="1"/>
  <c r="Q58" i="1"/>
  <c r="T57" i="1"/>
  <c r="Q57" i="1"/>
  <c r="AD57" i="1" s="1"/>
  <c r="T56" i="1"/>
  <c r="Q56" i="1"/>
  <c r="AD56" i="1" s="1"/>
  <c r="T55" i="1"/>
  <c r="Q55" i="1"/>
  <c r="AD55" i="1" s="1"/>
  <c r="I55" i="17"/>
  <c r="J55" i="1"/>
  <c r="Z55" i="1" s="1"/>
  <c r="I55" i="1"/>
  <c r="T54" i="1"/>
  <c r="Q54" i="1"/>
  <c r="AD54" i="1" s="1"/>
  <c r="AC54" i="1" s="1"/>
  <c r="T53" i="1"/>
  <c r="Q53" i="1"/>
  <c r="AD53" i="1" s="1"/>
  <c r="T52" i="1"/>
  <c r="Q52" i="1"/>
  <c r="X52" i="1" s="1"/>
  <c r="T51" i="1"/>
  <c r="Q51" i="1"/>
  <c r="X51" i="1" s="1"/>
  <c r="T50" i="1"/>
  <c r="Q50" i="1"/>
  <c r="X50" i="1" s="1"/>
  <c r="I50" i="17"/>
  <c r="J50" i="1"/>
  <c r="Z52" i="1" s="1"/>
  <c r="Y52" i="1" s="1"/>
  <c r="I50" i="1"/>
  <c r="T49" i="1"/>
  <c r="Q49" i="1"/>
  <c r="X49" i="1" s="1"/>
  <c r="T48" i="1"/>
  <c r="Q48" i="1"/>
  <c r="T47" i="1"/>
  <c r="Q47" i="1"/>
  <c r="AD47" i="1" s="1"/>
  <c r="Z46" i="1"/>
  <c r="Y46" i="1" s="1"/>
  <c r="T46" i="1"/>
  <c r="Q46" i="1"/>
  <c r="T45" i="1"/>
  <c r="Q45" i="1"/>
  <c r="X45" i="1" s="1"/>
  <c r="I45" i="17"/>
  <c r="J45" i="1"/>
  <c r="Z47" i="1" s="1"/>
  <c r="Y47" i="1" s="1"/>
  <c r="I45" i="1"/>
  <c r="T44" i="1"/>
  <c r="Q44" i="1"/>
  <c r="T43" i="1"/>
  <c r="Q43" i="1"/>
  <c r="T42" i="1"/>
  <c r="Q42" i="1"/>
  <c r="T41" i="1"/>
  <c r="Q41" i="1"/>
  <c r="AD41" i="1" s="1"/>
  <c r="T40" i="1"/>
  <c r="Q40" i="1"/>
  <c r="I40" i="17"/>
  <c r="J40" i="1"/>
  <c r="N55" i="17"/>
  <c r="G55" i="17"/>
  <c r="F55" i="17"/>
  <c r="E55" i="17"/>
  <c r="D55" i="17"/>
  <c r="C55" i="17"/>
  <c r="A55" i="17"/>
  <c r="N50" i="17"/>
  <c r="G50" i="17"/>
  <c r="F50" i="17"/>
  <c r="E50" i="17"/>
  <c r="D50" i="17"/>
  <c r="C50" i="17"/>
  <c r="A50" i="17"/>
  <c r="N45" i="17"/>
  <c r="G45" i="17"/>
  <c r="F45" i="17"/>
  <c r="E45" i="17"/>
  <c r="D45" i="17"/>
  <c r="C45" i="17"/>
  <c r="A45" i="17"/>
  <c r="N40" i="17"/>
  <c r="G40" i="17"/>
  <c r="F40" i="17"/>
  <c r="E40" i="17"/>
  <c r="D40" i="17"/>
  <c r="C40" i="17"/>
  <c r="A40" i="17"/>
  <c r="N35" i="17"/>
  <c r="G35" i="17"/>
  <c r="F35" i="17"/>
  <c r="E35" i="17"/>
  <c r="D35" i="17"/>
  <c r="C35" i="17"/>
  <c r="A35" i="17"/>
  <c r="N30" i="17"/>
  <c r="I30" i="17"/>
  <c r="G30" i="17"/>
  <c r="F30" i="17"/>
  <c r="E30" i="17"/>
  <c r="D30" i="17"/>
  <c r="C30" i="17"/>
  <c r="A30" i="17"/>
  <c r="N25" i="17"/>
  <c r="I25" i="17"/>
  <c r="G25" i="17"/>
  <c r="F25" i="17"/>
  <c r="E25" i="17"/>
  <c r="D25" i="17"/>
  <c r="C25" i="17"/>
  <c r="A25" i="17"/>
  <c r="G20" i="17"/>
  <c r="F20" i="17"/>
  <c r="E20" i="17"/>
  <c r="D20" i="17"/>
  <c r="C20" i="17"/>
  <c r="A20" i="17"/>
  <c r="N20" i="17"/>
  <c r="I20" i="17"/>
  <c r="N15" i="17"/>
  <c r="I15" i="17"/>
  <c r="G15" i="17"/>
  <c r="F15" i="17"/>
  <c r="E15" i="17"/>
  <c r="D15" i="17"/>
  <c r="C15" i="17"/>
  <c r="A15" i="17"/>
  <c r="D6" i="17"/>
  <c r="D5" i="17"/>
  <c r="D4" i="17"/>
  <c r="N10" i="17"/>
  <c r="G10" i="17"/>
  <c r="F10" i="17"/>
  <c r="E10" i="17"/>
  <c r="D10" i="17"/>
  <c r="C10" i="17"/>
  <c r="A10" i="17"/>
  <c r="H45" i="18" l="1"/>
  <c r="H45" i="19"/>
  <c r="H45" i="20"/>
  <c r="H40" i="17"/>
  <c r="H40" i="18"/>
  <c r="H40" i="19"/>
  <c r="H40" i="20"/>
  <c r="N50" i="1"/>
  <c r="J50" i="17" s="1"/>
  <c r="H50" i="18"/>
  <c r="H50" i="19"/>
  <c r="H50" i="20"/>
  <c r="AD50" i="1"/>
  <c r="AC50" i="1" s="1"/>
  <c r="X54" i="1"/>
  <c r="AD40" i="1"/>
  <c r="AC40" i="1" s="1"/>
  <c r="H55" i="17"/>
  <c r="H55" i="18"/>
  <c r="H55" i="19"/>
  <c r="H55" i="20"/>
  <c r="AD58" i="1"/>
  <c r="AC58" i="1" s="1"/>
  <c r="AC56" i="1"/>
  <c r="AD52" i="1"/>
  <c r="AC52" i="1" s="1"/>
  <c r="AD51" i="1"/>
  <c r="AC51" i="1" s="1"/>
  <c r="X58" i="1"/>
  <c r="X57" i="1"/>
  <c r="X56" i="1"/>
  <c r="X55" i="1"/>
  <c r="X59" i="1"/>
  <c r="X53" i="1"/>
  <c r="AD46" i="1"/>
  <c r="AC46" i="1" s="1"/>
  <c r="AD48" i="1"/>
  <c r="AC48" i="1" s="1"/>
  <c r="AD45" i="1"/>
  <c r="AD49" i="1"/>
  <c r="AC49" i="1" s="1"/>
  <c r="AD44" i="1"/>
  <c r="AC44" i="1" s="1"/>
  <c r="AD43" i="1"/>
  <c r="AC43" i="1" s="1"/>
  <c r="AD42" i="1"/>
  <c r="AC42" i="1" s="1"/>
  <c r="X48" i="1"/>
  <c r="X47" i="1"/>
  <c r="X46" i="1"/>
  <c r="X44" i="1"/>
  <c r="X43" i="1"/>
  <c r="X41" i="1"/>
  <c r="X42" i="1"/>
  <c r="AC41" i="1"/>
  <c r="X40" i="1"/>
  <c r="Z40" i="1"/>
  <c r="Y40" i="1" s="1"/>
  <c r="N45" i="1"/>
  <c r="H45" i="17"/>
  <c r="Y55" i="1"/>
  <c r="Z59" i="1"/>
  <c r="Y59" i="1" s="1"/>
  <c r="N55" i="1"/>
  <c r="Z57" i="1"/>
  <c r="Y57" i="1" s="1"/>
  <c r="AC57" i="1"/>
  <c r="Z58" i="1"/>
  <c r="Y58" i="1" s="1"/>
  <c r="Z56" i="1"/>
  <c r="Y56" i="1" s="1"/>
  <c r="Z51" i="1"/>
  <c r="Y51" i="1" s="1"/>
  <c r="AC53" i="1"/>
  <c r="Z50" i="1"/>
  <c r="Z54" i="1"/>
  <c r="Y54" i="1" s="1"/>
  <c r="Z53" i="1"/>
  <c r="Y53" i="1" s="1"/>
  <c r="H50" i="17"/>
  <c r="AC47" i="1"/>
  <c r="Z45" i="1"/>
  <c r="Z49" i="1"/>
  <c r="Y49" i="1" s="1"/>
  <c r="Z48" i="1"/>
  <c r="Y48" i="1" s="1"/>
  <c r="N40" i="1"/>
  <c r="Z42" i="1"/>
  <c r="Y42" i="1" s="1"/>
  <c r="Z41" i="1"/>
  <c r="Y41" i="1" s="1"/>
  <c r="Z44" i="1"/>
  <c r="Y44" i="1" s="1"/>
  <c r="Z43" i="1"/>
  <c r="Y43" i="1" s="1"/>
  <c r="J50" i="19" l="1"/>
  <c r="J50" i="18"/>
  <c r="J50" i="20"/>
  <c r="J55" i="17"/>
  <c r="J55" i="18"/>
  <c r="J55" i="20"/>
  <c r="J55" i="19"/>
  <c r="J45" i="17"/>
  <c r="J45" i="19"/>
  <c r="J45" i="20"/>
  <c r="J45" i="18"/>
  <c r="J40" i="17"/>
  <c r="J40" i="20"/>
  <c r="J40" i="18"/>
  <c r="J40" i="19"/>
  <c r="AB55" i="1"/>
  <c r="AA55" i="1" s="1"/>
  <c r="AF55" i="1"/>
  <c r="AE55" i="1" s="1"/>
  <c r="AC55" i="1"/>
  <c r="AF50" i="1"/>
  <c r="AE50" i="1" s="1"/>
  <c r="Y50" i="1"/>
  <c r="AB50" i="1"/>
  <c r="AA50" i="1" s="1"/>
  <c r="AB45" i="1"/>
  <c r="AA45" i="1" s="1"/>
  <c r="Y45" i="1"/>
  <c r="AC45" i="1"/>
  <c r="AF45" i="1"/>
  <c r="AE45" i="1" s="1"/>
  <c r="AF40" i="1"/>
  <c r="AE40" i="1" s="1"/>
  <c r="AB40" i="1"/>
  <c r="AA40" i="1" s="1"/>
  <c r="K40" i="18" l="1"/>
  <c r="K40" i="19"/>
  <c r="K40" i="20"/>
  <c r="K55" i="17"/>
  <c r="K55" i="19"/>
  <c r="K55" i="20"/>
  <c r="K55" i="18"/>
  <c r="K50" i="18"/>
  <c r="K50" i="19"/>
  <c r="K50" i="20"/>
  <c r="K45" i="18"/>
  <c r="K45" i="19"/>
  <c r="K45" i="20"/>
  <c r="L55" i="17"/>
  <c r="L55" i="18"/>
  <c r="L55" i="19"/>
  <c r="L55" i="20"/>
  <c r="L50" i="17"/>
  <c r="L50" i="19"/>
  <c r="L50" i="20"/>
  <c r="L50" i="18"/>
  <c r="L45" i="17"/>
  <c r="L45" i="19"/>
  <c r="L45" i="18"/>
  <c r="L45" i="20"/>
  <c r="L40" i="17"/>
  <c r="L40" i="20"/>
  <c r="L40" i="19"/>
  <c r="L40" i="18"/>
  <c r="AG55" i="1"/>
  <c r="AG50" i="1"/>
  <c r="K50" i="17"/>
  <c r="K45" i="17"/>
  <c r="AG45" i="1"/>
  <c r="K40" i="17"/>
  <c r="AG40" i="1"/>
  <c r="M55" i="17" l="1"/>
  <c r="M55" i="19"/>
  <c r="M55" i="18"/>
  <c r="M55" i="20"/>
  <c r="M50" i="17"/>
  <c r="M50" i="19"/>
  <c r="M50" i="18"/>
  <c r="M50" i="20"/>
  <c r="M45" i="17"/>
  <c r="M45" i="18"/>
  <c r="M45" i="19"/>
  <c r="M45" i="20"/>
  <c r="M40" i="17"/>
  <c r="M40" i="20"/>
  <c r="M40" i="19"/>
  <c r="M40" i="18"/>
  <c r="H35" i="20" l="1"/>
  <c r="H35" i="18"/>
  <c r="H35" i="19"/>
  <c r="H35" i="17"/>
  <c r="I10" i="17"/>
  <c r="I10" i="18"/>
  <c r="I10" i="20"/>
  <c r="I10" i="19"/>
  <c r="I35" i="18"/>
  <c r="I35" i="19"/>
  <c r="I35" i="20"/>
  <c r="I35" i="17"/>
  <c r="T34" i="1"/>
  <c r="Q34" i="1"/>
  <c r="T33" i="1"/>
  <c r="Q33" i="1"/>
  <c r="AD33" i="1" s="1"/>
  <c r="AC33" i="1" s="1"/>
  <c r="T32" i="1"/>
  <c r="Q32" i="1"/>
  <c r="T31" i="1"/>
  <c r="Q31" i="1"/>
  <c r="T30" i="1"/>
  <c r="Q30" i="1"/>
  <c r="J30" i="1"/>
  <c r="I30" i="1"/>
  <c r="H30" i="19" l="1"/>
  <c r="H30" i="20"/>
  <c r="H30" i="18"/>
  <c r="H30" i="17"/>
  <c r="J35" i="20"/>
  <c r="J35" i="18"/>
  <c r="J35" i="19"/>
  <c r="J35" i="17"/>
  <c r="Z34" i="1"/>
  <c r="Y34" i="1" s="1"/>
  <c r="AD32" i="1"/>
  <c r="AC32" i="1" s="1"/>
  <c r="AD31" i="1"/>
  <c r="AC31" i="1" s="1"/>
  <c r="AD34" i="1"/>
  <c r="AC34" i="1" s="1"/>
  <c r="N30" i="1"/>
  <c r="AD30" i="1"/>
  <c r="X33" i="1"/>
  <c r="Z31" i="1"/>
  <c r="Y31" i="1" s="1"/>
  <c r="X31" i="1"/>
  <c r="X32" i="1"/>
  <c r="Z33" i="1"/>
  <c r="Y33" i="1" s="1"/>
  <c r="Z32" i="1"/>
  <c r="Y32" i="1" s="1"/>
  <c r="X30" i="1"/>
  <c r="X34" i="1"/>
  <c r="Z30" i="1"/>
  <c r="K35" i="18" l="1"/>
  <c r="K35" i="19"/>
  <c r="K35" i="20"/>
  <c r="K35" i="17"/>
  <c r="J30" i="18"/>
  <c r="J30" i="19"/>
  <c r="J30" i="20"/>
  <c r="J30" i="17"/>
  <c r="L35" i="18"/>
  <c r="L35" i="19"/>
  <c r="L35" i="20"/>
  <c r="L35" i="17"/>
  <c r="AF30" i="1"/>
  <c r="AE30" i="1" s="1"/>
  <c r="AC30" i="1"/>
  <c r="AB30" i="1"/>
  <c r="AA30" i="1" s="1"/>
  <c r="Y30" i="1"/>
  <c r="K30" i="19" l="1"/>
  <c r="K30" i="20"/>
  <c r="K30" i="18"/>
  <c r="K30" i="17"/>
  <c r="L30" i="20"/>
  <c r="L30" i="18"/>
  <c r="L30" i="19"/>
  <c r="L30" i="17"/>
  <c r="M35" i="17"/>
  <c r="M35" i="19"/>
  <c r="M35" i="20"/>
  <c r="M35" i="18"/>
  <c r="AG30" i="1"/>
  <c r="M30" i="17" l="1"/>
  <c r="M30" i="20"/>
  <c r="M30" i="18"/>
  <c r="M30" i="19"/>
  <c r="T29" i="1"/>
  <c r="Q29" i="1"/>
  <c r="T28" i="1"/>
  <c r="Q28" i="1"/>
  <c r="T27" i="1"/>
  <c r="Q27" i="1"/>
  <c r="T26" i="1"/>
  <c r="Q26" i="1"/>
  <c r="T25" i="1"/>
  <c r="Q25" i="1"/>
  <c r="J25" i="1"/>
  <c r="I25" i="1"/>
  <c r="X27" i="1" l="1"/>
  <c r="Z29" i="1"/>
  <c r="Y29" i="1" s="1"/>
  <c r="X28" i="1"/>
  <c r="H25" i="18"/>
  <c r="H25" i="19"/>
  <c r="H25" i="20"/>
  <c r="H25" i="17"/>
  <c r="X26" i="1"/>
  <c r="X25" i="1"/>
  <c r="X29" i="1"/>
  <c r="AD26" i="1"/>
  <c r="AC26" i="1" s="1"/>
  <c r="AD28" i="1"/>
  <c r="AC28" i="1" s="1"/>
  <c r="AD27" i="1"/>
  <c r="AD29" i="1"/>
  <c r="AC29" i="1" s="1"/>
  <c r="AD25" i="1"/>
  <c r="AC25" i="1" s="1"/>
  <c r="Z27" i="1"/>
  <c r="Y27" i="1" s="1"/>
  <c r="Z25" i="1"/>
  <c r="Y25" i="1" s="1"/>
  <c r="N25" i="1"/>
  <c r="Z28" i="1"/>
  <c r="Y28" i="1" s="1"/>
  <c r="Z26" i="1"/>
  <c r="Y26" i="1" s="1"/>
  <c r="J25" i="20" l="1"/>
  <c r="J25" i="19"/>
  <c r="J25" i="18"/>
  <c r="J25" i="17"/>
  <c r="AE25" i="1"/>
  <c r="AC27" i="1"/>
  <c r="AB25" i="1"/>
  <c r="AA25" i="1" s="1"/>
  <c r="K25" i="17" l="1"/>
  <c r="K25" i="18"/>
  <c r="K25" i="19"/>
  <c r="K25" i="20"/>
  <c r="L25" i="18"/>
  <c r="L25" i="19"/>
  <c r="L25" i="20"/>
  <c r="L25" i="17"/>
  <c r="AG25" i="1"/>
  <c r="M25" i="17" l="1"/>
  <c r="M25" i="19"/>
  <c r="M25" i="20"/>
  <c r="M25" i="18"/>
  <c r="T24" i="1"/>
  <c r="Q24" i="1"/>
  <c r="T23" i="1"/>
  <c r="Q23" i="1"/>
  <c r="T22" i="1"/>
  <c r="Q22" i="1"/>
  <c r="T21" i="1"/>
  <c r="Q21" i="1"/>
  <c r="T20" i="1"/>
  <c r="J20" i="1"/>
  <c r="I20" i="1"/>
  <c r="T19" i="1"/>
  <c r="Q19" i="1"/>
  <c r="T18" i="1"/>
  <c r="Q18" i="1"/>
  <c r="T17" i="1"/>
  <c r="Q17" i="1"/>
  <c r="T16" i="1"/>
  <c r="Q16" i="1"/>
  <c r="T15" i="1"/>
  <c r="Q15" i="1"/>
  <c r="J15" i="1"/>
  <c r="I15" i="1"/>
  <c r="H15" i="18" l="1"/>
  <c r="H15" i="19"/>
  <c r="H15" i="20"/>
  <c r="H15" i="17"/>
  <c r="H20" i="20"/>
  <c r="H20" i="18"/>
  <c r="H20" i="19"/>
  <c r="H20" i="17"/>
  <c r="Z21" i="1"/>
  <c r="Y21" i="1" s="1"/>
  <c r="X20" i="1"/>
  <c r="X23" i="1"/>
  <c r="X21" i="1"/>
  <c r="X22" i="1"/>
  <c r="X24" i="1"/>
  <c r="Z15" i="1"/>
  <c r="Y15" i="1" s="1"/>
  <c r="X15" i="1"/>
  <c r="X17" i="1"/>
  <c r="X18" i="1"/>
  <c r="X19" i="1"/>
  <c r="X16" i="1"/>
  <c r="N15" i="1"/>
  <c r="AD18" i="1"/>
  <c r="AD19" i="1"/>
  <c r="AD15" i="1"/>
  <c r="AD17" i="1"/>
  <c r="AD16" i="1"/>
  <c r="AD21" i="1"/>
  <c r="AD20" i="1"/>
  <c r="AD22" i="1"/>
  <c r="AD24" i="1"/>
  <c r="AD23" i="1"/>
  <c r="N20" i="1"/>
  <c r="Z20" i="1"/>
  <c r="Y20" i="1" s="1"/>
  <c r="Z22" i="1"/>
  <c r="Y22" i="1" s="1"/>
  <c r="Z24" i="1"/>
  <c r="Y24" i="1" s="1"/>
  <c r="Z23" i="1"/>
  <c r="Y23" i="1" s="1"/>
  <c r="Z19" i="1"/>
  <c r="Y19" i="1" s="1"/>
  <c r="Z16" i="1"/>
  <c r="Y16" i="1" s="1"/>
  <c r="Z17" i="1"/>
  <c r="Y17" i="1" s="1"/>
  <c r="Z18" i="1"/>
  <c r="Y18" i="1" s="1"/>
  <c r="J20" i="18" l="1"/>
  <c r="J20" i="20"/>
  <c r="J20" i="19"/>
  <c r="J20" i="17"/>
  <c r="J15" i="20"/>
  <c r="J15" i="18"/>
  <c r="J15" i="19"/>
  <c r="J15" i="17"/>
  <c r="AB20" i="1"/>
  <c r="AA20" i="1" s="1"/>
  <c r="AB15" i="1"/>
  <c r="AA15" i="1" s="1"/>
  <c r="K15" i="17" l="1"/>
  <c r="K15" i="19"/>
  <c r="K15" i="20"/>
  <c r="K15" i="18"/>
  <c r="K20" i="20"/>
  <c r="K20" i="18"/>
  <c r="K20" i="19"/>
  <c r="K20" i="17"/>
  <c r="T14" i="1"/>
  <c r="Q14" i="1"/>
  <c r="T13" i="1"/>
  <c r="Q13" i="1"/>
  <c r="T12" i="1"/>
  <c r="AC23" i="1" l="1"/>
  <c r="AC21" i="1"/>
  <c r="AC19" i="1"/>
  <c r="AC22" i="1"/>
  <c r="AC24" i="1"/>
  <c r="AC18" i="1"/>
  <c r="AC16" i="1"/>
  <c r="AC17" i="1"/>
  <c r="AD12" i="1"/>
  <c r="AC12" i="1" s="1"/>
  <c r="AD13" i="1"/>
  <c r="AC13" i="1" s="1"/>
  <c r="AD14" i="1"/>
  <c r="AC14" i="1" s="1"/>
  <c r="Q11" i="1"/>
  <c r="T11" i="1"/>
  <c r="T10" i="1"/>
  <c r="AF20" i="1" l="1"/>
  <c r="AE20" i="1" s="1"/>
  <c r="AC20" i="1"/>
  <c r="AF15" i="1"/>
  <c r="AE15" i="1" s="1"/>
  <c r="AC15" i="1"/>
  <c r="AD11" i="1"/>
  <c r="Q10" i="1"/>
  <c r="AD10" i="1" s="1"/>
  <c r="J10" i="1"/>
  <c r="X10" i="1" s="1"/>
  <c r="AG15" i="1" l="1"/>
  <c r="L15" i="19"/>
  <c r="L15" i="20"/>
  <c r="L15" i="18"/>
  <c r="L15" i="17"/>
  <c r="AG20" i="1"/>
  <c r="L20" i="18"/>
  <c r="L20" i="19"/>
  <c r="L20" i="20"/>
  <c r="L20" i="17"/>
  <c r="AC11" i="1"/>
  <c r="Z14" i="1"/>
  <c r="Z11" i="1"/>
  <c r="Z10" i="1"/>
  <c r="Y10" i="1" s="1"/>
  <c r="Z12" i="1"/>
  <c r="Z13" i="1"/>
  <c r="X13" i="1"/>
  <c r="X12" i="1"/>
  <c r="X14" i="1"/>
  <c r="AC10" i="1"/>
  <c r="X11" i="1"/>
  <c r="I10" i="1"/>
  <c r="M20" i="17" l="1"/>
  <c r="M20" i="18"/>
  <c r="M20" i="19"/>
  <c r="M20" i="20"/>
  <c r="N10" i="1"/>
  <c r="J10" i="18" s="1"/>
  <c r="H10" i="18"/>
  <c r="H10" i="19"/>
  <c r="H10" i="20"/>
  <c r="H10" i="17"/>
  <c r="M15" i="17"/>
  <c r="M15" i="20"/>
  <c r="M15" i="18"/>
  <c r="M15" i="19"/>
  <c r="AF10" i="1"/>
  <c r="AE10" i="1" s="1"/>
  <c r="Y13" i="1"/>
  <c r="Y12" i="1"/>
  <c r="Y11" i="1"/>
  <c r="Y14" i="1"/>
  <c r="AB10" i="1"/>
  <c r="AA10" i="1" s="1"/>
  <c r="B249" i="6" a="1"/>
  <c r="B249" i="6" s="1"/>
  <c r="G238" i="6" s="1"/>
  <c r="J10" i="19" l="1"/>
  <c r="K10" i="17"/>
  <c r="K10" i="18"/>
  <c r="K10" i="19"/>
  <c r="K10" i="20"/>
  <c r="J10" i="20"/>
  <c r="J10" i="17"/>
  <c r="L10" i="17"/>
  <c r="L10" i="20"/>
  <c r="L10" i="19"/>
  <c r="L10" i="18"/>
  <c r="AG10" i="1"/>
  <c r="M10" i="17" l="1"/>
  <c r="M10" i="19"/>
  <c r="M10" i="20"/>
  <c r="M10" i="18"/>
  <c r="B251" i="6"/>
  <c r="B250" i="6"/>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<sst xmlns="http://schemas.openxmlformats.org/spreadsheetml/2006/main" count="2659" uniqueCount="571">
  <si>
    <t>Proceso:</t>
  </si>
  <si>
    <t>Objetivo:</t>
  </si>
  <si>
    <t>Alcance:</t>
  </si>
  <si>
    <t>Identificación del riesgo</t>
  </si>
  <si>
    <t>Análisis del riesgo inherente</t>
  </si>
  <si>
    <t>Evaluación del riesgo - Valoración de los controles</t>
  </si>
  <si>
    <t>Evaluación del riesgo - Nivel del riesgo residual</t>
  </si>
  <si>
    <t>Plan de Acción</t>
  </si>
  <si>
    <t>Impacto</t>
  </si>
  <si>
    <t>Causa Inmediata</t>
  </si>
  <si>
    <t>Causa Raíz</t>
  </si>
  <si>
    <t>Descripción del Riesgo</t>
  </si>
  <si>
    <t>Clasificación del Riesgo</t>
  </si>
  <si>
    <t>Frecuencia con la cual se realiza la actividad</t>
  </si>
  <si>
    <t>Probabilidad Inherente</t>
  </si>
  <si>
    <t>%</t>
  </si>
  <si>
    <t>Criterios de impacto</t>
  </si>
  <si>
    <t>Impacto 
Inherente</t>
  </si>
  <si>
    <t>Zona de Riesgo Inherente</t>
  </si>
  <si>
    <t>No. Control</t>
  </si>
  <si>
    <t>Descripción del Control</t>
  </si>
  <si>
    <t>Afectación</t>
  </si>
  <si>
    <t>Atributos</t>
  </si>
  <si>
    <t>Impacto Residual Final</t>
  </si>
  <si>
    <t>Zona de Riesgo Final</t>
  </si>
  <si>
    <t>Tratamiento</t>
  </si>
  <si>
    <t>Responsable</t>
  </si>
  <si>
    <t>Fecha Implementación</t>
  </si>
  <si>
    <t>Fecha Seguimiento</t>
  </si>
  <si>
    <t>Seguimiento</t>
  </si>
  <si>
    <t>Estado</t>
  </si>
  <si>
    <t>Tipo</t>
  </si>
  <si>
    <t>Implementación</t>
  </si>
  <si>
    <t>Calificación</t>
  </si>
  <si>
    <t>Documentación</t>
  </si>
  <si>
    <t>Frecuencia</t>
  </si>
  <si>
    <t>Evidencia</t>
  </si>
  <si>
    <t>N.</t>
  </si>
  <si>
    <t>IMPACTO</t>
  </si>
  <si>
    <t>CLASIFICACIÓN DEL RIESGO</t>
  </si>
  <si>
    <t>Reputacional</t>
  </si>
  <si>
    <t>Ejecución y Administración de Procesos</t>
  </si>
  <si>
    <t>Fraude Externo</t>
  </si>
  <si>
    <t>Fraude Interno</t>
  </si>
  <si>
    <t>Fallas Tecnológicas</t>
  </si>
  <si>
    <t>Relaciones Laborales</t>
  </si>
  <si>
    <t>CRITERIOS DE IMPACTO</t>
  </si>
  <si>
    <t>El riesgo afecta la imagen de alguna área de la organización</t>
  </si>
  <si>
    <t>El riesgo afecta la imagen de la entidad internamente, de conocimiento general, nivel interno, alta dirección, contratista y/o de provedores</t>
  </si>
  <si>
    <t>El riesgo afecta la imagen de de la entidad con efecto publicitario sostenido a nivel de sector administrativo, nivel departamental o municipal</t>
  </si>
  <si>
    <t>El riesgo afecta la imagen de la entidad a nivel nacional, con efecto publicitarios sostenible a nivel país</t>
  </si>
  <si>
    <t>TIPO</t>
  </si>
  <si>
    <t>Preventivo</t>
  </si>
  <si>
    <t>Detectivo</t>
  </si>
  <si>
    <t>Correctivo</t>
  </si>
  <si>
    <t xml:space="preserve">IMPLEMENTACIÓN </t>
  </si>
  <si>
    <t>Automático</t>
  </si>
  <si>
    <t>Manual</t>
  </si>
  <si>
    <t>DOCUMENTACIÓN</t>
  </si>
  <si>
    <t>Documentado</t>
  </si>
  <si>
    <t>Sin documentar</t>
  </si>
  <si>
    <t>FRECUENCIA</t>
  </si>
  <si>
    <t>Continua</t>
  </si>
  <si>
    <t>Aleatoria</t>
  </si>
  <si>
    <t>EVIDENCIA</t>
  </si>
  <si>
    <t>Con Registro</t>
  </si>
  <si>
    <t>Sin Registro</t>
  </si>
  <si>
    <t>SIGCMA</t>
  </si>
  <si>
    <t xml:space="preserve">MATRIZ DE RIESGOS SIGCMA </t>
  </si>
  <si>
    <t>Matriz Mapa de Riesgos</t>
  </si>
  <si>
    <t>Orientaciones Generales</t>
  </si>
  <si>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</si>
  <si>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</si>
  <si>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</si>
  <si>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</si>
  <si>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</si>
  <si>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</si>
  <si>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</si>
  <si>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</si>
  <si>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</si>
  <si>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</si>
  <si>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</si>
  <si>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t>Frecuencia con la cual se lleva a cabo la actividad</t>
  </si>
  <si>
    <t>Criterios de Impacto</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</si>
  <si>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</si>
  <si>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</si>
  <si>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</si>
  <si>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</si>
  <si>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r>
      <t xml:space="preserve">ATRIBUTOS INFORMATIVOS
</t>
    </r>
    <r>
      <rPr>
        <sz val="9"/>
        <rFont val="Arial Narrow"/>
        <family val="2"/>
      </rPr>
      <t>Frecuencia</t>
    </r>
  </si>
  <si>
    <r>
      <t xml:space="preserve">ATRIBUTOS INFORMATIVOS
</t>
    </r>
    <r>
      <rPr>
        <sz val="9"/>
        <rFont val="Arial Narrow"/>
        <family val="2"/>
      </rPr>
      <t>Registro</t>
    </r>
  </si>
  <si>
    <t>Evaluación del Nivel de Riesgo - Nivel de Riesgo Residual</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</si>
  <si>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</si>
  <si>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</si>
  <si>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DAÑOS ACTIVOS FIJOS/ EVENTOS EXTERNOS</t>
  </si>
  <si>
    <t>EJECUCIÓN Y ADMINISTRACIÓN DE PROCESOS</t>
  </si>
  <si>
    <t>FALLAS TECNÓLOGICAS</t>
  </si>
  <si>
    <t>FRAUDE EXTERNO</t>
  </si>
  <si>
    <t>FRAUDE INTERNO</t>
  </si>
  <si>
    <t>RELACIONES LABORALES</t>
  </si>
  <si>
    <t>USUARIOS, PRODUCTOS Y PRÁCTICAS ORGANIZACIONALES</t>
  </si>
  <si>
    <t>Pérdida por daños o extravíos de los activos fijos por desastres naturales u otros riesgos/eventos externos como atentados, vandalismo, orden público.</t>
  </si>
  <si>
    <t>Pérdidas derivadas de errores en la ejecución y administración de procesos.</t>
  </si>
  <si>
    <t>Errores en hardware, software, telecomunicaciones, interrupción de servicios básicos.</t>
  </si>
  <si>
    <t>Pérdida derivada de actos de fraude por personas ajenas a la organización (no participa personal de la entidad).</t>
  </si>
  <si>
    <t>Pérdida debido a actos de fraude, actuaciones irregulares, comisión de hechos delictivos abuso de confianza, apropiación indebida, incumplimiento d e regulaciones legales o internas de la entidad en las cuales está involucrado por lo menos 1 participante interno de la organización, son realizadas de forma intencional y/o con ánimo de lucro para sí mismo o para terceros.</t>
  </si>
  <si>
    <t>Pérdidas que surgen de acciones contrarias a las leyes o acuerdos de empleo, salud o seguridad, del pago de demandas por daños personales o de discriminación.</t>
  </si>
  <si>
    <t>Fallas negligentes o involuntarias de las obligaciones frente a los usuarios y que impiden satisfacer una obligación profesional frente a éstos.</t>
  </si>
  <si>
    <t>Tabla Criterios para definir el nivel de probabilidad</t>
  </si>
  <si>
    <t>Frecuencia de la Actividad</t>
  </si>
  <si>
    <t>Probabilidad</t>
  </si>
  <si>
    <t>Muy Baja</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</si>
  <si>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</si>
  <si>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</si>
  <si>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</si>
  <si>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</si>
  <si>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</si>
  <si>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</si>
  <si>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</si>
  <si>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</si>
  <si>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</si>
  <si>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</si>
  <si>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</si>
  <si>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</si>
  <si>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 xml:space="preserve">Afectación menor a 10 SMLMV </t>
  </si>
  <si>
    <t>Menor</t>
  </si>
  <si>
    <t xml:space="preserve">Entre 10 y 50 SMLMV </t>
  </si>
  <si>
    <t>El riesgo afecta la imagen de la entidad internamente, de conocimiento general, nivel interno, de junta dircetiva y accionistas y/o de provedores</t>
  </si>
  <si>
    <t>Moderado</t>
  </si>
  <si>
    <t xml:space="preserve">Entre 50 y 100 SMLMV </t>
  </si>
  <si>
    <t>El riesgo afecta la imagen de la entidad con algunos usuarios de relevancia frente al logro de los objetivos</t>
  </si>
  <si>
    <t>Mayor</t>
  </si>
  <si>
    <t xml:space="preserve">Entre 100 y 500 SMLMV </t>
  </si>
  <si>
    <t>Catastrófico</t>
  </si>
  <si>
    <t xml:space="preserve">Mayor a 500 SMLMV </t>
  </si>
  <si>
    <t xml:space="preserve">     Entre 50 y 100 SMLMV </t>
  </si>
  <si>
    <t xml:space="preserve">     El riesgo afecta la imagen de la entidad con algunos usuarios de relevancia frente al logro de los objetivos</t>
  </si>
  <si>
    <t>Criterios</t>
  </si>
  <si>
    <t>Subcriterios</t>
  </si>
  <si>
    <t>Afectación Económica o presupuestal</t>
  </si>
  <si>
    <t>Afectación menor a 10 SMLMV .</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</si>
  <si>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</si>
  <si>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</si>
  <si>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</si>
  <si>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</si>
  <si>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</si>
  <si>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</si>
  <si>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</si>
  <si>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</si>
  <si>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</si>
  <si>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</si>
  <si>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</si>
  <si>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</si>
  <si>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</si>
  <si>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</si>
  <si>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</si>
  <si>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</si>
  <si>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</si>
  <si>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El control deja un registro que permite evidenciar la ejecución del control</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</si>
  <si>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</si>
  <si>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</si>
  <si>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Muy Alta
100%</t>
  </si>
  <si>
    <t>Extremo</t>
  </si>
  <si>
    <t>Alta
80%</t>
  </si>
  <si>
    <t>Alto</t>
  </si>
  <si>
    <t>Media
60%</t>
  </si>
  <si>
    <t>Baja
40%</t>
  </si>
  <si>
    <t>Bajo</t>
  </si>
  <si>
    <t>Muy Baja
20%</t>
  </si>
  <si>
    <t>Leve
20%</t>
  </si>
  <si>
    <t>Menor
40%</t>
  </si>
  <si>
    <t>Moderado
60%</t>
  </si>
  <si>
    <t>Mayor
80%</t>
  </si>
  <si>
    <t>Catastrófico
100%</t>
  </si>
  <si>
    <t xml:space="preserve">Permite definir el consecutivo de riesgos.
</t>
  </si>
  <si>
    <t>Daños Activos Fijos/Eventos Externos</t>
  </si>
  <si>
    <t>ESTADO</t>
  </si>
  <si>
    <t>Finalizado</t>
  </si>
  <si>
    <t>En Curso</t>
  </si>
  <si>
    <t>FECHA</t>
  </si>
  <si>
    <t>X</t>
  </si>
  <si>
    <t>DESPACHO JUDICIAL CERTIFICADO</t>
  </si>
  <si>
    <t>DIRECCIÓN SECCIONAL DE ADMINISTRACIÓN JUDICIAL</t>
  </si>
  <si>
    <t>CONSEJO SECCIONAL DE LA JUDICATURA</t>
  </si>
  <si>
    <t>Misionales</t>
  </si>
  <si>
    <t>PROCESO (indique el tipo de proceso si es Estratégico. Misional, Apoyo, Evaluación y Mejora y especifique el nombre del proceso)</t>
  </si>
  <si>
    <t>CONSEJO SUPERIOR DE LA JUDICATURA</t>
  </si>
  <si>
    <t xml:space="preserve">                                                                         Consejo Superior de la Judicatura</t>
  </si>
  <si>
    <t>Consejo Superior de la Judicatura</t>
  </si>
  <si>
    <t xml:space="preserve">ESTRATEGIAS/ACCIONES </t>
  </si>
  <si>
    <t>ESTRATEGIAS  DOFA</t>
  </si>
  <si>
    <t>ESTRATEGIA/ACCIÓN/ PROYECTO</t>
  </si>
  <si>
    <t xml:space="preserve">GESTIONA </t>
  </si>
  <si>
    <t xml:space="preserve">DOCUMENTADA EN </t>
  </si>
  <si>
    <t>A</t>
  </si>
  <si>
    <t>O</t>
  </si>
  <si>
    <t>D</t>
  </si>
  <si>
    <t>F</t>
  </si>
  <si>
    <t>Análisis de Contexto</t>
  </si>
  <si>
    <t xml:space="preserve">PROCESO </t>
  </si>
  <si>
    <t xml:space="preserve">OBJETIVO DEL PROCESO: </t>
  </si>
  <si>
    <t xml:space="preserve">CONTEXTO EXTERNO </t>
  </si>
  <si>
    <t xml:space="preserve">FACTORES TEMÁTICO </t>
  </si>
  <si>
    <t>No.</t>
  </si>
  <si>
    <t xml:space="preserve">AMENAZAS (Factores específicos) </t>
  </si>
  <si>
    <t xml:space="preserve">No. </t>
  </si>
  <si>
    <t xml:space="preserve">OPORTUNIDADES (Factores específicos) </t>
  </si>
  <si>
    <t xml:space="preserve">Político (cambios de gobierno, legislación, políticas públicas, regulación). </t>
  </si>
  <si>
    <t>Económicos y Financieros( disponibilidad de capital, liquidez, mercados financieros, desempleo, competencia.)</t>
  </si>
  <si>
    <t xml:space="preserve">CONTEXTO INTERNO </t>
  </si>
  <si>
    <t xml:space="preserve">ACTORES TEMÁTICO </t>
  </si>
  <si>
    <t xml:space="preserve">DEBILIDADES  (Factores específicos)  </t>
  </si>
  <si>
    <t>Recursos financieros (presupuesto de funcionamiento, recursos de inversión</t>
  </si>
  <si>
    <t>Personal
( competencia del personal, disponibilidad, suficiencia, seguridad
y salud ocupacional.)</t>
  </si>
  <si>
    <t xml:space="preserve">Tecnológicos </t>
  </si>
  <si>
    <t xml:space="preserve">Documentación ( Actualización, coherencia, aplicabilidad) </t>
  </si>
  <si>
    <t>Elementos de trabajo (papel, equipos)</t>
  </si>
  <si>
    <t>Comunicación Interna ( canales utilizados y su efectividad, flujo de la información necesaria para el desarrollo de las actividades)</t>
  </si>
  <si>
    <t xml:space="preserve"> MAPA DE RIESGOS SIGCMA</t>
  </si>
  <si>
    <t>DEPENDENCIA (Unidad misional del CSJ o Unidad de la DEAJ o Seccional o CSJ en caso de despachos judiciales certificados)</t>
  </si>
  <si>
    <t xml:space="preserve">Alto </t>
  </si>
  <si>
    <t>Muy BajaLeve</t>
  </si>
  <si>
    <t>Muy BajaMenor</t>
  </si>
  <si>
    <t>Muy BajaModerado</t>
  </si>
  <si>
    <t>Muy BajaMayor</t>
  </si>
  <si>
    <t>Muy BajaCatastrófico</t>
  </si>
  <si>
    <t>MediaMenor</t>
  </si>
  <si>
    <t>BajaLeve</t>
  </si>
  <si>
    <t>BajaMenor</t>
  </si>
  <si>
    <t>BajaModerado</t>
  </si>
  <si>
    <t>BajaMayor</t>
  </si>
  <si>
    <t>BajaCatastrófico</t>
  </si>
  <si>
    <t>MediaLeve</t>
  </si>
  <si>
    <t>MediaMayor</t>
  </si>
  <si>
    <t>MediaCatastrófico</t>
  </si>
  <si>
    <t>AltaLeve</t>
  </si>
  <si>
    <t>AltaMenor</t>
  </si>
  <si>
    <t>AltaModerado</t>
  </si>
  <si>
    <t>AltaMayor</t>
  </si>
  <si>
    <t>AltaCatastrófico</t>
  </si>
  <si>
    <t>MuyAltaLeve</t>
  </si>
  <si>
    <t>MuyAltaMenor</t>
  </si>
  <si>
    <t>MediaModerado</t>
  </si>
  <si>
    <t>MuyAltaModerado</t>
  </si>
  <si>
    <t>MuyAltaCatastrófico</t>
  </si>
  <si>
    <t>MuyAltaMayor</t>
  </si>
  <si>
    <t>Leve</t>
  </si>
  <si>
    <t>PreventivoAutomático</t>
  </si>
  <si>
    <t>PreventivoManual</t>
  </si>
  <si>
    <t>DetectivoAutomático</t>
  </si>
  <si>
    <t>DetectivoManual</t>
  </si>
  <si>
    <t>CorrectivoAutomático</t>
  </si>
  <si>
    <t>CorrectivoManual</t>
  </si>
  <si>
    <t>Probabilidad Residua Finall</t>
  </si>
  <si>
    <t>Muy Baja El riesgo afecta la imagen de alguna área de la organización</t>
  </si>
  <si>
    <t>Muy Baja El riesgo afecta la imagen de la entidad internamente, de conocimiento general, nivel interno, alta dirección, contratista y/o de provedores</t>
  </si>
  <si>
    <t>Muy Baja El riesgo afecta la imagen de la entidad con algunos usuarios de relevancia frente al logro de los objetivos</t>
  </si>
  <si>
    <t>Muy Baja El riesgo afecta la imagen de de la entidad con efecto publicitario sostenido a nivel administrativo</t>
  </si>
  <si>
    <t>Muy Baja El riesgo afecta la imagen de la entidad a nivel nacional, con efecto publicitarios sostenible a nivel país</t>
  </si>
  <si>
    <t>Baja El riesgo afecta la imagen de alguna área de la organización</t>
  </si>
  <si>
    <t>Baja El riesgo afecta la imagen de la entidad internamente, de conocimiento general, nivel interno, alta dirección, contratista y/o de provedores</t>
  </si>
  <si>
    <t>Baja El riesgo afecta la imagen de la entidad con algunos usuarios de relevancia frente al logro de los objetivos</t>
  </si>
  <si>
    <t>Baja El riesgo afecta la imagen de de la entidad con efecto publicitario sostenido a nivel administrativo</t>
  </si>
  <si>
    <t>Baja El riesgo afecta la imagen de la entidad a nivel nacional, con efecto publicitarios sostenible a nivel país</t>
  </si>
  <si>
    <t>Media El riesgo afecta la imagen de alguna área de la organización</t>
  </si>
  <si>
    <t>Media El riesgo afecta la imagen de la entidad internamente, de conocimiento general, nivel interno, alta dirección, contratista y/o de provedores</t>
  </si>
  <si>
    <t>Media El riesgo afecta la imagen de la entidad con algunos usuarios de relevancia frente al logro de los objetivos</t>
  </si>
  <si>
    <t>Media El riesgo afecta la imagen de de la entidad con efecto publicitario sostenido a nivel administrativo</t>
  </si>
  <si>
    <t>Media El riesgo afecta la imagen de la entidad a nivel nacional, con efecto publicitarios sostenible a nivel país</t>
  </si>
  <si>
    <t>Alta El riesgo afecta la imagen de alguna área de la organización</t>
  </si>
  <si>
    <t>Alta El riesgo afecta la imagen de la entidad internamente, de conocimiento general, nivel interno, alta dirección, contratista y/o de provedores</t>
  </si>
  <si>
    <t>Alta El riesgo afecta la imagen de la entidad con algunos usuarios de relevancia frente al logro de los objetivos</t>
  </si>
  <si>
    <t>Alta El riesgo afecta la imagen de de la entidad con efecto publicitario sostenido a nivel administrativo</t>
  </si>
  <si>
    <t>Alta El riesgo afecta la imagen de la entidad a nivel nacional, con efecto publicitarios sostenible a nivel país</t>
  </si>
  <si>
    <t>Muy Alta El riesgo afecta la imagen de alguna área de la organización</t>
  </si>
  <si>
    <t>Muy Alta El riesgo afecta la imagen de la entidad internamente, de conocimiento general, nivel interno, alta dirección, contratista y/o de provedores</t>
  </si>
  <si>
    <t>Muy Alta El riesgo afecta la imagen de la entidad con algunos usuarios de relevancia frente al logro de los objetivos</t>
  </si>
  <si>
    <t>Muy Alta El riesgo afecta la imagen de de la entidad con efecto publicitario sostenido a nivel administrativo</t>
  </si>
  <si>
    <t>Muy Alta El riesgo afecta la imagen de la entidad a nivel nacional, con efecto publicitarios sostenible a nivel país</t>
  </si>
  <si>
    <t xml:space="preserve">Probabilidad Residual </t>
  </si>
  <si>
    <t>Impacto Inherente</t>
  </si>
  <si>
    <t>Probabilidad Residual Final</t>
  </si>
  <si>
    <t>Riesgo Final</t>
  </si>
  <si>
    <t xml:space="preserve">Leve </t>
  </si>
  <si>
    <t xml:space="preserve">Moderado </t>
  </si>
  <si>
    <t xml:space="preserve">Mayor </t>
  </si>
  <si>
    <t xml:space="preserve">Catastrófico </t>
  </si>
  <si>
    <t>Muy AltaLeve</t>
  </si>
  <si>
    <t>Muy AltaMenor</t>
  </si>
  <si>
    <t>Muy AltaModerado</t>
  </si>
  <si>
    <t>Muy AltaMayor</t>
  </si>
  <si>
    <t>Muy AltaCatastrófico</t>
  </si>
  <si>
    <t>Probabilidad Residual</t>
  </si>
  <si>
    <t>TRATAMIENTO</t>
  </si>
  <si>
    <t>Aceptar</t>
  </si>
  <si>
    <t>Evitar</t>
  </si>
  <si>
    <t>Reducir(compartir)</t>
  </si>
  <si>
    <t>Reducir(mitigar)</t>
  </si>
  <si>
    <t>Vulneración de los derechos fundamentales de los ciudadanos</t>
  </si>
  <si>
    <t>Afectación Económica</t>
  </si>
  <si>
    <t>Incumplimiento máximo del 5% de la meta planeada</t>
  </si>
  <si>
    <t>Incumplimiento máximo del 15% de la meta planeada</t>
  </si>
  <si>
    <t>Incumplimiento máximo del 20% de la meta planeada</t>
  </si>
  <si>
    <t>Incumplimiento máximo del 50% de la meta planeada</t>
  </si>
  <si>
    <t>Incumplimiento máximo del 80% de la meta planeada</t>
  </si>
  <si>
    <t>Impacto que afecte la ejecución presupuestal en un valor ≥0,5%.</t>
  </si>
  <si>
    <t>Impacto que afecte la ejecución presupuestal en un valor ≥1%.</t>
  </si>
  <si>
    <t>Impacto que afecte la ejecución presupuestal en un valor ≥5%.</t>
  </si>
  <si>
    <t>Impacto que afecte la ejecución presupuestal en un valor ≥20%.</t>
  </si>
  <si>
    <t>Impacto que afecte la ejecución presupuestal en un valor ≥50%.</t>
  </si>
  <si>
    <t>Prestación del Servicio de Justicia</t>
  </si>
  <si>
    <t>Afecta la Prestación del Servicio de Justicia en 15%</t>
  </si>
  <si>
    <t>Incumplimiento de las metas establecidas</t>
  </si>
  <si>
    <t>Usuarios, productos y prácticas organizacionales</t>
  </si>
  <si>
    <t>El riesgo afecta la imagen de de la entidad con efecto publicitario sostenido a nivel del sector justicia</t>
  </si>
  <si>
    <t>Cualquier acto indebido de los servidores judiciales genera altas consecuencias para la entidad</t>
  </si>
  <si>
    <t>Cualquier acto indebido de los servidores judiciales genera consecuencias desastrosas para la entidad</t>
  </si>
  <si>
    <t>Afecta la Prestación del Servicio de Administración de Justicia en 5%</t>
  </si>
  <si>
    <t>Afecta la Prestación del Servicio de Administración Justicia en 10%</t>
  </si>
  <si>
    <t>Afecta la Prestación del Servicio de Administración Justicia en 20%</t>
  </si>
  <si>
    <t>Afecta la Prestación del Servicio de Administración Justicia en más del 50%</t>
  </si>
  <si>
    <t>Afecta la Prestación del Servicio de Administración de Justicia en 10%</t>
  </si>
  <si>
    <t>Afecta la Prestación del Servicio de Administración de Justicia en 15%</t>
  </si>
  <si>
    <t>Afecta la Prestación del Servicio de Administración de Justicia en 20%</t>
  </si>
  <si>
    <t>Afecta la Prestación del Servicio de Administración de Justicia en más del 50%</t>
  </si>
  <si>
    <t>Afectación en la Prestación del Servicio de Justicia</t>
  </si>
  <si>
    <t xml:space="preserve">Si el hecho llegara a presentarse, tendría consecuencias o efectos mínimos sobre la entidad.
</t>
  </si>
  <si>
    <t xml:space="preserve">Si el hecho llegara a presentarse, tendría bajo impacto o efecto sobre la entidad.
</t>
  </si>
  <si>
    <t xml:space="preserve">Si el hecho llegara a presentarse, tendría medianas consecuencias o efectos sobre la entidad.
</t>
  </si>
  <si>
    <t xml:space="preserve">Si el hecho llegara a presentarse, tendría altas consecuencias o efectos sobre la entidad
</t>
  </si>
  <si>
    <t>Afectación Ambiental</t>
  </si>
  <si>
    <t xml:space="preserve">Si el hecho llegara a presentarse, tendría desastrosas consecuencias o efectos sobre la entidad.
</t>
  </si>
  <si>
    <t>Si el hecho llegara a presentarse, tendría altas consecuencias o efectos sobre la entidad</t>
  </si>
  <si>
    <t>Si el hecho llegara a presentarse, tendría consecuencias o efectos mínimos sobre la entidad</t>
  </si>
  <si>
    <t>Si el hecho llegara a presentarse, tendría bajo impacto o efecto sobre la entidad</t>
  </si>
  <si>
    <t>Si el hecho llegara a presentarse, tendría medianas consecuencias o efectos sobre la entidad</t>
  </si>
  <si>
    <t>Si el hecho llegara a presentarse, tendría desastrosas consecuencias o efectos sobre la entidad</t>
  </si>
  <si>
    <t>DEPENDENCIA:</t>
  </si>
  <si>
    <t>CONSEJO SECCIONAL/ DIRECCIÓN SECCIONAL DE ADMINISTRACIÓN JUDICIAL</t>
  </si>
  <si>
    <t xml:space="preserve"> Registrar el objetivo del  proceso. Aplica  solo para los procesos del nivel central del CSJ.</t>
  </si>
  <si>
    <t>Sociales  y culturales ( cultura, religión, demografía, responsabilidad social, orden público.)</t>
  </si>
  <si>
    <t>Tecnológicos (  desarrollo digital,avances en tecnología, acceso a sistemas de información externos, gobierno en línea.</t>
  </si>
  <si>
    <t>Legales y reglamentarios (estándares nacionales, internacionales, regulación )</t>
  </si>
  <si>
    <t>Ambientales</t>
  </si>
  <si>
    <t>Estrategias del Gobierno Nacional definidas en el Plan de Desarrollo 2018 -2022, donde se busca fortalecer el modelo de desarrollo economico, ambiental y social. Economía Circular.</t>
  </si>
  <si>
    <t>Realización de jornadas de sensibilizaciòn para el manejo y disposición de los residuos.</t>
  </si>
  <si>
    <t xml:space="preserve">FORTALEZAS (Factores específicos) </t>
  </si>
  <si>
    <t>Estratégicos: Direccionamiento estratégico, planeación institucional,
liderazgo, trabajo en equipo)</t>
  </si>
  <si>
    <t>Proceso
( capacidad, diseño, ejecución, proveedores, entradas, salidas,
gestión del conocimiento)</t>
  </si>
  <si>
    <t>Infraestructura física ( suficiencia, comodidad)</t>
  </si>
  <si>
    <t xml:space="preserve">Compromiso de la Alta Dirección, para la implementación, mantenimiento y fortalecimiento del Sistema de Gestión Ambiental y del Plan de Gestión Ambiental de la Rama Judicial.
</t>
  </si>
  <si>
    <t>Disminución en el uso de papel, toners y demás elementos de oficina al implementar el uso de medios tecnológicos.</t>
  </si>
  <si>
    <t>Mayor accesibilidad a las acciónes de sensibilización y capacitaciones del Sistema de Gestión Ambiental</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</si>
  <si>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acorde con el nivel de desagregación que se considere necesaria.</t>
    </r>
  </si>
  <si>
    <t xml:space="preserve">Recuerde que el control se define como la medida que permite reducir o mitigar un riesgo. Defina el control (es) que atacan las causas del riesgo, </t>
  </si>
  <si>
    <r>
      <t xml:space="preserve"> -</t>
    </r>
    <r>
      <rPr>
        <sz val="11"/>
        <rFont val="Arial Narrow"/>
        <family val="2"/>
      </rPr>
      <t xml:space="preserve"> </t>
    </r>
    <r>
      <rPr>
        <b/>
        <sz val="11"/>
        <rFont val="Arial Narrow"/>
        <family val="2"/>
      </rPr>
      <t xml:space="preserve"> Hoja 6 Clasificación del Riesgo:</t>
    </r>
    <r>
      <rPr>
        <sz val="11"/>
        <rFont val="Arial Narrow"/>
        <family val="2"/>
      </rPr>
      <t xml:space="preserve"> Información pertinente refente a la clasificación de los riesgos asociados.</t>
    </r>
  </si>
  <si>
    <r>
      <t xml:space="preserve"> -</t>
    </r>
    <r>
      <rPr>
        <sz val="11"/>
        <rFont val="Arial Narrow"/>
        <family val="2"/>
      </rPr>
      <t xml:space="preserve"> </t>
    </r>
    <r>
      <rPr>
        <b/>
        <sz val="11"/>
        <rFont val="Arial Narrow"/>
        <family val="2"/>
      </rPr>
      <t xml:space="preserve"> Hoja 7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</si>
  <si>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</si>
  <si>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9 Tabla de Valoración de Controles: </t>
    </r>
    <r>
      <rPr>
        <sz val="11"/>
        <rFont val="Arial Narrow"/>
        <family val="2"/>
      </rPr>
      <t>Tabla referente para todos los cálculos (no se diligencia)</t>
    </r>
  </si>
  <si>
    <t/>
  </si>
  <si>
    <t>Reducir (Compartir),Reducir(Mitigar), Evitar</t>
  </si>
  <si>
    <t>Evitar,Reducir (Compartir),Reducir(Mitigar)</t>
  </si>
  <si>
    <t xml:space="preserve"> Matriz de Calor </t>
  </si>
  <si>
    <t>EVENTOS INTERNOS AMBIENTALES</t>
  </si>
  <si>
    <t xml:space="preserve">Efectos ambientales internos que puedan afectar la entidad y por ende causando un impacto al medio ambiente </t>
  </si>
  <si>
    <t>Eventos Ambientales Internos</t>
  </si>
  <si>
    <t xml:space="preserve">IDENTIFICACIÓN DEL RIESGO </t>
  </si>
  <si>
    <t>VALORACION RIESGO INHERENTE</t>
  </si>
  <si>
    <t>VALORACION RIESGO RESIDUAL</t>
  </si>
  <si>
    <t>OPCION DE MANEJO</t>
  </si>
  <si>
    <t>ACTIVIDADES</t>
  </si>
  <si>
    <t>PROCESO LIDER</t>
  </si>
  <si>
    <t>FECHA DE LA ACTIVIDAD</t>
  </si>
  <si>
    <t>ANÁLISIS DEL RESULTADO FINAL 
1 TRIMESTRE</t>
  </si>
  <si>
    <t>PROBABILIDAD</t>
  </si>
  <si>
    <t>NIVEL</t>
  </si>
  <si>
    <t xml:space="preserve">IMPACTO </t>
  </si>
  <si>
    <t>CENTRAL</t>
  </si>
  <si>
    <t>SECCIONAL</t>
  </si>
  <si>
    <t xml:space="preserve"> INICIO
DIA/MES/AÑO</t>
  </si>
  <si>
    <t>FIN 
DIA/MES/AÑO</t>
  </si>
  <si>
    <t>Causas Inmediata</t>
  </si>
  <si>
    <t>Aceptar el riesgo</t>
  </si>
  <si>
    <t>Aceptar el riesgo, Reducir (Compartir),Reducir(Mitigar)</t>
  </si>
  <si>
    <t>SEGUIMIENTO MATRIZ DE RIESGOS SIGCMA 1 TRIMESTRE</t>
  </si>
  <si>
    <t>Analice las consecuencias que puede ocasionar a la organización la materialización del riesgo y escoja en la lista desplegable.</t>
  </si>
  <si>
    <r>
      <t xml:space="preserve">Consolida o resume los análisis sobre impacto + causa raíz, permitiendo contar con una redacción clara y concreta del riesgo identificado. Tenga en cuenta la estructura de alto nivel establecida , inicia con </t>
    </r>
    <r>
      <rPr>
        <b/>
        <sz val="9"/>
        <color theme="9" tint="-0.249977111117893"/>
        <rFont val="Arial Narrow"/>
        <family val="2"/>
      </rPr>
      <t xml:space="preserve">POSIBILIDAD DE + Impacto para la entidad + Causa Raíz </t>
    </r>
  </si>
  <si>
    <t>La actividad que conlleva el riesgo se ejecuta como máximo 2 veces por año</t>
  </si>
  <si>
    <t xml:space="preserve">Nivel Central </t>
  </si>
  <si>
    <t>SEGUIMIENTO MATRIZ DE RIESGOS SIGCMA 2 TRIMESTRE</t>
  </si>
  <si>
    <t>SEGUIMIENTO MATRIZ DE RIESGOS SIGCMA 3 TRIMESTRE</t>
  </si>
  <si>
    <t>SEGUIMIENTO MATRIZ DE RIESGOS SIGCMA 4 TRIMESTRE</t>
  </si>
  <si>
    <t>ANÁLISIS DEL RESULTADO FINAL 
2 TRIMESTRE</t>
  </si>
  <si>
    <t>ANÁLISIS DEL RESULTADO FINAL 
3 TRIMESTRE</t>
  </si>
  <si>
    <t>ANÁLISIS DEL RESULTADO FINAL 
4 TRIMESTRE</t>
  </si>
  <si>
    <r>
      <t xml:space="preserve"> -</t>
    </r>
    <r>
      <rPr>
        <sz val="11"/>
        <rFont val="Arial Narrow"/>
        <family val="2"/>
      </rPr>
      <t xml:space="preserve"> </t>
    </r>
    <r>
      <rPr>
        <b/>
        <sz val="11"/>
        <rFont val="Arial Narrow"/>
        <family val="2"/>
      </rPr>
      <t xml:space="preserve"> Hoja 10 Matriz de Calor: </t>
    </r>
    <r>
      <rPr>
        <sz val="11"/>
        <rFont val="Arial Narrow"/>
        <family val="2"/>
      </rPr>
      <t xml:space="preserve">En esta hoja, en la medida en que ese diligencia el Mapa Final, se verán reflejados los riesgos en su zona correspondiente. Esta hoja no se diligencia se genera de manera automática.
</t>
    </r>
  </si>
  <si>
    <r>
      <t xml:space="preserve"> -  </t>
    </r>
    <r>
      <rPr>
        <b/>
        <sz val="10"/>
        <rFont val="Arial Narrow"/>
        <family val="2"/>
      </rPr>
      <t>Hoja 11 a la 14 Seguimientos Trimestrales</t>
    </r>
    <r>
      <rPr>
        <sz val="10"/>
        <rFont val="Arial Narrow"/>
        <family val="2"/>
      </rPr>
      <t xml:space="preserve">: En estas hojas de cálculo se realiza el seguimiento trimestral del mapa final de riesgos </t>
    </r>
  </si>
  <si>
    <t>Cualquier afectación la violacion de los derechos de los ciudadanos se considera con consecuencias desastrosas.</t>
  </si>
  <si>
    <t>Riesgo</t>
  </si>
  <si>
    <t>Cualquier afectación a la violacion de los derechosn de los cuidadanos se considera con consecuencias altas.</t>
  </si>
  <si>
    <t>Cualquier afectación a la violacion de los derechos de los ciudadanos se considera con consecuencias altas</t>
  </si>
  <si>
    <t>Cualquier afectación a la violacion de los derechos de los ciudadanos se considera con consecuencias desastrosas</t>
  </si>
  <si>
    <t>Reputacional (Corrupción)</t>
  </si>
  <si>
    <t>Reputacional(Corrupción)</t>
  </si>
  <si>
    <t xml:space="preserve"> Afectación Ambiental</t>
  </si>
  <si>
    <t xml:space="preserve">La matriz automáticamente hará el cálculo para el control analizado (Columna T) </t>
  </si>
  <si>
    <t>Esta casilla no se diligencia, depende de la selección en la columna R.</t>
  </si>
  <si>
    <t>Teniendo en cuenta que ingresó la información de PROBABILIDAD e IMPACTO, la matriz automáticamente hará el cálculo para la zona de riesgo inherente (Columna N)</t>
  </si>
  <si>
    <t>Utilice la lista de despligue que se encuentra parametrizada, le aparecerán las opciones de la tabla de Impacto del presente documento. La matriz automáticamente hará el cálculo para el nivel de impacto inherente (Columnas L-M)</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</si>
  <si>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I-J)</t>
  </si>
  <si>
    <t>Utilice la lista de despligue que se encuentra parametrizada, le aparecerán las opciones: 1)Daños Activos Fijos/Eventos Externos, 2)Ejecucion y Administracion de procesos, 3)Fallas Tecnologicas, 4)Fraude Externo, 5)Fraude Interno, 6)Relaciones Laborales, 7)Usuarios, productos y practicas organizacionales, 8)Evento Internos Ambientales</t>
  </si>
  <si>
    <t>Utilice la lista de despligue que se encuentra parametrizada, le aparecerán las opciones: 1)Preventivo, 2)Detectivo, 3)Correctivo.</t>
  </si>
  <si>
    <t>Utilice la lista de despligue que se encuentra parametrizada, le aparecerán las opciones: 1)Automático, 2)Manual.</t>
  </si>
  <si>
    <t xml:space="preserve">Utilice la lista de despligue que se encuentra parametrizada, le aparecerán las opciones: 1)Documentado, 2)Sin documentar. Estas no se presentan valoración </t>
  </si>
  <si>
    <t xml:space="preserve">Utilice la lista de despligue que se encuentra parametrizada, le aparecerán las opciones: 1)Continua, 2)Aleatoria. Estas no se presentan valoración </t>
  </si>
  <si>
    <t xml:space="preserve">Utilice la lista de despligue que se encuentra parametrizada, le aparecerán las opciones: 1)Con Registro, 2) Sin Registro.Estas no se presentan valoración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</si>
  <si>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rgb="FF002060"/>
        <rFont val="Arial Narrow"/>
        <family val="2"/>
      </rPr>
      <t>Paso 2: identificación del riesgo</t>
    </r>
    <r>
      <rPr>
        <sz val="11"/>
        <rFont val="Arial Narrow"/>
        <family val="2"/>
      </rPr>
      <t xml:space="preserve">, donde se explica ampliamente las bases para adelantar este análisis.
Así mismo, considere en el </t>
    </r>
    <r>
      <rPr>
        <b/>
        <sz val="11"/>
        <color rgb="FF002060"/>
        <rFont val="Arial Narrow"/>
        <family val="2"/>
      </rPr>
      <t>Paso 3: valoración del riesgo</t>
    </r>
    <r>
      <rPr>
        <sz val="11"/>
        <rFont val="Arial Narrow"/>
        <family val="2"/>
      </rPr>
      <t xml:space="preserve"> los lineamientos para definir el No. de veces que se hace la actividad con la cual se relaciona el riesgo y su impacto en términos establecidos en la Tabla de Impacto. En este mismo paso se analizan los controles que deben responder a los atributos de eficiencia e informativos.
</t>
    </r>
  </si>
  <si>
    <r>
      <t>La matriz automáticamente hará el cálculo, acorde con el control o controles definidos con sus atributos analizados, lo que permitirá establecer e</t>
    </r>
    <r>
      <rPr>
        <sz val="9"/>
        <color theme="1"/>
        <rFont val="Arial Narrow"/>
        <family val="2"/>
      </rPr>
      <t>l nivel de riesgo inherente</t>
    </r>
    <r>
      <rPr>
        <sz val="9"/>
        <rFont val="Arial Narrow"/>
        <family val="2"/>
      </rPr>
      <t xml:space="preserve"> (Columnas AA -AD- AE-AF-AG-AH).</t>
    </r>
  </si>
  <si>
    <t>Utilice la lista de despligue que se encuentra parametrizada, le aparecerán las opciones: 1)Aceptar, 2)Evitar, 3)Reducir (compartir), 4)Reducir (mitigar) y tener en cuenta el tratamiento a  implementar que se encuentra estipulado en la Hoja 10 de Matriz de Calor en la parte derecha.</t>
  </si>
  <si>
    <t>Utilice la lista de despligue que se encuentra parametrizada, le aparecerán las opciones: 1)Finalizado, 2)En curso, la selección en este caso dependerá de las acciones del plan que se hayan establecido en cada caso.</t>
  </si>
  <si>
    <t>ESCUELA JUDICIAL "RODRIGO LARA BONILLA"</t>
  </si>
  <si>
    <t>GESTIÓN DE LA FORMACIÓN JUDICIAL</t>
  </si>
  <si>
    <t>Contribuir a través de la formación judicial al fortalecimiento de las competencias requeridas para el ejercicio de la función judicial tanto en los magistrados (as), jueces y empleados (as) judiciales como en los jueces y juezas de paz y en las autoridades indígenas que administran justicia, mediante el desarrollo y seguimiento del plan de formación de la Rama Judicial de acuerdo con los recursos asignados; dando cumplimiento en el marco del Sistema de Gestión de Calidad, Medio Ambiente, Seguridad y Salud en el Trabajo.</t>
  </si>
  <si>
    <t>Fallas en la formulación de las políticas públicas que desconozcan los objetivos y necesidades de la Formacion Judicial dentro del ámbito de la división de poderes.</t>
  </si>
  <si>
    <t>Coadyuvar con los elementos requeridos por la Alta Dirección para la presentación de la modificación de leyes que favorezcan a la Rama Judicial.</t>
  </si>
  <si>
    <t>La expedición de Políticas que fortalezcan la Administración de la Rama Judicial y la apropiación de los recursos requeridos para el desarrollo de estas políticas de formacion.</t>
  </si>
  <si>
    <t>Reestructuración de la Rama Judicial con ocasión de un cambio legislativo, que genere afectación en la prestación del servicio de formación que imparte la EJRLB</t>
  </si>
  <si>
    <t>Optimización de las estrategias implementadas por la entidad, de conformidad con las políticas públicas fijadas con ocasión de la emergencia sanitaria Covid-19 o en general por cualquier tipo de modificación legislativa</t>
  </si>
  <si>
    <t>Implementación de buenas practicas, a fin de agilizar las actividades acorde a los nuevos cambios normativos de acuerdo a la nueva normalidad.</t>
  </si>
  <si>
    <t>Asignación insuficiente de recursos por parte del Gobierno Nacional: Ministerio de Hacienda para el  proyecto de Formacion de la EJRLB.</t>
  </si>
  <si>
    <t>El incremento de la deficit fiscal del pais que  pueda afectar la asignacion de recursos para la formación judicial</t>
  </si>
  <si>
    <t>Recortes de presupuesto que impacten la asignación de recursos.</t>
  </si>
  <si>
    <t>Se cuenta con los recursos mínimos para la prestación del servicio.</t>
  </si>
  <si>
    <t>Paros/ movilizaciones  que afectan el orden público que impidan la realización de las actividades de formación</t>
  </si>
  <si>
    <t>Desconocimiento de la misionalidad de la entidad  de las partes interesadas.</t>
  </si>
  <si>
    <t>Reorganización de las actividades formativas. Alianzas estratégicas que permitan fortalecer la función misional de la EJLB.</t>
  </si>
  <si>
    <t>Liderazgo de la EJLB en el contexto de la escuelas judiciales en Iberoamerica, y en el sector justicia a nivel nacional.</t>
  </si>
  <si>
    <t xml:space="preserve">Ataques de agentes externos (Virus, hackers)  que afecten la plataforma o los repositorios de la información de la EJRL </t>
  </si>
  <si>
    <t>Implementación de modelos externos de atención a las partes interesadas, a traves de las TICs que favorezcan la función misional.</t>
  </si>
  <si>
    <t>Fallas funcionales que afecten las plataformas dispuestas para la gestión del proceso misional (LifeSize,Ofice 365)</t>
  </si>
  <si>
    <t>Politicas, lineamientos y procesos de capacitación en el uso de las TICs, por parte del Ministerio de Comunicaciones.</t>
  </si>
  <si>
    <t>Falla masiva del internet</t>
  </si>
  <si>
    <t>Divulgación y socialización del Plan Nacional Colombiano de Tecnologías de la Información y las Comunicaciones en las entidades públicas.</t>
  </si>
  <si>
    <t>Aprobacion de leyes y decretos que modifican el funcionamiento y/o estructura organizacional de la EJRLB.</t>
  </si>
  <si>
    <t xml:space="preserve">Desconocimiento de la normatividad vigente aplicable a la entidad. </t>
  </si>
  <si>
    <t>Apropiación e implementación de los cambios normativos.</t>
  </si>
  <si>
    <t>Propuesta para la divulgación de las normas aplicables a la misionalidad.</t>
  </si>
  <si>
    <t>Modificaciones en materia legal ambiental de acuerdo con las disposiciones  nacionales y locales.</t>
  </si>
  <si>
    <t>Con la pandemia del COVID - 19, se han fomentado nuevas estrategias para impartir justicia, asociadas al uso intensivo de las TIC, que contribuyen a la disminución de los impactos ambientales asociados a la ejecucion de actividades en sitio.</t>
  </si>
  <si>
    <t xml:space="preserve">Ocurrencia de fenómenos naturales (Inundación, sismo, vendavales) que pueden afectar la prestación del servicio. </t>
  </si>
  <si>
    <t>Debilidad de responsabilidad social ambiental en el sector público y las empresas. Baja conciencia y concienciación ambiental en el sector público y las empresas.</t>
  </si>
  <si>
    <t xml:space="preserve">No ejecución o ejecución parcial del plan de formación </t>
  </si>
  <si>
    <t xml:space="preserve">Detección y compilación de las necesidades reales de la formación con base en ejercicios de priorizacion, de acuerdo con los recursos  disponibles. </t>
  </si>
  <si>
    <t>Diseño y construccion del Plan de Formación de la EJRL, presentación oportuna ante la Corporación para su aprobación</t>
  </si>
  <si>
    <t>No ejecutan el presupuesto asignado para las actividades previstas en el Plan de Formación de la EJRL.</t>
  </si>
  <si>
    <t xml:space="preserve">Identificación de las necesidades que demandan los servicios a contratar. </t>
  </si>
  <si>
    <t>Atraso en el cronograma precontractual, contractual y de ejecución, así como por trámites presupuestales, situación que hace que las actividades no alcancen a realizarse como estaban planeadas inicialmente.</t>
  </si>
  <si>
    <t>Elaboración del documento de necesidades a contratar para ser presentados a la DEAJ, para dar inicio al proceso de selección del contratista.</t>
  </si>
  <si>
    <t>Asignación insuficiente o recorte presupuestal de los recursos para atender todas las necesidades en materia de formacion Judicial.</t>
  </si>
  <si>
    <t>Analizar y proponer  soluciones que den respuesta a las necesidades más apremiantes, en procura  de la optimización de recursos, con el apoyo de un equipo interdisciplinario</t>
  </si>
  <si>
    <t>Insuficiencia en las medidas transitorias que permitan responder al alto flujo en la demanda de servicios.</t>
  </si>
  <si>
    <t xml:space="preserve">Se cuenta con servidores judiciales con amplio conocimiento, compromiso y experiencia en las labores que realizan, lo cual garantiza la calidad del servicio. </t>
  </si>
  <si>
    <t>Incremento de la probabilidad de ocurrencia del riesgo biomecánico, físico y psicosocial por debilidad de condiciones de seguridad del trabajo en casa.</t>
  </si>
  <si>
    <t>Tardanza en la ejecución de las actividades propias del Plan de Formación de la EJRL</t>
  </si>
  <si>
    <t xml:space="preserve">Intercambio de conocimientos y experiencias que replican las buenas practicas para la optimizacion de los procesos. </t>
  </si>
  <si>
    <t>Actualización de la caracterización y procedimientos del SIGCMA</t>
  </si>
  <si>
    <t xml:space="preserve">Ausentismo de los discentes </t>
  </si>
  <si>
    <t xml:space="preserve">Mayor divulgación y promoción del Plan de Formación con el fin que la comunidad judicial conozca la oferta académica </t>
  </si>
  <si>
    <t>Baja disponibilidad de los formadores</t>
  </si>
  <si>
    <t>Disponibilidad de una base de formadores actualizada por especialidades</t>
  </si>
  <si>
    <t>Desersión de las actividades de formación de la EJRL</t>
  </si>
  <si>
    <t>La modalidad e-learning facilita el acceso a la oferta académica, de acuerdo con la disponibilidad de tiempo de los discentes</t>
  </si>
  <si>
    <t>Uso de las herramientas tecnológicas  para llevar a cabo las funciones a cargo de los procesos.</t>
  </si>
  <si>
    <t>Ausencia de perfiles apropiados para la nueva modalidad de capacitación virtual.</t>
  </si>
  <si>
    <t>Capacitación intensiva en medios digitales, plataforma y herramientas tecnológicas con las que cuenta la Rama Judicial.</t>
  </si>
  <si>
    <t>Aplicación parcial de políticas de seguridad de la información Acuerdo PSAA14-10279.</t>
  </si>
  <si>
    <t>Falla masiva de cobertura de internet y fallas tecnológicas.</t>
  </si>
  <si>
    <t>Insuficiencia de recursos tecnológicos para el trabajo en casa.</t>
  </si>
  <si>
    <t>Solicitud para la provisión de equipos de cómputo.</t>
  </si>
  <si>
    <t>Se cuenta con condiciones físico espaciales aceptables para el desarrollo de las actividades propuestas.</t>
  </si>
  <si>
    <t>Deficiencia de mobiliario y espacios óptimos que permitan el distanciamiento social para trabajo presencial.</t>
  </si>
  <si>
    <t>Deficiencia en infraestructura física para las personas en condición de discapacidad con movilidad reducida.</t>
  </si>
  <si>
    <t>Equipos de cómputo y elementos de oficina insuficientes y obsoletos  para el trabajo en casa y el trabajo mediante el uso de las TICs (asignacion de escaner, diademas, cámaras y computadores)</t>
  </si>
  <si>
    <t>Cumplimiento de los indicadores de austeridad en el gasto.</t>
  </si>
  <si>
    <t xml:space="preserve">Disminución frente al consumo de elementos de papeleria y oficina </t>
  </si>
  <si>
    <t>Deficiencias en la interfaz y alta intermitencia en el acceso a todas las plataformas tecnológicas.</t>
  </si>
  <si>
    <t>Utilización intensiva de canales y medios de los cuales dispone la Rama Judicial.</t>
  </si>
  <si>
    <t>Debilidad en la aplicación de las políticas ambientales</t>
  </si>
  <si>
    <t>Incremento en el consumo de servicios durante las actividades desarrollada durante el trabajo en casa</t>
  </si>
  <si>
    <t>Procesos de capacitación por medio diplomados tanto en la "Formación de Auditores en la Norma NTC ISO 14001:2015, como en la Norma Técnica de la Rama Judicial NTC 6256 :2018" por parte del  SIGCMA</t>
  </si>
  <si>
    <t>Gestión de la formación judicial</t>
  </si>
  <si>
    <t>Uso de los canales de comunicación como lo son Pagina Web de la EJRLB, redes sociales y correos masivos.</t>
  </si>
  <si>
    <t>Debilidad en la aplicabilidad de las Tablas de Retencion Documental.</t>
  </si>
  <si>
    <t>Disposicion de la informacion de forma digital, que asegura un acceso ágil y oportuno.</t>
  </si>
  <si>
    <t>Debilidad en la aplicación de los lineamientos establecidos en las Tablas de Retención Documental en virtud de la nueva realidad virtual.</t>
  </si>
  <si>
    <t>Fortalecimiento del Plan de Gestión Ambiental por parte de la EJRLB.</t>
  </si>
  <si>
    <t>Disminución significativa en el consumo de servicios públicos de la sede de la EJRLB.</t>
  </si>
  <si>
    <t>Análisis de proyectos de acto legislativo o proyectos de ley, a solicitud de la Corporación, relacionados con modificaciones a la estructura o funciones de la Rama Judicial</t>
  </si>
  <si>
    <t>1, 2</t>
  </si>
  <si>
    <t>Plan de Accion</t>
  </si>
  <si>
    <t>Estructuración del proyecto del Plan Anual de Formación de acuerdo con los recursos financieros asignados</t>
  </si>
  <si>
    <t>Plan de Accion - Matriz de riesgos</t>
  </si>
  <si>
    <t>Construcción de los documentos precontractuales para la selección del aliado estratégico (contratista) que apoyará la ejecución del Plan de Formación</t>
  </si>
  <si>
    <t>3, 4</t>
  </si>
  <si>
    <t>Divulgación de las actividades incluidas en el Plan de Formación y demás actividades formativas</t>
  </si>
  <si>
    <t>Control, seguimiento y ajustes a la ejecución de las actividades académicas, sean presenciales o virtuales,  incorporadas en el Plan de Formación y los recursos asosciados</t>
  </si>
  <si>
    <t>1, 2, 5, 7</t>
  </si>
  <si>
    <t>8, 9, 10</t>
  </si>
  <si>
    <t>Apropiación y divulgación de los cambios normativos</t>
  </si>
  <si>
    <t>11, 12</t>
  </si>
  <si>
    <t>Adopción de medidas contingentes por la Pandemia COVID 19</t>
  </si>
  <si>
    <t>13, 14</t>
  </si>
  <si>
    <t>12, 13, 14</t>
  </si>
  <si>
    <t>Fomento de la cultura de preservación y cuidado del medio ambiente</t>
  </si>
  <si>
    <t>13, 15</t>
  </si>
  <si>
    <t>22, 23, 24</t>
  </si>
  <si>
    <t>Control permanente a las inscripciones de los discentes y al desarrollo oportuno de los cursos incorporados en el Plan. Actualización de la base de formadores.</t>
  </si>
  <si>
    <t>Tardanza</t>
  </si>
  <si>
    <t xml:space="preserve">Presentación del Plan de Formación de la Rama Judicial en los meses de noviembre y diciembre del año inmediatamente anterior para la siguiente vigencia. </t>
  </si>
  <si>
    <t xml:space="preserve">Enviar oportunamente las especificaciones técnicas esenciales del objeto a contratar </t>
  </si>
  <si>
    <t>Lider del proceso</t>
  </si>
  <si>
    <t>Incumplimiento</t>
  </si>
  <si>
    <t>1. Ausentismo de los discentes a las actividades académicas presenciales de los diferentes programas de formación.
2. Deserción en las actividades de formación virtual que se programen en el marco de los diferentes programas de formación.
3. Falta de disponibilidad de los formadores debido a la negación de los permisos y/o comisiones.
4. Tardanza en la socialización de las convocatorias por parte de los Consejos Seccionales.</t>
  </si>
  <si>
    <t>Demoras en la tabulación de la información</t>
  </si>
  <si>
    <t>1. Los sistemas utilizados por la Escuela Judicial no cuentan con la funcionalidad que permita recolectar, consolidar y tabular las encuestas de cada una de las actividades académicas.
2. La encuesta de satisfacción es tabulada en ambientes aislados (de forma manual) que no se encuentran integrados a los sistemas utilizados por la Escuela Judicial.</t>
  </si>
  <si>
    <t>Cancelar actividades</t>
  </si>
  <si>
    <t>Riesgo de Corrupción</t>
  </si>
  <si>
    <t xml:space="preserve">Control y seguimiento al envío y socialización de las convocatorias a las diferentes actividades académicas con la debida antelación a los Consejos seccionales. 
</t>
  </si>
  <si>
    <t xml:space="preserve">Ampliar red de formadores Judiciales y efectuar el control y seguimiento del envío de las invitaciones a los formadores con la debida antelación.  </t>
  </si>
  <si>
    <t xml:space="preserve">Control y seguimiento del avance del desarrollo de los cursos virtuales por cada discentes, para tomar acciones. </t>
  </si>
  <si>
    <t xml:space="preserve">La difusión oportuna y constante de la programación a través de la página web de la Escuela, redes sociales y correo electrónico masivo de noticia institucional y seguimiento de las inscripciones a las actividades programadas en el Plan de formación. </t>
  </si>
  <si>
    <t xml:space="preserve">1. Orden Público
2. Paro Gremial
3. Paro Judicial
4. Emergencia Sanitaria o Ambiental
</t>
  </si>
  <si>
    <t xml:space="preserve">
1. Indebida influencia de Terceros, ajenos a la organización, para la toma de decisiones
2. Favorecimiento indebido al servidor judicial y/o un tercero</t>
  </si>
  <si>
    <t>Realizar una adecuada planeación institucional. 
Efectuar modificaciones a la programación académica, previa evaluación por la Dirección de la Escuela y la coordinación académica con fundamento en los soportes que justifiquen tal modificación.</t>
  </si>
  <si>
    <t xml:space="preserve">Demora en el proceso de aprobación del Plan Operativo Anual de Inversiones y Plan de Formación.
</t>
  </si>
  <si>
    <t>1. Demora en el Proceso de Contratación para la selección del operador que apoye la ejecucion de las actividades.</t>
  </si>
  <si>
    <t>Octubre</t>
  </si>
  <si>
    <t>Segundo Semestre</t>
  </si>
  <si>
    <t xml:space="preserve">Se materializó el riesgo en la medida que aunque se aplicaro los controles y se presentaron los documentos por parte de la Escuela Judicial, aun esta pendiente la contratación de los respectivos operadores, por parte de la Dirección Ejecutiva y la ejecución del plan.
En ese orden de ideas se aplican las acciones del Plan de Acción, flexibilizando la programación académica para dar inicio a partir del segundo semestre. </t>
  </si>
  <si>
    <t xml:space="preserve">En la medida que este riesgo se refiere a actividades en ejecución y considerando que aun no hemos dado inicio a la misma, aún no se cuenta con actividades de formación para ejecutar, para determinar acerca de su cumplimiento e incumplimiento. 
A la fecha de la presente revisión, el riesgo no se ha materializado. </t>
  </si>
  <si>
    <t xml:space="preserve">En la medida que este riesgo se refiere a actividades en ejecución y considerando que aun no hemos dado inicio a la misma, no se han generado encuestas ni información para tabular y en consecuencia , a la fecha de la presente revisión, el riesgo no se ha materializado. </t>
  </si>
  <si>
    <t xml:space="preserve">Al igual que para el riesgo de incumplimiento,considerando que aun no hemos dado inicio a la ejecución, a la fecha de la presente revisión, el riesgo no se ha materializado.  </t>
  </si>
  <si>
    <t>El riesgo no se ha materializado.</t>
  </si>
  <si>
    <t xml:space="preserve">En los meses de Diciembre y Enero se preparó el borrador del Plan de Formación. 
El primer borrador del Plan de Formación se presentó a sala el 12 de febrero de 2021, mediante Oficio EJO21-76 .
Aprobado por el Consejo Superior de la Judicatura mediante Acuerdo PCSJA21-11773 del 26 de marzo
A partir de la aprobación del Plan de Formación  se da inicio a la elabnoración de los documentos precontractuales para su envío a la Dirección Ejecutiva.
</t>
  </si>
  <si>
    <t xml:space="preserve">Se materializó el riesgo en la medida que aunque se aplicaron los controles y se presentaron los documentos por parte de la Escuela Judicial, aun esta pendiente la contratación de los respectivos operadores, por parte de la Dirección Ejecutiva y la respectiva ejecución del plan.
En ese orden de ideas se flexibiliza  la programación académica para dar inicio a partir del segundo semestre. </t>
  </si>
  <si>
    <t>Envío de documentos técnicos precontractuales a Dirección Ejecutiva: 
-El 24 de mayo de 2021  se radicaron los documentos precontractuals para el contrato de logistica., mediante oficio EJO21-393
-El 04 de Junio de 2021 se radicaron los documentos precontractuales para la contratación relacionada con los aspectos virtuales del plan de formación, mediante oficio EJO21-441</t>
  </si>
  <si>
    <t>Destinación inadecuada de los recursos asignados</t>
  </si>
  <si>
    <t>La probabilidad de la perdida reputacional por la demora  en el proceso de aprobación del Plan Operativo Anual de Inversiones y Plan de Formación.</t>
  </si>
  <si>
    <t>Retraso en el inicio de la ejecución del Plan de Formación</t>
  </si>
  <si>
    <t>la probailidad del incumplimiento de las metas establecidas con ocasión al retraso en el inicio de la ejecución del Plan de Formación</t>
  </si>
  <si>
    <t>La probabilidad del incumpliento de las metas establecidas debido ha que no se cuenta con un sistema para la recopilación y tabulación de las encuentas.</t>
  </si>
  <si>
    <t>No se cuenta con un sistema para la recopilación y tabulación de la informacion de las encuestas.</t>
  </si>
  <si>
    <t xml:space="preserve">Tabulación con la implementación de formularios electronicos. </t>
  </si>
  <si>
    <t xml:space="preserve">Consolidación con la implementación de formularios electronicos. </t>
  </si>
  <si>
    <t xml:space="preserve">Análisis de resultados con la implementación de formularios electronicos. </t>
  </si>
  <si>
    <t xml:space="preserve">Situaciones imprevistas que imposibilitan las Actividades del Plan Anual de Formación de la Rama Judicial. </t>
  </si>
  <si>
    <t xml:space="preserve">La probabilidad del incumplimeinto de las metas establecidas debido a las Situaciones imprevistas que imposibilitan las Actividades del Plan Anual de Formación de la Rama Judicial. </t>
  </si>
  <si>
    <t xml:space="preserve">Reprogramación de las Actividades del Plan de Formación de la Rama Judicial.
</t>
  </si>
  <si>
    <t xml:space="preserve">Solicitar a la Dirección Ejecutiva de Administración Judicial la suspensión o prórroga de los contratos si da a lugar. </t>
  </si>
  <si>
    <t xml:space="preserve">Implementación de alternativas mediadas por las nuevas tecnologias que contribuyan a la ejecucción de la labor misional de la Escuela. </t>
  </si>
  <si>
    <t xml:space="preserve">Replantear la modalidad academica de las actividades propuestas. </t>
  </si>
  <si>
    <t>La probabilidad de cualquier acto de corrupción con ocasión de la destinación inadecuada de los recursos asigandos.</t>
  </si>
  <si>
    <t>Efectuar una adecuada planeación y ejecución de las actividades académicas y la correlativa destinación de recursos.</t>
  </si>
  <si>
    <t>Inaplicabilidad de la normavidad ambiental vigente</t>
  </si>
  <si>
    <t>Desconocimiento de los lineamientos ambientales y normatividad  ambiental vigente</t>
  </si>
  <si>
    <t>Posibilidad de afectación ambiental debido al desconocimiento de las lineamientos ambientales y normatividad ambiental vigente</t>
  </si>
  <si>
    <t xml:space="preserve">
Divulgación de programas, guías y procedimientos del Plan de Gestión Ambiental, además del  acompañamiento y/o seguimiento a implementación del Acuerdo PSAA14-10160
</t>
  </si>
  <si>
    <t>Listas de asistencia de las actividades de formación virtual y Autodiagnóstico inicial de estado de la Gestión Ambiental en las diferentes sedes</t>
  </si>
  <si>
    <t xml:space="preserve">Consolidación de la información de los servidores judiciales por medio del Directorio del SIGCMA </t>
  </si>
  <si>
    <t>Listas de asistencia de las sensibilización y capacitaciones charlas del Sistema de Gestión Ambiental y "Formación de Auditores en la Norma NTC ISO 14001:2015 y en la Norma Técnica de la Rama Judicial NTC 6256 :2018" por parte del  SIGCMA</t>
  </si>
  <si>
    <t xml:space="preserve">Actas de reunión donde se ratifica el compromiso de la Alta Dirección, para la implementación, mantenimiento y fortalecimiento del Sistema de Gestión Ambiental y del Plan de Gestión Ambiental de la Rama Judicial por medio de revisiones y seguimiento periódico por medio de los Comites del SIGCMA y reuniones de la Alta Dirección  </t>
  </si>
  <si>
    <t>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</si>
</sst>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240A]d&quot; de &quot;mmmm&quot; de &quot;yyyy;@"/>
  </numFmts>
  <fonts count="91">
    <font>
      <sz val="11"/>
      <color theme="1"/>
      <name val="Calibri"/>
      <family val="2"/>
      <scheme val="minor"/>
    </font>
    <font>
      <sz val="11"/>
      <color theme="1"/>
      <name val="Arial Narrow"/>
      <family val="2"/>
    </font>
    <font>
      <sz val="14"/>
      <color theme="1"/>
      <name val="Arial Narrow"/>
      <family val="2"/>
    </font>
    <font>
      <b/>
      <sz val="11"/>
      <color theme="1"/>
      <name val="Arial Narrow"/>
      <family val="2"/>
    </font>
    <font>
      <b/>
      <sz val="11"/>
      <color theme="0"/>
      <name val="Arial Narrow"/>
      <family val="2"/>
    </font>
    <font>
      <b/>
      <sz val="14"/>
      <color theme="0"/>
      <name val="Arial Narrow"/>
      <family val="2"/>
    </font>
    <font>
      <b/>
      <sz val="16"/>
      <color theme="0"/>
      <name val="Arial Narrow"/>
      <family val="2"/>
    </font>
    <font>
      <b/>
      <sz val="22"/>
      <color theme="1"/>
      <name val="Arial"/>
      <family val="2"/>
    </font>
    <font>
      <sz val="10"/>
      <name val="Arial"/>
      <family val="2"/>
    </font>
    <font>
      <sz val="10"/>
      <name val="Arial Narrow"/>
      <family val="2"/>
    </font>
    <font>
      <b/>
      <u/>
      <sz val="11"/>
      <name val="Arial Narrow"/>
      <family val="2"/>
    </font>
    <font>
      <b/>
      <sz val="11"/>
      <name val="Arial Narrow"/>
      <family val="2"/>
    </font>
    <font>
      <sz val="11"/>
      <name val="Arial Narrow"/>
      <family val="2"/>
    </font>
    <font>
      <b/>
      <sz val="10"/>
      <name val="Arial Narrow"/>
      <family val="2"/>
    </font>
    <font>
      <sz val="12"/>
      <name val="Times New Roman"/>
      <family val="1"/>
    </font>
    <font>
      <b/>
      <sz val="9"/>
      <name val="Arial Narrow"/>
      <family val="2"/>
    </font>
    <font>
      <sz val="9"/>
      <name val="Arial Narrow"/>
      <family val="2"/>
    </font>
    <font>
      <b/>
      <sz val="9"/>
      <color theme="9" tint="-0.249977111117893"/>
      <name val="Arial Narrow"/>
      <family val="2"/>
    </font>
    <font>
      <b/>
      <sz val="9"/>
      <color theme="0"/>
      <name val="Arial Narrow"/>
      <family val="2"/>
    </font>
    <font>
      <sz val="11"/>
      <color rgb="FFFF0000"/>
      <name val="Calibri"/>
      <family val="2"/>
      <scheme val="minor"/>
    </font>
    <font>
      <b/>
      <sz val="11"/>
      <color theme="1"/>
      <name val="Calibri"/>
      <family val="2"/>
      <scheme val="minor"/>
    </font>
    <font>
      <sz val="11"/>
      <color theme="0"/>
      <name val="Calibri"/>
      <family val="2"/>
      <scheme val="minor"/>
    </font>
    <font>
      <b/>
      <sz val="26"/>
      <color theme="1"/>
      <name val="Arial Narrow"/>
      <family val="2"/>
    </font>
    <font>
      <b/>
      <sz val="18"/>
      <color theme="1"/>
      <name val="Arial Narrow"/>
      <family val="2"/>
    </font>
    <font>
      <sz val="16"/>
      <color theme="1"/>
      <name val="Arial Narrow"/>
      <family val="2"/>
    </font>
    <font>
      <sz val="16"/>
      <color rgb="FF000000"/>
      <name val="Arial Narrow"/>
      <family val="2"/>
    </font>
    <font>
      <sz val="18"/>
      <name val="Arial"/>
      <family val="2"/>
    </font>
    <font>
      <sz val="11"/>
      <name val="Calibri"/>
      <family val="2"/>
      <scheme val="minor"/>
    </font>
    <font>
      <sz val="24"/>
      <name val="Arial"/>
      <family val="2"/>
    </font>
    <font>
      <sz val="16"/>
      <color rgb="FFFF0000"/>
      <name val="Arial Narrow"/>
      <family val="2"/>
    </font>
    <font>
      <sz val="16"/>
      <color rgb="FFFF0000"/>
      <name val="Calibri"/>
      <family val="2"/>
      <scheme val="minor"/>
    </font>
    <font>
      <b/>
      <sz val="14"/>
      <color rgb="FF000000"/>
      <name val="Arial Narrow"/>
      <family val="2"/>
    </font>
    <font>
      <sz val="10"/>
      <color theme="1"/>
      <name val="Calibri"/>
      <family val="2"/>
      <scheme val="minor"/>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2"/>
      <name val="Arial Narrow"/>
      <family val="2"/>
    </font>
    <font>
      <sz val="12"/>
      <color theme="1"/>
      <name val="Arial Narrow"/>
      <family val="2"/>
    </font>
    <font>
      <b/>
      <sz val="9"/>
      <color theme="1"/>
      <name val="Arial Narrow"/>
      <family val="2"/>
    </font>
    <font>
      <b/>
      <sz val="20"/>
      <color theme="1"/>
      <name val="Calibri"/>
      <family val="2"/>
      <scheme val="minor"/>
    </font>
    <font>
      <b/>
      <sz val="12"/>
      <color rgb="FF000000"/>
      <name val="Calibri"/>
      <family val="2"/>
    </font>
    <font>
      <b/>
      <sz val="18"/>
      <color rgb="FF000000"/>
      <name val="Calibri"/>
      <family val="2"/>
    </font>
    <font>
      <b/>
      <sz val="11"/>
      <color rgb="FF002060"/>
      <name val="Arial Narrow"/>
      <family val="2"/>
    </font>
    <font>
      <b/>
      <i/>
      <sz val="10"/>
      <color theme="1"/>
      <name val="Calibri"/>
      <family val="2"/>
      <scheme val="minor"/>
    </font>
    <font>
      <sz val="11"/>
      <color theme="1"/>
      <name val="Arial"/>
      <family val="2"/>
    </font>
    <font>
      <b/>
      <sz val="10"/>
      <color theme="1"/>
      <name val="Arial"/>
      <family val="2"/>
    </font>
    <font>
      <b/>
      <sz val="10"/>
      <color theme="0"/>
      <name val="Arial"/>
      <family val="2"/>
    </font>
    <font>
      <sz val="11"/>
      <color theme="0"/>
      <name val="Arial"/>
      <family val="2"/>
    </font>
    <font>
      <b/>
      <sz val="26"/>
      <color theme="1"/>
      <name val="Calibri"/>
      <family val="2"/>
      <scheme val="minor"/>
    </font>
    <font>
      <b/>
      <i/>
      <sz val="11"/>
      <name val="Arial"/>
      <family val="2"/>
    </font>
    <font>
      <b/>
      <i/>
      <sz val="14"/>
      <color theme="1"/>
      <name val="Calibri"/>
      <family val="2"/>
      <scheme val="minor"/>
    </font>
    <font>
      <b/>
      <sz val="14"/>
      <color theme="0"/>
      <name val="Calibri"/>
      <family val="2"/>
      <scheme val="minor"/>
    </font>
    <font>
      <b/>
      <sz val="14"/>
      <color theme="1"/>
      <name val="Calibri"/>
      <family val="2"/>
      <scheme val="minor"/>
    </font>
    <font>
      <sz val="14"/>
      <color theme="1"/>
      <name val="Calibri"/>
      <family val="2"/>
      <scheme val="minor"/>
    </font>
    <font>
      <sz val="14"/>
      <name val="Calibri"/>
      <family val="2"/>
      <scheme val="minor"/>
    </font>
    <font>
      <b/>
      <i/>
      <sz val="11"/>
      <color theme="1"/>
      <name val="Arial"/>
      <family val="2"/>
    </font>
    <font>
      <b/>
      <sz val="11"/>
      <color theme="1"/>
      <name val="Arial"/>
      <family val="2"/>
    </font>
    <font>
      <b/>
      <sz val="10"/>
      <color theme="0" tint="-4.9989318521683403E-2"/>
      <name val="Arial"/>
      <family val="2"/>
    </font>
    <font>
      <sz val="10"/>
      <color theme="1"/>
      <name val="Arial"/>
      <family val="2"/>
    </font>
    <font>
      <sz val="10"/>
      <color rgb="FF000000"/>
      <name val="Arial"/>
      <family val="2"/>
    </font>
    <font>
      <sz val="10"/>
      <name val="Calibri"/>
      <family val="2"/>
      <scheme val="minor"/>
    </font>
    <font>
      <b/>
      <sz val="10"/>
      <name val="Arial"/>
      <family val="2"/>
    </font>
    <font>
      <sz val="10"/>
      <color theme="0"/>
      <name val="Arial"/>
      <family val="2"/>
    </font>
    <font>
      <b/>
      <i/>
      <sz val="16"/>
      <name val="Calibri"/>
      <family val="2"/>
      <scheme val="minor"/>
    </font>
    <font>
      <b/>
      <sz val="26"/>
      <color theme="1"/>
      <name val="Arial"/>
      <family val="2"/>
    </font>
    <font>
      <b/>
      <sz val="24"/>
      <color rgb="FF000000"/>
      <name val="Arial"/>
      <family val="2"/>
    </font>
    <font>
      <sz val="26"/>
      <color rgb="FF000000"/>
      <name val="Arial"/>
      <family val="2"/>
    </font>
    <font>
      <sz val="26"/>
      <color rgb="FFFFFFFF"/>
      <name val="Arial"/>
      <family val="2"/>
    </font>
    <font>
      <b/>
      <sz val="18"/>
      <color theme="1"/>
      <name val="Arial"/>
      <family val="2"/>
    </font>
    <font>
      <b/>
      <sz val="18"/>
      <color rgb="FF000000"/>
      <name val="Arial"/>
      <family val="2"/>
    </font>
    <font>
      <sz val="18"/>
      <color rgb="FF000000"/>
      <name val="Arial"/>
      <family val="2"/>
    </font>
    <font>
      <sz val="18"/>
      <color rgb="FFFFFFFF"/>
      <name val="Arial"/>
      <family val="2"/>
    </font>
    <font>
      <sz val="10"/>
      <color theme="1"/>
      <name val="Roboto"/>
    </font>
    <font>
      <b/>
      <sz val="22"/>
      <color theme="0"/>
      <name val="Arial Narrow"/>
      <family val="2"/>
    </font>
    <font>
      <sz val="26"/>
      <color theme="1"/>
      <name val="Arial"/>
      <family val="2"/>
    </font>
    <font>
      <sz val="11"/>
      <color theme="0"/>
      <name val="Arial Narrow"/>
      <family val="2"/>
    </font>
    <font>
      <sz val="11"/>
      <color rgb="FF00B050"/>
      <name val="Calibri"/>
      <family val="2"/>
      <scheme val="minor"/>
    </font>
    <font>
      <sz val="11"/>
      <color rgb="FF000000"/>
      <name val="Calibri"/>
      <family val="2"/>
      <scheme val="minor"/>
    </font>
    <font>
      <b/>
      <sz val="16"/>
      <color theme="1"/>
      <name val="Calibri"/>
      <family val="2"/>
      <scheme val="minor"/>
    </font>
    <font>
      <b/>
      <sz val="20"/>
      <color rgb="FF000000"/>
      <name val="Calibri"/>
      <family val="2"/>
    </font>
    <font>
      <b/>
      <sz val="16"/>
      <color rgb="FF000000"/>
      <name val="Calibri"/>
      <family val="2"/>
    </font>
    <font>
      <b/>
      <sz val="10"/>
      <color theme="1"/>
      <name val="Calibri"/>
      <family val="2"/>
      <scheme val="minor"/>
    </font>
    <font>
      <sz val="10"/>
      <color theme="4"/>
      <name val="Calibri"/>
      <family val="2"/>
      <scheme val="minor"/>
    </font>
    <font>
      <b/>
      <sz val="10"/>
      <color theme="0"/>
      <name val="Arial Narrow"/>
      <family val="2"/>
    </font>
    <font>
      <b/>
      <sz val="10"/>
      <color theme="2"/>
      <name val="Arial Narrow"/>
      <family val="2"/>
    </font>
    <font>
      <b/>
      <sz val="20"/>
      <color theme="0"/>
      <name val="Arial Narrow"/>
      <family val="2"/>
    </font>
    <font>
      <sz val="9"/>
      <color theme="1"/>
      <name val="Arial Narrow"/>
      <family val="2"/>
    </font>
    <font>
      <sz val="11"/>
      <name val="Arial"/>
      <family val="2"/>
    </font>
    <font>
      <sz val="11"/>
      <color indexed="8"/>
      <name val="Arial"/>
      <family val="2"/>
    </font>
    <font>
      <sz val="11"/>
      <color rgb="FFFF0000"/>
      <name val="Arial"/>
      <family val="2"/>
    </font>
  </fonts>
  <fills count="34">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00206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BFBFBF"/>
        <bgColor indexed="64"/>
      </patternFill>
    </fill>
    <fill>
      <patternFill patternType="solid">
        <fgColor rgb="FF92D050"/>
        <bgColor indexed="64"/>
      </patternFill>
    </fill>
    <fill>
      <patternFill patternType="solid">
        <fgColor rgb="FF00B050"/>
        <bgColor indexed="64"/>
      </patternFill>
    </fill>
    <fill>
      <patternFill patternType="solid">
        <fgColor rgb="FFFFFF66"/>
        <bgColor indexed="64"/>
      </patternFill>
    </fill>
    <fill>
      <patternFill patternType="solid">
        <fgColor rgb="FFFFC000"/>
        <bgColor indexed="64"/>
      </patternFill>
    </fill>
    <fill>
      <patternFill patternType="solid">
        <fgColor rgb="FFFF0000"/>
        <bgColor indexed="64"/>
      </patternFill>
    </fill>
    <fill>
      <patternFill patternType="solid">
        <fgColor theme="9" tint="0.79998168889431442"/>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4" tint="-0.499984740745262"/>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rgb="FF00B0F0"/>
        <bgColor indexed="64"/>
      </patternFill>
    </fill>
    <fill>
      <patternFill patternType="solid">
        <fgColor theme="9" tint="-0.249977111117893"/>
        <bgColor indexed="64"/>
      </patternFill>
    </fill>
    <fill>
      <patternFill patternType="solid">
        <fgColor theme="0" tint="-0.249977111117893"/>
        <bgColor indexed="64"/>
      </patternFill>
    </fill>
    <fill>
      <patternFill patternType="solid">
        <fgColor theme="7" tint="0.39997558519241921"/>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4" tint="0.79998168889431442"/>
        <bgColor rgb="FF000000"/>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4" tint="0.59999389629810485"/>
        <bgColor indexed="64"/>
      </patternFill>
    </fill>
  </fills>
  <borders count="107">
    <border>
      <left/>
      <right/>
      <top/>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style="dashed">
        <color theme="9" tint="-0.24994659260841701"/>
      </left>
      <right/>
      <top/>
      <bottom style="dashed">
        <color theme="9" tint="-0.24994659260841701"/>
      </bottom>
      <diagonal/>
    </border>
    <border>
      <left/>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right/>
      <top style="dashed">
        <color theme="9" tint="-0.24994659260841701"/>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rgb="FF000000"/>
      </right>
      <top/>
      <bottom style="medium">
        <color rgb="FF000000"/>
      </bottom>
      <diagonal/>
    </border>
    <border>
      <left/>
      <right/>
      <top/>
      <bottom style="medium">
        <color rgb="FF000000"/>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ashed">
        <color theme="9" tint="-0.24994659260841701"/>
      </left>
      <right style="dashed">
        <color theme="9" tint="-0.24994659260841701"/>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dashed">
        <color theme="9" tint="-0.24994659260841701"/>
      </right>
      <top style="dashed">
        <color theme="9" tint="-0.24994659260841701"/>
      </top>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bottom style="thick">
        <color theme="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ck">
        <color theme="0"/>
      </top>
      <bottom style="medium">
        <color indexed="64"/>
      </bottom>
      <diagonal/>
    </border>
    <border>
      <left/>
      <right/>
      <top style="thick">
        <color theme="0"/>
      </top>
      <bottom style="medium">
        <color indexed="64"/>
      </bottom>
      <diagonal/>
    </border>
    <border>
      <left/>
      <right/>
      <top style="thick">
        <color theme="0"/>
      </top>
      <bottom style="thick">
        <color theme="0"/>
      </bottom>
      <diagonal/>
    </border>
    <border>
      <left/>
      <right style="thin">
        <color indexed="64"/>
      </right>
      <top style="dashed">
        <color theme="9" tint="-0.24994659260841701"/>
      </top>
      <bottom/>
      <diagonal/>
    </border>
    <border>
      <left style="thin">
        <color indexed="64"/>
      </left>
      <right style="medium">
        <color indexed="64"/>
      </right>
      <top style="thin">
        <color indexed="64"/>
      </top>
      <bottom/>
      <diagonal/>
    </border>
  </borders>
  <cellStyleXfs count="3">
    <xf numFmtId="0" fontId="0" fillId="0" borderId="0"/>
    <xf numFmtId="0" fontId="8" fillId="0" borderId="0"/>
    <xf numFmtId="0" fontId="14" fillId="0" borderId="0"/>
  </cellStyleXfs>
  <cellXfs count="575">
    <xf numFmtId="0" fontId="0" fillId="0" borderId="0" xfId="0"/>
    <xf numFmtId="0" fontId="1" fillId="3" borderId="0" xfId="0" applyFont="1" applyFill="1"/>
    <xf numFmtId="0" fontId="1" fillId="3" borderId="0" xfId="0" applyFont="1" applyFill="1" applyAlignment="1">
      <alignment horizontal="center" vertical="center"/>
    </xf>
    <xf numFmtId="0" fontId="1" fillId="3" borderId="0" xfId="0" applyFont="1" applyFill="1" applyAlignment="1">
      <alignment horizontal="left" vertical="center"/>
    </xf>
    <xf numFmtId="0" fontId="0" fillId="5" borderId="0" xfId="0" applyFill="1"/>
    <xf numFmtId="0" fontId="0" fillId="0" borderId="0" xfId="0" applyAlignment="1">
      <alignment horizontal="left" wrapText="1"/>
    </xf>
    <xf numFmtId="0" fontId="0" fillId="5" borderId="0" xfId="0" applyFill="1" applyAlignment="1">
      <alignment horizontal="center"/>
    </xf>
    <xf numFmtId="0" fontId="0" fillId="3" borderId="0" xfId="0" applyFill="1"/>
    <xf numFmtId="0" fontId="10" fillId="3" borderId="20" xfId="1" quotePrefix="1" applyFont="1" applyFill="1" applyBorder="1" applyAlignment="1">
      <alignment horizontal="left" vertical="top" wrapText="1"/>
    </xf>
    <xf numFmtId="0" fontId="11" fillId="3" borderId="0" xfId="1" quotePrefix="1" applyFont="1" applyFill="1" applyAlignment="1">
      <alignment horizontal="left" vertical="top" wrapText="1"/>
    </xf>
    <xf numFmtId="0" fontId="11" fillId="3" borderId="21" xfId="1" quotePrefix="1" applyFont="1" applyFill="1" applyBorder="1" applyAlignment="1">
      <alignment horizontal="left" vertical="top" wrapText="1"/>
    </xf>
    <xf numFmtId="0" fontId="9" fillId="3" borderId="20" xfId="1" applyFont="1" applyFill="1" applyBorder="1"/>
    <xf numFmtId="0" fontId="9" fillId="3" borderId="0" xfId="1" applyFont="1" applyFill="1"/>
    <xf numFmtId="0" fontId="13" fillId="3" borderId="0" xfId="1" applyFont="1" applyFill="1" applyAlignment="1">
      <alignment horizontal="left" vertical="center" wrapText="1"/>
    </xf>
    <xf numFmtId="0" fontId="9" fillId="3" borderId="0" xfId="1" applyFont="1" applyFill="1" applyAlignment="1">
      <alignment horizontal="left" vertical="center" wrapText="1"/>
    </xf>
    <xf numFmtId="0" fontId="9" fillId="3" borderId="0" xfId="1" quotePrefix="1" applyFont="1" applyFill="1" applyAlignment="1">
      <alignment horizontal="left" vertical="center" wrapText="1"/>
    </xf>
    <xf numFmtId="0" fontId="9" fillId="3" borderId="21" xfId="1" applyFont="1" applyFill="1" applyBorder="1"/>
    <xf numFmtId="0" fontId="15" fillId="3" borderId="0" xfId="0" applyFont="1" applyFill="1" applyAlignment="1">
      <alignment horizontal="left" vertical="center" wrapText="1"/>
    </xf>
    <xf numFmtId="0" fontId="16" fillId="3" borderId="0" xfId="0" applyFont="1" applyFill="1" applyAlignment="1">
      <alignment horizontal="left" vertical="top" wrapText="1"/>
    </xf>
    <xf numFmtId="0" fontId="22" fillId="3" borderId="0" xfId="0" applyFont="1" applyFill="1" applyAlignment="1">
      <alignment horizontal="center" vertical="center"/>
    </xf>
    <xf numFmtId="0" fontId="24" fillId="3" borderId="49" xfId="0" applyFont="1" applyFill="1" applyBorder="1" applyAlignment="1">
      <alignment vertical="top" wrapText="1"/>
    </xf>
    <xf numFmtId="0" fontId="24" fillId="3" borderId="50" xfId="0" applyFont="1" applyFill="1" applyBorder="1" applyAlignment="1">
      <alignment vertical="top" wrapText="1"/>
    </xf>
    <xf numFmtId="0" fontId="26" fillId="0" borderId="0" xfId="0" applyFont="1" applyAlignment="1">
      <alignment horizontal="center" vertical="center" wrapText="1"/>
    </xf>
    <xf numFmtId="0" fontId="27" fillId="3" borderId="0" xfId="0" applyFont="1" applyFill="1"/>
    <xf numFmtId="0" fontId="3" fillId="3" borderId="0" xfId="0" applyFont="1" applyFill="1" applyAlignment="1">
      <alignment horizontal="left" vertical="center"/>
    </xf>
    <xf numFmtId="0" fontId="28" fillId="3" borderId="0" xfId="0" applyFont="1" applyFill="1" applyAlignment="1">
      <alignment horizontal="center" vertical="center" wrapText="1"/>
    </xf>
    <xf numFmtId="0" fontId="21" fillId="3" borderId="0" xfId="0" applyFont="1" applyFill="1"/>
    <xf numFmtId="0" fontId="25" fillId="3" borderId="0" xfId="0" applyFont="1" applyFill="1" applyAlignment="1">
      <alignment horizontal="justify" vertical="center" wrapText="1" readingOrder="1"/>
    </xf>
    <xf numFmtId="0" fontId="3" fillId="3" borderId="0" xfId="0" applyFont="1" applyFill="1" applyAlignment="1">
      <alignment vertical="center"/>
    </xf>
    <xf numFmtId="0" fontId="21" fillId="0" borderId="0" xfId="0" applyFont="1"/>
    <xf numFmtId="0" fontId="25" fillId="0" borderId="0" xfId="0" applyFont="1" applyAlignment="1">
      <alignment horizontal="justify" vertical="center" wrapText="1" readingOrder="1"/>
    </xf>
    <xf numFmtId="0" fontId="29" fillId="0" borderId="0" xfId="0" applyFont="1" applyAlignment="1">
      <alignment vertical="center"/>
    </xf>
    <xf numFmtId="0" fontId="30" fillId="0" borderId="0" xfId="0" applyFont="1"/>
    <xf numFmtId="0" fontId="19" fillId="0" borderId="0" xfId="0" applyFont="1"/>
    <xf numFmtId="0" fontId="27" fillId="0" borderId="0" xfId="0" applyFont="1"/>
    <xf numFmtId="0" fontId="32" fillId="3" borderId="0" xfId="0" applyFont="1" applyFill="1"/>
    <xf numFmtId="0" fontId="33" fillId="3" borderId="0" xfId="0" applyFont="1" applyFill="1"/>
    <xf numFmtId="0" fontId="34" fillId="13" borderId="57" xfId="0" applyFont="1" applyFill="1" applyBorder="1" applyAlignment="1">
      <alignment horizontal="center" vertical="center" wrapText="1" readingOrder="1"/>
    </xf>
    <xf numFmtId="0" fontId="34" fillId="13" borderId="58"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5" fillId="3" borderId="60" xfId="0" applyFont="1" applyFill="1" applyBorder="1" applyAlignment="1">
      <alignment horizontal="justify" vertical="center" wrapText="1" readingOrder="1"/>
    </xf>
    <xf numFmtId="9" fontId="34" fillId="3" borderId="61" xfId="0" applyNumberFormat="1"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5" fillId="3" borderId="13" xfId="0" applyFont="1" applyFill="1" applyBorder="1" applyAlignment="1">
      <alignment horizontal="justify" vertical="center" wrapText="1" readingOrder="1"/>
    </xf>
    <xf numFmtId="9" fontId="34" fillId="3" borderId="63" xfId="0" applyNumberFormat="1" applyFont="1" applyFill="1" applyBorder="1" applyAlignment="1">
      <alignment horizontal="center" vertical="center" wrapText="1" readingOrder="1"/>
    </xf>
    <xf numFmtId="0" fontId="35" fillId="3" borderId="63"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35" fillId="3" borderId="65" xfId="0" applyFont="1" applyFill="1" applyBorder="1" applyAlignment="1">
      <alignment horizontal="justify" vertical="center" wrapText="1" readingOrder="1"/>
    </xf>
    <xf numFmtId="0" fontId="35" fillId="3" borderId="66" xfId="0" applyFont="1" applyFill="1" applyBorder="1" applyAlignment="1">
      <alignment horizontal="center" vertical="center" wrapText="1" readingOrder="1"/>
    </xf>
    <xf numFmtId="0" fontId="39" fillId="3" borderId="0" xfId="0" applyFont="1" applyFill="1"/>
    <xf numFmtId="0" fontId="41" fillId="15" borderId="67" xfId="0" applyFont="1" applyFill="1" applyBorder="1" applyAlignment="1" applyProtection="1">
      <alignment horizontal="center" vertical="center" wrapText="1" readingOrder="1"/>
      <protection hidden="1"/>
    </xf>
    <xf numFmtId="0" fontId="41" fillId="15" borderId="68" xfId="0" applyFont="1" applyFill="1" applyBorder="1" applyAlignment="1" applyProtection="1">
      <alignment horizontal="center" vertical="center" wrapText="1" readingOrder="1"/>
      <protection hidden="1"/>
    </xf>
    <xf numFmtId="0" fontId="41" fillId="15" borderId="69" xfId="0" applyFont="1" applyFill="1" applyBorder="1" applyAlignment="1" applyProtection="1">
      <alignment horizontal="center" vertical="center" wrapText="1" readingOrder="1"/>
      <protection hidden="1"/>
    </xf>
    <xf numFmtId="0" fontId="41" fillId="16" borderId="67" xfId="0" applyFont="1" applyFill="1" applyBorder="1" applyAlignment="1" applyProtection="1">
      <alignment horizontal="center" wrapText="1" readingOrder="1"/>
      <protection hidden="1"/>
    </xf>
    <xf numFmtId="0" fontId="41" fillId="16" borderId="68" xfId="0" applyFont="1" applyFill="1" applyBorder="1" applyAlignment="1" applyProtection="1">
      <alignment horizontal="center" wrapText="1" readingOrder="1"/>
      <protection hidden="1"/>
    </xf>
    <xf numFmtId="0" fontId="41" fillId="15" borderId="20" xfId="0" applyFont="1" applyFill="1" applyBorder="1" applyAlignment="1" applyProtection="1">
      <alignment horizontal="center" vertical="center" wrapText="1" readingOrder="1"/>
      <protection hidden="1"/>
    </xf>
    <xf numFmtId="0" fontId="41" fillId="15" borderId="0" xfId="0" applyFont="1" applyFill="1" applyAlignment="1" applyProtection="1">
      <alignment horizontal="center" vertical="center" wrapText="1" readingOrder="1"/>
      <protection hidden="1"/>
    </xf>
    <xf numFmtId="0" fontId="41" fillId="15" borderId="21" xfId="0" applyFont="1" applyFill="1" applyBorder="1" applyAlignment="1" applyProtection="1">
      <alignment horizontal="center" vertical="center" wrapText="1" readingOrder="1"/>
      <protection hidden="1"/>
    </xf>
    <xf numFmtId="0" fontId="41" fillId="16" borderId="20" xfId="0" applyFont="1" applyFill="1" applyBorder="1" applyAlignment="1" applyProtection="1">
      <alignment horizontal="center" wrapText="1" readingOrder="1"/>
      <protection hidden="1"/>
    </xf>
    <xf numFmtId="0" fontId="41" fillId="16" borderId="0" xfId="0" applyFont="1" applyFill="1" applyAlignment="1" applyProtection="1">
      <alignment horizontal="center" wrapText="1" readingOrder="1"/>
      <protection hidden="1"/>
    </xf>
    <xf numFmtId="0" fontId="41" fillId="15" borderId="43" xfId="0" applyFont="1" applyFill="1" applyBorder="1" applyAlignment="1" applyProtection="1">
      <alignment horizontal="center" vertical="center" wrapText="1" readingOrder="1"/>
      <protection hidden="1"/>
    </xf>
    <xf numFmtId="0" fontId="41" fillId="15" borderId="44" xfId="0" applyFont="1" applyFill="1" applyBorder="1" applyAlignment="1" applyProtection="1">
      <alignment horizontal="center" vertical="center" wrapText="1" readingOrder="1"/>
      <protection hidden="1"/>
    </xf>
    <xf numFmtId="0" fontId="41" fillId="15" borderId="45" xfId="0" applyFont="1" applyFill="1" applyBorder="1" applyAlignment="1" applyProtection="1">
      <alignment horizontal="center" vertical="center" wrapText="1" readingOrder="1"/>
      <protection hidden="1"/>
    </xf>
    <xf numFmtId="0" fontId="41" fillId="16" borderId="43" xfId="0" applyFont="1" applyFill="1" applyBorder="1" applyAlignment="1" applyProtection="1">
      <alignment horizontal="center" wrapText="1" readingOrder="1"/>
      <protection hidden="1"/>
    </xf>
    <xf numFmtId="0" fontId="41" fillId="16" borderId="44" xfId="0" applyFont="1" applyFill="1" applyBorder="1" applyAlignment="1" applyProtection="1">
      <alignment horizontal="center" wrapText="1" readingOrder="1"/>
      <protection hidden="1"/>
    </xf>
    <xf numFmtId="0" fontId="41" fillId="17" borderId="68" xfId="0" applyFont="1" applyFill="1" applyBorder="1" applyAlignment="1" applyProtection="1">
      <alignment horizontal="center" wrapText="1" readingOrder="1"/>
      <protection hidden="1"/>
    </xf>
    <xf numFmtId="0" fontId="41" fillId="17" borderId="69" xfId="0" applyFont="1" applyFill="1" applyBorder="1" applyAlignment="1" applyProtection="1">
      <alignment horizontal="center" wrapText="1" readingOrder="1"/>
      <protection hidden="1"/>
    </xf>
    <xf numFmtId="0" fontId="41" fillId="17" borderId="20" xfId="0" applyFont="1" applyFill="1" applyBorder="1" applyAlignment="1" applyProtection="1">
      <alignment horizontal="center" wrapText="1" readingOrder="1"/>
      <protection hidden="1"/>
    </xf>
    <xf numFmtId="0" fontId="41" fillId="17" borderId="0" xfId="0" applyFont="1" applyFill="1" applyAlignment="1" applyProtection="1">
      <alignment horizontal="center" wrapText="1" readingOrder="1"/>
      <protection hidden="1"/>
    </xf>
    <xf numFmtId="0" fontId="41" fillId="17" borderId="21" xfId="0" applyFont="1" applyFill="1" applyBorder="1" applyAlignment="1" applyProtection="1">
      <alignment horizontal="center" wrapText="1" readingOrder="1"/>
      <protection hidden="1"/>
    </xf>
    <xf numFmtId="0" fontId="41" fillId="17" borderId="43" xfId="0" applyFont="1" applyFill="1" applyBorder="1" applyAlignment="1" applyProtection="1">
      <alignment horizontal="center" wrapText="1" readingOrder="1"/>
      <protection hidden="1"/>
    </xf>
    <xf numFmtId="0" fontId="41" fillId="17" borderId="44" xfId="0" applyFont="1" applyFill="1" applyBorder="1" applyAlignment="1" applyProtection="1">
      <alignment horizontal="center" wrapText="1" readingOrder="1"/>
      <protection hidden="1"/>
    </xf>
    <xf numFmtId="0" fontId="41" fillId="17" borderId="45" xfId="0" applyFont="1" applyFill="1" applyBorder="1" applyAlignment="1" applyProtection="1">
      <alignment horizontal="center" wrapText="1" readingOrder="1"/>
      <protection hidden="1"/>
    </xf>
    <xf numFmtId="0" fontId="41" fillId="8" borderId="67" xfId="0" applyFont="1" applyFill="1" applyBorder="1" applyAlignment="1" applyProtection="1">
      <alignment horizontal="center" wrapText="1" readingOrder="1"/>
      <protection hidden="1"/>
    </xf>
    <xf numFmtId="0" fontId="41" fillId="8" borderId="68" xfId="0" applyFont="1" applyFill="1" applyBorder="1" applyAlignment="1" applyProtection="1">
      <alignment horizontal="center" wrapText="1" readingOrder="1"/>
      <protection hidden="1"/>
    </xf>
    <xf numFmtId="0" fontId="41" fillId="8" borderId="69" xfId="0" applyFont="1" applyFill="1" applyBorder="1" applyAlignment="1" applyProtection="1">
      <alignment horizontal="center" wrapText="1" readingOrder="1"/>
      <protection hidden="1"/>
    </xf>
    <xf numFmtId="0" fontId="41" fillId="8" borderId="20" xfId="0" applyFont="1" applyFill="1" applyBorder="1" applyAlignment="1" applyProtection="1">
      <alignment horizontal="center" wrapText="1" readingOrder="1"/>
      <protection hidden="1"/>
    </xf>
    <xf numFmtId="0" fontId="41" fillId="8" borderId="0" xfId="0" applyFont="1" applyFill="1" applyAlignment="1" applyProtection="1">
      <alignment horizontal="center" wrapText="1" readingOrder="1"/>
      <protection hidden="1"/>
    </xf>
    <xf numFmtId="0" fontId="41" fillId="8" borderId="21" xfId="0" applyFont="1" applyFill="1" applyBorder="1" applyAlignment="1" applyProtection="1">
      <alignment horizontal="center" wrapText="1" readingOrder="1"/>
      <protection hidden="1"/>
    </xf>
    <xf numFmtId="0" fontId="41" fillId="8" borderId="43" xfId="0" applyFont="1" applyFill="1" applyBorder="1" applyAlignment="1" applyProtection="1">
      <alignment horizontal="center" wrapText="1" readingOrder="1"/>
      <protection hidden="1"/>
    </xf>
    <xf numFmtId="0" fontId="41" fillId="8" borderId="44" xfId="0" applyFont="1" applyFill="1" applyBorder="1" applyAlignment="1" applyProtection="1">
      <alignment horizontal="center" wrapText="1" readingOrder="1"/>
      <protection hidden="1"/>
    </xf>
    <xf numFmtId="0" fontId="41" fillId="8" borderId="45" xfId="0" applyFont="1" applyFill="1" applyBorder="1" applyAlignment="1" applyProtection="1">
      <alignment horizontal="center" wrapText="1" readingOrder="1"/>
      <protection hidden="1"/>
    </xf>
    <xf numFmtId="0" fontId="0" fillId="0" borderId="0" xfId="0" applyAlignment="1">
      <alignment wrapText="1"/>
    </xf>
    <xf numFmtId="0" fontId="0" fillId="0" borderId="0" xfId="0" applyAlignment="1">
      <alignment vertical="top" wrapText="1"/>
    </xf>
    <xf numFmtId="0" fontId="6" fillId="18" borderId="47" xfId="0" applyFont="1" applyFill="1" applyBorder="1" applyAlignment="1">
      <alignment horizontal="center" vertical="center" wrapText="1"/>
    </xf>
    <xf numFmtId="0" fontId="6" fillId="18" borderId="47" xfId="0" applyFont="1" applyFill="1" applyBorder="1" applyAlignment="1">
      <alignment horizontal="center" vertical="center"/>
    </xf>
    <xf numFmtId="0" fontId="44" fillId="0" borderId="0" xfId="0" applyFont="1" applyAlignment="1">
      <alignment horizontal="center"/>
    </xf>
    <xf numFmtId="0" fontId="45" fillId="0" borderId="0" xfId="0" applyFont="1"/>
    <xf numFmtId="0" fontId="47" fillId="4" borderId="0" xfId="0" applyFont="1" applyFill="1" applyAlignment="1" applyProtection="1">
      <alignment horizontal="left" vertical="center" wrapText="1"/>
      <protection locked="0"/>
    </xf>
    <xf numFmtId="0" fontId="46" fillId="19" borderId="0" xfId="0" applyFont="1" applyFill="1" applyAlignment="1" applyProtection="1">
      <alignment vertical="center" wrapText="1"/>
      <protection locked="0"/>
    </xf>
    <xf numFmtId="0" fontId="47" fillId="4" borderId="0" xfId="0" applyFont="1" applyFill="1" applyAlignment="1" applyProtection="1">
      <alignment vertical="center" wrapText="1"/>
      <protection locked="0"/>
    </xf>
    <xf numFmtId="0" fontId="0" fillId="0" borderId="0" xfId="0" applyAlignment="1">
      <alignment horizontal="left"/>
    </xf>
    <xf numFmtId="0" fontId="48" fillId="0" borderId="0" xfId="0" applyFont="1" applyAlignment="1" applyProtection="1">
      <alignment horizontal="center" vertical="center"/>
      <protection locked="0"/>
    </xf>
    <xf numFmtId="0" fontId="46" fillId="0" borderId="0" xfId="0" applyFont="1" applyAlignment="1" applyProtection="1">
      <alignment horizontal="left" vertical="center"/>
      <protection locked="0"/>
    </xf>
    <xf numFmtId="0" fontId="47" fillId="0" borderId="0" xfId="0" applyFont="1" applyAlignment="1" applyProtection="1">
      <alignment horizontal="center" vertical="center"/>
      <protection locked="0"/>
    </xf>
    <xf numFmtId="0" fontId="20" fillId="0" borderId="0" xfId="0" applyFont="1" applyAlignment="1">
      <alignment horizontal="center"/>
    </xf>
    <xf numFmtId="0" fontId="53" fillId="5" borderId="13" xfId="0" applyFont="1" applyFill="1" applyBorder="1" applyAlignment="1">
      <alignment horizontal="center" vertical="center"/>
    </xf>
    <xf numFmtId="0" fontId="52" fillId="20" borderId="13" xfId="0" applyFont="1" applyFill="1" applyBorder="1" applyAlignment="1">
      <alignment horizontal="center"/>
    </xf>
    <xf numFmtId="0" fontId="52" fillId="20" borderId="13" xfId="0" applyFont="1" applyFill="1" applyBorder="1" applyAlignment="1">
      <alignment vertical="center" wrapText="1"/>
    </xf>
    <xf numFmtId="0" fontId="54" fillId="0" borderId="0" xfId="0" applyFont="1" applyAlignment="1">
      <alignment horizontal="center"/>
    </xf>
    <xf numFmtId="0" fontId="54" fillId="0" borderId="0" xfId="0" applyFont="1" applyAlignment="1">
      <alignment horizontal="left"/>
    </xf>
    <xf numFmtId="0" fontId="55" fillId="0" borderId="0" xfId="0" applyFont="1" applyAlignment="1">
      <alignment horizontal="center"/>
    </xf>
    <xf numFmtId="0" fontId="45" fillId="0" borderId="0" xfId="0" applyFont="1" applyProtection="1">
      <protection locked="0"/>
    </xf>
    <xf numFmtId="0" fontId="57" fillId="0" borderId="0" xfId="0" applyFont="1" applyAlignment="1" applyProtection="1">
      <alignment vertical="center"/>
      <protection locked="0"/>
    </xf>
    <xf numFmtId="0" fontId="46" fillId="21" borderId="0" xfId="0" applyFont="1" applyFill="1" applyAlignment="1" applyProtection="1">
      <alignment horizontal="left" vertical="center"/>
      <protection locked="0"/>
    </xf>
    <xf numFmtId="0" fontId="46" fillId="21" borderId="0" xfId="0" applyFont="1" applyFill="1" applyAlignment="1" applyProtection="1">
      <alignment horizontal="left" vertical="center" wrapText="1"/>
      <protection locked="0"/>
    </xf>
    <xf numFmtId="0" fontId="46" fillId="0" borderId="0" xfId="0" applyFont="1" applyAlignment="1" applyProtection="1">
      <alignment horizontal="left"/>
      <protection locked="0"/>
    </xf>
    <xf numFmtId="0" fontId="45" fillId="0" borderId="0" xfId="0" applyFont="1" applyAlignment="1" applyProtection="1">
      <alignment horizontal="center" vertical="center"/>
      <protection locked="0"/>
    </xf>
    <xf numFmtId="0" fontId="59" fillId="0" borderId="0" xfId="0" applyFont="1"/>
    <xf numFmtId="0" fontId="46" fillId="21" borderId="13" xfId="0" applyFont="1" applyFill="1" applyBorder="1" applyAlignment="1">
      <alignment horizontal="center" vertical="top" wrapText="1" readingOrder="1"/>
    </xf>
    <xf numFmtId="0" fontId="46" fillId="21" borderId="13" xfId="0" applyFont="1" applyFill="1" applyBorder="1" applyAlignment="1">
      <alignment horizontal="center" vertical="center" wrapText="1" readingOrder="1"/>
    </xf>
    <xf numFmtId="0" fontId="46" fillId="22" borderId="13" xfId="0" applyFont="1" applyFill="1" applyBorder="1" applyAlignment="1">
      <alignment horizontal="center" vertical="top" wrapText="1" readingOrder="1"/>
    </xf>
    <xf numFmtId="0" fontId="63" fillId="0" borderId="0" xfId="0" applyFont="1"/>
    <xf numFmtId="0" fontId="45" fillId="0" borderId="0" xfId="0" applyFont="1" applyAlignment="1">
      <alignment horizontal="left"/>
    </xf>
    <xf numFmtId="0" fontId="45" fillId="0" borderId="0" xfId="0" applyFont="1" applyAlignment="1">
      <alignment horizontal="center"/>
    </xf>
    <xf numFmtId="0" fontId="45" fillId="3" borderId="0" xfId="0" applyFont="1" applyFill="1"/>
    <xf numFmtId="0" fontId="66" fillId="7" borderId="0" xfId="0" applyFont="1" applyFill="1" applyAlignment="1">
      <alignment horizontal="center" vertical="center" wrapText="1" readingOrder="1"/>
    </xf>
    <xf numFmtId="0" fontId="67" fillId="8" borderId="51" xfId="0" applyFont="1" applyFill="1" applyBorder="1" applyAlignment="1">
      <alignment horizontal="center" vertical="center" wrapText="1" readingOrder="1"/>
    </xf>
    <xf numFmtId="0" fontId="67" fillId="0" borderId="51" xfId="0" applyFont="1" applyBorder="1" applyAlignment="1">
      <alignment horizontal="center" vertical="center" wrapText="1" readingOrder="1"/>
    </xf>
    <xf numFmtId="0" fontId="67" fillId="0" borderId="51" xfId="0" applyFont="1" applyBorder="1" applyAlignment="1">
      <alignment horizontal="justify" vertical="center" wrapText="1" readingOrder="1"/>
    </xf>
    <xf numFmtId="0" fontId="67" fillId="9" borderId="52" xfId="0" applyFont="1" applyFill="1" applyBorder="1" applyAlignment="1">
      <alignment horizontal="center" vertical="center" wrapText="1" readingOrder="1"/>
    </xf>
    <xf numFmtId="0" fontId="67" fillId="0" borderId="52" xfId="0" applyFont="1" applyBorder="1" applyAlignment="1">
      <alignment horizontal="center" vertical="center" wrapText="1" readingOrder="1"/>
    </xf>
    <xf numFmtId="0" fontId="67" fillId="0" borderId="52" xfId="0" applyFont="1" applyBorder="1" applyAlignment="1">
      <alignment horizontal="justify" vertical="center" wrapText="1" readingOrder="1"/>
    </xf>
    <xf numFmtId="0" fontId="67" fillId="10" borderId="52" xfId="0" applyFont="1" applyFill="1" applyBorder="1" applyAlignment="1">
      <alignment horizontal="center" vertical="center" wrapText="1" readingOrder="1"/>
    </xf>
    <xf numFmtId="0" fontId="67" fillId="11" borderId="52" xfId="0" applyFont="1" applyFill="1" applyBorder="1" applyAlignment="1">
      <alignment horizontal="center" vertical="center" wrapText="1" readingOrder="1"/>
    </xf>
    <xf numFmtId="0" fontId="68" fillId="12" borderId="52" xfId="0" applyFont="1" applyFill="1" applyBorder="1" applyAlignment="1">
      <alignment horizontal="center" vertical="center" wrapText="1" readingOrder="1"/>
    </xf>
    <xf numFmtId="0" fontId="0" fillId="3" borderId="0" xfId="0" applyFill="1" applyBorder="1"/>
    <xf numFmtId="0" fontId="21" fillId="3" borderId="0" xfId="0" applyFont="1" applyFill="1" applyBorder="1"/>
    <xf numFmtId="0" fontId="25" fillId="3" borderId="0" xfId="0" applyFont="1" applyFill="1" applyBorder="1" applyAlignment="1">
      <alignment horizontal="justify" vertical="center" wrapText="1" readingOrder="1"/>
    </xf>
    <xf numFmtId="0" fontId="70" fillId="7" borderId="0" xfId="0" applyFont="1" applyFill="1" applyAlignment="1">
      <alignment horizontal="center" vertical="center" wrapText="1" readingOrder="1"/>
    </xf>
    <xf numFmtId="0" fontId="71" fillId="8" borderId="51" xfId="0" applyFont="1" applyFill="1" applyBorder="1" applyAlignment="1">
      <alignment horizontal="center" vertical="center" wrapText="1" readingOrder="1"/>
    </xf>
    <xf numFmtId="0" fontId="71" fillId="0" borderId="51" xfId="0" applyFont="1" applyBorder="1" applyAlignment="1">
      <alignment horizontal="justify" vertical="center" wrapText="1" readingOrder="1"/>
    </xf>
    <xf numFmtId="9" fontId="71" fillId="0" borderId="51" xfId="0" applyNumberFormat="1" applyFont="1" applyBorder="1" applyAlignment="1">
      <alignment horizontal="center" vertical="center" wrapText="1" readingOrder="1"/>
    </xf>
    <xf numFmtId="0" fontId="71" fillId="9" borderId="52" xfId="0" applyFont="1" applyFill="1" applyBorder="1" applyAlignment="1">
      <alignment horizontal="center" vertical="center" wrapText="1" readingOrder="1"/>
    </xf>
    <xf numFmtId="0" fontId="71" fillId="0" borderId="52" xfId="0" applyFont="1" applyBorder="1" applyAlignment="1">
      <alignment horizontal="justify" vertical="center" wrapText="1" readingOrder="1"/>
    </xf>
    <xf numFmtId="9" fontId="71" fillId="0" borderId="52" xfId="0" applyNumberFormat="1" applyFont="1" applyBorder="1" applyAlignment="1">
      <alignment horizontal="center" vertical="center" wrapText="1" readingOrder="1"/>
    </xf>
    <xf numFmtId="0" fontId="71" fillId="10" borderId="52" xfId="0" applyFont="1" applyFill="1" applyBorder="1" applyAlignment="1">
      <alignment horizontal="center" vertical="center" wrapText="1" readingOrder="1"/>
    </xf>
    <xf numFmtId="0" fontId="71" fillId="11" borderId="52" xfId="0" applyFont="1" applyFill="1" applyBorder="1" applyAlignment="1">
      <alignment horizontal="center" vertical="center" wrapText="1" readingOrder="1"/>
    </xf>
    <xf numFmtId="0" fontId="72" fillId="12" borderId="52" xfId="0" applyFont="1" applyFill="1" applyBorder="1" applyAlignment="1">
      <alignment horizontal="center" vertical="center" wrapText="1" readingOrder="1"/>
    </xf>
    <xf numFmtId="9" fontId="0" fillId="0" borderId="0" xfId="0" applyNumberFormat="1"/>
    <xf numFmtId="9" fontId="0" fillId="0" borderId="0" xfId="0" applyNumberFormat="1" applyAlignment="1">
      <alignment horizontal="center"/>
    </xf>
    <xf numFmtId="0" fontId="0" fillId="0" borderId="0" xfId="0" applyAlignment="1">
      <alignment horizontal="center"/>
    </xf>
    <xf numFmtId="0" fontId="0" fillId="0" borderId="0" xfId="0" applyAlignment="1">
      <alignment horizontal="left" vertical="center" wrapText="1"/>
    </xf>
    <xf numFmtId="0" fontId="4" fillId="4" borderId="8" xfId="0" applyFont="1" applyFill="1" applyBorder="1" applyAlignment="1">
      <alignment horizontal="center" vertical="center" textRotation="90"/>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0" fontId="0" fillId="0" borderId="13" xfId="0" applyBorder="1" applyAlignment="1">
      <alignment horizontal="center" vertical="center" wrapText="1"/>
    </xf>
    <xf numFmtId="9" fontId="0" fillId="3" borderId="0" xfId="0" applyNumberFormat="1" applyFill="1"/>
    <xf numFmtId="9" fontId="67" fillId="0" borderId="52" xfId="0" applyNumberFormat="1" applyFont="1" applyBorder="1" applyAlignment="1">
      <alignment horizontal="justify" vertical="center" wrapText="1" readingOrder="1"/>
    </xf>
    <xf numFmtId="9" fontId="0" fillId="3" borderId="0" xfId="0" applyNumberFormat="1" applyFill="1" applyBorder="1"/>
    <xf numFmtId="0" fontId="0" fillId="0" borderId="13" xfId="0" applyBorder="1" applyAlignment="1">
      <alignment horizontal="center" vertical="center" wrapText="1"/>
    </xf>
    <xf numFmtId="0" fontId="0" fillId="0" borderId="13" xfId="0" applyBorder="1" applyAlignment="1">
      <alignment horizontal="left" vertical="center" wrapText="1"/>
    </xf>
    <xf numFmtId="9" fontId="0" fillId="0" borderId="13" xfId="0" applyNumberFormat="1" applyBorder="1" applyAlignment="1">
      <alignment horizontal="center" vertical="center" wrapText="1"/>
    </xf>
    <xf numFmtId="0" fontId="0" fillId="0" borderId="0" xfId="0" applyFont="1" applyAlignment="1">
      <alignment horizontal="left" wrapText="1"/>
    </xf>
    <xf numFmtId="0" fontId="32" fillId="3" borderId="13" xfId="0" applyFont="1" applyFill="1" applyBorder="1"/>
    <xf numFmtId="9" fontId="32" fillId="3" borderId="0" xfId="0" applyNumberFormat="1" applyFont="1" applyFill="1"/>
    <xf numFmtId="0" fontId="4" fillId="4" borderId="8" xfId="0" applyFont="1" applyFill="1" applyBorder="1" applyAlignment="1">
      <alignment horizontal="center" vertical="center" textRotation="90" wrapText="1"/>
    </xf>
    <xf numFmtId="9" fontId="0" fillId="0" borderId="13" xfId="0" applyNumberFormat="1" applyBorder="1" applyAlignment="1">
      <alignment horizontal="center" vertical="center" wrapText="1"/>
    </xf>
    <xf numFmtId="0" fontId="4" fillId="4" borderId="11" xfId="0" applyFont="1" applyFill="1" applyBorder="1" applyAlignment="1">
      <alignment horizontal="center" vertical="center" textRotation="90" wrapText="1"/>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9" fontId="32" fillId="3" borderId="13" xfId="0" applyNumberFormat="1" applyFont="1" applyFill="1" applyBorder="1"/>
    <xf numFmtId="0" fontId="4" fillId="4" borderId="83" xfId="0" applyFont="1" applyFill="1" applyBorder="1" applyAlignment="1">
      <alignment horizontal="center" vertical="center" textRotation="90" wrapText="1"/>
    </xf>
    <xf numFmtId="0" fontId="75" fillId="0" borderId="13" xfId="0" applyFont="1" applyBorder="1" applyAlignment="1">
      <alignment horizontal="left" vertical="center" wrapText="1"/>
    </xf>
    <xf numFmtId="0" fontId="75" fillId="0" borderId="0" xfId="0" applyFont="1" applyAlignment="1">
      <alignment horizontal="left" vertical="center" wrapText="1"/>
    </xf>
    <xf numFmtId="0" fontId="0" fillId="0" borderId="0" xfId="0" applyAlignment="1">
      <alignment vertical="center" wrapText="1"/>
    </xf>
    <xf numFmtId="0" fontId="76" fillId="3" borderId="0" xfId="0" applyFont="1" applyFill="1" applyBorder="1"/>
    <xf numFmtId="0" fontId="76" fillId="0" borderId="0" xfId="0" applyFont="1" applyBorder="1"/>
    <xf numFmtId="0" fontId="4" fillId="3" borderId="0" xfId="0" applyFont="1" applyFill="1" applyBorder="1" applyAlignment="1">
      <alignment horizontal="center" vertical="center"/>
    </xf>
    <xf numFmtId="0" fontId="4" fillId="2" borderId="0" xfId="0" applyFont="1" applyFill="1" applyBorder="1" applyAlignment="1">
      <alignment horizontal="center" vertical="center"/>
    </xf>
    <xf numFmtId="0" fontId="21" fillId="0" borderId="0" xfId="0" applyFont="1" applyBorder="1"/>
    <xf numFmtId="0" fontId="0" fillId="0" borderId="13" xfId="0" applyBorder="1" applyAlignment="1">
      <alignment wrapText="1"/>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0" fontId="0" fillId="0" borderId="13" xfId="0" applyBorder="1" applyAlignment="1">
      <alignment vertical="center" wrapText="1"/>
    </xf>
    <xf numFmtId="0" fontId="34" fillId="5" borderId="60" xfId="0" applyFont="1" applyFill="1" applyBorder="1" applyAlignment="1">
      <alignment horizontal="center" vertical="center" wrapText="1" readingOrder="1"/>
    </xf>
    <xf numFmtId="0" fontId="34" fillId="5" borderId="13" xfId="0" applyFont="1" applyFill="1" applyBorder="1" applyAlignment="1">
      <alignment horizontal="center" vertical="center" wrapText="1" readingOrder="1"/>
    </xf>
    <xf numFmtId="0" fontId="6" fillId="18" borderId="53" xfId="0" applyFont="1" applyFill="1" applyBorder="1" applyAlignment="1">
      <alignment horizontal="center" vertical="center"/>
    </xf>
    <xf numFmtId="0" fontId="27" fillId="0" borderId="65" xfId="0" applyFont="1" applyBorder="1" applyAlignment="1" applyProtection="1">
      <alignment horizontal="left" vertical="top" wrapText="1"/>
      <protection locked="0"/>
    </xf>
    <xf numFmtId="0" fontId="0" fillId="0" borderId="0" xfId="0" applyFill="1" applyBorder="1" applyAlignment="1">
      <alignment horizontal="left" vertical="center" wrapText="1"/>
    </xf>
    <xf numFmtId="0" fontId="0" fillId="0" borderId="82" xfId="0" applyBorder="1" applyAlignment="1">
      <alignment horizontal="center" vertical="center" wrapText="1"/>
    </xf>
    <xf numFmtId="9" fontId="0" fillId="0" borderId="82" xfId="0" applyNumberFormat="1" applyBorder="1" applyAlignment="1">
      <alignment horizontal="center" vertical="center" wrapText="1"/>
    </xf>
    <xf numFmtId="0" fontId="61" fillId="0" borderId="88" xfId="0" applyFont="1" applyBorder="1" applyAlignment="1" applyProtection="1">
      <alignment horizontal="left" vertical="top" wrapText="1"/>
      <protection locked="0"/>
    </xf>
    <xf numFmtId="0" fontId="61" fillId="0" borderId="13" xfId="0" applyFont="1" applyBorder="1" applyAlignment="1" applyProtection="1">
      <alignment horizontal="left" vertical="top" wrapText="1"/>
      <protection locked="0"/>
    </xf>
    <xf numFmtId="0" fontId="61" fillId="0" borderId="65" xfId="0" applyFont="1" applyBorder="1" applyAlignment="1" applyProtection="1">
      <alignment horizontal="left" vertical="top" wrapText="1"/>
      <protection locked="0"/>
    </xf>
    <xf numFmtId="0" fontId="27" fillId="0" borderId="82" xfId="0" applyFont="1" applyBorder="1" applyAlignment="1" applyProtection="1">
      <alignment horizontal="left" vertical="top" wrapText="1"/>
      <protection locked="0"/>
    </xf>
    <xf numFmtId="0" fontId="0" fillId="0" borderId="13" xfId="0" applyFill="1" applyBorder="1" applyAlignment="1">
      <alignment wrapText="1"/>
    </xf>
    <xf numFmtId="0" fontId="56" fillId="0" borderId="0" xfId="0" applyFont="1" applyAlignment="1" applyProtection="1">
      <alignment horizontal="center" vertical="center"/>
      <protection locked="0"/>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0" fontId="1" fillId="3" borderId="0" xfId="0" applyFont="1" applyFill="1" applyAlignment="1">
      <alignment horizontal="left" vertical="center"/>
    </xf>
    <xf numFmtId="0" fontId="61" fillId="0" borderId="13" xfId="0" applyFont="1" applyBorder="1" applyAlignment="1" applyProtection="1">
      <alignment vertical="top" wrapText="1"/>
      <protection locked="0"/>
    </xf>
    <xf numFmtId="0" fontId="48" fillId="20" borderId="0" xfId="0" applyFont="1" applyFill="1" applyAlignment="1" applyProtection="1">
      <alignment horizontal="center" vertical="center" wrapText="1"/>
      <protection locked="0"/>
    </xf>
    <xf numFmtId="0" fontId="47" fillId="19" borderId="0" xfId="0" applyFont="1" applyFill="1" applyAlignment="1" applyProtection="1">
      <alignment horizontal="left"/>
      <protection locked="0"/>
    </xf>
    <xf numFmtId="0" fontId="48" fillId="19" borderId="0" xfId="0" applyFont="1" applyFill="1"/>
    <xf numFmtId="0" fontId="48" fillId="19" borderId="0" xfId="0" applyFont="1" applyFill="1" applyAlignment="1" applyProtection="1">
      <alignment horizontal="center" vertical="center"/>
      <protection locked="0"/>
    </xf>
    <xf numFmtId="0" fontId="60" fillId="0" borderId="0" xfId="0" applyFont="1" applyAlignment="1">
      <alignment horizontal="justify" vertical="center" wrapText="1"/>
    </xf>
    <xf numFmtId="0" fontId="8" fillId="0" borderId="13" xfId="0" applyFont="1" applyBorder="1" applyAlignment="1">
      <alignment horizontal="left" vertical="top" wrapText="1" readingOrder="1"/>
    </xf>
    <xf numFmtId="0" fontId="60" fillId="0" borderId="13" xfId="0" applyFont="1" applyBorder="1" applyAlignment="1">
      <alignment horizontal="left" vertical="center" wrapText="1" readingOrder="1"/>
    </xf>
    <xf numFmtId="0" fontId="78" fillId="0" borderId="0" xfId="0" applyFont="1"/>
    <xf numFmtId="0" fontId="0" fillId="0" borderId="13" xfId="0" applyFill="1" applyBorder="1" applyAlignment="1">
      <alignment vertical="center" wrapText="1"/>
    </xf>
    <xf numFmtId="0" fontId="24" fillId="3" borderId="48" xfId="0" applyFont="1" applyFill="1" applyBorder="1" applyAlignment="1">
      <alignment vertical="top" wrapText="1"/>
    </xf>
    <xf numFmtId="0" fontId="32" fillId="0" borderId="0" xfId="0" applyFont="1" applyAlignment="1" applyProtection="1">
      <alignment vertical="center"/>
      <protection locked="0"/>
    </xf>
    <xf numFmtId="0" fontId="82" fillId="0" borderId="0" xfId="0" applyFont="1" applyAlignment="1" applyProtection="1">
      <alignment horizontal="center" vertical="center"/>
      <protection locked="0"/>
    </xf>
    <xf numFmtId="0" fontId="77" fillId="0" borderId="0" xfId="0" applyFont="1"/>
    <xf numFmtId="0" fontId="32" fillId="0" borderId="0" xfId="0" applyFont="1"/>
    <xf numFmtId="0" fontId="0" fillId="0" borderId="0" xfId="0" applyAlignment="1">
      <alignment horizontal="center" wrapText="1"/>
    </xf>
    <xf numFmtId="0" fontId="0" fillId="0" borderId="0" xfId="0" applyProtection="1">
      <protection locked="0"/>
    </xf>
    <xf numFmtId="0" fontId="0" fillId="0" borderId="0" xfId="0" applyAlignment="1" applyProtection="1">
      <alignment vertical="top"/>
      <protection locked="0"/>
    </xf>
    <xf numFmtId="0" fontId="84" fillId="4" borderId="92" xfId="0" applyFont="1" applyFill="1" applyBorder="1" applyAlignment="1">
      <alignment horizontal="center" vertical="center"/>
    </xf>
    <xf numFmtId="0" fontId="84" fillId="4" borderId="92" xfId="0" applyFont="1" applyFill="1" applyBorder="1" applyAlignment="1">
      <alignment horizontal="center" vertical="center" wrapText="1"/>
    </xf>
    <xf numFmtId="0" fontId="84" fillId="4" borderId="92" xfId="0" applyFont="1" applyFill="1" applyBorder="1" applyAlignment="1" applyProtection="1">
      <alignment horizontal="center" vertical="center" wrapText="1"/>
      <protection locked="0"/>
    </xf>
    <xf numFmtId="0" fontId="84" fillId="23" borderId="92" xfId="0" applyFont="1" applyFill="1" applyBorder="1" applyAlignment="1" applyProtection="1">
      <alignment horizontal="center" vertical="center" textRotation="90"/>
      <protection locked="0"/>
    </xf>
    <xf numFmtId="0" fontId="85" fillId="4" borderId="92" xfId="0" applyFont="1" applyFill="1" applyBorder="1" applyAlignment="1">
      <alignment horizontal="center" vertical="center" wrapText="1"/>
    </xf>
    <xf numFmtId="0" fontId="77" fillId="24" borderId="0" xfId="0" applyFont="1" applyFill="1" applyBorder="1"/>
    <xf numFmtId="0" fontId="32" fillId="3" borderId="0" xfId="0" applyFont="1" applyFill="1" applyBorder="1" applyAlignment="1" applyProtection="1">
      <alignment vertical="center"/>
      <protection locked="0"/>
    </xf>
    <xf numFmtId="0" fontId="82" fillId="3" borderId="0" xfId="0" applyFont="1" applyFill="1" applyBorder="1" applyAlignment="1" applyProtection="1">
      <alignment horizontal="center" vertical="center"/>
      <protection locked="0"/>
    </xf>
    <xf numFmtId="0" fontId="77" fillId="3" borderId="0" xfId="0" applyFont="1" applyFill="1" applyBorder="1"/>
    <xf numFmtId="0" fontId="32" fillId="3" borderId="0" xfId="0" applyFont="1" applyFill="1" applyBorder="1"/>
    <xf numFmtId="0" fontId="84" fillId="4" borderId="92" xfId="0" applyFont="1" applyFill="1" applyBorder="1" applyAlignment="1" applyProtection="1">
      <alignment vertical="center" wrapText="1"/>
      <protection locked="0"/>
    </xf>
    <xf numFmtId="0" fontId="84" fillId="4" borderId="92" xfId="0" applyFont="1" applyFill="1" applyBorder="1" applyAlignment="1" applyProtection="1">
      <alignment vertical="center"/>
      <protection locked="0"/>
    </xf>
    <xf numFmtId="0" fontId="1" fillId="3" borderId="0" xfId="0" applyFont="1" applyFill="1" applyAlignment="1">
      <alignment horizontal="left" vertical="center"/>
    </xf>
    <xf numFmtId="0" fontId="84" fillId="4" borderId="92" xfId="0" applyFont="1" applyFill="1" applyBorder="1" applyAlignment="1" applyProtection="1">
      <alignment horizontal="center" vertical="center" wrapText="1"/>
      <protection locked="0"/>
    </xf>
    <xf numFmtId="0" fontId="41" fillId="25" borderId="67" xfId="0" applyFont="1" applyFill="1" applyBorder="1" applyAlignment="1" applyProtection="1">
      <alignment horizontal="center" wrapText="1" readingOrder="1"/>
      <protection hidden="1"/>
    </xf>
    <xf numFmtId="0" fontId="41" fillId="25" borderId="68" xfId="0" applyFont="1" applyFill="1" applyBorder="1" applyAlignment="1" applyProtection="1">
      <alignment horizontal="center" wrapText="1" readingOrder="1"/>
      <protection hidden="1"/>
    </xf>
    <xf numFmtId="0" fontId="41" fillId="25" borderId="69" xfId="0" applyFont="1" applyFill="1" applyBorder="1" applyAlignment="1" applyProtection="1">
      <alignment horizontal="center" wrapText="1" readingOrder="1"/>
      <protection hidden="1"/>
    </xf>
    <xf numFmtId="0" fontId="41" fillId="25" borderId="20" xfId="0" applyFont="1" applyFill="1" applyBorder="1" applyAlignment="1" applyProtection="1">
      <alignment horizontal="center" wrapText="1" readingOrder="1"/>
      <protection hidden="1"/>
    </xf>
    <xf numFmtId="0" fontId="41" fillId="25" borderId="0" xfId="0" applyFont="1" applyFill="1" applyAlignment="1" applyProtection="1">
      <alignment horizontal="center" wrapText="1" readingOrder="1"/>
      <protection hidden="1"/>
    </xf>
    <xf numFmtId="0" fontId="41" fillId="25" borderId="21" xfId="0" applyFont="1" applyFill="1" applyBorder="1" applyAlignment="1" applyProtection="1">
      <alignment horizontal="center" wrapText="1" readingOrder="1"/>
      <protection hidden="1"/>
    </xf>
    <xf numFmtId="0" fontId="41" fillId="25" borderId="43" xfId="0" applyFont="1" applyFill="1" applyBorder="1" applyAlignment="1" applyProtection="1">
      <alignment horizontal="center" wrapText="1" readingOrder="1"/>
      <protection hidden="1"/>
    </xf>
    <xf numFmtId="0" fontId="41" fillId="25" borderId="44" xfId="0" applyFont="1" applyFill="1" applyBorder="1" applyAlignment="1" applyProtection="1">
      <alignment horizontal="center" wrapText="1" readingOrder="1"/>
      <protection hidden="1"/>
    </xf>
    <xf numFmtId="0" fontId="41" fillId="25" borderId="45" xfId="0" applyFont="1" applyFill="1" applyBorder="1" applyAlignment="1" applyProtection="1">
      <alignment horizontal="center" wrapText="1" readingOrder="1"/>
      <protection hidden="1"/>
    </xf>
    <xf numFmtId="0" fontId="42" fillId="25" borderId="68" xfId="0" applyFont="1" applyFill="1" applyBorder="1" applyAlignment="1" applyProtection="1">
      <alignment horizontal="center" wrapText="1" readingOrder="1"/>
      <protection hidden="1"/>
    </xf>
    <xf numFmtId="0" fontId="60" fillId="26" borderId="13" xfId="0" applyFont="1" applyFill="1" applyBorder="1" applyAlignment="1">
      <alignment horizontal="center" vertical="center" wrapText="1"/>
    </xf>
    <xf numFmtId="0" fontId="60" fillId="27" borderId="13" xfId="0" applyFont="1" applyFill="1" applyBorder="1" applyAlignment="1">
      <alignment horizontal="center" vertical="top" wrapText="1"/>
    </xf>
    <xf numFmtId="0" fontId="60" fillId="27" borderId="13" xfId="0" applyFont="1" applyFill="1" applyBorder="1" applyAlignment="1">
      <alignment horizontal="center" vertical="center" wrapText="1"/>
    </xf>
    <xf numFmtId="0" fontId="60" fillId="28" borderId="13" xfId="0" applyFont="1" applyFill="1" applyBorder="1" applyAlignment="1">
      <alignment horizontal="center" vertical="top" wrapText="1"/>
    </xf>
    <xf numFmtId="0" fontId="60" fillId="28" borderId="13" xfId="0" applyFont="1" applyFill="1" applyBorder="1" applyAlignment="1">
      <alignment horizontal="center" vertical="center" wrapText="1"/>
    </xf>
    <xf numFmtId="0" fontId="60" fillId="17" borderId="13" xfId="0" applyFont="1" applyFill="1" applyBorder="1" applyAlignment="1">
      <alignment horizontal="center" vertical="center" wrapText="1"/>
    </xf>
    <xf numFmtId="0" fontId="60" fillId="29" borderId="13" xfId="0" applyFont="1" applyFill="1" applyBorder="1" applyAlignment="1">
      <alignment horizontal="center" vertical="center" wrapText="1"/>
    </xf>
    <xf numFmtId="0" fontId="8" fillId="13" borderId="13" xfId="0" applyFont="1" applyFill="1" applyBorder="1" applyAlignment="1">
      <alignment horizontal="center" vertical="center" wrapText="1"/>
    </xf>
    <xf numFmtId="0" fontId="60" fillId="13" borderId="13" xfId="0" applyFont="1" applyFill="1" applyBorder="1" applyAlignment="1">
      <alignment horizontal="center" vertical="center" wrapText="1"/>
    </xf>
    <xf numFmtId="0" fontId="60" fillId="13" borderId="13" xfId="0" applyFont="1" applyFill="1" applyBorder="1" applyAlignment="1">
      <alignment horizontal="left" vertical="center" wrapText="1"/>
    </xf>
    <xf numFmtId="0" fontId="8" fillId="29" borderId="13" xfId="0" applyFont="1" applyFill="1" applyBorder="1" applyAlignment="1">
      <alignment horizontal="center" vertical="center" wrapText="1"/>
    </xf>
    <xf numFmtId="0" fontId="8" fillId="28" borderId="13" xfId="0" applyFont="1" applyFill="1" applyBorder="1" applyAlignment="1">
      <alignment horizontal="center" vertical="center" wrapText="1"/>
    </xf>
    <xf numFmtId="0" fontId="8" fillId="27" borderId="13" xfId="0" applyFont="1" applyFill="1" applyBorder="1" applyAlignment="1">
      <alignment horizontal="center" vertical="top" wrapText="1"/>
    </xf>
    <xf numFmtId="0" fontId="60" fillId="31" borderId="13" xfId="0" applyFont="1" applyFill="1" applyBorder="1" applyAlignment="1">
      <alignment horizontal="center" vertical="top" wrapText="1"/>
    </xf>
    <xf numFmtId="0" fontId="59" fillId="31" borderId="13" xfId="0" applyFont="1" applyFill="1" applyBorder="1" applyAlignment="1">
      <alignment horizontal="center" vertical="top" wrapText="1"/>
    </xf>
    <xf numFmtId="0" fontId="59" fillId="31" borderId="13" xfId="0" applyFont="1" applyFill="1" applyBorder="1" applyAlignment="1">
      <alignment horizontal="center" vertical="top"/>
    </xf>
    <xf numFmtId="0" fontId="62" fillId="22" borderId="13" xfId="0" applyFont="1" applyFill="1" applyBorder="1" applyAlignment="1">
      <alignment horizontal="center" vertical="top" wrapText="1" readingOrder="1"/>
    </xf>
    <xf numFmtId="0" fontId="8" fillId="29" borderId="13" xfId="0" applyFont="1" applyFill="1" applyBorder="1" applyAlignment="1">
      <alignment horizontal="left" vertical="center" wrapText="1"/>
    </xf>
    <xf numFmtId="0" fontId="60" fillId="31" borderId="13" xfId="0" applyFont="1" applyFill="1" applyBorder="1" applyAlignment="1">
      <alignment horizontal="left" vertical="top" wrapText="1"/>
    </xf>
    <xf numFmtId="0" fontId="59" fillId="31" borderId="13" xfId="0" applyFont="1" applyFill="1" applyBorder="1" applyAlignment="1">
      <alignment vertical="top" wrapText="1"/>
    </xf>
    <xf numFmtId="0" fontId="60" fillId="32" borderId="13" xfId="0" applyFont="1" applyFill="1" applyBorder="1" applyAlignment="1">
      <alignment horizontal="center" vertical="center" wrapText="1"/>
    </xf>
    <xf numFmtId="0" fontId="60" fillId="26" borderId="13" xfId="0" applyFont="1" applyFill="1" applyBorder="1" applyAlignment="1">
      <alignment horizontal="left" vertical="center" wrapText="1"/>
    </xf>
    <xf numFmtId="0" fontId="60" fillId="27" borderId="13" xfId="0" applyFont="1" applyFill="1" applyBorder="1" applyAlignment="1">
      <alignment horizontal="left" vertical="center" wrapText="1"/>
    </xf>
    <xf numFmtId="0" fontId="59" fillId="27" borderId="13" xfId="0" applyFont="1" applyFill="1" applyBorder="1" applyAlignment="1">
      <alignment horizontal="left" vertical="center" wrapText="1"/>
    </xf>
    <xf numFmtId="0" fontId="8" fillId="28" borderId="13" xfId="0" applyFont="1" applyFill="1" applyBorder="1" applyAlignment="1">
      <alignment horizontal="left" vertical="center" wrapText="1"/>
    </xf>
    <xf numFmtId="0" fontId="60" fillId="28" borderId="13" xfId="0" applyFont="1" applyFill="1" applyBorder="1" applyAlignment="1">
      <alignment horizontal="left" vertical="center" wrapText="1"/>
    </xf>
    <xf numFmtId="0" fontId="60" fillId="17" borderId="13" xfId="0" applyFont="1" applyFill="1" applyBorder="1" applyAlignment="1">
      <alignment horizontal="left" vertical="center" wrapText="1"/>
    </xf>
    <xf numFmtId="0" fontId="59" fillId="17" borderId="13" xfId="0" applyFont="1" applyFill="1" applyBorder="1" applyAlignment="1">
      <alignment horizontal="left" vertical="center" wrapText="1"/>
    </xf>
    <xf numFmtId="0" fontId="59" fillId="29" borderId="13" xfId="0" applyFont="1" applyFill="1" applyBorder="1" applyAlignment="1">
      <alignment horizontal="left" vertical="center" wrapText="1"/>
    </xf>
    <xf numFmtId="0" fontId="60" fillId="29" borderId="13" xfId="0" applyFont="1" applyFill="1" applyBorder="1" applyAlignment="1">
      <alignment horizontal="left" vertical="center" wrapText="1"/>
    </xf>
    <xf numFmtId="0" fontId="8" fillId="13" borderId="13" xfId="0" applyFont="1" applyFill="1" applyBorder="1" applyAlignment="1">
      <alignment horizontal="left" vertical="center" wrapText="1"/>
    </xf>
    <xf numFmtId="0" fontId="59" fillId="27" borderId="13" xfId="0" applyFont="1" applyFill="1" applyBorder="1" applyAlignment="1">
      <alignment horizontal="left" vertical="top" wrapText="1"/>
    </xf>
    <xf numFmtId="0" fontId="60" fillId="27" borderId="13" xfId="0" applyFont="1" applyFill="1" applyBorder="1" applyAlignment="1">
      <alignment horizontal="left" vertical="top" wrapText="1"/>
    </xf>
    <xf numFmtId="0" fontId="59" fillId="28" borderId="13" xfId="0" applyFont="1" applyFill="1" applyBorder="1" applyAlignment="1">
      <alignment horizontal="left" vertical="center" wrapText="1"/>
    </xf>
    <xf numFmtId="0" fontId="60" fillId="32" borderId="13" xfId="0" applyFont="1" applyFill="1" applyBorder="1" applyAlignment="1">
      <alignment horizontal="left" vertical="center" wrapText="1"/>
    </xf>
    <xf numFmtId="0" fontId="60" fillId="30" borderId="13" xfId="0" applyFont="1" applyFill="1" applyBorder="1" applyAlignment="1">
      <alignment horizontal="left" vertical="top" wrapText="1"/>
    </xf>
    <xf numFmtId="0" fontId="60" fillId="28" borderId="13" xfId="0" applyFont="1" applyFill="1" applyBorder="1" applyAlignment="1">
      <alignment horizontal="left" vertical="top" wrapText="1"/>
    </xf>
    <xf numFmtId="0" fontId="89" fillId="3" borderId="62" xfId="0" applyFont="1" applyFill="1" applyBorder="1" applyAlignment="1">
      <alignment horizontal="left" vertical="center" wrapText="1"/>
    </xf>
    <xf numFmtId="0" fontId="88" fillId="17" borderId="13" xfId="0" applyFont="1" applyFill="1" applyBorder="1" applyAlignment="1">
      <alignment horizontal="center" vertical="center" wrapText="1"/>
    </xf>
    <xf numFmtId="0" fontId="90" fillId="0" borderId="13" xfId="0" applyFont="1" applyBorder="1" applyAlignment="1">
      <alignment horizontal="center" vertical="center" wrapText="1"/>
    </xf>
    <xf numFmtId="0" fontId="45" fillId="0" borderId="106" xfId="0" applyFont="1" applyBorder="1" applyAlignment="1">
      <alignment horizontal="left" vertical="center" wrapText="1"/>
    </xf>
    <xf numFmtId="0" fontId="89" fillId="3" borderId="59" xfId="0" applyFont="1" applyFill="1" applyBorder="1" applyAlignment="1">
      <alignment horizontal="left" vertical="center" wrapText="1"/>
    </xf>
    <xf numFmtId="0" fontId="45" fillId="0" borderId="13" xfId="0" applyFont="1" applyBorder="1" applyAlignment="1">
      <alignment horizontal="center" vertical="center" wrapText="1"/>
    </xf>
    <xf numFmtId="0" fontId="45" fillId="33" borderId="13" xfId="0" applyFont="1" applyFill="1" applyBorder="1" applyAlignment="1">
      <alignment horizontal="center" vertical="center" wrapText="1"/>
    </xf>
    <xf numFmtId="0" fontId="88" fillId="3" borderId="13" xfId="0" applyFont="1" applyFill="1" applyBorder="1" applyAlignment="1">
      <alignment horizontal="center" vertical="center" wrapText="1"/>
    </xf>
    <xf numFmtId="0" fontId="45" fillId="17" borderId="13" xfId="0" applyFont="1" applyFill="1" applyBorder="1" applyAlignment="1">
      <alignment horizontal="center" vertical="center" wrapText="1"/>
    </xf>
    <xf numFmtId="0" fontId="88" fillId="0" borderId="13" xfId="0" applyFont="1" applyBorder="1" applyAlignment="1">
      <alignment horizontal="center" vertical="center" wrapText="1"/>
    </xf>
    <xf numFmtId="0" fontId="45" fillId="0" borderId="13" xfId="0" applyFont="1" applyBorder="1" applyAlignment="1">
      <alignment horizontal="center" vertical="center"/>
    </xf>
    <xf numFmtId="0" fontId="45" fillId="0" borderId="63" xfId="0" applyFont="1" applyBorder="1" applyAlignment="1">
      <alignment horizontal="left" vertical="center" wrapText="1"/>
    </xf>
    <xf numFmtId="0" fontId="88" fillId="3" borderId="62" xfId="0" applyFont="1" applyFill="1" applyBorder="1" applyAlignment="1">
      <alignment horizontal="left" vertical="center" wrapText="1"/>
    </xf>
    <xf numFmtId="0" fontId="88" fillId="3" borderId="64" xfId="0" applyFont="1" applyFill="1" applyBorder="1" applyAlignment="1">
      <alignment horizontal="left" vertical="center" wrapText="1"/>
    </xf>
    <xf numFmtId="0" fontId="88" fillId="17" borderId="65" xfId="0" applyFont="1" applyFill="1" applyBorder="1" applyAlignment="1">
      <alignment horizontal="center" vertical="center" wrapText="1"/>
    </xf>
    <xf numFmtId="0" fontId="45" fillId="17" borderId="65" xfId="0" applyFont="1" applyFill="1" applyBorder="1" applyAlignment="1">
      <alignment horizontal="center" vertical="center" wrapText="1"/>
    </xf>
    <xf numFmtId="0" fontId="45" fillId="33" borderId="65" xfId="0" applyFont="1" applyFill="1" applyBorder="1" applyAlignment="1">
      <alignment horizontal="center" vertical="center" wrapText="1"/>
    </xf>
    <xf numFmtId="0" fontId="45" fillId="0" borderId="66" xfId="0" applyFont="1" applyBorder="1" applyAlignment="1">
      <alignment horizontal="left" vertical="center" wrapText="1"/>
    </xf>
    <xf numFmtId="0" fontId="89" fillId="12" borderId="59" xfId="0" applyFont="1" applyFill="1" applyBorder="1" applyAlignment="1">
      <alignment horizontal="left" vertical="center" wrapText="1"/>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164" fontId="46" fillId="19" borderId="0" xfId="0" applyNumberFormat="1" applyFont="1" applyFill="1" applyAlignment="1" applyProtection="1">
      <alignment horizontal="center" vertical="center" wrapText="1"/>
      <protection locked="0"/>
    </xf>
    <xf numFmtId="0" fontId="46" fillId="19" borderId="0" xfId="0" applyFont="1" applyFill="1" applyAlignment="1" applyProtection="1">
      <alignment horizontal="center" vertical="center" wrapText="1"/>
      <protection locked="0"/>
    </xf>
    <xf numFmtId="0" fontId="64" fillId="0" borderId="0" xfId="0" applyFont="1" applyAlignment="1">
      <alignment horizontal="center" wrapText="1"/>
    </xf>
    <xf numFmtId="0" fontId="49" fillId="0" borderId="0" xfId="0" applyFont="1" applyAlignment="1">
      <alignment horizontal="center"/>
    </xf>
    <xf numFmtId="0" fontId="46" fillId="19" borderId="0" xfId="0" applyFont="1" applyFill="1" applyAlignment="1" applyProtection="1">
      <alignment horizontal="center" vertical="center"/>
      <protection locked="0"/>
    </xf>
    <xf numFmtId="0" fontId="60" fillId="0" borderId="13" xfId="0" applyFont="1" applyBorder="1" applyAlignment="1">
      <alignment horizontal="left" vertical="center" wrapText="1" readingOrder="1"/>
    </xf>
    <xf numFmtId="0" fontId="0" fillId="0" borderId="13" xfId="0" applyBorder="1" applyAlignment="1">
      <alignment horizontal="left" vertical="center" wrapText="1" readingOrder="1"/>
    </xf>
    <xf numFmtId="0" fontId="8" fillId="28" borderId="13" xfId="0" applyFont="1" applyFill="1" applyBorder="1" applyAlignment="1">
      <alignment horizontal="center" vertical="center" wrapText="1"/>
    </xf>
    <xf numFmtId="0" fontId="60" fillId="28" borderId="13" xfId="0" applyFont="1" applyFill="1" applyBorder="1" applyAlignment="1">
      <alignment horizontal="left" vertical="center" wrapText="1"/>
    </xf>
    <xf numFmtId="0" fontId="60" fillId="0" borderId="13" xfId="0" applyFont="1" applyBorder="1" applyAlignment="1">
      <alignment horizontal="center" vertical="center" wrapText="1" readingOrder="1"/>
    </xf>
    <xf numFmtId="0" fontId="60" fillId="27" borderId="13" xfId="0" applyFont="1" applyFill="1" applyBorder="1" applyAlignment="1">
      <alignment horizontal="center" vertical="top" wrapText="1"/>
    </xf>
    <xf numFmtId="0" fontId="59" fillId="28" borderId="13" xfId="0" applyFont="1" applyFill="1" applyBorder="1" applyAlignment="1">
      <alignment horizontal="left" vertical="center" wrapText="1"/>
    </xf>
    <xf numFmtId="0" fontId="60" fillId="28" borderId="13" xfId="0" applyFont="1" applyFill="1" applyBorder="1" applyAlignment="1">
      <alignment horizontal="center" vertical="center" wrapText="1"/>
    </xf>
    <xf numFmtId="0" fontId="60" fillId="27" borderId="13" xfId="0" applyFont="1" applyFill="1" applyBorder="1" applyAlignment="1">
      <alignment horizontal="left" vertical="top" wrapText="1"/>
    </xf>
    <xf numFmtId="0" fontId="58" fillId="4" borderId="13" xfId="0" applyFont="1" applyFill="1" applyBorder="1" applyAlignment="1">
      <alignment horizontal="center" vertical="top" wrapText="1" readingOrder="1"/>
    </xf>
    <xf numFmtId="0" fontId="56" fillId="0" borderId="0" xfId="0" applyFont="1" applyAlignment="1" applyProtection="1">
      <alignment horizontal="center" vertical="center"/>
      <protection locked="0"/>
    </xf>
    <xf numFmtId="0" fontId="47" fillId="20" borderId="0" xfId="0" applyFont="1" applyFill="1" applyAlignment="1" applyProtection="1">
      <alignment horizontal="center" vertical="center"/>
      <protection locked="0"/>
    </xf>
    <xf numFmtId="0" fontId="59" fillId="0" borderId="23" xfId="0" applyFont="1" applyBorder="1" applyAlignment="1" applyProtection="1">
      <alignment horizontal="justify" vertical="center"/>
      <protection locked="0"/>
    </xf>
    <xf numFmtId="0" fontId="0" fillId="0" borderId="23" xfId="0" applyBorder="1" applyAlignment="1">
      <alignment horizontal="justify" vertical="center"/>
    </xf>
    <xf numFmtId="0" fontId="60" fillId="26" borderId="13" xfId="0" applyFont="1" applyFill="1" applyBorder="1" applyAlignment="1">
      <alignment horizontal="center" vertical="center" wrapText="1"/>
    </xf>
    <xf numFmtId="0" fontId="59" fillId="26" borderId="13" xfId="0" applyFont="1" applyFill="1" applyBorder="1" applyAlignment="1">
      <alignment horizontal="left" vertical="center" wrapText="1"/>
    </xf>
    <xf numFmtId="0" fontId="60" fillId="26" borderId="13" xfId="0" applyFont="1" applyFill="1" applyBorder="1" applyAlignment="1">
      <alignment horizontal="left" vertical="center" wrapText="1"/>
    </xf>
    <xf numFmtId="0" fontId="60" fillId="27" borderId="13" xfId="0" applyFont="1" applyFill="1" applyBorder="1" applyAlignment="1">
      <alignment horizontal="center" vertical="center" wrapText="1"/>
    </xf>
    <xf numFmtId="0" fontId="60" fillId="27" borderId="13" xfId="0" applyFont="1" applyFill="1" applyBorder="1" applyAlignment="1">
      <alignment horizontal="left" vertical="center" wrapText="1"/>
    </xf>
    <xf numFmtId="0" fontId="60" fillId="13" borderId="13" xfId="0" applyFont="1" applyFill="1" applyBorder="1" applyAlignment="1">
      <alignment horizontal="center" vertical="center" wrapText="1"/>
    </xf>
    <xf numFmtId="0" fontId="60" fillId="13" borderId="13" xfId="0" applyFont="1" applyFill="1" applyBorder="1" applyAlignment="1">
      <alignment horizontal="left" vertical="center" wrapText="1"/>
    </xf>
    <xf numFmtId="0" fontId="60" fillId="0" borderId="13" xfId="0" applyFont="1" applyBorder="1" applyAlignment="1">
      <alignment vertical="center" wrapText="1" readingOrder="1"/>
    </xf>
    <xf numFmtId="0" fontId="0" fillId="0" borderId="13" xfId="0" applyBorder="1" applyAlignment="1">
      <alignment vertical="center" wrapText="1" readingOrder="1"/>
    </xf>
    <xf numFmtId="0" fontId="8" fillId="0" borderId="13" xfId="0" applyFont="1" applyBorder="1" applyAlignment="1">
      <alignment horizontal="justify" vertical="center" wrapText="1" readingOrder="1"/>
    </xf>
    <xf numFmtId="0" fontId="0" fillId="0" borderId="13" xfId="0" applyBorder="1" applyAlignment="1">
      <alignment horizontal="justify" vertical="center" wrapText="1" readingOrder="1"/>
    </xf>
    <xf numFmtId="0" fontId="59" fillId="31" borderId="13" xfId="0" applyFont="1" applyFill="1" applyBorder="1" applyAlignment="1">
      <alignment horizontal="left" vertical="top" wrapText="1"/>
    </xf>
    <xf numFmtId="0" fontId="60" fillId="0" borderId="82" xfId="0" applyFont="1" applyBorder="1" applyAlignment="1">
      <alignment horizontal="center" vertical="center" wrapText="1" readingOrder="1"/>
    </xf>
    <xf numFmtId="0" fontId="60" fillId="0" borderId="60" xfId="0" applyFont="1" applyBorder="1" applyAlignment="1">
      <alignment horizontal="center" vertical="center" wrapText="1" readingOrder="1"/>
    </xf>
    <xf numFmtId="0" fontId="8" fillId="32" borderId="82" xfId="0" applyFont="1" applyFill="1" applyBorder="1" applyAlignment="1">
      <alignment horizontal="center" vertical="center" wrapText="1"/>
    </xf>
    <xf numFmtId="0" fontId="8" fillId="32" borderId="60" xfId="0" applyFont="1" applyFill="1" applyBorder="1" applyAlignment="1">
      <alignment horizontal="center" vertical="center" wrapText="1"/>
    </xf>
    <xf numFmtId="0" fontId="59" fillId="32" borderId="106" xfId="0" applyFont="1" applyFill="1" applyBorder="1" applyAlignment="1">
      <alignment horizontal="left" vertical="center" wrapText="1"/>
    </xf>
    <xf numFmtId="0" fontId="59" fillId="32" borderId="61" xfId="0" applyFont="1" applyFill="1" applyBorder="1" applyAlignment="1">
      <alignment horizontal="left" vertical="center" wrapText="1"/>
    </xf>
    <xf numFmtId="0" fontId="60" fillId="31" borderId="13" xfId="0" applyFont="1" applyFill="1" applyBorder="1" applyAlignment="1">
      <alignment horizontal="center" vertical="top" wrapText="1"/>
    </xf>
    <xf numFmtId="0" fontId="60" fillId="31" borderId="13" xfId="0" applyFont="1" applyFill="1" applyBorder="1" applyAlignment="1">
      <alignment horizontal="left" vertical="top" wrapText="1"/>
    </xf>
    <xf numFmtId="0" fontId="59" fillId="31" borderId="13" xfId="0" applyFont="1" applyFill="1" applyBorder="1" applyAlignment="1">
      <alignment horizontal="center" vertical="top"/>
    </xf>
    <xf numFmtId="0" fontId="59" fillId="13" borderId="13" xfId="0" applyFont="1" applyFill="1" applyBorder="1" applyAlignment="1">
      <alignment horizontal="left" vertical="center" wrapText="1"/>
    </xf>
    <xf numFmtId="0" fontId="60" fillId="29" borderId="13" xfId="0" applyFont="1" applyFill="1" applyBorder="1" applyAlignment="1">
      <alignment horizontal="center" vertical="center" wrapText="1"/>
    </xf>
    <xf numFmtId="0" fontId="60" fillId="29" borderId="13" xfId="0" applyFont="1" applyFill="1" applyBorder="1" applyAlignment="1">
      <alignment horizontal="left" vertical="center" wrapText="1"/>
    </xf>
    <xf numFmtId="0" fontId="50" fillId="0" borderId="0" xfId="0" applyFont="1" applyAlignment="1">
      <alignment horizontal="center" wrapText="1"/>
    </xf>
    <xf numFmtId="0" fontId="51" fillId="0" borderId="0" xfId="0" applyFont="1" applyAlignment="1">
      <alignment horizontal="center"/>
    </xf>
    <xf numFmtId="0" fontId="52" fillId="4" borderId="79" xfId="0" applyFont="1" applyFill="1" applyBorder="1" applyAlignment="1">
      <alignment horizontal="center"/>
    </xf>
    <xf numFmtId="0" fontId="52" fillId="4" borderId="80" xfId="0" applyFont="1" applyFill="1" applyBorder="1" applyAlignment="1">
      <alignment horizontal="center"/>
    </xf>
    <xf numFmtId="0" fontId="52" fillId="4" borderId="81" xfId="0" applyFont="1" applyFill="1" applyBorder="1" applyAlignment="1">
      <alignment horizontal="center"/>
    </xf>
    <xf numFmtId="0" fontId="53" fillId="5" borderId="82" xfId="0" applyFont="1" applyFill="1" applyBorder="1" applyAlignment="1">
      <alignment horizontal="center" vertical="center" wrapText="1"/>
    </xf>
    <xf numFmtId="0" fontId="53" fillId="5" borderId="60" xfId="0" applyFont="1" applyFill="1" applyBorder="1" applyAlignment="1">
      <alignment horizontal="center" vertical="center" wrapText="1"/>
    </xf>
    <xf numFmtId="0" fontId="53" fillId="5" borderId="79" xfId="0" applyFont="1" applyFill="1" applyBorder="1" applyAlignment="1">
      <alignment horizontal="center" vertical="center"/>
    </xf>
    <xf numFmtId="0" fontId="53" fillId="5" borderId="80" xfId="0" applyFont="1" applyFill="1" applyBorder="1" applyAlignment="1">
      <alignment horizontal="center" vertical="center"/>
    </xf>
    <xf numFmtId="0" fontId="53" fillId="5" borderId="81" xfId="0" applyFont="1" applyFill="1" applyBorder="1" applyAlignment="1">
      <alignment horizontal="center" vertical="center"/>
    </xf>
    <xf numFmtId="0" fontId="18" fillId="4" borderId="25" xfId="2" applyFont="1" applyFill="1" applyBorder="1" applyAlignment="1">
      <alignment horizontal="center" vertical="center" wrapText="1"/>
    </xf>
    <xf numFmtId="0" fontId="18" fillId="4" borderId="26" xfId="2" applyFont="1" applyFill="1" applyBorder="1" applyAlignment="1">
      <alignment horizontal="center" vertical="center" wrapText="1"/>
    </xf>
    <xf numFmtId="0" fontId="18" fillId="4" borderId="27" xfId="1" applyFont="1" applyFill="1" applyBorder="1" applyAlignment="1">
      <alignment horizontal="center" vertical="center"/>
    </xf>
    <xf numFmtId="0" fontId="18" fillId="4" borderId="28" xfId="1" applyFont="1" applyFill="1" applyBorder="1" applyAlignment="1">
      <alignment horizontal="center" vertical="center"/>
    </xf>
    <xf numFmtId="0" fontId="5" fillId="4" borderId="14"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5" fillId="4" borderId="16" xfId="1" applyFont="1" applyFill="1" applyBorder="1" applyAlignment="1">
      <alignment horizontal="center" vertical="center" wrapText="1"/>
    </xf>
    <xf numFmtId="0" fontId="10" fillId="3" borderId="17" xfId="1" quotePrefix="1" applyFont="1" applyFill="1" applyBorder="1" applyAlignment="1">
      <alignment horizontal="left" vertical="top" wrapText="1"/>
    </xf>
    <xf numFmtId="0" fontId="11" fillId="3" borderId="18" xfId="1" quotePrefix="1" applyFont="1" applyFill="1" applyBorder="1" applyAlignment="1">
      <alignment horizontal="left" vertical="top" wrapText="1"/>
    </xf>
    <xf numFmtId="0" fontId="11" fillId="3" borderId="19" xfId="1" quotePrefix="1" applyFont="1" applyFill="1" applyBorder="1" applyAlignment="1">
      <alignment horizontal="left" vertical="top" wrapText="1"/>
    </xf>
    <xf numFmtId="0" fontId="12" fillId="3" borderId="22" xfId="1" quotePrefix="1" applyFont="1" applyFill="1" applyBorder="1" applyAlignment="1">
      <alignment horizontal="justify" vertical="center" wrapText="1"/>
    </xf>
    <xf numFmtId="0" fontId="12" fillId="3" borderId="23" xfId="1" quotePrefix="1" applyFont="1" applyFill="1" applyBorder="1" applyAlignment="1">
      <alignment horizontal="justify" vertical="center" wrapText="1"/>
    </xf>
    <xf numFmtId="0" fontId="12" fillId="3" borderId="24" xfId="1" quotePrefix="1" applyFont="1" applyFill="1" applyBorder="1" applyAlignment="1">
      <alignment horizontal="justify" vertical="center" wrapText="1"/>
    </xf>
    <xf numFmtId="0" fontId="9" fillId="0" borderId="20" xfId="1" quotePrefix="1" applyFont="1" applyBorder="1" applyAlignment="1">
      <alignment horizontal="left" vertical="top" wrapText="1"/>
    </xf>
    <xf numFmtId="0" fontId="9" fillId="0" borderId="0" xfId="1" quotePrefix="1" applyFont="1" applyAlignment="1">
      <alignment horizontal="left" vertical="top" wrapText="1"/>
    </xf>
    <xf numFmtId="0" fontId="9" fillId="0" borderId="21" xfId="1" quotePrefix="1" applyFont="1" applyBorder="1" applyAlignment="1">
      <alignment horizontal="left" vertical="top" wrapText="1"/>
    </xf>
    <xf numFmtId="0" fontId="15" fillId="3" borderId="29" xfId="2" applyFont="1" applyFill="1" applyBorder="1" applyAlignment="1">
      <alignment horizontal="left" vertical="top" wrapText="1" readingOrder="1"/>
    </xf>
    <xf numFmtId="0" fontId="15" fillId="3" borderId="30" xfId="2" applyFont="1" applyFill="1" applyBorder="1" applyAlignment="1">
      <alignment horizontal="left" vertical="top" wrapText="1" readingOrder="1"/>
    </xf>
    <xf numFmtId="0" fontId="16" fillId="3" borderId="31" xfId="1" applyFont="1" applyFill="1" applyBorder="1" applyAlignment="1">
      <alignment horizontal="justify" vertical="center" wrapText="1"/>
    </xf>
    <xf numFmtId="0" fontId="16" fillId="3" borderId="32" xfId="1" applyFont="1" applyFill="1" applyBorder="1" applyAlignment="1">
      <alignment horizontal="justify" vertical="center" wrapText="1"/>
    </xf>
    <xf numFmtId="0" fontId="15" fillId="3" borderId="33" xfId="0" applyFont="1" applyFill="1" applyBorder="1" applyAlignment="1">
      <alignment horizontal="left" vertical="center" wrapText="1"/>
    </xf>
    <xf numFmtId="0" fontId="15" fillId="3" borderId="34" xfId="0" applyFont="1" applyFill="1" applyBorder="1" applyAlignment="1">
      <alignment horizontal="left" vertical="center" wrapText="1"/>
    </xf>
    <xf numFmtId="0" fontId="16" fillId="3" borderId="35" xfId="1" applyFont="1" applyFill="1" applyBorder="1" applyAlignment="1">
      <alignment horizontal="justify" vertical="center" wrapText="1"/>
    </xf>
    <xf numFmtId="0" fontId="16" fillId="3" borderId="36" xfId="1" applyFont="1" applyFill="1" applyBorder="1" applyAlignment="1">
      <alignment horizontal="justify" vertical="center" wrapText="1"/>
    </xf>
    <xf numFmtId="0" fontId="15" fillId="3" borderId="37" xfId="0" applyFont="1" applyFill="1" applyBorder="1" applyAlignment="1">
      <alignment horizontal="left" vertical="center" wrapText="1"/>
    </xf>
    <xf numFmtId="0" fontId="15" fillId="3" borderId="38" xfId="0" applyFont="1" applyFill="1" applyBorder="1" applyAlignment="1">
      <alignment horizontal="left" vertical="center" wrapText="1"/>
    </xf>
    <xf numFmtId="0" fontId="9" fillId="3" borderId="20" xfId="1" applyFont="1" applyFill="1" applyBorder="1" applyAlignment="1">
      <alignment horizontal="left" vertical="top" wrapText="1"/>
    </xf>
    <xf numFmtId="0" fontId="9" fillId="3" borderId="0" xfId="1" applyFont="1" applyFill="1" applyAlignment="1">
      <alignment horizontal="left" vertical="top" wrapText="1"/>
    </xf>
    <xf numFmtId="0" fontId="9" fillId="3" borderId="21" xfId="1" applyFont="1" applyFill="1" applyBorder="1" applyAlignment="1">
      <alignment horizontal="left" vertical="top" wrapText="1"/>
    </xf>
    <xf numFmtId="0" fontId="9" fillId="3" borderId="43" xfId="1" applyFont="1" applyFill="1" applyBorder="1" applyAlignment="1">
      <alignment horizontal="left" vertical="top" wrapText="1"/>
    </xf>
    <xf numFmtId="0" fontId="9" fillId="3" borderId="44" xfId="1" applyFont="1" applyFill="1" applyBorder="1" applyAlignment="1">
      <alignment horizontal="left" vertical="top" wrapText="1"/>
    </xf>
    <xf numFmtId="0" fontId="9" fillId="3" borderId="45" xfId="1" applyFont="1" applyFill="1" applyBorder="1" applyAlignment="1">
      <alignment horizontal="left" vertical="top" wrapText="1"/>
    </xf>
    <xf numFmtId="0" fontId="9" fillId="3" borderId="0" xfId="1" applyFont="1" applyFill="1" applyBorder="1" applyAlignment="1">
      <alignment horizontal="left" vertical="top" wrapText="1"/>
    </xf>
    <xf numFmtId="0" fontId="15" fillId="3" borderId="39" xfId="0" applyFont="1" applyFill="1" applyBorder="1" applyAlignment="1">
      <alignment horizontal="left" vertical="center" wrapText="1"/>
    </xf>
    <xf numFmtId="0" fontId="15" fillId="3" borderId="40" xfId="0" applyFont="1" applyFill="1" applyBorder="1" applyAlignment="1">
      <alignment horizontal="left" vertical="center" wrapText="1"/>
    </xf>
    <xf numFmtId="0" fontId="16" fillId="3" borderId="41" xfId="0" applyFont="1" applyFill="1" applyBorder="1" applyAlignment="1">
      <alignment horizontal="justify" vertical="center" wrapText="1"/>
    </xf>
    <xf numFmtId="0" fontId="16" fillId="3" borderId="42" xfId="0" applyFont="1" applyFill="1" applyBorder="1" applyAlignment="1">
      <alignment horizontal="justify" vertical="center" wrapText="1"/>
    </xf>
    <xf numFmtId="0" fontId="0" fillId="0" borderId="13" xfId="0" applyBorder="1" applyAlignment="1">
      <alignment horizontal="center" vertical="center" wrapText="1"/>
    </xf>
    <xf numFmtId="9" fontId="0" fillId="0" borderId="82" xfId="0" applyNumberFormat="1" applyBorder="1" applyAlignment="1">
      <alignment horizontal="center" vertical="center" wrapText="1"/>
    </xf>
    <xf numFmtId="9" fontId="0" fillId="0" borderId="78" xfId="0" applyNumberFormat="1" applyBorder="1" applyAlignment="1">
      <alignment horizontal="center" vertical="center" wrapText="1"/>
    </xf>
    <xf numFmtId="9" fontId="0" fillId="0" borderId="60" xfId="0" applyNumberFormat="1" applyBorder="1" applyAlignment="1">
      <alignment horizontal="center" vertical="center" wrapText="1"/>
    </xf>
    <xf numFmtId="0" fontId="0" fillId="0" borderId="82" xfId="0" applyBorder="1" applyAlignment="1">
      <alignment horizontal="center" vertical="center" wrapText="1"/>
    </xf>
    <xf numFmtId="0" fontId="0" fillId="0" borderId="78" xfId="0" applyBorder="1" applyAlignment="1">
      <alignment horizontal="center" vertical="center" wrapText="1"/>
    </xf>
    <xf numFmtId="0" fontId="0" fillId="0" borderId="82" xfId="0" applyBorder="1" applyAlignment="1">
      <alignment horizontal="center"/>
    </xf>
    <xf numFmtId="0" fontId="0" fillId="0" borderId="78" xfId="0" applyBorder="1" applyAlignment="1">
      <alignment horizontal="center"/>
    </xf>
    <xf numFmtId="0" fontId="0" fillId="0" borderId="60" xfId="0" applyBorder="1" applyAlignment="1">
      <alignment horizontal="center"/>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60" xfId="0" applyBorder="1" applyAlignment="1">
      <alignment horizontal="center" vertical="center" wrapText="1"/>
    </xf>
    <xf numFmtId="0" fontId="0" fillId="0" borderId="82" xfId="0" applyBorder="1" applyAlignment="1">
      <alignment horizontal="left" vertical="center" wrapText="1"/>
    </xf>
    <xf numFmtId="0" fontId="0" fillId="0" borderId="78" xfId="0" applyBorder="1" applyAlignment="1">
      <alignment horizontal="left" vertical="center" wrapText="1"/>
    </xf>
    <xf numFmtId="0" fontId="0" fillId="0" borderId="60" xfId="0" applyBorder="1" applyAlignment="1">
      <alignment horizontal="left" vertical="center" wrapText="1"/>
    </xf>
    <xf numFmtId="0" fontId="73" fillId="0" borderId="13" xfId="0" applyFont="1" applyBorder="1" applyAlignment="1">
      <alignment horizontal="center" vertical="center" wrapText="1"/>
    </xf>
    <xf numFmtId="9" fontId="0" fillId="0" borderId="13" xfId="0" applyNumberFormat="1" applyBorder="1" applyAlignment="1">
      <alignment horizontal="center" vertical="center" wrapText="1"/>
    </xf>
    <xf numFmtId="0" fontId="0" fillId="0" borderId="13" xfId="0" applyBorder="1" applyAlignment="1">
      <alignment horizontal="center" vertical="center"/>
    </xf>
    <xf numFmtId="0" fontId="4" fillId="4" borderId="5"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6" xfId="0" applyFont="1" applyFill="1" applyBorder="1" applyAlignment="1">
      <alignment horizontal="center" vertical="center"/>
    </xf>
    <xf numFmtId="0" fontId="74" fillId="4" borderId="2" xfId="0" applyFont="1" applyFill="1" applyBorder="1" applyAlignment="1">
      <alignment horizontal="center" vertical="center"/>
    </xf>
    <xf numFmtId="0" fontId="74" fillId="4" borderId="0" xfId="0" applyFont="1" applyFill="1" applyBorder="1" applyAlignment="1">
      <alignment horizontal="center" vertical="center"/>
    </xf>
    <xf numFmtId="0" fontId="7" fillId="3" borderId="13" xfId="0" applyFont="1" applyFill="1" applyBorder="1" applyAlignment="1">
      <alignment horizontal="center" vertical="center"/>
    </xf>
    <xf numFmtId="0" fontId="5" fillId="4" borderId="5" xfId="0" applyFont="1" applyFill="1" applyBorder="1" applyAlignment="1">
      <alignment horizontal="left" vertical="center"/>
    </xf>
    <xf numFmtId="0" fontId="5" fillId="4" borderId="7" xfId="0" applyFont="1" applyFill="1" applyBorder="1" applyAlignment="1">
      <alignment horizontal="left" vertical="center"/>
    </xf>
    <xf numFmtId="0" fontId="5" fillId="4" borderId="6" xfId="0" applyFont="1" applyFill="1" applyBorder="1" applyAlignment="1">
      <alignment horizontal="left" vertical="center"/>
    </xf>
    <xf numFmtId="0" fontId="2" fillId="3" borderId="5" xfId="0" applyFont="1" applyFill="1" applyBorder="1" applyAlignment="1" applyProtection="1">
      <alignment horizontal="left" vertical="center"/>
      <protection locked="0"/>
    </xf>
    <xf numFmtId="0" fontId="2" fillId="3" borderId="7" xfId="0" applyFont="1" applyFill="1" applyBorder="1" applyAlignment="1" applyProtection="1">
      <alignment horizontal="left" vertical="center"/>
      <protection locked="0"/>
    </xf>
    <xf numFmtId="0" fontId="2" fillId="3" borderId="6" xfId="0" applyFont="1" applyFill="1" applyBorder="1" applyAlignment="1" applyProtection="1">
      <alignment horizontal="left" vertical="center"/>
      <protection locked="0"/>
    </xf>
    <xf numFmtId="0" fontId="1" fillId="3" borderId="0" xfId="0" applyFont="1" applyFill="1" applyAlignment="1">
      <alignment horizontal="left" vertic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2" fillId="3" borderId="5"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wrapText="1"/>
      <protection locked="0"/>
    </xf>
    <xf numFmtId="0" fontId="2" fillId="3" borderId="6" xfId="0" applyFont="1" applyFill="1" applyBorder="1" applyAlignment="1" applyProtection="1">
      <alignment horizontal="left" vertical="center" wrapText="1"/>
      <protection locked="0"/>
    </xf>
    <xf numFmtId="0" fontId="4" fillId="4" borderId="87" xfId="0" applyFont="1" applyFill="1" applyBorder="1" applyAlignment="1">
      <alignment horizontal="center" vertical="center"/>
    </xf>
    <xf numFmtId="0" fontId="4" fillId="4" borderId="8"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2" xfId="0" applyFont="1" applyFill="1" applyBorder="1" applyAlignment="1">
      <alignment horizontal="center" vertical="center"/>
    </xf>
    <xf numFmtId="0" fontId="4" fillId="4" borderId="8" xfId="0" applyFont="1" applyFill="1" applyBorder="1" applyAlignment="1">
      <alignment horizontal="center" vertical="center" textRotation="1"/>
    </xf>
    <xf numFmtId="0" fontId="4" fillId="4" borderId="11" xfId="0" applyFont="1" applyFill="1" applyBorder="1" applyAlignment="1">
      <alignment horizontal="center" vertical="center" textRotation="1"/>
    </xf>
    <xf numFmtId="0" fontId="4" fillId="4" borderId="9"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10" xfId="0" applyFont="1" applyFill="1" applyBorder="1" applyAlignment="1">
      <alignment horizontal="center" vertical="center" wrapText="1"/>
    </xf>
    <xf numFmtId="0" fontId="4" fillId="4" borderId="10" xfId="0" applyFont="1" applyFill="1" applyBorder="1" applyAlignment="1">
      <alignment horizontal="center" vertical="center"/>
    </xf>
    <xf numFmtId="0" fontId="4" fillId="4" borderId="9" xfId="0" applyFont="1" applyFill="1" applyBorder="1" applyAlignment="1">
      <alignment horizontal="center" vertical="center" wrapText="1"/>
    </xf>
    <xf numFmtId="0" fontId="4" fillId="4" borderId="8" xfId="0" applyFont="1" applyFill="1" applyBorder="1" applyAlignment="1">
      <alignment horizontal="center" vertical="center" textRotation="90" wrapText="1"/>
    </xf>
    <xf numFmtId="0" fontId="4" fillId="4" borderId="11" xfId="0" applyFont="1" applyFill="1" applyBorder="1" applyAlignment="1">
      <alignment horizontal="center" vertical="center" textRotation="90" wrapText="1"/>
    </xf>
    <xf numFmtId="0" fontId="4" fillId="4" borderId="5"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9" xfId="0" applyFont="1" applyFill="1" applyBorder="1" applyAlignment="1">
      <alignment horizontal="center" vertical="center" textRotation="90" wrapText="1"/>
    </xf>
    <xf numFmtId="0" fontId="4" fillId="4" borderId="83" xfId="0" applyFont="1" applyFill="1" applyBorder="1" applyAlignment="1">
      <alignment horizontal="center" vertical="center" textRotation="90" wrapText="1"/>
    </xf>
    <xf numFmtId="0" fontId="0" fillId="0" borderId="13" xfId="0" applyBorder="1" applyAlignment="1">
      <alignment horizontal="left" vertical="center" wrapText="1"/>
    </xf>
    <xf numFmtId="0" fontId="27" fillId="0" borderId="13" xfId="0" applyFont="1" applyBorder="1" applyAlignment="1">
      <alignment horizontal="center" vertical="center" wrapText="1"/>
    </xf>
    <xf numFmtId="0" fontId="27" fillId="0" borderId="82" xfId="0" applyFont="1" applyBorder="1" applyAlignment="1">
      <alignment horizontal="center" vertical="center" wrapText="1"/>
    </xf>
    <xf numFmtId="0" fontId="27" fillId="0" borderId="78" xfId="0" applyFont="1" applyBorder="1" applyAlignment="1">
      <alignment horizontal="center" vertical="center" wrapText="1"/>
    </xf>
    <xf numFmtId="0" fontId="27" fillId="0" borderId="60" xfId="0" applyFont="1" applyBorder="1" applyAlignment="1">
      <alignment horizontal="center" vertical="center" wrapText="1"/>
    </xf>
    <xf numFmtId="0" fontId="0" fillId="0" borderId="86" xfId="0" applyBorder="1" applyAlignment="1">
      <alignment horizontal="center" vertical="center" wrapText="1"/>
    </xf>
    <xf numFmtId="0" fontId="73" fillId="0" borderId="82" xfId="0" applyFont="1" applyBorder="1" applyAlignment="1">
      <alignment horizontal="center" vertical="center" wrapText="1"/>
    </xf>
    <xf numFmtId="0" fontId="19" fillId="0" borderId="82" xfId="0" applyFont="1" applyBorder="1" applyAlignment="1">
      <alignment horizontal="center" vertical="center" wrapText="1"/>
    </xf>
    <xf numFmtId="0" fontId="19" fillId="0" borderId="78" xfId="0" applyFont="1" applyBorder="1" applyAlignment="1">
      <alignment horizontal="center" vertical="center" wrapText="1"/>
    </xf>
    <xf numFmtId="0" fontId="19" fillId="0" borderId="60" xfId="0" applyFont="1" applyBorder="1" applyAlignment="1">
      <alignment horizontal="center" vertical="center" wrapText="1"/>
    </xf>
    <xf numFmtId="0" fontId="27" fillId="0" borderId="13" xfId="0" applyFont="1" applyBorder="1" applyAlignment="1">
      <alignment horizontal="left" vertical="center" wrapText="1"/>
    </xf>
    <xf numFmtId="0" fontId="4" fillId="4" borderId="83" xfId="0" applyFont="1" applyFill="1" applyBorder="1" applyAlignment="1">
      <alignment horizontal="center" vertical="center"/>
    </xf>
    <xf numFmtId="0" fontId="22" fillId="0" borderId="0" xfId="0" applyFont="1" applyAlignment="1">
      <alignment horizontal="center" vertical="center"/>
    </xf>
    <xf numFmtId="0" fontId="23" fillId="6" borderId="46" xfId="0" applyFont="1" applyFill="1" applyBorder="1" applyAlignment="1">
      <alignment horizontal="center" vertical="center" wrapText="1"/>
    </xf>
    <xf numFmtId="0" fontId="23" fillId="6" borderId="48" xfId="0" applyFont="1" applyFill="1" applyBorder="1" applyAlignment="1">
      <alignment horizontal="center" vertical="center" wrapText="1"/>
    </xf>
    <xf numFmtId="0" fontId="69" fillId="0" borderId="0" xfId="0" applyFont="1" applyAlignment="1">
      <alignment horizontal="center" vertical="center"/>
    </xf>
    <xf numFmtId="0" fontId="65" fillId="0" borderId="0" xfId="0" applyFont="1" applyAlignment="1">
      <alignment horizontal="center" vertical="center"/>
    </xf>
    <xf numFmtId="0" fontId="38" fillId="3" borderId="0" xfId="0" applyFont="1" applyFill="1" applyAlignment="1">
      <alignment horizontal="justify" vertical="center" wrapText="1"/>
    </xf>
    <xf numFmtId="0" fontId="31" fillId="13" borderId="53" xfId="0" applyFont="1" applyFill="1" applyBorder="1" applyAlignment="1">
      <alignment horizontal="center" vertical="center" wrapText="1" readingOrder="1"/>
    </xf>
    <xf numFmtId="0" fontId="31" fillId="13" borderId="54" xfId="0" applyFont="1" applyFill="1" applyBorder="1" applyAlignment="1">
      <alignment horizontal="center" vertical="center" wrapText="1" readingOrder="1"/>
    </xf>
    <xf numFmtId="0" fontId="31" fillId="13" borderId="55" xfId="0" applyFont="1" applyFill="1" applyBorder="1" applyAlignment="1">
      <alignment horizontal="center" vertical="center" wrapText="1" readingOrder="1"/>
    </xf>
    <xf numFmtId="0" fontId="34" fillId="13" borderId="56" xfId="0" applyFont="1" applyFill="1" applyBorder="1" applyAlignment="1">
      <alignment horizontal="center" vertical="center" wrapText="1" readingOrder="1"/>
    </xf>
    <xf numFmtId="0" fontId="34" fillId="13" borderId="57" xfId="0" applyFont="1" applyFill="1" applyBorder="1" applyAlignment="1">
      <alignment horizontal="center" vertical="center" wrapText="1" readingOrder="1"/>
    </xf>
    <xf numFmtId="0" fontId="34" fillId="3" borderId="59" xfId="0" applyFont="1" applyFill="1" applyBorder="1" applyAlignment="1">
      <alignment horizontal="center" vertical="center" wrapText="1" readingOrder="1"/>
    </xf>
    <xf numFmtId="0" fontId="34" fillId="3" borderId="62"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4" fillId="3" borderId="64"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79" fillId="0" borderId="67" xfId="0" applyFont="1" applyBorder="1" applyAlignment="1">
      <alignment horizontal="center" vertical="center" wrapText="1"/>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20" xfId="0" applyFont="1" applyBorder="1" applyAlignment="1">
      <alignment horizontal="center" vertical="center" wrapText="1"/>
    </xf>
    <xf numFmtId="0" fontId="79" fillId="0" borderId="0" xfId="0" applyFont="1" applyBorder="1" applyAlignment="1">
      <alignment horizontal="center" vertical="center"/>
    </xf>
    <xf numFmtId="0" fontId="79" fillId="0" borderId="21" xfId="0" applyFont="1" applyBorder="1" applyAlignment="1">
      <alignment horizontal="center" vertical="center"/>
    </xf>
    <xf numFmtId="0" fontId="79" fillId="0" borderId="20" xfId="0" applyFont="1" applyBorder="1" applyAlignment="1">
      <alignment horizontal="center" vertical="center"/>
    </xf>
    <xf numFmtId="0" fontId="79" fillId="0" borderId="43" xfId="0" applyFont="1" applyBorder="1" applyAlignment="1">
      <alignment horizontal="center" vertical="center"/>
    </xf>
    <xf numFmtId="0" fontId="79" fillId="0" borderId="44" xfId="0" applyFont="1" applyBorder="1" applyAlignment="1">
      <alignment horizontal="center" vertical="center"/>
    </xf>
    <xf numFmtId="0" fontId="79" fillId="0" borderId="45" xfId="0" applyFont="1" applyBorder="1" applyAlignment="1">
      <alignment horizontal="center" vertical="center"/>
    </xf>
    <xf numFmtId="0" fontId="79" fillId="0" borderId="0" xfId="0" applyFont="1" applyAlignment="1">
      <alignment horizontal="center" vertical="center"/>
    </xf>
    <xf numFmtId="0" fontId="81" fillId="25" borderId="70" xfId="0" applyFont="1" applyFill="1" applyBorder="1" applyAlignment="1">
      <alignment horizontal="center" vertical="center" wrapText="1" readingOrder="1"/>
    </xf>
    <xf numFmtId="0" fontId="81" fillId="25" borderId="71" xfId="0" applyFont="1" applyFill="1" applyBorder="1" applyAlignment="1">
      <alignment horizontal="center" vertical="center" wrapText="1" readingOrder="1"/>
    </xf>
    <xf numFmtId="0" fontId="81" fillId="25" borderId="73" xfId="0" applyFont="1" applyFill="1" applyBorder="1" applyAlignment="1">
      <alignment horizontal="center" vertical="center" wrapText="1" readingOrder="1"/>
    </xf>
    <xf numFmtId="0" fontId="81" fillId="25" borderId="0" xfId="0" applyFont="1" applyFill="1" applyAlignment="1">
      <alignment horizontal="center" vertical="center" wrapText="1" readingOrder="1"/>
    </xf>
    <xf numFmtId="0" fontId="81" fillId="25" borderId="74" xfId="0" applyFont="1" applyFill="1" applyBorder="1" applyAlignment="1">
      <alignment horizontal="center" vertical="center" wrapText="1" readingOrder="1"/>
    </xf>
    <xf numFmtId="0" fontId="81" fillId="25" borderId="75" xfId="0" applyFont="1" applyFill="1" applyBorder="1" applyAlignment="1">
      <alignment horizontal="center" vertical="center" wrapText="1" readingOrder="1"/>
    </xf>
    <xf numFmtId="0" fontId="81" fillId="25" borderId="76" xfId="0" applyFont="1" applyFill="1" applyBorder="1" applyAlignment="1">
      <alignment horizontal="center" vertical="center" wrapText="1" readingOrder="1"/>
    </xf>
    <xf numFmtId="0" fontId="81" fillId="25" borderId="77" xfId="0" applyFont="1" applyFill="1" applyBorder="1" applyAlignment="1">
      <alignment horizontal="center" vertical="center" wrapText="1" readingOrder="1"/>
    </xf>
    <xf numFmtId="0" fontId="33" fillId="3" borderId="13" xfId="0" applyFont="1" applyFill="1" applyBorder="1" applyAlignment="1">
      <alignment horizontal="center" vertical="center" wrapText="1"/>
    </xf>
    <xf numFmtId="0" fontId="81" fillId="8" borderId="70" xfId="0" applyFont="1" applyFill="1" applyBorder="1" applyAlignment="1">
      <alignment horizontal="center" vertical="center" wrapText="1" readingOrder="1"/>
    </xf>
    <xf numFmtId="0" fontId="81" fillId="8" borderId="71" xfId="0" applyFont="1" applyFill="1" applyBorder="1" applyAlignment="1">
      <alignment horizontal="center" vertical="center" wrapText="1" readingOrder="1"/>
    </xf>
    <xf numFmtId="0" fontId="81" fillId="8" borderId="73" xfId="0" applyFont="1" applyFill="1" applyBorder="1" applyAlignment="1">
      <alignment horizontal="center" vertical="center" wrapText="1" readingOrder="1"/>
    </xf>
    <xf numFmtId="0" fontId="81" fillId="8" borderId="0" xfId="0" applyFont="1" applyFill="1" applyAlignment="1">
      <alignment horizontal="center" vertical="center" wrapText="1" readingOrder="1"/>
    </xf>
    <xf numFmtId="0" fontId="81" fillId="8" borderId="74" xfId="0" applyFont="1" applyFill="1" applyBorder="1" applyAlignment="1">
      <alignment horizontal="center" vertical="center" wrapText="1" readingOrder="1"/>
    </xf>
    <xf numFmtId="0" fontId="81" fillId="8" borderId="75" xfId="0" applyFont="1" applyFill="1" applyBorder="1" applyAlignment="1">
      <alignment horizontal="center" vertical="center" wrapText="1" readingOrder="1"/>
    </xf>
    <xf numFmtId="0" fontId="81" fillId="8" borderId="76" xfId="0" applyFont="1" applyFill="1" applyBorder="1" applyAlignment="1">
      <alignment horizontal="center" vertical="center" wrapText="1" readingOrder="1"/>
    </xf>
    <xf numFmtId="0" fontId="81" fillId="8" borderId="77" xfId="0" applyFont="1" applyFill="1" applyBorder="1" applyAlignment="1">
      <alignment horizontal="center" vertical="center" wrapText="1" readingOrder="1"/>
    </xf>
    <xf numFmtId="0" fontId="33" fillId="0" borderId="13" xfId="0" applyFont="1" applyBorder="1" applyAlignment="1">
      <alignment horizontal="center" vertical="center" wrapText="1"/>
    </xf>
    <xf numFmtId="0" fontId="79" fillId="0" borderId="68" xfId="0" applyFont="1" applyBorder="1" applyAlignment="1">
      <alignment horizontal="center" vertical="center" wrapText="1"/>
    </xf>
    <xf numFmtId="0" fontId="2" fillId="0" borderId="0" xfId="0" applyFont="1" applyAlignment="1">
      <alignment horizontal="center" vertical="center" wrapText="1"/>
    </xf>
    <xf numFmtId="0" fontId="80" fillId="14" borderId="0" xfId="0" applyFont="1" applyFill="1" applyAlignment="1">
      <alignment horizontal="center" vertical="center" wrapText="1" readingOrder="1"/>
    </xf>
    <xf numFmtId="0" fontId="40" fillId="5" borderId="0" xfId="0" applyFont="1" applyFill="1" applyAlignment="1">
      <alignment horizontal="center" vertical="center" wrapText="1"/>
    </xf>
    <xf numFmtId="0" fontId="80" fillId="14" borderId="0" xfId="0" applyFont="1" applyFill="1" applyAlignment="1">
      <alignment horizontal="center" vertical="center" textRotation="90" wrapText="1" readingOrder="1"/>
    </xf>
    <xf numFmtId="0" fontId="80" fillId="14" borderId="21" xfId="0" applyFont="1" applyFill="1" applyBorder="1" applyAlignment="1">
      <alignment horizontal="center" vertical="center" textRotation="90" wrapText="1" readingOrder="1"/>
    </xf>
    <xf numFmtId="0" fontId="81" fillId="16" borderId="70" xfId="0" applyFont="1" applyFill="1" applyBorder="1" applyAlignment="1">
      <alignment horizontal="center" vertical="center" wrapText="1" readingOrder="1"/>
    </xf>
    <xf numFmtId="0" fontId="81" fillId="16" borderId="71" xfId="0" applyFont="1" applyFill="1" applyBorder="1" applyAlignment="1">
      <alignment horizontal="center" vertical="center" wrapText="1" readingOrder="1"/>
    </xf>
    <xf numFmtId="0" fontId="81" fillId="16" borderId="72" xfId="0" applyFont="1" applyFill="1" applyBorder="1" applyAlignment="1">
      <alignment horizontal="center" vertical="center" wrapText="1" readingOrder="1"/>
    </xf>
    <xf numFmtId="0" fontId="81" fillId="16" borderId="73" xfId="0" applyFont="1" applyFill="1" applyBorder="1" applyAlignment="1">
      <alignment horizontal="center" vertical="center" wrapText="1" readingOrder="1"/>
    </xf>
    <xf numFmtId="0" fontId="81" fillId="16" borderId="0" xfId="0" applyFont="1" applyFill="1" applyAlignment="1">
      <alignment horizontal="center" vertical="center" wrapText="1" readingOrder="1"/>
    </xf>
    <xf numFmtId="0" fontId="81" fillId="16" borderId="74" xfId="0" applyFont="1" applyFill="1" applyBorder="1" applyAlignment="1">
      <alignment horizontal="center" vertical="center" wrapText="1" readingOrder="1"/>
    </xf>
    <xf numFmtId="0" fontId="81" fillId="16" borderId="75" xfId="0" applyFont="1" applyFill="1" applyBorder="1" applyAlignment="1">
      <alignment horizontal="center" vertical="center" wrapText="1" readingOrder="1"/>
    </xf>
    <xf numFmtId="0" fontId="81" fillId="16" borderId="76" xfId="0" applyFont="1" applyFill="1" applyBorder="1" applyAlignment="1">
      <alignment horizontal="center" vertical="center" wrapText="1" readingOrder="1"/>
    </xf>
    <xf numFmtId="0" fontId="81" fillId="16" borderId="77" xfId="0" applyFont="1" applyFill="1" applyBorder="1" applyAlignment="1">
      <alignment horizontal="center" vertical="center" wrapText="1" readingOrder="1"/>
    </xf>
    <xf numFmtId="0" fontId="81" fillId="15" borderId="70" xfId="0" applyFont="1" applyFill="1" applyBorder="1" applyAlignment="1">
      <alignment horizontal="center" vertical="center" wrapText="1" readingOrder="1"/>
    </xf>
    <xf numFmtId="0" fontId="81" fillId="15" borderId="71" xfId="0" applyFont="1" applyFill="1" applyBorder="1" applyAlignment="1">
      <alignment horizontal="center" vertical="center" wrapText="1" readingOrder="1"/>
    </xf>
    <xf numFmtId="0" fontId="81" fillId="15" borderId="73" xfId="0" applyFont="1" applyFill="1" applyBorder="1" applyAlignment="1">
      <alignment horizontal="center" vertical="center" wrapText="1" readingOrder="1"/>
    </xf>
    <xf numFmtId="0" fontId="81" fillId="15" borderId="0" xfId="0" applyFont="1" applyFill="1" applyAlignment="1">
      <alignment horizontal="center" vertical="center" wrapText="1" readingOrder="1"/>
    </xf>
    <xf numFmtId="0" fontId="81" fillId="15" borderId="75" xfId="0" applyFont="1" applyFill="1" applyBorder="1" applyAlignment="1">
      <alignment horizontal="center" vertical="center" wrapText="1" readingOrder="1"/>
    </xf>
    <xf numFmtId="0" fontId="81" fillId="15" borderId="76" xfId="0" applyFont="1" applyFill="1" applyBorder="1" applyAlignment="1">
      <alignment horizontal="center" vertical="center" wrapText="1" readingOrder="1"/>
    </xf>
    <xf numFmtId="0" fontId="33" fillId="3" borderId="84" xfId="0" applyFont="1" applyFill="1" applyBorder="1" applyAlignment="1">
      <alignment horizontal="center" vertical="center" wrapText="1"/>
    </xf>
    <xf numFmtId="0" fontId="33" fillId="3" borderId="91" xfId="0" applyFont="1" applyFill="1" applyBorder="1" applyAlignment="1">
      <alignment horizontal="center" vertical="center" wrapText="1"/>
    </xf>
    <xf numFmtId="0" fontId="33" fillId="3" borderId="85" xfId="0" applyFont="1" applyFill="1" applyBorder="1" applyAlignment="1">
      <alignment horizontal="center" vertical="center" wrapText="1"/>
    </xf>
    <xf numFmtId="0" fontId="33" fillId="3" borderId="90" xfId="0" applyFont="1" applyFill="1" applyBorder="1" applyAlignment="1">
      <alignment horizontal="center" vertical="center" wrapText="1"/>
    </xf>
    <xf numFmtId="0" fontId="33" fillId="3" borderId="86" xfId="0" applyFont="1" applyFill="1" applyBorder="1" applyAlignment="1">
      <alignment horizontal="center" vertical="center" wrapText="1"/>
    </xf>
    <xf numFmtId="0" fontId="33" fillId="3" borderId="89" xfId="0" applyFont="1" applyFill="1" applyBorder="1" applyAlignment="1">
      <alignment horizontal="center" vertical="center" wrapText="1"/>
    </xf>
    <xf numFmtId="0" fontId="84" fillId="4" borderId="94" xfId="0" applyFont="1" applyFill="1" applyBorder="1" applyAlignment="1">
      <alignment horizontal="center" vertical="center"/>
    </xf>
    <xf numFmtId="0" fontId="84" fillId="4" borderId="104" xfId="0" applyFont="1" applyFill="1" applyBorder="1" applyAlignment="1">
      <alignment horizontal="center" vertical="center"/>
    </xf>
    <xf numFmtId="0" fontId="84" fillId="4" borderId="95" xfId="0" applyFont="1" applyFill="1" applyBorder="1" applyAlignment="1">
      <alignment horizontal="center" vertical="center"/>
    </xf>
    <xf numFmtId="0" fontId="84" fillId="23" borderId="92" xfId="0" applyFont="1" applyFill="1" applyBorder="1" applyAlignment="1" applyProtection="1">
      <alignment horizontal="center" vertical="center" wrapText="1"/>
      <protection locked="0"/>
    </xf>
    <xf numFmtId="0" fontId="84" fillId="4" borderId="92" xfId="0" applyFont="1" applyFill="1" applyBorder="1" applyAlignment="1" applyProtection="1">
      <alignment horizontal="center" vertical="center" wrapText="1"/>
      <protection locked="0"/>
    </xf>
    <xf numFmtId="0" fontId="86" fillId="4" borderId="2" xfId="0" applyFont="1" applyFill="1" applyBorder="1" applyAlignment="1">
      <alignment horizontal="center" vertical="center" wrapText="1"/>
    </xf>
    <xf numFmtId="0" fontId="86" fillId="4" borderId="105" xfId="0" applyFont="1" applyFill="1" applyBorder="1" applyAlignment="1">
      <alignment horizontal="center" vertical="center" wrapText="1"/>
    </xf>
    <xf numFmtId="0" fontId="86" fillId="4" borderId="0" xfId="0" applyFont="1" applyFill="1" applyBorder="1" applyAlignment="1">
      <alignment horizontal="center" vertical="center" wrapText="1"/>
    </xf>
    <xf numFmtId="0" fontId="86" fillId="4" borderId="90" xfId="0" applyFont="1" applyFill="1" applyBorder="1" applyAlignment="1">
      <alignment horizontal="center" vertical="center" wrapText="1"/>
    </xf>
    <xf numFmtId="0" fontId="85" fillId="4" borderId="93" xfId="0" applyFont="1" applyFill="1" applyBorder="1" applyAlignment="1">
      <alignment horizontal="center" vertical="center" wrapText="1"/>
    </xf>
    <xf numFmtId="0" fontId="85" fillId="4" borderId="96" xfId="0" applyFont="1" applyFill="1" applyBorder="1" applyAlignment="1">
      <alignment horizontal="center" vertical="center" wrapText="1"/>
    </xf>
    <xf numFmtId="0" fontId="85" fillId="4" borderId="94" xfId="0" applyFont="1" applyFill="1" applyBorder="1" applyAlignment="1">
      <alignment horizontal="center" vertical="center" wrapText="1"/>
    </xf>
    <xf numFmtId="0" fontId="85" fillId="4" borderId="95" xfId="0" applyFont="1" applyFill="1" applyBorder="1" applyAlignment="1">
      <alignment horizontal="center" vertical="center" wrapText="1"/>
    </xf>
    <xf numFmtId="0" fontId="84" fillId="4" borderId="94" xfId="0" applyFont="1" applyFill="1" applyBorder="1" applyAlignment="1" applyProtection="1">
      <alignment horizontal="center" vertical="center" wrapText="1"/>
      <protection locked="0"/>
    </xf>
    <xf numFmtId="0" fontId="77" fillId="24" borderId="102" xfId="0" applyFont="1" applyFill="1" applyBorder="1" applyAlignment="1">
      <alignment horizontal="center"/>
    </xf>
    <xf numFmtId="0" fontId="77" fillId="24" borderId="103" xfId="0" applyFont="1" applyFill="1" applyBorder="1" applyAlignment="1">
      <alignment horizontal="center"/>
    </xf>
    <xf numFmtId="1" fontId="83" fillId="0" borderId="97" xfId="0" applyNumberFormat="1" applyFont="1" applyBorder="1" applyAlignment="1" applyProtection="1">
      <alignment horizontal="center" vertical="center" wrapText="1"/>
      <protection locked="0"/>
    </xf>
    <xf numFmtId="1" fontId="83" fillId="0" borderId="99" xfId="0" applyNumberFormat="1" applyFont="1" applyBorder="1" applyAlignment="1" applyProtection="1">
      <alignment horizontal="center" vertical="center" wrapText="1"/>
      <protection locked="0"/>
    </xf>
    <xf numFmtId="1" fontId="83" fillId="0" borderId="100" xfId="0" applyNumberFormat="1" applyFont="1" applyBorder="1" applyAlignment="1" applyProtection="1">
      <alignment horizontal="center" vertical="center" wrapText="1"/>
      <protection locked="0"/>
    </xf>
    <xf numFmtId="0" fontId="83" fillId="0" borderId="98" xfId="0" applyFont="1" applyBorder="1" applyAlignment="1" applyProtection="1">
      <alignment horizontal="left" vertical="center" wrapText="1"/>
      <protection locked="0"/>
    </xf>
    <xf numFmtId="0" fontId="83" fillId="0" borderId="78" xfId="0" applyFont="1" applyBorder="1" applyAlignment="1" applyProtection="1">
      <alignment horizontal="left" vertical="center" wrapText="1"/>
      <protection locked="0"/>
    </xf>
    <xf numFmtId="0" fontId="83" fillId="0" borderId="101" xfId="0" applyFont="1" applyBorder="1" applyAlignment="1" applyProtection="1">
      <alignment horizontal="left" vertical="center" wrapText="1"/>
      <protection locked="0"/>
    </xf>
    <xf numFmtId="0" fontId="83" fillId="0" borderId="98" xfId="0" applyFont="1" applyBorder="1" applyAlignment="1" applyProtection="1">
      <alignment horizontal="center" vertical="center" wrapText="1"/>
      <protection locked="0"/>
    </xf>
    <xf numFmtId="0" fontId="83" fillId="0" borderId="78" xfId="0" applyFont="1" applyBorder="1" applyAlignment="1" applyProtection="1">
      <alignment horizontal="center" vertical="center" wrapText="1"/>
      <protection locked="0"/>
    </xf>
    <xf numFmtId="0" fontId="83" fillId="0" borderId="101" xfId="0" applyFont="1" applyBorder="1" applyAlignment="1" applyProtection="1">
      <alignment horizontal="center" vertical="center" wrapText="1"/>
      <protection locked="0"/>
    </xf>
    <xf numFmtId="14" fontId="32" fillId="0" borderId="98" xfId="0" applyNumberFormat="1" applyFont="1" applyBorder="1" applyAlignment="1">
      <alignment horizontal="center" vertical="center"/>
    </xf>
    <xf numFmtId="0" fontId="32" fillId="0" borderId="78" xfId="0" applyFont="1" applyBorder="1" applyAlignment="1">
      <alignment horizontal="center" vertical="center"/>
    </xf>
    <xf numFmtId="0" fontId="32" fillId="0" borderId="101" xfId="0" applyFont="1" applyBorder="1" applyAlignment="1">
      <alignment horizontal="center" vertical="center"/>
    </xf>
    <xf numFmtId="0" fontId="32" fillId="0" borderId="98" xfId="0" applyFont="1" applyBorder="1" applyAlignment="1">
      <alignment horizontal="center" vertical="center" wrapText="1"/>
    </xf>
    <xf numFmtId="0" fontId="83" fillId="0" borderId="98" xfId="0" applyFont="1" applyBorder="1" applyAlignment="1" applyProtection="1">
      <alignment horizontal="center" vertical="center"/>
      <protection locked="0"/>
    </xf>
    <xf numFmtId="0" fontId="83" fillId="0" borderId="78" xfId="0" applyFont="1" applyBorder="1" applyAlignment="1" applyProtection="1">
      <alignment horizontal="center" vertical="center"/>
      <protection locked="0"/>
    </xf>
    <xf numFmtId="0" fontId="83" fillId="0" borderId="101" xfId="0" applyFont="1" applyBorder="1" applyAlignment="1" applyProtection="1">
      <alignment horizontal="center" vertical="center"/>
      <protection locked="0"/>
    </xf>
    <xf numFmtId="0" fontId="83" fillId="0" borderId="88" xfId="0" applyFont="1" applyBorder="1" applyAlignment="1" applyProtection="1">
      <alignment horizontal="center" vertical="center"/>
      <protection locked="0"/>
    </xf>
    <xf numFmtId="0" fontId="83" fillId="0" borderId="13" xfId="0" applyFont="1" applyBorder="1" applyAlignment="1" applyProtection="1">
      <alignment horizontal="center" vertical="center"/>
      <protection locked="0"/>
    </xf>
    <xf numFmtId="0" fontId="83" fillId="0" borderId="65" xfId="0" applyFont="1" applyBorder="1" applyAlignment="1" applyProtection="1">
      <alignment horizontal="center" vertical="center"/>
      <protection locked="0"/>
    </xf>
    <xf numFmtId="0" fontId="32" fillId="0" borderId="98" xfId="0" applyFont="1" applyBorder="1" applyAlignment="1" applyProtection="1">
      <alignment horizontal="center" vertical="center"/>
      <protection locked="0"/>
    </xf>
    <xf numFmtId="0" fontId="32" fillId="0" borderId="78" xfId="0" applyFont="1" applyBorder="1" applyAlignment="1" applyProtection="1">
      <alignment horizontal="center" vertical="center"/>
      <protection locked="0"/>
    </xf>
    <xf numFmtId="0" fontId="32" fillId="0" borderId="101" xfId="0" applyFont="1" applyBorder="1" applyAlignment="1" applyProtection="1">
      <alignment horizontal="center" vertical="center"/>
      <protection locked="0"/>
    </xf>
    <xf numFmtId="1" fontId="83" fillId="0" borderId="88" xfId="0" applyNumberFormat="1" applyFont="1" applyBorder="1" applyAlignment="1">
      <alignment horizontal="center" vertical="center"/>
    </xf>
    <xf numFmtId="0" fontId="83" fillId="0" borderId="13" xfId="0" applyFont="1" applyBorder="1" applyAlignment="1">
      <alignment horizontal="center" vertical="center"/>
    </xf>
    <xf numFmtId="0" fontId="83" fillId="0" borderId="65" xfId="0" applyFont="1" applyBorder="1" applyAlignment="1">
      <alignment horizontal="center" vertical="center"/>
    </xf>
    <xf numFmtId="0" fontId="32" fillId="0" borderId="98" xfId="0" applyFont="1" applyBorder="1" applyAlignment="1">
      <alignment horizontal="center" vertical="center"/>
    </xf>
    <xf numFmtId="0" fontId="32" fillId="0" borderId="88" xfId="0" applyFont="1" applyBorder="1" applyAlignment="1" applyProtection="1">
      <alignment horizontal="center" vertical="center"/>
      <protection locked="0"/>
    </xf>
    <xf numFmtId="0" fontId="32" fillId="0" borderId="13" xfId="0" applyFont="1" applyBorder="1" applyAlignment="1" applyProtection="1">
      <alignment horizontal="center" vertical="center"/>
      <protection locked="0"/>
    </xf>
    <xf numFmtId="0" fontId="32" fillId="0" borderId="65" xfId="0" applyFont="1" applyBorder="1" applyAlignment="1" applyProtection="1">
      <alignment horizontal="center" vertical="center"/>
      <protection locked="0"/>
    </xf>
    <xf numFmtId="0" fontId="32" fillId="0" borderId="98" xfId="0" applyFont="1" applyBorder="1" applyAlignment="1">
      <alignment horizontal="center"/>
    </xf>
    <xf numFmtId="0" fontId="32" fillId="0" borderId="78" xfId="0" applyFont="1" applyBorder="1" applyAlignment="1">
      <alignment horizontal="center"/>
    </xf>
    <xf numFmtId="0" fontId="32" fillId="0" borderId="101" xfId="0" applyFont="1" applyBorder="1" applyAlignment="1">
      <alignment horizontal="center"/>
    </xf>
    <xf numFmtId="0" fontId="32" fillId="0" borderId="78" xfId="0" applyFont="1" applyBorder="1" applyAlignment="1">
      <alignment horizontal="center" vertical="center" wrapText="1"/>
    </xf>
    <xf numFmtId="0" fontId="32" fillId="0" borderId="101" xfId="0" applyFont="1" applyBorder="1" applyAlignment="1">
      <alignment horizontal="center" vertical="center" wrapText="1"/>
    </xf>
    <xf numFmtId="1" fontId="83" fillId="0" borderId="98" xfId="0" applyNumberFormat="1" applyFont="1" applyBorder="1" applyAlignment="1" applyProtection="1">
      <alignment horizontal="center" vertical="center" wrapText="1"/>
      <protection locked="0"/>
    </xf>
    <xf numFmtId="0" fontId="0" fillId="0" borderId="101" xfId="0" applyBorder="1" applyAlignment="1">
      <alignment horizontal="center" vertical="center" wrapText="1"/>
    </xf>
    <xf numFmtId="1" fontId="83" fillId="0" borderId="78" xfId="0" applyNumberFormat="1" applyFont="1" applyBorder="1" applyAlignment="1" applyProtection="1">
      <alignment horizontal="center" vertical="center" wrapText="1"/>
      <protection locked="0"/>
    </xf>
    <xf numFmtId="1" fontId="83" fillId="0" borderId="101" xfId="0" applyNumberFormat="1" applyFont="1" applyBorder="1" applyAlignment="1" applyProtection="1">
      <alignment horizontal="center" vertical="center" wrapText="1"/>
      <protection locked="0"/>
    </xf>
  </cellXfs>
  <cellStyles count="3">
    <cellStyle name="Normal" xfId="0" builtinId="0"/>
    <cellStyle name="Normal - Style1 2" xfId="1"/>
    <cellStyle name="Normal 2 2" xfId="2"/>
  </cellStyles>
  <dxfs count="2881">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numFmt numFmtId="13" formatCode="0%"/>
    </dxf>
    <dxf>
      <numFmt numFmtId="13" formatCode="0%"/>
    </dxf>
    <dxf>
      <numFmt numFmtId="13" formatCode="0%"/>
    </dxf>
    <dxf>
      <numFmt numFmtId="13" formatCode="0%"/>
    </dxf>
    <dxf>
      <numFmt numFmtId="13" formatCode="0%"/>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pivotCacheDefinition" Target="pivotCache/pivotCacheDefinition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sheetMetadata" Target="metadata.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4.jpe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139700</xdr:rowOff>
    </xdr:from>
    <xdr:ext cx="2505074" cy="914400"/>
    <xdr:pic>
      <xdr:nvPicPr>
        <xdr:cNvPr id="4" name="Imagen 3">
          <a:extLst>
            <a:ext uri="{FF2B5EF4-FFF2-40B4-BE49-F238E27FC236}">
              <a16:creationId xmlns="" xmlns:a16="http://schemas.microsoft.com/office/drawing/2014/main" id="{07949EE5-0DFE-4F23-9EBB-8C1281065AFD}"/>
            </a:ext>
          </a:extLst>
        </xdr:cNvPr>
        <xdr:cNvPicPr>
          <a:picLocks noChangeAspect="1"/>
        </xdr:cNvPicPr>
      </xdr:nvPicPr>
      <xdr:blipFill>
        <a:blip xmlns:r="http://schemas.openxmlformats.org/officeDocument/2006/relationships" r:embed="rId1"/>
        <a:stretch>
          <a:fillRect/>
        </a:stretch>
      </xdr:blipFill>
      <xdr:spPr>
        <a:xfrm>
          <a:off x="0" y="139700"/>
          <a:ext cx="2505074" cy="914400"/>
        </a:xfrm>
        <a:prstGeom prst="rect">
          <a:avLst/>
        </a:prstGeom>
      </xdr:spPr>
    </xdr:pic>
    <xdr:clientData/>
  </xdr:oneCellAnchor>
  <xdr:twoCellAnchor>
    <xdr:from>
      <xdr:col>6</xdr:col>
      <xdr:colOff>482600</xdr:colOff>
      <xdr:row>0</xdr:row>
      <xdr:rowOff>260350</xdr:rowOff>
    </xdr:from>
    <xdr:to>
      <xdr:col>7</xdr:col>
      <xdr:colOff>327024</xdr:colOff>
      <xdr:row>2</xdr:row>
      <xdr:rowOff>127000</xdr:rowOff>
    </xdr:to>
    <xdr:grpSp>
      <xdr:nvGrpSpPr>
        <xdr:cNvPr id="5" name="Group 8">
          <a:extLst>
            <a:ext uri="{FF2B5EF4-FFF2-40B4-BE49-F238E27FC236}">
              <a16:creationId xmlns="" xmlns:a16="http://schemas.microsoft.com/office/drawing/2014/main" id="{DD77865D-3137-4C44-9888-338E7CAD30E8}"/>
            </a:ext>
          </a:extLst>
        </xdr:cNvPr>
        <xdr:cNvGrpSpPr>
          <a:grpSpLocks/>
        </xdr:cNvGrpSpPr>
      </xdr:nvGrpSpPr>
      <xdr:grpSpPr bwMode="auto">
        <a:xfrm>
          <a:off x="6970183" y="260350"/>
          <a:ext cx="669924" cy="586317"/>
          <a:chOff x="2381" y="720"/>
          <a:chExt cx="3154" cy="65"/>
        </a:xfrm>
      </xdr:grpSpPr>
      <xdr:pic>
        <xdr:nvPicPr>
          <xdr:cNvPr id="6" name="6 Imagen">
            <a:extLst>
              <a:ext uri="{FF2B5EF4-FFF2-40B4-BE49-F238E27FC236}">
                <a16:creationId xmlns="" xmlns:a16="http://schemas.microsoft.com/office/drawing/2014/main" id="{53517378-D0AE-4161-BFC6-F13AFA85398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7 Imagen">
            <a:extLst>
              <a:ext uri="{FF2B5EF4-FFF2-40B4-BE49-F238E27FC236}">
                <a16:creationId xmlns="" xmlns:a16="http://schemas.microsoft.com/office/drawing/2014/main" id="{443C74A5-02A7-43D4-B226-A7DD9D5A217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7</xdr:col>
      <xdr:colOff>31750</xdr:colOff>
      <xdr:row>0</xdr:row>
      <xdr:rowOff>273050</xdr:rowOff>
    </xdr:from>
    <xdr:to>
      <xdr:col>9</xdr:col>
      <xdr:colOff>104775</xdr:colOff>
      <xdr:row>3</xdr:row>
      <xdr:rowOff>31749</xdr:rowOff>
    </xdr:to>
    <xdr:sp macro="" textlink="">
      <xdr:nvSpPr>
        <xdr:cNvPr id="8" name="CuadroTexto 4">
          <a:extLst>
            <a:ext uri="{FF2B5EF4-FFF2-40B4-BE49-F238E27FC236}">
              <a16:creationId xmlns="" xmlns:a16="http://schemas.microsoft.com/office/drawing/2014/main" id="{3B1E5441-8259-47DB-9280-D42B635243B3}"/>
            </a:ext>
          </a:extLst>
        </xdr:cNvPr>
        <xdr:cNvSpPr txBox="1"/>
      </xdr:nvSpPr>
      <xdr:spPr>
        <a:xfrm>
          <a:off x="5365750" y="187325"/>
          <a:ext cx="1597025" cy="4159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0</xdr:row>
      <xdr:rowOff>19050</xdr:rowOff>
    </xdr:from>
    <xdr:to>
      <xdr:col>0</xdr:col>
      <xdr:colOff>2409824</xdr:colOff>
      <xdr:row>4</xdr:row>
      <xdr:rowOff>19049</xdr:rowOff>
    </xdr:to>
    <xdr:pic>
      <xdr:nvPicPr>
        <xdr:cNvPr id="2" name="18 Imagen" descr="Logo CSJ RGB_01">
          <a:extLst>
            <a:ext uri="{FF2B5EF4-FFF2-40B4-BE49-F238E27FC236}">
              <a16:creationId xmlns="" xmlns:a16="http://schemas.microsoft.com/office/drawing/2014/main" id="{39E1659A-27C7-4559-B31F-A48E2AF038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0"/>
          <a:ext cx="2381249" cy="647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3</xdr:row>
      <xdr:rowOff>123825</xdr:rowOff>
    </xdr:to>
    <xdr:sp macro="" textlink="">
      <xdr:nvSpPr>
        <xdr:cNvPr id="3" name="CuadroTexto 4">
          <a:extLst>
            <a:ext uri="{FF2B5EF4-FFF2-40B4-BE49-F238E27FC236}">
              <a16:creationId xmlns="" xmlns:a16="http://schemas.microsoft.com/office/drawing/2014/main" id="{BE7DF411-D3EB-4E98-8483-A5669BFF11EC}"/>
            </a:ext>
          </a:extLst>
        </xdr:cNvPr>
        <xdr:cNvSpPr txBox="1"/>
      </xdr:nvSpPr>
      <xdr:spPr>
        <a:xfrm>
          <a:off x="9324975" y="57150"/>
          <a:ext cx="1743075" cy="55245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 xmlns:a16="http://schemas.microsoft.com/office/drawing/2014/main" id="{C375FF74-5B1E-4496-8A5B-03A9AC69E0A5}"/>
            </a:ext>
          </a:extLst>
        </xdr:cNvPr>
        <xdr:cNvGrpSpPr>
          <a:grpSpLocks/>
        </xdr:cNvGrpSpPr>
      </xdr:nvGrpSpPr>
      <xdr:grpSpPr bwMode="auto">
        <a:xfrm>
          <a:off x="8324850" y="447675"/>
          <a:ext cx="2886074" cy="238125"/>
          <a:chOff x="2381" y="720"/>
          <a:chExt cx="3154" cy="65"/>
        </a:xfrm>
      </xdr:grpSpPr>
      <xdr:pic>
        <xdr:nvPicPr>
          <xdr:cNvPr id="5" name="6 Imagen">
            <a:extLst>
              <a:ext uri="{FF2B5EF4-FFF2-40B4-BE49-F238E27FC236}">
                <a16:creationId xmlns="" xmlns:a16="http://schemas.microsoft.com/office/drawing/2014/main" id="{0CE478D7-B722-4977-8275-FDB24DDA429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 xmlns:a16="http://schemas.microsoft.com/office/drawing/2014/main" id="{72EC8277-685B-4C4F-97FB-1791CC3CEE3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 xmlns:a16="http://schemas.microsoft.com/office/drawing/2014/main" id="{6E932ECD-16DB-4E2D-A801-E446022F9364}"/>
            </a:ext>
          </a:extLst>
        </xdr:cNvPr>
        <xdr:cNvPicPr>
          <a:picLocks noChangeAspect="1"/>
        </xdr:cNvPicPr>
      </xdr:nvPicPr>
      <xdr:blipFill>
        <a:blip xmlns:r="http://schemas.openxmlformats.org/officeDocument/2006/relationships" r:embed="rId4"/>
        <a:stretch>
          <a:fillRect/>
        </a:stretch>
      </xdr:blipFill>
      <xdr:spPr>
        <a:xfrm>
          <a:off x="9505950" y="371475"/>
          <a:ext cx="1533526" cy="271054"/>
        </a:xfrm>
        <a:prstGeom prst="rect">
          <a:avLst/>
        </a:prstGeom>
      </xdr:spPr>
    </xdr:pic>
    <xdr:clientData/>
  </xdr:twoCellAnchor>
  <xdr:oneCellAnchor>
    <xdr:from>
      <xdr:col>5</xdr:col>
      <xdr:colOff>441960</xdr:colOff>
      <xdr:row>9</xdr:row>
      <xdr:rowOff>243840</xdr:rowOff>
    </xdr:from>
    <xdr:ext cx="1539240" cy="1508760"/>
    <xdr:sp macro="" textlink="">
      <xdr:nvSpPr>
        <xdr:cNvPr id="8" name="CuadroTexto 7">
          <a:extLst>
            <a:ext uri="{FF2B5EF4-FFF2-40B4-BE49-F238E27FC236}">
              <a16:creationId xmlns="" xmlns:a16="http://schemas.microsoft.com/office/drawing/2014/main" id="{180353EF-8827-4746-B613-C6FC8E3DAC6B}"/>
            </a:ext>
          </a:extLst>
        </xdr:cNvPr>
        <xdr:cNvSpPr txBox="1"/>
      </xdr:nvSpPr>
      <xdr:spPr>
        <a:xfrm>
          <a:off x="11786235" y="2920365"/>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 xmlns:a16="http://schemas.microsoft.com/office/drawing/2014/main" id="{6372583D-1E3B-4ACB-A99D-B0BE4F0539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 xmlns:a16="http://schemas.microsoft.com/office/drawing/2014/main" id="{062AEE7A-162D-499F-A97D-F9337DCD4DE9}"/>
            </a:ext>
          </a:extLst>
        </xdr:cNvPr>
        <xdr:cNvSpPr txBox="1"/>
      </xdr:nvSpPr>
      <xdr:spPr>
        <a:xfrm>
          <a:off x="61245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 xmlns:a16="http://schemas.microsoft.com/office/drawing/2014/main" id="{7957DFC6-BB87-41B3-8F54-05F158CD39FB}"/>
            </a:ext>
          </a:extLst>
        </xdr:cNvPr>
        <xdr:cNvGrpSpPr>
          <a:grpSpLocks/>
        </xdr:cNvGrpSpPr>
      </xdr:nvGrpSpPr>
      <xdr:grpSpPr bwMode="auto">
        <a:xfrm>
          <a:off x="5000626" y="447675"/>
          <a:ext cx="2886074" cy="76200"/>
          <a:chOff x="2381" y="720"/>
          <a:chExt cx="3154" cy="65"/>
        </a:xfrm>
      </xdr:grpSpPr>
      <xdr:pic>
        <xdr:nvPicPr>
          <xdr:cNvPr id="5" name="6 Imagen">
            <a:extLst>
              <a:ext uri="{FF2B5EF4-FFF2-40B4-BE49-F238E27FC236}">
                <a16:creationId xmlns="" xmlns:a16="http://schemas.microsoft.com/office/drawing/2014/main" id="{E6107960-5CE5-4022-BCF8-CB46F299DF9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 xmlns:a16="http://schemas.microsoft.com/office/drawing/2014/main" id="{3D36F87B-9675-4DB0-BBAE-6AD534BFADE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90079</xdr:rowOff>
    </xdr:to>
    <xdr:pic>
      <xdr:nvPicPr>
        <xdr:cNvPr id="7" name="Imagen 6">
          <a:extLst>
            <a:ext uri="{FF2B5EF4-FFF2-40B4-BE49-F238E27FC236}">
              <a16:creationId xmlns="" xmlns:a16="http://schemas.microsoft.com/office/drawing/2014/main" id="{87580101-FAF6-4A72-A2AF-209D770EA9A6}"/>
            </a:ext>
          </a:extLst>
        </xdr:cNvPr>
        <xdr:cNvPicPr>
          <a:picLocks noChangeAspect="1"/>
        </xdr:cNvPicPr>
      </xdr:nvPicPr>
      <xdr:blipFill>
        <a:blip xmlns:r="http://schemas.openxmlformats.org/officeDocument/2006/relationships" r:embed="rId4"/>
        <a:stretch>
          <a:fillRect/>
        </a:stretch>
      </xdr:blipFill>
      <xdr:spPr>
        <a:xfrm>
          <a:off x="6229349" y="342900"/>
          <a:ext cx="1533526" cy="271054"/>
        </a:xfrm>
        <a:prstGeom prst="rect">
          <a:avLst/>
        </a:prstGeom>
      </xdr:spPr>
    </xdr:pic>
    <xdr:clientData/>
  </xdr:twoCellAnchor>
  <xdr:oneCellAnchor>
    <xdr:from>
      <xdr:col>6</xdr:col>
      <xdr:colOff>480060</xdr:colOff>
      <xdr:row>2</xdr:row>
      <xdr:rowOff>91440</xdr:rowOff>
    </xdr:from>
    <xdr:ext cx="2156460" cy="5844540"/>
    <xdr:sp macro="" textlink="">
      <xdr:nvSpPr>
        <xdr:cNvPr id="8" name="CuadroTexto 7">
          <a:extLst>
            <a:ext uri="{FF2B5EF4-FFF2-40B4-BE49-F238E27FC236}">
              <a16:creationId xmlns="" xmlns:a16="http://schemas.microsoft.com/office/drawing/2014/main" id="{EEA8DE56-07A0-4325-9549-357182CA3875}"/>
            </a:ext>
          </a:extLst>
        </xdr:cNvPr>
        <xdr:cNvSpPr txBox="1"/>
      </xdr:nvSpPr>
      <xdr:spPr>
        <a:xfrm>
          <a:off x="8404860" y="615315"/>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21405</xdr:colOff>
      <xdr:row>0</xdr:row>
      <xdr:rowOff>0</xdr:rowOff>
    </xdr:from>
    <xdr:to>
      <xdr:col>2</xdr:col>
      <xdr:colOff>1252163</xdr:colOff>
      <xdr:row>2</xdr:row>
      <xdr:rowOff>192639</xdr:rowOff>
    </xdr:to>
    <xdr:pic>
      <xdr:nvPicPr>
        <xdr:cNvPr id="2" name="Imagen 1">
          <a:extLst>
            <a:ext uri="{FF2B5EF4-FFF2-40B4-BE49-F238E27FC236}">
              <a16:creationId xmlns="" xmlns:a16="http://schemas.microsoft.com/office/drawing/2014/main" id="{7AF4E8B7-25BB-4C6F-801A-10714F59FB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05" y="0"/>
          <a:ext cx="3328398" cy="909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 xmlns:a16="http://schemas.microsoft.com/office/drawing/2014/main" id="{550F61E5-1B6C-4DD3-AF4A-F8269EEF65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 xmlns:a16="http://schemas.microsoft.com/office/drawing/2014/main" id="{25C8492E-5A4B-4B0B-B676-48E213AF15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7088"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 xmlns:a16="http://schemas.microsoft.com/office/drawing/2014/main" id="{C76446D0-75A4-4003-BF60-0014F9A0505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 xmlns:a16="http://schemas.microsoft.com/office/drawing/2014/main" id="{14C1A84D-FB38-47A1-9B92-E6DC7BC3276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cuments/ARCHIVOS%20COMPUTADOR%20SANDRA/CALIDAD/PLAN%20DE%20ACCI&#211;N%20Y%20RIESGOS%20PALOQUEMAO/Documentos%20finales/Formato%20Riesgos%20Despachos%20Judiciales%20Certificados%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tbcsj-my.sharepoint.com/Users/mador/OneDrive/Documentos/Norma%20Icontec/Formato%20ARIESGOS%20EJEMPL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ronq/Downloads/Matriz%20de%20Riesgos%20SIGCMA%205x5%20Dependencias%20Administrativas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3. Identificación de Riesgos "/>
      <sheetName val="4. Valoración Controles"/>
      <sheetName val="5. Mapa de Riesgo"/>
      <sheetName val="Tabla de Valoración"/>
      <sheetName val="Valoración Probabilidad"/>
      <sheetName val="Valoración del Impacto"/>
      <sheetName val="Seguimiento 1 trimestre"/>
      <sheetName val="Seguimiento 2 trimestre"/>
      <sheetName val="Seguimiento 3 trimestre "/>
      <sheetName val="Seguimiento 4 trimestre"/>
      <sheetName val="Seguimiento 1 trimestre (2)"/>
    </sheetNames>
    <sheetDataSet>
      <sheetData sheetId="0"/>
      <sheetData sheetId="1"/>
      <sheetData sheetId="2"/>
      <sheetData sheetId="3"/>
      <sheetData sheetId="4"/>
      <sheetData sheetId="5"/>
      <sheetData sheetId="6">
        <row r="2">
          <cell r="J2" t="str">
            <v>Fuerte (siempre se ejecuta)</v>
          </cell>
          <cell r="K2" t="str">
            <v>Moderado (algunas veces)</v>
          </cell>
          <cell r="L2" t="str">
            <v>Débil (no se ejecuta)</v>
          </cell>
        </row>
        <row r="3">
          <cell r="I3" t="str">
            <v>Fuerte</v>
          </cell>
          <cell r="J3" t="str">
            <v>Fuerte</v>
          </cell>
          <cell r="K3" t="str">
            <v>Moderado</v>
          </cell>
          <cell r="L3" t="str">
            <v>Débil</v>
          </cell>
        </row>
        <row r="4">
          <cell r="I4" t="str">
            <v>Moderado</v>
          </cell>
          <cell r="J4" t="str">
            <v>Moderado</v>
          </cell>
          <cell r="K4" t="str">
            <v>Moderado</v>
          </cell>
          <cell r="L4" t="str">
            <v>Débil</v>
          </cell>
        </row>
        <row r="5">
          <cell r="I5" t="str">
            <v>Débil</v>
          </cell>
          <cell r="J5" t="str">
            <v>Débil</v>
          </cell>
          <cell r="K5" t="str">
            <v>Débil</v>
          </cell>
          <cell r="L5" t="str">
            <v>Débil</v>
          </cell>
        </row>
      </sheetData>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Instructivo"/>
      <sheetName val="Mapa Final"/>
      <sheetName val="Clasificación Riesgo"/>
      <sheetName val="Tabla probabilidad"/>
      <sheetName val="Tabla Impacto"/>
      <sheetName val="Tabla Valoración de Controles"/>
      <sheetName val="Matriz de Calor"/>
      <sheetName val="Hoja1"/>
      <sheetName val="LISTA"/>
      <sheetName val="Seguimiento 1 Trimestre"/>
      <sheetName val="Seguimiento 2 Trimestre"/>
      <sheetName val="Seguimiento 3 Trimestre "/>
      <sheetName val="Seguimiento 4 Trimestre "/>
    </sheetNames>
    <sheetDataSet>
      <sheetData sheetId="0"/>
      <sheetData sheetId="1"/>
      <sheetData sheetId="2"/>
      <sheetData sheetId="3"/>
      <sheetData sheetId="4"/>
      <sheetData sheetId="5"/>
      <sheetData sheetId="6">
        <row r="5">
          <cell r="B5" t="str">
            <v>Muy Baja</v>
          </cell>
          <cell r="D5">
            <v>0.2</v>
          </cell>
        </row>
        <row r="6">
          <cell r="B6" t="str">
            <v>Baja</v>
          </cell>
          <cell r="D6">
            <v>0.4</v>
          </cell>
        </row>
        <row r="7">
          <cell r="B7" t="str">
            <v>Media</v>
          </cell>
          <cell r="D7">
            <v>0.6</v>
          </cell>
        </row>
        <row r="8">
          <cell r="B8" t="str">
            <v>Alta</v>
          </cell>
          <cell r="D8">
            <v>0.8</v>
          </cell>
        </row>
        <row r="9">
          <cell r="B9" t="str">
            <v>Muy Alta</v>
          </cell>
          <cell r="D9">
            <v>1</v>
          </cell>
        </row>
      </sheetData>
      <sheetData sheetId="7"/>
      <sheetData sheetId="8"/>
      <sheetData sheetId="9"/>
      <sheetData sheetId="10">
        <row r="4">
          <cell r="B4" t="str">
            <v>Muy BajaLeve</v>
          </cell>
          <cell r="C4" t="str">
            <v>Bajo</v>
          </cell>
          <cell r="Q4" t="str">
            <v>PreventivoAutomático</v>
          </cell>
          <cell r="R4">
            <v>0.5</v>
          </cell>
        </row>
        <row r="5">
          <cell r="B5" t="str">
            <v>Muy BajaMenor</v>
          </cell>
          <cell r="C5" t="str">
            <v>Bajo</v>
          </cell>
          <cell r="Q5" t="str">
            <v>PreventivoManual</v>
          </cell>
          <cell r="R5">
            <v>0.45</v>
          </cell>
        </row>
        <row r="6">
          <cell r="B6" t="str">
            <v>Muy BajaModerado</v>
          </cell>
          <cell r="C6" t="str">
            <v>Moderado</v>
          </cell>
          <cell r="Q6" t="str">
            <v>DetectivoAutomático</v>
          </cell>
          <cell r="R6">
            <v>0.4</v>
          </cell>
        </row>
        <row r="7">
          <cell r="B7" t="str">
            <v>Muy BajaMayor</v>
          </cell>
          <cell r="C7" t="str">
            <v xml:space="preserve">Alto </v>
          </cell>
          <cell r="Q7" t="str">
            <v>DetectivoManual</v>
          </cell>
          <cell r="R7">
            <v>0.35</v>
          </cell>
        </row>
        <row r="8">
          <cell r="B8" t="str">
            <v>Muy BajaCatastrófico</v>
          </cell>
          <cell r="C8" t="str">
            <v>Extremo</v>
          </cell>
          <cell r="Q8" t="str">
            <v>CorrectivoAutomático</v>
          </cell>
          <cell r="R8">
            <v>0.35</v>
          </cell>
        </row>
        <row r="9">
          <cell r="B9" t="str">
            <v>BajaLeve</v>
          </cell>
          <cell r="C9" t="str">
            <v>Bajo</v>
          </cell>
          <cell r="Q9" t="str">
            <v>CorrectivoManual</v>
          </cell>
          <cell r="R9">
            <v>0.3</v>
          </cell>
        </row>
        <row r="10">
          <cell r="B10" t="str">
            <v>BajaMenor</v>
          </cell>
          <cell r="C10" t="str">
            <v>Moderado</v>
          </cell>
        </row>
        <row r="11">
          <cell r="B11" t="str">
            <v>BajaModerado</v>
          </cell>
          <cell r="C11" t="str">
            <v>Moderado</v>
          </cell>
        </row>
        <row r="12">
          <cell r="B12" t="str">
            <v>BajaMayor</v>
          </cell>
          <cell r="C12" t="str">
            <v xml:space="preserve">Alto </v>
          </cell>
        </row>
        <row r="13">
          <cell r="B13" t="str">
            <v>BajaCatastrófico</v>
          </cell>
          <cell r="C13" t="str">
            <v>Extremo</v>
          </cell>
        </row>
        <row r="14">
          <cell r="B14" t="str">
            <v>MediaLeve</v>
          </cell>
          <cell r="C14" t="str">
            <v>Moderado</v>
          </cell>
        </row>
        <row r="15">
          <cell r="B15" t="str">
            <v>MediaMenor</v>
          </cell>
          <cell r="C15" t="str">
            <v>Moderado</v>
          </cell>
        </row>
        <row r="16">
          <cell r="B16" t="str">
            <v>MediaModerado</v>
          </cell>
          <cell r="C16" t="str">
            <v>Moderado</v>
          </cell>
        </row>
        <row r="17">
          <cell r="B17" t="str">
            <v>MediaMayor</v>
          </cell>
          <cell r="C17" t="str">
            <v xml:space="preserve">Alto </v>
          </cell>
        </row>
        <row r="18">
          <cell r="B18" t="str">
            <v>MediaCatastrófico</v>
          </cell>
          <cell r="C18" t="str">
            <v>Extremo</v>
          </cell>
        </row>
        <row r="19">
          <cell r="B19" t="str">
            <v>AltaLeve</v>
          </cell>
          <cell r="C19" t="str">
            <v>Moderado</v>
          </cell>
        </row>
        <row r="20">
          <cell r="B20" t="str">
            <v>AltaMenor</v>
          </cell>
          <cell r="C20" t="str">
            <v>Moderado</v>
          </cell>
        </row>
        <row r="21">
          <cell r="B21" t="str">
            <v>AltaModerado</v>
          </cell>
          <cell r="C21" t="str">
            <v xml:space="preserve">Alto </v>
          </cell>
        </row>
        <row r="22">
          <cell r="B22" t="str">
            <v>AltaMayor</v>
          </cell>
          <cell r="C22" t="str">
            <v xml:space="preserve">Alto </v>
          </cell>
        </row>
        <row r="23">
          <cell r="B23" t="str">
            <v>AltaCatastrófico</v>
          </cell>
          <cell r="C23" t="str">
            <v>Extremo</v>
          </cell>
        </row>
        <row r="24">
          <cell r="B24" t="str">
            <v>Muy AltaLeve</v>
          </cell>
          <cell r="C24" t="str">
            <v xml:space="preserve">Alto </v>
          </cell>
        </row>
        <row r="25">
          <cell r="B25" t="str">
            <v>Muy AltaMenor</v>
          </cell>
          <cell r="C25" t="str">
            <v xml:space="preserve">Alto </v>
          </cell>
        </row>
        <row r="26">
          <cell r="B26" t="str">
            <v>Muy AltaModerado</v>
          </cell>
          <cell r="C26" t="str">
            <v xml:space="preserve">Alto </v>
          </cell>
        </row>
        <row r="27">
          <cell r="B27" t="str">
            <v>Muy AltaMayor</v>
          </cell>
          <cell r="C27" t="str">
            <v xml:space="preserve">Alto </v>
          </cell>
        </row>
        <row r="28">
          <cell r="B28" t="str">
            <v>Muy AltaCatastrófico</v>
          </cell>
          <cell r="C28" t="str">
            <v>Extremo</v>
          </cell>
        </row>
      </sheetData>
      <sheetData sheetId="11"/>
      <sheetData sheetId="12"/>
      <sheetData sheetId="13"/>
      <sheetData sheetId="14"/>
      <sheetData sheetId="15"/>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Users/Usuario/Desktop/Nueva%20Metodologia%20Riesgos/Caja%20de%20Herramientas%20Guia%20DAPF/1.%20Matriz_mapa_riesgo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ndres Marin" refreshedDate="44186.276661689815" createdVersion="6" refreshedVersion="6" minRefreshableVersion="3" recordCount="10">
  <cacheSource type="worksheet">
    <worksheetSource name="Tabla1" r:id="rId2"/>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37:E249"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formats count="5">
    <format dxfId="2400">
      <pivotArea field="1" type="button" dataOnly="0" labelOnly="1" outline="0" axis="axisRow" fieldPosition="1"/>
    </format>
    <format dxfId="2399">
      <pivotArea dataOnly="0" labelOnly="1" outline="0" fieldPosition="0">
        <references count="1">
          <reference field="0" count="1">
            <x v="0"/>
          </reference>
        </references>
      </pivotArea>
    </format>
    <format dxfId="2398">
      <pivotArea dataOnly="0" labelOnly="1" outline="0" fieldPosition="0">
        <references count="1">
          <reference field="0" count="1">
            <x v="1"/>
          </reference>
        </references>
      </pivotArea>
    </format>
    <format dxfId="2397">
      <pivotArea dataOnly="0" labelOnly="1" outline="0" fieldPosition="0">
        <references count="2">
          <reference field="0" count="1" selected="0">
            <x v="0"/>
          </reference>
          <reference field="1" count="5">
            <x v="0"/>
            <x v="6"/>
            <x v="7"/>
            <x v="8"/>
            <x v="9"/>
          </reference>
        </references>
      </pivotArea>
    </format>
    <format dxfId="2396">
      <pivotArea dataOnly="0" labelOnly="1" outline="0" fieldPosition="0">
        <references count="2">
          <reference field="0" count="1" selected="0">
            <x v="1"/>
          </reference>
          <reference field="1" count="5">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id="1" name="Tabla1" displayName="Tabla1" ref="B237:C247" totalsRowShown="0" headerRowDxfId="2395" dataDxfId="2394">
  <autoFilter ref="B237:C247"/>
  <tableColumns count="2">
    <tableColumn id="1" name="Criterios" dataDxfId="2393"/>
    <tableColumn id="2" name="Subcriterios" dataDxfId="2392"/>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I18"/>
  <sheetViews>
    <sheetView showGridLines="0" zoomScale="90" zoomScaleNormal="90" workbookViewId="0">
      <selection activeCell="B18" sqref="B18:I18"/>
    </sheetView>
  </sheetViews>
  <sheetFormatPr baseColWidth="10" defaultColWidth="11.42578125" defaultRowHeight="15"/>
  <cols>
    <col min="1" max="1" width="28.140625" customWidth="1"/>
    <col min="2" max="2" width="18" customWidth="1"/>
    <col min="3" max="3" width="14.140625" style="86" customWidth="1"/>
    <col min="4" max="8" width="12.42578125" customWidth="1"/>
  </cols>
  <sheetData>
    <row r="1" spans="1:9" ht="42" customHeight="1">
      <c r="A1" s="293" t="s">
        <v>186</v>
      </c>
      <c r="B1" s="293"/>
      <c r="C1" s="293"/>
      <c r="D1" s="293"/>
      <c r="E1" s="293"/>
      <c r="F1" s="293"/>
    </row>
    <row r="5" spans="1:9">
      <c r="D5" s="95"/>
      <c r="E5" s="95"/>
      <c r="F5" s="95"/>
      <c r="G5" s="95"/>
      <c r="H5" s="95"/>
    </row>
    <row r="6" spans="1:9">
      <c r="D6" s="95"/>
      <c r="E6" s="95"/>
      <c r="F6" s="95"/>
      <c r="G6" s="95"/>
      <c r="H6" s="95"/>
    </row>
    <row r="7" spans="1:9" ht="33.75">
      <c r="A7" s="294" t="s">
        <v>217</v>
      </c>
      <c r="B7" s="294"/>
      <c r="C7" s="294"/>
      <c r="D7" s="294"/>
      <c r="E7" s="294"/>
      <c r="F7" s="294"/>
      <c r="G7" s="294"/>
      <c r="H7" s="294"/>
      <c r="I7" s="294"/>
    </row>
    <row r="9" spans="1:9" s="87" customFormat="1" ht="81.75" customHeight="1">
      <c r="A9" s="88" t="s">
        <v>218</v>
      </c>
      <c r="B9" s="295" t="s">
        <v>419</v>
      </c>
      <c r="C9" s="295"/>
      <c r="D9" s="295"/>
      <c r="E9" s="295"/>
      <c r="F9" s="295"/>
      <c r="G9" s="295"/>
      <c r="H9" s="295"/>
      <c r="I9" s="295"/>
    </row>
    <row r="10" spans="1:9" s="87" customFormat="1" ht="16.7" customHeight="1">
      <c r="A10" s="93"/>
      <c r="B10" s="94"/>
      <c r="C10" s="94"/>
      <c r="D10" s="93"/>
      <c r="E10" s="92"/>
    </row>
    <row r="11" spans="1:9" s="87" customFormat="1" ht="84" customHeight="1">
      <c r="A11" s="88" t="s">
        <v>184</v>
      </c>
      <c r="B11" s="89" t="s">
        <v>183</v>
      </c>
      <c r="C11" s="292" t="s">
        <v>420</v>
      </c>
      <c r="D11" s="292"/>
      <c r="E11" s="292"/>
      <c r="F11" s="292"/>
      <c r="G11" s="292"/>
      <c r="H11" s="292"/>
      <c r="I11" s="292"/>
    </row>
    <row r="12" spans="1:9" ht="32.25" customHeight="1">
      <c r="A12" s="91"/>
    </row>
    <row r="13" spans="1:9" ht="32.25" customHeight="1">
      <c r="A13" s="90" t="s">
        <v>185</v>
      </c>
      <c r="B13" s="292" t="s">
        <v>179</v>
      </c>
      <c r="C13" s="292"/>
      <c r="D13" s="292"/>
      <c r="E13" s="292"/>
      <c r="F13" s="292"/>
      <c r="G13" s="292"/>
      <c r="H13" s="292"/>
      <c r="I13" s="292"/>
    </row>
    <row r="14" spans="1:9" s="87" customFormat="1" ht="69" customHeight="1">
      <c r="A14" s="90" t="s">
        <v>182</v>
      </c>
      <c r="B14" s="292"/>
      <c r="C14" s="292"/>
      <c r="D14" s="292"/>
      <c r="E14" s="292"/>
      <c r="F14" s="292"/>
      <c r="G14" s="292"/>
      <c r="H14" s="292"/>
      <c r="I14" s="292"/>
    </row>
    <row r="15" spans="1:9" s="87" customFormat="1" ht="54" customHeight="1">
      <c r="A15" s="90" t="s">
        <v>181</v>
      </c>
      <c r="B15" s="292"/>
      <c r="C15" s="292"/>
      <c r="D15" s="292"/>
      <c r="E15" s="292"/>
      <c r="F15" s="292"/>
      <c r="G15" s="292"/>
      <c r="H15" s="292"/>
      <c r="I15" s="292"/>
    </row>
    <row r="16" spans="1:9" s="87" customFormat="1" ht="54" customHeight="1">
      <c r="A16" s="88" t="s">
        <v>180</v>
      </c>
      <c r="B16" s="292"/>
      <c r="C16" s="292"/>
      <c r="D16" s="292"/>
      <c r="E16" s="292"/>
      <c r="F16" s="292"/>
      <c r="G16" s="292"/>
      <c r="H16" s="292"/>
      <c r="I16" s="292"/>
    </row>
    <row r="18" spans="1:9" s="87" customFormat="1" ht="54.75" customHeight="1">
      <c r="A18" s="88" t="s">
        <v>178</v>
      </c>
      <c r="B18" s="291">
        <v>44349</v>
      </c>
      <c r="C18" s="291"/>
      <c r="D18" s="291"/>
      <c r="E18" s="291"/>
      <c r="F18" s="291"/>
      <c r="G18" s="291"/>
      <c r="H18" s="291"/>
      <c r="I18" s="291"/>
    </row>
  </sheetData>
  <mergeCells count="9">
    <mergeCell ref="B18:I18"/>
    <mergeCell ref="B13:I13"/>
    <mergeCell ref="B15:I15"/>
    <mergeCell ref="B16:I16"/>
    <mergeCell ref="A1:F1"/>
    <mergeCell ref="A7:I7"/>
    <mergeCell ref="B9:I9"/>
    <mergeCell ref="C11:I11"/>
    <mergeCell ref="B14:I14"/>
  </mergeCells>
  <dataValidations count="2">
    <dataValidation allowBlank="1" showInputMessage="1" showErrorMessage="1" prompt="Proponer y escribir en una frase la estrategia para gestionar la debilidad, la oportunidad, la amenaza o la fortaleza.Usar verbo de acción en infinitivo._x000a_" sqref="G1"/>
    <dataValidation type="list" allowBlank="1" showInputMessage="1" showErrorMessage="1" sqref="B11">
      <formula1>"Estrategicos, Misionales, Apoyo, Evaluacion y Mejora"</formula1>
    </dataValidation>
  </dataValidations>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4:AU63"/>
  <sheetViews>
    <sheetView topLeftCell="E1" workbookViewId="0">
      <selection activeCell="AT50" sqref="AT50"/>
    </sheetView>
  </sheetViews>
  <sheetFormatPr baseColWidth="10" defaultRowHeight="15"/>
  <cols>
    <col min="1" max="1" width="3.7109375" style="7" customWidth="1"/>
    <col min="2" max="2" width="6.7109375" style="7" customWidth="1"/>
    <col min="3" max="3" width="0.5703125" style="7" hidden="1" customWidth="1"/>
    <col min="4" max="4" width="11.42578125" style="7" hidden="1" customWidth="1"/>
    <col min="5" max="5" width="9.85546875" style="7" customWidth="1"/>
    <col min="6" max="8" width="11.42578125" style="7" hidden="1" customWidth="1"/>
    <col min="9" max="9" width="8.42578125" style="7" customWidth="1"/>
    <col min="10" max="11" width="11.42578125" style="7"/>
    <col min="12" max="12" width="0.140625" style="7" customWidth="1"/>
    <col min="13" max="13" width="0.28515625" style="7" hidden="1" customWidth="1"/>
    <col min="14" max="15" width="11.42578125" style="7" hidden="1" customWidth="1"/>
    <col min="16" max="16" width="11.42578125" style="7"/>
    <col min="17" max="17" width="10.28515625" style="7" customWidth="1"/>
    <col min="18" max="18" width="11.42578125" style="7" hidden="1" customWidth="1"/>
    <col min="19" max="19" width="0.85546875" style="7" hidden="1" customWidth="1"/>
    <col min="20" max="20" width="11.42578125" style="7" hidden="1" customWidth="1"/>
    <col min="21" max="21" width="0.140625" style="7" hidden="1" customWidth="1"/>
    <col min="22" max="22" width="11.42578125" style="7"/>
    <col min="23" max="23" width="10.140625" style="7" customWidth="1"/>
    <col min="24" max="24" width="3.85546875" style="7" hidden="1" customWidth="1"/>
    <col min="25" max="25" width="4.42578125" style="7" hidden="1" customWidth="1"/>
    <col min="26" max="27" width="11.42578125" style="7" hidden="1" customWidth="1"/>
    <col min="28" max="28" width="11.42578125" style="7"/>
    <col min="29" max="29" width="9.7109375" style="7" customWidth="1"/>
    <col min="30" max="30" width="1.5703125" style="7" hidden="1" customWidth="1"/>
    <col min="31" max="32" width="11.42578125" style="7" hidden="1" customWidth="1"/>
    <col min="33" max="33" width="0.85546875" style="7" hidden="1" customWidth="1"/>
    <col min="34" max="34" width="11.42578125" style="7"/>
    <col min="35" max="35" width="13" style="7" customWidth="1"/>
    <col min="36" max="37" width="1.5703125" style="7" hidden="1" customWidth="1"/>
    <col min="38" max="38" width="1" style="7" customWidth="1"/>
    <col min="39" max="40" width="11.42578125" style="7"/>
    <col min="41" max="41" width="4.5703125" style="7" customWidth="1"/>
    <col min="42" max="42" width="2.42578125" style="7" hidden="1" customWidth="1"/>
    <col min="43" max="45" width="11.42578125" style="7" hidden="1" customWidth="1"/>
    <col min="46" max="46" width="11.42578125" style="7"/>
    <col min="47" max="47" width="15.7109375" style="7" customWidth="1"/>
    <col min="48" max="16384" width="11.42578125" style="7"/>
  </cols>
  <sheetData>
    <row r="4" spans="2:47">
      <c r="B4" s="495" t="s">
        <v>361</v>
      </c>
      <c r="C4" s="495"/>
      <c r="D4" s="495"/>
      <c r="E4" s="495"/>
      <c r="F4" s="495"/>
      <c r="G4" s="495"/>
      <c r="H4" s="495"/>
      <c r="I4" s="495"/>
      <c r="J4" s="496" t="s">
        <v>8</v>
      </c>
      <c r="K4" s="496"/>
      <c r="L4" s="496"/>
      <c r="M4" s="496"/>
      <c r="N4" s="496"/>
      <c r="O4" s="496"/>
      <c r="P4" s="496"/>
      <c r="Q4" s="496"/>
      <c r="R4" s="496"/>
      <c r="S4" s="496"/>
      <c r="T4" s="496"/>
      <c r="U4" s="496"/>
      <c r="V4" s="496"/>
      <c r="W4" s="496"/>
      <c r="X4" s="496"/>
      <c r="Y4" s="496"/>
      <c r="Z4" s="496"/>
      <c r="AA4" s="496"/>
      <c r="AB4" s="496"/>
      <c r="AC4" s="496"/>
      <c r="AD4" s="496"/>
      <c r="AE4" s="496"/>
      <c r="AF4" s="496"/>
      <c r="AG4" s="496"/>
      <c r="AH4" s="496"/>
      <c r="AI4" s="496"/>
      <c r="AJ4" s="496"/>
      <c r="AK4" s="496"/>
      <c r="AL4" s="496"/>
      <c r="AT4" s="497" t="s">
        <v>25</v>
      </c>
      <c r="AU4" s="497"/>
    </row>
    <row r="5" spans="2:47">
      <c r="B5" s="495"/>
      <c r="C5" s="495"/>
      <c r="D5" s="495"/>
      <c r="E5" s="495"/>
      <c r="F5" s="495"/>
      <c r="G5" s="495"/>
      <c r="H5" s="495"/>
      <c r="I5" s="495"/>
      <c r="J5" s="496"/>
      <c r="K5" s="496"/>
      <c r="L5" s="496"/>
      <c r="M5" s="496"/>
      <c r="N5" s="496"/>
      <c r="O5" s="496"/>
      <c r="P5" s="496"/>
      <c r="Q5" s="496"/>
      <c r="R5" s="496"/>
      <c r="S5" s="496"/>
      <c r="T5" s="496"/>
      <c r="U5" s="496"/>
      <c r="V5" s="496"/>
      <c r="W5" s="496"/>
      <c r="X5" s="496"/>
      <c r="Y5" s="496"/>
      <c r="Z5" s="496"/>
      <c r="AA5" s="496"/>
      <c r="AB5" s="496"/>
      <c r="AC5" s="496"/>
      <c r="AD5" s="496"/>
      <c r="AE5" s="496"/>
      <c r="AF5" s="496"/>
      <c r="AG5" s="496"/>
      <c r="AH5" s="496"/>
      <c r="AI5" s="496"/>
      <c r="AJ5" s="496"/>
      <c r="AK5" s="496"/>
      <c r="AL5" s="496"/>
      <c r="AT5" s="497"/>
      <c r="AU5" s="497"/>
    </row>
    <row r="6" spans="2:47">
      <c r="B6" s="495"/>
      <c r="C6" s="495"/>
      <c r="D6" s="495"/>
      <c r="E6" s="495"/>
      <c r="F6" s="495"/>
      <c r="G6" s="495"/>
      <c r="H6" s="495"/>
      <c r="I6" s="495"/>
      <c r="J6" s="496"/>
      <c r="K6" s="496"/>
      <c r="L6" s="496"/>
      <c r="M6" s="496"/>
      <c r="N6" s="496"/>
      <c r="O6" s="496"/>
      <c r="P6" s="496"/>
      <c r="Q6" s="496"/>
      <c r="R6" s="496"/>
      <c r="S6" s="496"/>
      <c r="T6" s="496"/>
      <c r="U6" s="496"/>
      <c r="V6" s="496"/>
      <c r="W6" s="496"/>
      <c r="X6" s="496"/>
      <c r="Y6" s="496"/>
      <c r="Z6" s="496"/>
      <c r="AA6" s="496"/>
      <c r="AB6" s="496"/>
      <c r="AC6" s="496"/>
      <c r="AD6" s="496"/>
      <c r="AE6" s="496"/>
      <c r="AF6" s="496"/>
      <c r="AG6" s="496"/>
      <c r="AH6" s="496"/>
      <c r="AI6" s="496"/>
      <c r="AJ6" s="496"/>
      <c r="AK6" s="496"/>
      <c r="AL6" s="496"/>
      <c r="AT6" s="497"/>
      <c r="AU6" s="497"/>
    </row>
    <row r="7" spans="2:47" ht="15.75" thickBot="1"/>
    <row r="8" spans="2:47" ht="15.75">
      <c r="B8" s="498" t="s">
        <v>109</v>
      </c>
      <c r="C8" s="498"/>
      <c r="D8" s="499"/>
      <c r="E8" s="465" t="s">
        <v>160</v>
      </c>
      <c r="F8" s="466"/>
      <c r="G8" s="466"/>
      <c r="H8" s="466"/>
      <c r="I8" s="467"/>
      <c r="J8" s="50" t="s">
        <v>358</v>
      </c>
      <c r="K8" s="51" t="s">
        <v>358</v>
      </c>
      <c r="L8" s="51" t="s">
        <v>358</v>
      </c>
      <c r="M8" s="51" t="s">
        <v>358</v>
      </c>
      <c r="N8" s="51" t="s">
        <v>358</v>
      </c>
      <c r="O8" s="52" t="s">
        <v>358</v>
      </c>
      <c r="P8" s="50" t="s">
        <v>358</v>
      </c>
      <c r="Q8" s="51" t="s">
        <v>358</v>
      </c>
      <c r="R8" s="51" t="s">
        <v>358</v>
      </c>
      <c r="S8" s="51" t="s">
        <v>358</v>
      </c>
      <c r="T8" s="51" t="s">
        <v>358</v>
      </c>
      <c r="U8" s="52" t="s">
        <v>358</v>
      </c>
      <c r="V8" s="50" t="s">
        <v>358</v>
      </c>
      <c r="W8" s="51" t="s">
        <v>358</v>
      </c>
      <c r="X8" s="51" t="s">
        <v>358</v>
      </c>
      <c r="Y8" s="51" t="s">
        <v>358</v>
      </c>
      <c r="Z8" s="51" t="s">
        <v>358</v>
      </c>
      <c r="AA8" s="52" t="s">
        <v>358</v>
      </c>
      <c r="AB8" s="50" t="s">
        <v>358</v>
      </c>
      <c r="AC8" s="51" t="s">
        <v>358</v>
      </c>
      <c r="AD8" s="51" t="s">
        <v>358</v>
      </c>
      <c r="AE8" s="51" t="s">
        <v>358</v>
      </c>
      <c r="AF8" s="51" t="s">
        <v>358</v>
      </c>
      <c r="AG8" s="52" t="s">
        <v>358</v>
      </c>
      <c r="AH8" s="53" t="s">
        <v>358</v>
      </c>
      <c r="AI8" s="54" t="s">
        <v>358</v>
      </c>
      <c r="AJ8" s="54" t="s">
        <v>358</v>
      </c>
      <c r="AK8" s="54" t="s">
        <v>358</v>
      </c>
      <c r="AL8" s="54" t="s">
        <v>358</v>
      </c>
      <c r="AN8" s="500" t="s">
        <v>161</v>
      </c>
      <c r="AO8" s="501"/>
      <c r="AP8" s="501"/>
      <c r="AQ8" s="501"/>
      <c r="AR8" s="501"/>
      <c r="AS8" s="502"/>
      <c r="AT8" s="484" t="s">
        <v>360</v>
      </c>
      <c r="AU8" s="484"/>
    </row>
    <row r="9" spans="2:47" ht="15.75">
      <c r="B9" s="498"/>
      <c r="C9" s="498"/>
      <c r="D9" s="499"/>
      <c r="E9" s="471"/>
      <c r="F9" s="475"/>
      <c r="G9" s="475"/>
      <c r="H9" s="475"/>
      <c r="I9" s="470"/>
      <c r="J9" s="55" t="s">
        <v>358</v>
      </c>
      <c r="K9" s="56" t="s">
        <v>358</v>
      </c>
      <c r="L9" s="56" t="s">
        <v>358</v>
      </c>
      <c r="M9" s="56" t="s">
        <v>358</v>
      </c>
      <c r="N9" s="56" t="s">
        <v>358</v>
      </c>
      <c r="O9" s="57" t="s">
        <v>358</v>
      </c>
      <c r="P9" s="55" t="s">
        <v>358</v>
      </c>
      <c r="Q9" s="56" t="s">
        <v>358</v>
      </c>
      <c r="R9" s="56" t="s">
        <v>358</v>
      </c>
      <c r="S9" s="56" t="s">
        <v>358</v>
      </c>
      <c r="T9" s="56" t="s">
        <v>358</v>
      </c>
      <c r="U9" s="57" t="s">
        <v>358</v>
      </c>
      <c r="V9" s="55" t="s">
        <v>358</v>
      </c>
      <c r="W9" s="56" t="s">
        <v>358</v>
      </c>
      <c r="X9" s="56" t="s">
        <v>358</v>
      </c>
      <c r="Y9" s="56" t="s">
        <v>358</v>
      </c>
      <c r="Z9" s="56" t="s">
        <v>358</v>
      </c>
      <c r="AA9" s="57" t="s">
        <v>358</v>
      </c>
      <c r="AB9" s="55" t="s">
        <v>358</v>
      </c>
      <c r="AC9" s="56" t="s">
        <v>358</v>
      </c>
      <c r="AD9" s="56" t="s">
        <v>358</v>
      </c>
      <c r="AE9" s="56" t="s">
        <v>358</v>
      </c>
      <c r="AF9" s="56" t="s">
        <v>358</v>
      </c>
      <c r="AG9" s="57" t="s">
        <v>358</v>
      </c>
      <c r="AH9" s="58" t="s">
        <v>358</v>
      </c>
      <c r="AI9" s="59" t="s">
        <v>358</v>
      </c>
      <c r="AJ9" s="59" t="s">
        <v>358</v>
      </c>
      <c r="AK9" s="59" t="s">
        <v>358</v>
      </c>
      <c r="AL9" s="59" t="s">
        <v>358</v>
      </c>
      <c r="AN9" s="503"/>
      <c r="AO9" s="504"/>
      <c r="AP9" s="504"/>
      <c r="AQ9" s="504"/>
      <c r="AR9" s="504"/>
      <c r="AS9" s="505"/>
      <c r="AT9" s="484"/>
      <c r="AU9" s="484"/>
    </row>
    <row r="10" spans="2:47" ht="15.75">
      <c r="B10" s="498"/>
      <c r="C10" s="498"/>
      <c r="D10" s="499"/>
      <c r="E10" s="471"/>
      <c r="F10" s="475"/>
      <c r="G10" s="475"/>
      <c r="H10" s="475"/>
      <c r="I10" s="470"/>
      <c r="J10" s="55" t="s">
        <v>358</v>
      </c>
      <c r="K10" s="56" t="s">
        <v>358</v>
      </c>
      <c r="L10" s="56" t="s">
        <v>358</v>
      </c>
      <c r="M10" s="56" t="s">
        <v>358</v>
      </c>
      <c r="N10" s="56" t="s">
        <v>358</v>
      </c>
      <c r="O10" s="57" t="s">
        <v>358</v>
      </c>
      <c r="P10" s="55" t="s">
        <v>358</v>
      </c>
      <c r="Q10" s="56" t="s">
        <v>358</v>
      </c>
      <c r="R10" s="56" t="s">
        <v>358</v>
      </c>
      <c r="S10" s="56" t="s">
        <v>358</v>
      </c>
      <c r="T10" s="56" t="s">
        <v>358</v>
      </c>
      <c r="U10" s="57" t="s">
        <v>358</v>
      </c>
      <c r="V10" s="55" t="s">
        <v>358</v>
      </c>
      <c r="W10" s="56" t="s">
        <v>358</v>
      </c>
      <c r="X10" s="56" t="s">
        <v>358</v>
      </c>
      <c r="Y10" s="56" t="s">
        <v>358</v>
      </c>
      <c r="Z10" s="56" t="s">
        <v>358</v>
      </c>
      <c r="AA10" s="57" t="s">
        <v>358</v>
      </c>
      <c r="AB10" s="55" t="s">
        <v>358</v>
      </c>
      <c r="AC10" s="56" t="s">
        <v>358</v>
      </c>
      <c r="AD10" s="56" t="s">
        <v>358</v>
      </c>
      <c r="AE10" s="56" t="s">
        <v>358</v>
      </c>
      <c r="AF10" s="56" t="s">
        <v>358</v>
      </c>
      <c r="AG10" s="57" t="s">
        <v>358</v>
      </c>
      <c r="AH10" s="58" t="s">
        <v>358</v>
      </c>
      <c r="AI10" s="59" t="s">
        <v>358</v>
      </c>
      <c r="AJ10" s="59" t="s">
        <v>358</v>
      </c>
      <c r="AK10" s="59" t="s">
        <v>358</v>
      </c>
      <c r="AL10" s="59" t="s">
        <v>358</v>
      </c>
      <c r="AN10" s="503"/>
      <c r="AO10" s="504"/>
      <c r="AP10" s="504"/>
      <c r="AQ10" s="504"/>
      <c r="AR10" s="504"/>
      <c r="AS10" s="505"/>
      <c r="AT10" s="484"/>
      <c r="AU10" s="484"/>
    </row>
    <row r="11" spans="2:47" ht="15.75">
      <c r="B11" s="498"/>
      <c r="C11" s="498"/>
      <c r="D11" s="499"/>
      <c r="E11" s="471"/>
      <c r="F11" s="475"/>
      <c r="G11" s="475"/>
      <c r="H11" s="475"/>
      <c r="I11" s="470"/>
      <c r="J11" s="55" t="s">
        <v>358</v>
      </c>
      <c r="K11" s="56" t="s">
        <v>358</v>
      </c>
      <c r="L11" s="56" t="s">
        <v>358</v>
      </c>
      <c r="M11" s="56" t="s">
        <v>358</v>
      </c>
      <c r="N11" s="56" t="s">
        <v>358</v>
      </c>
      <c r="O11" s="57" t="s">
        <v>358</v>
      </c>
      <c r="P11" s="55" t="s">
        <v>358</v>
      </c>
      <c r="Q11" s="56" t="s">
        <v>358</v>
      </c>
      <c r="R11" s="56" t="s">
        <v>358</v>
      </c>
      <c r="S11" s="56" t="s">
        <v>358</v>
      </c>
      <c r="T11" s="56" t="s">
        <v>358</v>
      </c>
      <c r="U11" s="57" t="s">
        <v>358</v>
      </c>
      <c r="V11" s="55" t="s">
        <v>358</v>
      </c>
      <c r="W11" s="56" t="s">
        <v>358</v>
      </c>
      <c r="X11" s="56" t="s">
        <v>358</v>
      </c>
      <c r="Y11" s="56" t="s">
        <v>358</v>
      </c>
      <c r="Z11" s="56" t="s">
        <v>358</v>
      </c>
      <c r="AA11" s="57" t="s">
        <v>358</v>
      </c>
      <c r="AB11" s="55" t="s">
        <v>358</v>
      </c>
      <c r="AC11" s="56" t="s">
        <v>358</v>
      </c>
      <c r="AD11" s="56" t="s">
        <v>358</v>
      </c>
      <c r="AE11" s="56" t="s">
        <v>358</v>
      </c>
      <c r="AF11" s="56" t="s">
        <v>358</v>
      </c>
      <c r="AG11" s="57" t="s">
        <v>358</v>
      </c>
      <c r="AH11" s="58" t="s">
        <v>358</v>
      </c>
      <c r="AI11" s="59" t="s">
        <v>358</v>
      </c>
      <c r="AJ11" s="59" t="s">
        <v>358</v>
      </c>
      <c r="AK11" s="59" t="s">
        <v>358</v>
      </c>
      <c r="AL11" s="59" t="s">
        <v>358</v>
      </c>
      <c r="AN11" s="503"/>
      <c r="AO11" s="504"/>
      <c r="AP11" s="504"/>
      <c r="AQ11" s="504"/>
      <c r="AR11" s="504"/>
      <c r="AS11" s="505"/>
      <c r="AT11" s="484"/>
      <c r="AU11" s="484"/>
    </row>
    <row r="12" spans="2:47" ht="15.75">
      <c r="B12" s="498"/>
      <c r="C12" s="498"/>
      <c r="D12" s="499"/>
      <c r="E12" s="471"/>
      <c r="F12" s="475"/>
      <c r="G12" s="475"/>
      <c r="H12" s="475"/>
      <c r="I12" s="470"/>
      <c r="J12" s="55" t="s">
        <v>358</v>
      </c>
      <c r="K12" s="56" t="s">
        <v>358</v>
      </c>
      <c r="L12" s="56" t="s">
        <v>358</v>
      </c>
      <c r="M12" s="56" t="s">
        <v>358</v>
      </c>
      <c r="N12" s="56" t="s">
        <v>358</v>
      </c>
      <c r="O12" s="57" t="s">
        <v>358</v>
      </c>
      <c r="P12" s="55" t="s">
        <v>358</v>
      </c>
      <c r="Q12" s="56" t="s">
        <v>358</v>
      </c>
      <c r="R12" s="56" t="s">
        <v>358</v>
      </c>
      <c r="S12" s="56" t="s">
        <v>358</v>
      </c>
      <c r="T12" s="56" t="s">
        <v>358</v>
      </c>
      <c r="U12" s="57" t="s">
        <v>358</v>
      </c>
      <c r="V12" s="55" t="s">
        <v>358</v>
      </c>
      <c r="W12" s="56" t="s">
        <v>358</v>
      </c>
      <c r="X12" s="56" t="s">
        <v>358</v>
      </c>
      <c r="Y12" s="56" t="s">
        <v>358</v>
      </c>
      <c r="Z12" s="56" t="s">
        <v>358</v>
      </c>
      <c r="AA12" s="57" t="s">
        <v>358</v>
      </c>
      <c r="AB12" s="55" t="s">
        <v>358</v>
      </c>
      <c r="AC12" s="56" t="s">
        <v>358</v>
      </c>
      <c r="AD12" s="56" t="s">
        <v>358</v>
      </c>
      <c r="AE12" s="56" t="s">
        <v>358</v>
      </c>
      <c r="AF12" s="56" t="s">
        <v>358</v>
      </c>
      <c r="AG12" s="57" t="s">
        <v>358</v>
      </c>
      <c r="AH12" s="58" t="s">
        <v>358</v>
      </c>
      <c r="AI12" s="59" t="s">
        <v>358</v>
      </c>
      <c r="AJ12" s="59" t="s">
        <v>358</v>
      </c>
      <c r="AK12" s="59" t="s">
        <v>358</v>
      </c>
      <c r="AL12" s="59" t="s">
        <v>358</v>
      </c>
      <c r="AN12" s="503"/>
      <c r="AO12" s="504"/>
      <c r="AP12" s="504"/>
      <c r="AQ12" s="504"/>
      <c r="AR12" s="504"/>
      <c r="AS12" s="505"/>
      <c r="AT12" s="484"/>
      <c r="AU12" s="484"/>
    </row>
    <row r="13" spans="2:47" ht="15.75">
      <c r="B13" s="498"/>
      <c r="C13" s="498"/>
      <c r="D13" s="499"/>
      <c r="E13" s="471"/>
      <c r="F13" s="475"/>
      <c r="G13" s="475"/>
      <c r="H13" s="475"/>
      <c r="I13" s="470"/>
      <c r="J13" s="55" t="s">
        <v>358</v>
      </c>
      <c r="K13" s="56" t="s">
        <v>358</v>
      </c>
      <c r="L13" s="56" t="s">
        <v>358</v>
      </c>
      <c r="M13" s="56" t="s">
        <v>358</v>
      </c>
      <c r="N13" s="56" t="s">
        <v>358</v>
      </c>
      <c r="O13" s="57" t="s">
        <v>358</v>
      </c>
      <c r="P13" s="55" t="s">
        <v>358</v>
      </c>
      <c r="Q13" s="56" t="s">
        <v>358</v>
      </c>
      <c r="R13" s="56" t="s">
        <v>358</v>
      </c>
      <c r="S13" s="56" t="s">
        <v>358</v>
      </c>
      <c r="T13" s="56" t="s">
        <v>358</v>
      </c>
      <c r="U13" s="57" t="s">
        <v>358</v>
      </c>
      <c r="V13" s="55" t="s">
        <v>358</v>
      </c>
      <c r="W13" s="56" t="s">
        <v>358</v>
      </c>
      <c r="X13" s="56" t="s">
        <v>358</v>
      </c>
      <c r="Y13" s="56" t="s">
        <v>358</v>
      </c>
      <c r="Z13" s="56" t="s">
        <v>358</v>
      </c>
      <c r="AA13" s="57" t="s">
        <v>358</v>
      </c>
      <c r="AB13" s="55" t="s">
        <v>358</v>
      </c>
      <c r="AC13" s="56" t="s">
        <v>358</v>
      </c>
      <c r="AD13" s="56" t="s">
        <v>358</v>
      </c>
      <c r="AE13" s="56" t="s">
        <v>358</v>
      </c>
      <c r="AF13" s="56" t="s">
        <v>358</v>
      </c>
      <c r="AG13" s="57" t="s">
        <v>358</v>
      </c>
      <c r="AH13" s="58" t="s">
        <v>358</v>
      </c>
      <c r="AI13" s="59" t="s">
        <v>358</v>
      </c>
      <c r="AJ13" s="59" t="s">
        <v>358</v>
      </c>
      <c r="AK13" s="59" t="s">
        <v>358</v>
      </c>
      <c r="AL13" s="59" t="s">
        <v>358</v>
      </c>
      <c r="AN13" s="503"/>
      <c r="AO13" s="504"/>
      <c r="AP13" s="504"/>
      <c r="AQ13" s="504"/>
      <c r="AR13" s="504"/>
      <c r="AS13" s="505"/>
      <c r="AT13" s="484"/>
      <c r="AU13" s="484"/>
    </row>
    <row r="14" spans="2:47" ht="5.25" customHeight="1" thickBot="1">
      <c r="B14" s="498"/>
      <c r="C14" s="498"/>
      <c r="D14" s="499"/>
      <c r="E14" s="471"/>
      <c r="F14" s="475"/>
      <c r="G14" s="475"/>
      <c r="H14" s="475"/>
      <c r="I14" s="470"/>
      <c r="J14" s="55" t="s">
        <v>358</v>
      </c>
      <c r="K14" s="56" t="s">
        <v>358</v>
      </c>
      <c r="L14" s="56" t="s">
        <v>358</v>
      </c>
      <c r="M14" s="56" t="s">
        <v>358</v>
      </c>
      <c r="N14" s="56" t="s">
        <v>358</v>
      </c>
      <c r="O14" s="57" t="s">
        <v>358</v>
      </c>
      <c r="P14" s="55" t="s">
        <v>358</v>
      </c>
      <c r="Q14" s="56" t="s">
        <v>358</v>
      </c>
      <c r="R14" s="56" t="s">
        <v>358</v>
      </c>
      <c r="S14" s="56" t="s">
        <v>358</v>
      </c>
      <c r="T14" s="56" t="s">
        <v>358</v>
      </c>
      <c r="U14" s="57" t="s">
        <v>358</v>
      </c>
      <c r="V14" s="55" t="s">
        <v>358</v>
      </c>
      <c r="W14" s="56" t="s">
        <v>358</v>
      </c>
      <c r="X14" s="56" t="s">
        <v>358</v>
      </c>
      <c r="Y14" s="56" t="s">
        <v>358</v>
      </c>
      <c r="Z14" s="56" t="s">
        <v>358</v>
      </c>
      <c r="AA14" s="57" t="s">
        <v>358</v>
      </c>
      <c r="AB14" s="55" t="s">
        <v>358</v>
      </c>
      <c r="AC14" s="56" t="s">
        <v>358</v>
      </c>
      <c r="AD14" s="56" t="s">
        <v>358</v>
      </c>
      <c r="AE14" s="56" t="s">
        <v>358</v>
      </c>
      <c r="AF14" s="56" t="s">
        <v>358</v>
      </c>
      <c r="AG14" s="57" t="s">
        <v>358</v>
      </c>
      <c r="AH14" s="58" t="s">
        <v>358</v>
      </c>
      <c r="AI14" s="59" t="s">
        <v>358</v>
      </c>
      <c r="AJ14" s="59" t="s">
        <v>358</v>
      </c>
      <c r="AK14" s="59" t="s">
        <v>358</v>
      </c>
      <c r="AL14" s="59" t="s">
        <v>358</v>
      </c>
      <c r="AN14" s="503"/>
      <c r="AO14" s="504"/>
      <c r="AP14" s="504"/>
      <c r="AQ14" s="504"/>
      <c r="AR14" s="504"/>
      <c r="AS14" s="505"/>
      <c r="AT14" s="484"/>
      <c r="AU14" s="484"/>
    </row>
    <row r="15" spans="2:47" ht="16.5" hidden="1" thickBot="1">
      <c r="B15" s="498"/>
      <c r="C15" s="498"/>
      <c r="D15" s="499"/>
      <c r="E15" s="471"/>
      <c r="F15" s="475"/>
      <c r="G15" s="475"/>
      <c r="H15" s="475"/>
      <c r="I15" s="470"/>
      <c r="J15" s="55" t="s">
        <v>358</v>
      </c>
      <c r="K15" s="56" t="s">
        <v>358</v>
      </c>
      <c r="L15" s="56" t="s">
        <v>358</v>
      </c>
      <c r="M15" s="56" t="s">
        <v>358</v>
      </c>
      <c r="N15" s="56" t="s">
        <v>358</v>
      </c>
      <c r="O15" s="57" t="s">
        <v>358</v>
      </c>
      <c r="P15" s="55" t="s">
        <v>358</v>
      </c>
      <c r="Q15" s="56" t="s">
        <v>358</v>
      </c>
      <c r="R15" s="56" t="s">
        <v>358</v>
      </c>
      <c r="S15" s="56" t="s">
        <v>358</v>
      </c>
      <c r="T15" s="56" t="s">
        <v>358</v>
      </c>
      <c r="U15" s="57" t="s">
        <v>358</v>
      </c>
      <c r="V15" s="55" t="s">
        <v>358</v>
      </c>
      <c r="W15" s="56" t="s">
        <v>358</v>
      </c>
      <c r="X15" s="56" t="s">
        <v>358</v>
      </c>
      <c r="Y15" s="56" t="s">
        <v>358</v>
      </c>
      <c r="Z15" s="56" t="s">
        <v>358</v>
      </c>
      <c r="AA15" s="57" t="s">
        <v>358</v>
      </c>
      <c r="AB15" s="55" t="s">
        <v>358</v>
      </c>
      <c r="AC15" s="56" t="s">
        <v>358</v>
      </c>
      <c r="AD15" s="56" t="s">
        <v>358</v>
      </c>
      <c r="AE15" s="56" t="s">
        <v>358</v>
      </c>
      <c r="AF15" s="56" t="s">
        <v>358</v>
      </c>
      <c r="AG15" s="57" t="s">
        <v>358</v>
      </c>
      <c r="AH15" s="58" t="s">
        <v>358</v>
      </c>
      <c r="AI15" s="59" t="s">
        <v>358</v>
      </c>
      <c r="AJ15" s="59" t="s">
        <v>358</v>
      </c>
      <c r="AK15" s="59" t="s">
        <v>358</v>
      </c>
      <c r="AL15" s="59" t="s">
        <v>358</v>
      </c>
      <c r="AN15" s="503"/>
      <c r="AO15" s="504"/>
      <c r="AP15" s="504"/>
      <c r="AQ15" s="504"/>
      <c r="AR15" s="504"/>
      <c r="AS15" s="505"/>
      <c r="AT15" s="36"/>
      <c r="AU15" s="36"/>
    </row>
    <row r="16" spans="2:47" ht="16.5" hidden="1" thickBot="1">
      <c r="B16" s="498"/>
      <c r="C16" s="498"/>
      <c r="D16" s="499"/>
      <c r="E16" s="471"/>
      <c r="F16" s="475"/>
      <c r="G16" s="475"/>
      <c r="H16" s="475"/>
      <c r="I16" s="470"/>
      <c r="J16" s="55" t="s">
        <v>358</v>
      </c>
      <c r="K16" s="56" t="s">
        <v>358</v>
      </c>
      <c r="L16" s="56" t="s">
        <v>358</v>
      </c>
      <c r="M16" s="56" t="s">
        <v>358</v>
      </c>
      <c r="N16" s="56" t="s">
        <v>358</v>
      </c>
      <c r="O16" s="57" t="s">
        <v>358</v>
      </c>
      <c r="P16" s="55" t="s">
        <v>358</v>
      </c>
      <c r="Q16" s="56" t="s">
        <v>358</v>
      </c>
      <c r="R16" s="56" t="s">
        <v>358</v>
      </c>
      <c r="S16" s="56" t="s">
        <v>358</v>
      </c>
      <c r="T16" s="56" t="s">
        <v>358</v>
      </c>
      <c r="U16" s="57" t="s">
        <v>358</v>
      </c>
      <c r="V16" s="55" t="s">
        <v>358</v>
      </c>
      <c r="W16" s="56" t="s">
        <v>358</v>
      </c>
      <c r="X16" s="56" t="s">
        <v>358</v>
      </c>
      <c r="Y16" s="56" t="s">
        <v>358</v>
      </c>
      <c r="Z16" s="56" t="s">
        <v>358</v>
      </c>
      <c r="AA16" s="57" t="s">
        <v>358</v>
      </c>
      <c r="AB16" s="55" t="s">
        <v>358</v>
      </c>
      <c r="AC16" s="56" t="s">
        <v>358</v>
      </c>
      <c r="AD16" s="56" t="s">
        <v>358</v>
      </c>
      <c r="AE16" s="56" t="s">
        <v>358</v>
      </c>
      <c r="AF16" s="56" t="s">
        <v>358</v>
      </c>
      <c r="AG16" s="57" t="s">
        <v>358</v>
      </c>
      <c r="AH16" s="58" t="s">
        <v>358</v>
      </c>
      <c r="AI16" s="59" t="s">
        <v>358</v>
      </c>
      <c r="AJ16" s="59" t="s">
        <v>358</v>
      </c>
      <c r="AK16" s="59" t="s">
        <v>358</v>
      </c>
      <c r="AL16" s="59" t="s">
        <v>358</v>
      </c>
      <c r="AN16" s="503"/>
      <c r="AO16" s="504"/>
      <c r="AP16" s="504"/>
      <c r="AQ16" s="504"/>
      <c r="AR16" s="504"/>
      <c r="AS16" s="505"/>
      <c r="AT16" s="36"/>
      <c r="AU16" s="36"/>
    </row>
    <row r="17" spans="2:47" ht="16.5" hidden="1" thickBot="1">
      <c r="B17" s="498"/>
      <c r="C17" s="498"/>
      <c r="D17" s="499"/>
      <c r="E17" s="472"/>
      <c r="F17" s="473"/>
      <c r="G17" s="473"/>
      <c r="H17" s="473"/>
      <c r="I17" s="474"/>
      <c r="J17" s="60" t="s">
        <v>358</v>
      </c>
      <c r="K17" s="61" t="s">
        <v>358</v>
      </c>
      <c r="L17" s="61" t="s">
        <v>358</v>
      </c>
      <c r="M17" s="61" t="s">
        <v>358</v>
      </c>
      <c r="N17" s="61" t="s">
        <v>358</v>
      </c>
      <c r="O17" s="62" t="s">
        <v>358</v>
      </c>
      <c r="P17" s="55" t="s">
        <v>358</v>
      </c>
      <c r="Q17" s="56" t="s">
        <v>358</v>
      </c>
      <c r="R17" s="56" t="s">
        <v>358</v>
      </c>
      <c r="S17" s="56" t="s">
        <v>358</v>
      </c>
      <c r="T17" s="56" t="s">
        <v>358</v>
      </c>
      <c r="U17" s="57" t="s">
        <v>358</v>
      </c>
      <c r="V17" s="60" t="s">
        <v>358</v>
      </c>
      <c r="W17" s="61" t="s">
        <v>358</v>
      </c>
      <c r="X17" s="61" t="s">
        <v>358</v>
      </c>
      <c r="Y17" s="61" t="s">
        <v>358</v>
      </c>
      <c r="Z17" s="61" t="s">
        <v>358</v>
      </c>
      <c r="AA17" s="62" t="s">
        <v>358</v>
      </c>
      <c r="AB17" s="55" t="s">
        <v>358</v>
      </c>
      <c r="AC17" s="56" t="s">
        <v>358</v>
      </c>
      <c r="AD17" s="56" t="s">
        <v>358</v>
      </c>
      <c r="AE17" s="56" t="s">
        <v>358</v>
      </c>
      <c r="AF17" s="56" t="s">
        <v>358</v>
      </c>
      <c r="AG17" s="57" t="s">
        <v>358</v>
      </c>
      <c r="AH17" s="63" t="s">
        <v>358</v>
      </c>
      <c r="AI17" s="64" t="s">
        <v>358</v>
      </c>
      <c r="AJ17" s="64" t="s">
        <v>358</v>
      </c>
      <c r="AK17" s="64" t="s">
        <v>358</v>
      </c>
      <c r="AL17" s="64" t="s">
        <v>358</v>
      </c>
      <c r="AN17" s="506"/>
      <c r="AO17" s="507"/>
      <c r="AP17" s="507"/>
      <c r="AQ17" s="507"/>
      <c r="AR17" s="507"/>
      <c r="AS17" s="508"/>
      <c r="AT17" s="36"/>
      <c r="AU17" s="36"/>
    </row>
    <row r="18" spans="2:47" ht="15.75" customHeight="1">
      <c r="B18" s="498"/>
      <c r="C18" s="498"/>
      <c r="D18" s="499"/>
      <c r="E18" s="465" t="s">
        <v>162</v>
      </c>
      <c r="F18" s="466"/>
      <c r="G18" s="466"/>
      <c r="H18" s="466"/>
      <c r="I18" s="466"/>
      <c r="J18" s="223" t="s">
        <v>358</v>
      </c>
      <c r="K18" s="224" t="s">
        <v>358</v>
      </c>
      <c r="L18" s="224" t="s">
        <v>358</v>
      </c>
      <c r="M18" s="224" t="s">
        <v>358</v>
      </c>
      <c r="N18" s="224" t="s">
        <v>358</v>
      </c>
      <c r="O18" s="225" t="s">
        <v>358</v>
      </c>
      <c r="P18" s="223" t="s">
        <v>358</v>
      </c>
      <c r="Q18" s="224" t="s">
        <v>358</v>
      </c>
      <c r="R18" s="65" t="s">
        <v>358</v>
      </c>
      <c r="S18" s="65" t="s">
        <v>358</v>
      </c>
      <c r="T18" s="65" t="s">
        <v>358</v>
      </c>
      <c r="U18" s="66" t="s">
        <v>358</v>
      </c>
      <c r="V18" s="50" t="s">
        <v>358</v>
      </c>
      <c r="W18" s="51" t="s">
        <v>358</v>
      </c>
      <c r="X18" s="51" t="s">
        <v>358</v>
      </c>
      <c r="Y18" s="51" t="s">
        <v>358</v>
      </c>
      <c r="Z18" s="51" t="s">
        <v>358</v>
      </c>
      <c r="AA18" s="52" t="s">
        <v>358</v>
      </c>
      <c r="AB18" s="50" t="s">
        <v>358</v>
      </c>
      <c r="AC18" s="51" t="s">
        <v>358</v>
      </c>
      <c r="AD18" s="51" t="s">
        <v>358</v>
      </c>
      <c r="AE18" s="51" t="s">
        <v>358</v>
      </c>
      <c r="AF18" s="51" t="s">
        <v>358</v>
      </c>
      <c r="AG18" s="52" t="s">
        <v>358</v>
      </c>
      <c r="AH18" s="53" t="s">
        <v>358</v>
      </c>
      <c r="AI18" s="54" t="s">
        <v>358</v>
      </c>
      <c r="AJ18" s="54" t="s">
        <v>358</v>
      </c>
      <c r="AK18" s="54" t="s">
        <v>358</v>
      </c>
      <c r="AL18" s="54" t="s">
        <v>358</v>
      </c>
      <c r="AN18" s="509" t="s">
        <v>163</v>
      </c>
      <c r="AO18" s="510"/>
      <c r="AP18" s="510"/>
      <c r="AQ18" s="510"/>
      <c r="AR18" s="510"/>
      <c r="AS18" s="510"/>
      <c r="AT18" s="515" t="s">
        <v>359</v>
      </c>
      <c r="AU18" s="516"/>
    </row>
    <row r="19" spans="2:47" ht="15.75" customHeight="1">
      <c r="B19" s="498"/>
      <c r="C19" s="498"/>
      <c r="D19" s="499"/>
      <c r="E19" s="468"/>
      <c r="F19" s="475"/>
      <c r="G19" s="475"/>
      <c r="H19" s="475"/>
      <c r="I19" s="475"/>
      <c r="J19" s="226" t="s">
        <v>358</v>
      </c>
      <c r="K19" s="227" t="s">
        <v>358</v>
      </c>
      <c r="L19" s="227" t="s">
        <v>358</v>
      </c>
      <c r="M19" s="227" t="s">
        <v>358</v>
      </c>
      <c r="N19" s="227" t="s">
        <v>358</v>
      </c>
      <c r="O19" s="228" t="s">
        <v>358</v>
      </c>
      <c r="P19" s="226" t="s">
        <v>358</v>
      </c>
      <c r="Q19" s="227" t="s">
        <v>358</v>
      </c>
      <c r="R19" s="68" t="s">
        <v>358</v>
      </c>
      <c r="S19" s="68" t="s">
        <v>358</v>
      </c>
      <c r="T19" s="68" t="s">
        <v>358</v>
      </c>
      <c r="U19" s="69" t="s">
        <v>358</v>
      </c>
      <c r="V19" s="55" t="s">
        <v>358</v>
      </c>
      <c r="W19" s="56" t="s">
        <v>358</v>
      </c>
      <c r="X19" s="56" t="s">
        <v>358</v>
      </c>
      <c r="Y19" s="56" t="s">
        <v>358</v>
      </c>
      <c r="Z19" s="56" t="s">
        <v>358</v>
      </c>
      <c r="AA19" s="57" t="s">
        <v>358</v>
      </c>
      <c r="AB19" s="55" t="s">
        <v>358</v>
      </c>
      <c r="AC19" s="56" t="s">
        <v>358</v>
      </c>
      <c r="AD19" s="56" t="s">
        <v>358</v>
      </c>
      <c r="AE19" s="56" t="s">
        <v>358</v>
      </c>
      <c r="AF19" s="56" t="s">
        <v>358</v>
      </c>
      <c r="AG19" s="57" t="s">
        <v>358</v>
      </c>
      <c r="AH19" s="58" t="s">
        <v>358</v>
      </c>
      <c r="AI19" s="59" t="s">
        <v>358</v>
      </c>
      <c r="AJ19" s="59" t="s">
        <v>358</v>
      </c>
      <c r="AK19" s="59" t="s">
        <v>358</v>
      </c>
      <c r="AL19" s="59" t="s">
        <v>358</v>
      </c>
      <c r="AN19" s="511"/>
      <c r="AO19" s="512"/>
      <c r="AP19" s="512"/>
      <c r="AQ19" s="512"/>
      <c r="AR19" s="512"/>
      <c r="AS19" s="512"/>
      <c r="AT19" s="517"/>
      <c r="AU19" s="518"/>
    </row>
    <row r="20" spans="2:47" ht="15.75" customHeight="1">
      <c r="B20" s="498"/>
      <c r="C20" s="498"/>
      <c r="D20" s="499"/>
      <c r="E20" s="471"/>
      <c r="F20" s="475"/>
      <c r="G20" s="475"/>
      <c r="H20" s="475"/>
      <c r="I20" s="475"/>
      <c r="J20" s="226" t="s">
        <v>358</v>
      </c>
      <c r="K20" s="227" t="s">
        <v>358</v>
      </c>
      <c r="L20" s="227" t="s">
        <v>358</v>
      </c>
      <c r="M20" s="227" t="s">
        <v>358</v>
      </c>
      <c r="N20" s="227" t="s">
        <v>358</v>
      </c>
      <c r="O20" s="228" t="s">
        <v>358</v>
      </c>
      <c r="P20" s="226" t="s">
        <v>358</v>
      </c>
      <c r="Q20" s="227" t="s">
        <v>358</v>
      </c>
      <c r="R20" s="68" t="s">
        <v>358</v>
      </c>
      <c r="S20" s="68" t="s">
        <v>358</v>
      </c>
      <c r="T20" s="68" t="s">
        <v>358</v>
      </c>
      <c r="U20" s="69" t="s">
        <v>358</v>
      </c>
      <c r="V20" s="55" t="s">
        <v>358</v>
      </c>
      <c r="W20" s="56" t="s">
        <v>358</v>
      </c>
      <c r="X20" s="56" t="s">
        <v>358</v>
      </c>
      <c r="Y20" s="56" t="s">
        <v>358</v>
      </c>
      <c r="Z20" s="56" t="s">
        <v>358</v>
      </c>
      <c r="AA20" s="57" t="s">
        <v>358</v>
      </c>
      <c r="AB20" s="55" t="s">
        <v>358</v>
      </c>
      <c r="AC20" s="56" t="s">
        <v>358</v>
      </c>
      <c r="AD20" s="56" t="s">
        <v>358</v>
      </c>
      <c r="AE20" s="56" t="s">
        <v>358</v>
      </c>
      <c r="AF20" s="56" t="s">
        <v>358</v>
      </c>
      <c r="AG20" s="57" t="s">
        <v>358</v>
      </c>
      <c r="AH20" s="58" t="s">
        <v>358</v>
      </c>
      <c r="AI20" s="59" t="s">
        <v>358</v>
      </c>
      <c r="AJ20" s="59" t="s">
        <v>358</v>
      </c>
      <c r="AK20" s="59" t="s">
        <v>358</v>
      </c>
      <c r="AL20" s="59" t="s">
        <v>358</v>
      </c>
      <c r="AN20" s="511"/>
      <c r="AO20" s="512"/>
      <c r="AP20" s="512"/>
      <c r="AQ20" s="512"/>
      <c r="AR20" s="512"/>
      <c r="AS20" s="512"/>
      <c r="AT20" s="517"/>
      <c r="AU20" s="518"/>
    </row>
    <row r="21" spans="2:47" ht="15.75" customHeight="1">
      <c r="B21" s="498"/>
      <c r="C21" s="498"/>
      <c r="D21" s="499"/>
      <c r="E21" s="471"/>
      <c r="F21" s="475"/>
      <c r="G21" s="475"/>
      <c r="H21" s="475"/>
      <c r="I21" s="475"/>
      <c r="J21" s="226" t="s">
        <v>358</v>
      </c>
      <c r="K21" s="227" t="s">
        <v>358</v>
      </c>
      <c r="L21" s="227" t="s">
        <v>358</v>
      </c>
      <c r="M21" s="227" t="s">
        <v>358</v>
      </c>
      <c r="N21" s="227" t="s">
        <v>358</v>
      </c>
      <c r="O21" s="228" t="s">
        <v>358</v>
      </c>
      <c r="P21" s="226" t="s">
        <v>358</v>
      </c>
      <c r="Q21" s="227" t="s">
        <v>358</v>
      </c>
      <c r="R21" s="68" t="s">
        <v>358</v>
      </c>
      <c r="S21" s="68" t="s">
        <v>358</v>
      </c>
      <c r="T21" s="68" t="s">
        <v>358</v>
      </c>
      <c r="U21" s="69" t="s">
        <v>358</v>
      </c>
      <c r="V21" s="55" t="s">
        <v>358</v>
      </c>
      <c r="W21" s="56" t="s">
        <v>358</v>
      </c>
      <c r="X21" s="56" t="s">
        <v>358</v>
      </c>
      <c r="Y21" s="56" t="s">
        <v>358</v>
      </c>
      <c r="Z21" s="56" t="s">
        <v>358</v>
      </c>
      <c r="AA21" s="57" t="s">
        <v>358</v>
      </c>
      <c r="AB21" s="55" t="s">
        <v>358</v>
      </c>
      <c r="AC21" s="56" t="s">
        <v>358</v>
      </c>
      <c r="AD21" s="56" t="s">
        <v>358</v>
      </c>
      <c r="AE21" s="56" t="s">
        <v>358</v>
      </c>
      <c r="AF21" s="56" t="s">
        <v>358</v>
      </c>
      <c r="AG21" s="57" t="s">
        <v>358</v>
      </c>
      <c r="AH21" s="58" t="s">
        <v>358</v>
      </c>
      <c r="AI21" s="59" t="s">
        <v>358</v>
      </c>
      <c r="AJ21" s="59" t="s">
        <v>358</v>
      </c>
      <c r="AK21" s="59" t="s">
        <v>358</v>
      </c>
      <c r="AL21" s="59" t="s">
        <v>358</v>
      </c>
      <c r="AN21" s="511"/>
      <c r="AO21" s="512"/>
      <c r="AP21" s="512"/>
      <c r="AQ21" s="512"/>
      <c r="AR21" s="512"/>
      <c r="AS21" s="512"/>
      <c r="AT21" s="517"/>
      <c r="AU21" s="518"/>
    </row>
    <row r="22" spans="2:47" ht="15.75" customHeight="1">
      <c r="B22" s="498"/>
      <c r="C22" s="498"/>
      <c r="D22" s="499"/>
      <c r="E22" s="471"/>
      <c r="F22" s="475"/>
      <c r="G22" s="475"/>
      <c r="H22" s="475"/>
      <c r="I22" s="475"/>
      <c r="J22" s="226" t="s">
        <v>358</v>
      </c>
      <c r="K22" s="227" t="s">
        <v>358</v>
      </c>
      <c r="L22" s="227" t="s">
        <v>358</v>
      </c>
      <c r="M22" s="227" t="s">
        <v>358</v>
      </c>
      <c r="N22" s="227" t="s">
        <v>358</v>
      </c>
      <c r="O22" s="228" t="s">
        <v>358</v>
      </c>
      <c r="P22" s="226" t="s">
        <v>358</v>
      </c>
      <c r="Q22" s="227" t="s">
        <v>358</v>
      </c>
      <c r="R22" s="68" t="s">
        <v>358</v>
      </c>
      <c r="S22" s="68" t="s">
        <v>358</v>
      </c>
      <c r="T22" s="68" t="s">
        <v>358</v>
      </c>
      <c r="U22" s="69" t="s">
        <v>358</v>
      </c>
      <c r="V22" s="55" t="s">
        <v>358</v>
      </c>
      <c r="W22" s="56" t="s">
        <v>358</v>
      </c>
      <c r="X22" s="56" t="s">
        <v>358</v>
      </c>
      <c r="Y22" s="56" t="s">
        <v>358</v>
      </c>
      <c r="Z22" s="56" t="s">
        <v>358</v>
      </c>
      <c r="AA22" s="57" t="s">
        <v>358</v>
      </c>
      <c r="AB22" s="55" t="s">
        <v>358</v>
      </c>
      <c r="AC22" s="56" t="s">
        <v>358</v>
      </c>
      <c r="AD22" s="56" t="s">
        <v>358</v>
      </c>
      <c r="AE22" s="56" t="s">
        <v>358</v>
      </c>
      <c r="AF22" s="56" t="s">
        <v>358</v>
      </c>
      <c r="AG22" s="57" t="s">
        <v>358</v>
      </c>
      <c r="AH22" s="58" t="s">
        <v>358</v>
      </c>
      <c r="AI22" s="59" t="s">
        <v>358</v>
      </c>
      <c r="AJ22" s="59" t="s">
        <v>358</v>
      </c>
      <c r="AK22" s="59" t="s">
        <v>358</v>
      </c>
      <c r="AL22" s="59" t="s">
        <v>358</v>
      </c>
      <c r="AN22" s="511"/>
      <c r="AO22" s="512"/>
      <c r="AP22" s="512"/>
      <c r="AQ22" s="512"/>
      <c r="AR22" s="512"/>
      <c r="AS22" s="512"/>
      <c r="AT22" s="517"/>
      <c r="AU22" s="518"/>
    </row>
    <row r="23" spans="2:47" ht="0.75" customHeight="1">
      <c r="B23" s="498"/>
      <c r="C23" s="498"/>
      <c r="D23" s="499"/>
      <c r="E23" s="471"/>
      <c r="F23" s="475"/>
      <c r="G23" s="475"/>
      <c r="H23" s="475"/>
      <c r="I23" s="475"/>
      <c r="J23" s="226" t="s">
        <v>358</v>
      </c>
      <c r="K23" s="227" t="s">
        <v>358</v>
      </c>
      <c r="L23" s="227" t="s">
        <v>358</v>
      </c>
      <c r="M23" s="227" t="s">
        <v>358</v>
      </c>
      <c r="N23" s="227" t="s">
        <v>358</v>
      </c>
      <c r="O23" s="228" t="s">
        <v>358</v>
      </c>
      <c r="P23" s="226" t="s">
        <v>358</v>
      </c>
      <c r="Q23" s="227" t="s">
        <v>358</v>
      </c>
      <c r="R23" s="68" t="s">
        <v>358</v>
      </c>
      <c r="S23" s="68" t="s">
        <v>358</v>
      </c>
      <c r="T23" s="68" t="s">
        <v>358</v>
      </c>
      <c r="U23" s="69" t="s">
        <v>358</v>
      </c>
      <c r="V23" s="55" t="s">
        <v>358</v>
      </c>
      <c r="W23" s="56" t="s">
        <v>358</v>
      </c>
      <c r="X23" s="56" t="s">
        <v>358</v>
      </c>
      <c r="Y23" s="56" t="s">
        <v>358</v>
      </c>
      <c r="Z23" s="56" t="s">
        <v>358</v>
      </c>
      <c r="AA23" s="57" t="s">
        <v>358</v>
      </c>
      <c r="AB23" s="55" t="s">
        <v>358</v>
      </c>
      <c r="AC23" s="56" t="s">
        <v>358</v>
      </c>
      <c r="AD23" s="56" t="s">
        <v>358</v>
      </c>
      <c r="AE23" s="56" t="s">
        <v>358</v>
      </c>
      <c r="AF23" s="56" t="s">
        <v>358</v>
      </c>
      <c r="AG23" s="57" t="s">
        <v>358</v>
      </c>
      <c r="AH23" s="58" t="s">
        <v>358</v>
      </c>
      <c r="AI23" s="59" t="s">
        <v>358</v>
      </c>
      <c r="AJ23" s="59" t="s">
        <v>358</v>
      </c>
      <c r="AK23" s="59" t="s">
        <v>358</v>
      </c>
      <c r="AL23" s="59" t="s">
        <v>358</v>
      </c>
      <c r="AN23" s="511"/>
      <c r="AO23" s="512"/>
      <c r="AP23" s="512"/>
      <c r="AQ23" s="512"/>
      <c r="AR23" s="512"/>
      <c r="AS23" s="512"/>
      <c r="AT23" s="517"/>
      <c r="AU23" s="518"/>
    </row>
    <row r="24" spans="2:47" ht="15.75" hidden="1" customHeight="1">
      <c r="B24" s="498"/>
      <c r="C24" s="498"/>
      <c r="D24" s="499"/>
      <c r="E24" s="471"/>
      <c r="F24" s="475"/>
      <c r="G24" s="475"/>
      <c r="H24" s="475"/>
      <c r="I24" s="475"/>
      <c r="J24" s="226" t="s">
        <v>358</v>
      </c>
      <c r="K24" s="227" t="s">
        <v>358</v>
      </c>
      <c r="L24" s="227" t="s">
        <v>358</v>
      </c>
      <c r="M24" s="227" t="s">
        <v>358</v>
      </c>
      <c r="N24" s="227" t="s">
        <v>358</v>
      </c>
      <c r="O24" s="228" t="s">
        <v>358</v>
      </c>
      <c r="P24" s="226" t="s">
        <v>358</v>
      </c>
      <c r="Q24" s="227" t="s">
        <v>358</v>
      </c>
      <c r="R24" s="68" t="s">
        <v>358</v>
      </c>
      <c r="S24" s="68" t="s">
        <v>358</v>
      </c>
      <c r="T24" s="68" t="s">
        <v>358</v>
      </c>
      <c r="U24" s="69" t="s">
        <v>358</v>
      </c>
      <c r="V24" s="55" t="s">
        <v>358</v>
      </c>
      <c r="W24" s="56" t="s">
        <v>358</v>
      </c>
      <c r="X24" s="56" t="s">
        <v>358</v>
      </c>
      <c r="Y24" s="56" t="s">
        <v>358</v>
      </c>
      <c r="Z24" s="56" t="s">
        <v>358</v>
      </c>
      <c r="AA24" s="57" t="s">
        <v>358</v>
      </c>
      <c r="AB24" s="55" t="s">
        <v>358</v>
      </c>
      <c r="AC24" s="56" t="s">
        <v>358</v>
      </c>
      <c r="AD24" s="56" t="s">
        <v>358</v>
      </c>
      <c r="AE24" s="56" t="s">
        <v>358</v>
      </c>
      <c r="AF24" s="56" t="s">
        <v>358</v>
      </c>
      <c r="AG24" s="57" t="s">
        <v>358</v>
      </c>
      <c r="AH24" s="58" t="s">
        <v>358</v>
      </c>
      <c r="AI24" s="59" t="s">
        <v>358</v>
      </c>
      <c r="AJ24" s="59" t="s">
        <v>358</v>
      </c>
      <c r="AK24" s="59" t="s">
        <v>358</v>
      </c>
      <c r="AL24" s="59" t="s">
        <v>358</v>
      </c>
      <c r="AN24" s="511"/>
      <c r="AO24" s="512"/>
      <c r="AP24" s="512"/>
      <c r="AQ24" s="512"/>
      <c r="AR24" s="512"/>
      <c r="AS24" s="512"/>
      <c r="AT24" s="517"/>
      <c r="AU24" s="518"/>
    </row>
    <row r="25" spans="2:47" ht="15.75" hidden="1" customHeight="1" thickBot="1">
      <c r="B25" s="498"/>
      <c r="C25" s="498"/>
      <c r="D25" s="499"/>
      <c r="E25" s="471"/>
      <c r="F25" s="475"/>
      <c r="G25" s="475"/>
      <c r="H25" s="475"/>
      <c r="I25" s="475"/>
      <c r="J25" s="226" t="s">
        <v>358</v>
      </c>
      <c r="K25" s="227" t="s">
        <v>358</v>
      </c>
      <c r="L25" s="227" t="s">
        <v>358</v>
      </c>
      <c r="M25" s="227" t="s">
        <v>358</v>
      </c>
      <c r="N25" s="227" t="s">
        <v>358</v>
      </c>
      <c r="O25" s="228" t="s">
        <v>358</v>
      </c>
      <c r="P25" s="226" t="s">
        <v>358</v>
      </c>
      <c r="Q25" s="227" t="s">
        <v>358</v>
      </c>
      <c r="R25" s="68" t="s">
        <v>358</v>
      </c>
      <c r="S25" s="68" t="s">
        <v>358</v>
      </c>
      <c r="T25" s="68" t="s">
        <v>358</v>
      </c>
      <c r="U25" s="69" t="s">
        <v>358</v>
      </c>
      <c r="V25" s="55" t="s">
        <v>358</v>
      </c>
      <c r="W25" s="56" t="s">
        <v>358</v>
      </c>
      <c r="X25" s="56" t="s">
        <v>358</v>
      </c>
      <c r="Y25" s="56" t="s">
        <v>358</v>
      </c>
      <c r="Z25" s="56" t="s">
        <v>358</v>
      </c>
      <c r="AA25" s="57" t="s">
        <v>358</v>
      </c>
      <c r="AB25" s="55" t="s">
        <v>358</v>
      </c>
      <c r="AC25" s="56" t="s">
        <v>358</v>
      </c>
      <c r="AD25" s="56" t="s">
        <v>358</v>
      </c>
      <c r="AE25" s="56" t="s">
        <v>358</v>
      </c>
      <c r="AF25" s="56" t="s">
        <v>358</v>
      </c>
      <c r="AG25" s="57" t="s">
        <v>358</v>
      </c>
      <c r="AH25" s="58" t="s">
        <v>358</v>
      </c>
      <c r="AI25" s="59" t="s">
        <v>358</v>
      </c>
      <c r="AJ25" s="59" t="s">
        <v>358</v>
      </c>
      <c r="AK25" s="59" t="s">
        <v>358</v>
      </c>
      <c r="AL25" s="59" t="s">
        <v>358</v>
      </c>
      <c r="AN25" s="511"/>
      <c r="AO25" s="512"/>
      <c r="AP25" s="512"/>
      <c r="AQ25" s="512"/>
      <c r="AR25" s="512"/>
      <c r="AS25" s="512"/>
      <c r="AT25" s="517"/>
      <c r="AU25" s="518"/>
    </row>
    <row r="26" spans="2:47" ht="15.75" hidden="1" customHeight="1" thickBot="1">
      <c r="B26" s="498"/>
      <c r="C26" s="498"/>
      <c r="D26" s="499"/>
      <c r="E26" s="471"/>
      <c r="F26" s="475"/>
      <c r="G26" s="475"/>
      <c r="H26" s="475"/>
      <c r="I26" s="475"/>
      <c r="J26" s="226" t="s">
        <v>358</v>
      </c>
      <c r="K26" s="227" t="s">
        <v>358</v>
      </c>
      <c r="L26" s="227" t="s">
        <v>358</v>
      </c>
      <c r="M26" s="227" t="s">
        <v>358</v>
      </c>
      <c r="N26" s="227" t="s">
        <v>358</v>
      </c>
      <c r="O26" s="228" t="s">
        <v>358</v>
      </c>
      <c r="P26" s="226" t="s">
        <v>358</v>
      </c>
      <c r="Q26" s="227" t="s">
        <v>358</v>
      </c>
      <c r="R26" s="68" t="s">
        <v>358</v>
      </c>
      <c r="S26" s="68" t="s">
        <v>358</v>
      </c>
      <c r="T26" s="68" t="s">
        <v>358</v>
      </c>
      <c r="U26" s="69" t="s">
        <v>358</v>
      </c>
      <c r="V26" s="55" t="s">
        <v>358</v>
      </c>
      <c r="W26" s="56" t="s">
        <v>358</v>
      </c>
      <c r="X26" s="56" t="s">
        <v>358</v>
      </c>
      <c r="Y26" s="56" t="s">
        <v>358</v>
      </c>
      <c r="Z26" s="56" t="s">
        <v>358</v>
      </c>
      <c r="AA26" s="57" t="s">
        <v>358</v>
      </c>
      <c r="AB26" s="55" t="s">
        <v>358</v>
      </c>
      <c r="AC26" s="56" t="s">
        <v>358</v>
      </c>
      <c r="AD26" s="56" t="s">
        <v>358</v>
      </c>
      <c r="AE26" s="56" t="s">
        <v>358</v>
      </c>
      <c r="AF26" s="56" t="s">
        <v>358</v>
      </c>
      <c r="AG26" s="57" t="s">
        <v>358</v>
      </c>
      <c r="AH26" s="58" t="s">
        <v>358</v>
      </c>
      <c r="AI26" s="59" t="s">
        <v>358</v>
      </c>
      <c r="AJ26" s="59" t="s">
        <v>358</v>
      </c>
      <c r="AK26" s="59" t="s">
        <v>358</v>
      </c>
      <c r="AL26" s="59" t="s">
        <v>358</v>
      </c>
      <c r="AN26" s="511"/>
      <c r="AO26" s="512"/>
      <c r="AP26" s="512"/>
      <c r="AQ26" s="512"/>
      <c r="AR26" s="512"/>
      <c r="AS26" s="512"/>
      <c r="AT26" s="517"/>
      <c r="AU26" s="518"/>
    </row>
    <row r="27" spans="2:47" ht="21" customHeight="1" thickBot="1">
      <c r="B27" s="498"/>
      <c r="C27" s="498"/>
      <c r="D27" s="499"/>
      <c r="E27" s="472"/>
      <c r="F27" s="473"/>
      <c r="G27" s="473"/>
      <c r="H27" s="473"/>
      <c r="I27" s="473"/>
      <c r="J27" s="229" t="s">
        <v>358</v>
      </c>
      <c r="K27" s="230" t="s">
        <v>358</v>
      </c>
      <c r="L27" s="230" t="s">
        <v>358</v>
      </c>
      <c r="M27" s="230" t="s">
        <v>358</v>
      </c>
      <c r="N27" s="230" t="s">
        <v>358</v>
      </c>
      <c r="O27" s="231" t="s">
        <v>358</v>
      </c>
      <c r="P27" s="229" t="s">
        <v>358</v>
      </c>
      <c r="Q27" s="230" t="s">
        <v>358</v>
      </c>
      <c r="R27" s="71" t="s">
        <v>358</v>
      </c>
      <c r="S27" s="71" t="s">
        <v>358</v>
      </c>
      <c r="T27" s="71" t="s">
        <v>358</v>
      </c>
      <c r="U27" s="72" t="s">
        <v>358</v>
      </c>
      <c r="V27" s="60" t="s">
        <v>358</v>
      </c>
      <c r="W27" s="61" t="s">
        <v>358</v>
      </c>
      <c r="X27" s="61" t="s">
        <v>358</v>
      </c>
      <c r="Y27" s="61" t="s">
        <v>358</v>
      </c>
      <c r="Z27" s="61" t="s">
        <v>358</v>
      </c>
      <c r="AA27" s="62" t="s">
        <v>358</v>
      </c>
      <c r="AB27" s="60" t="s">
        <v>358</v>
      </c>
      <c r="AC27" s="61" t="s">
        <v>358</v>
      </c>
      <c r="AD27" s="61" t="s">
        <v>358</v>
      </c>
      <c r="AE27" s="61" t="s">
        <v>358</v>
      </c>
      <c r="AF27" s="61" t="s">
        <v>358</v>
      </c>
      <c r="AG27" s="62" t="s">
        <v>358</v>
      </c>
      <c r="AH27" s="63" t="s">
        <v>358</v>
      </c>
      <c r="AI27" s="64" t="s">
        <v>358</v>
      </c>
      <c r="AJ27" s="64" t="s">
        <v>358</v>
      </c>
      <c r="AK27" s="64" t="s">
        <v>358</v>
      </c>
      <c r="AL27" s="64" t="s">
        <v>358</v>
      </c>
      <c r="AN27" s="513"/>
      <c r="AO27" s="514"/>
      <c r="AP27" s="514"/>
      <c r="AQ27" s="514"/>
      <c r="AR27" s="514"/>
      <c r="AS27" s="514"/>
      <c r="AT27" s="519"/>
      <c r="AU27" s="520"/>
    </row>
    <row r="28" spans="2:47" ht="15.75" customHeight="1">
      <c r="B28" s="498"/>
      <c r="C28" s="498"/>
      <c r="D28" s="499"/>
      <c r="E28" s="465" t="s">
        <v>164</v>
      </c>
      <c r="F28" s="466"/>
      <c r="G28" s="466"/>
      <c r="H28" s="466"/>
      <c r="I28" s="467"/>
      <c r="J28" s="223" t="s">
        <v>358</v>
      </c>
      <c r="K28" s="224" t="s">
        <v>358</v>
      </c>
      <c r="L28" s="224" t="s">
        <v>358</v>
      </c>
      <c r="M28" s="224" t="s">
        <v>358</v>
      </c>
      <c r="N28" s="224" t="s">
        <v>358</v>
      </c>
      <c r="O28" s="225" t="s">
        <v>358</v>
      </c>
      <c r="P28" s="223" t="s">
        <v>358</v>
      </c>
      <c r="Q28" s="224" t="s">
        <v>358</v>
      </c>
      <c r="R28" s="224" t="s">
        <v>358</v>
      </c>
      <c r="S28" s="224" t="s">
        <v>358</v>
      </c>
      <c r="T28" s="224" t="s">
        <v>358</v>
      </c>
      <c r="U28" s="225" t="s">
        <v>358</v>
      </c>
      <c r="V28" s="223" t="s">
        <v>358</v>
      </c>
      <c r="W28" s="224" t="s">
        <v>358</v>
      </c>
      <c r="X28" s="65" t="s">
        <v>358</v>
      </c>
      <c r="Y28" s="65" t="s">
        <v>358</v>
      </c>
      <c r="Z28" s="65" t="s">
        <v>358</v>
      </c>
      <c r="AA28" s="66" t="s">
        <v>358</v>
      </c>
      <c r="AB28" s="50" t="s">
        <v>358</v>
      </c>
      <c r="AC28" s="51" t="s">
        <v>358</v>
      </c>
      <c r="AD28" s="51" t="s">
        <v>358</v>
      </c>
      <c r="AE28" s="51" t="s">
        <v>358</v>
      </c>
      <c r="AF28" s="51" t="s">
        <v>358</v>
      </c>
      <c r="AG28" s="52" t="s">
        <v>358</v>
      </c>
      <c r="AH28" s="53" t="s">
        <v>358</v>
      </c>
      <c r="AI28" s="54" t="s">
        <v>358</v>
      </c>
      <c r="AJ28" s="54" t="s">
        <v>358</v>
      </c>
      <c r="AK28" s="54" t="s">
        <v>358</v>
      </c>
      <c r="AL28" s="54" t="s">
        <v>358</v>
      </c>
      <c r="AN28" s="476" t="s">
        <v>127</v>
      </c>
      <c r="AO28" s="477"/>
      <c r="AP28" s="477"/>
      <c r="AQ28" s="477"/>
      <c r="AR28" s="477"/>
      <c r="AS28" s="477"/>
      <c r="AT28" s="484" t="s">
        <v>382</v>
      </c>
      <c r="AU28" s="484"/>
    </row>
    <row r="29" spans="2:47" ht="15.75">
      <c r="B29" s="498"/>
      <c r="C29" s="498"/>
      <c r="D29" s="499"/>
      <c r="E29" s="468"/>
      <c r="F29" s="475"/>
      <c r="G29" s="475"/>
      <c r="H29" s="475"/>
      <c r="I29" s="470"/>
      <c r="J29" s="226" t="s">
        <v>358</v>
      </c>
      <c r="K29" s="227" t="s">
        <v>358</v>
      </c>
      <c r="L29" s="227" t="s">
        <v>358</v>
      </c>
      <c r="M29" s="227" t="s">
        <v>358</v>
      </c>
      <c r="N29" s="227" t="s">
        <v>358</v>
      </c>
      <c r="O29" s="228" t="s">
        <v>358</v>
      </c>
      <c r="P29" s="226" t="s">
        <v>358</v>
      </c>
      <c r="Q29" s="227" t="s">
        <v>358</v>
      </c>
      <c r="R29" s="227" t="s">
        <v>358</v>
      </c>
      <c r="S29" s="227" t="s">
        <v>358</v>
      </c>
      <c r="T29" s="227" t="s">
        <v>358</v>
      </c>
      <c r="U29" s="228" t="s">
        <v>358</v>
      </c>
      <c r="V29" s="226" t="s">
        <v>358</v>
      </c>
      <c r="W29" s="227" t="s">
        <v>358</v>
      </c>
      <c r="X29" s="68" t="s">
        <v>358</v>
      </c>
      <c r="Y29" s="68" t="s">
        <v>358</v>
      </c>
      <c r="Z29" s="68" t="s">
        <v>358</v>
      </c>
      <c r="AA29" s="69" t="s">
        <v>358</v>
      </c>
      <c r="AB29" s="55" t="s">
        <v>358</v>
      </c>
      <c r="AC29" s="56" t="s">
        <v>358</v>
      </c>
      <c r="AD29" s="56" t="s">
        <v>358</v>
      </c>
      <c r="AE29" s="56" t="s">
        <v>358</v>
      </c>
      <c r="AF29" s="56" t="s">
        <v>358</v>
      </c>
      <c r="AG29" s="57" t="s">
        <v>358</v>
      </c>
      <c r="AH29" s="58" t="s">
        <v>358</v>
      </c>
      <c r="AI29" s="59" t="s">
        <v>358</v>
      </c>
      <c r="AJ29" s="59" t="s">
        <v>358</v>
      </c>
      <c r="AK29" s="59" t="s">
        <v>358</v>
      </c>
      <c r="AL29" s="59" t="s">
        <v>358</v>
      </c>
      <c r="AN29" s="478"/>
      <c r="AO29" s="479"/>
      <c r="AP29" s="479"/>
      <c r="AQ29" s="479"/>
      <c r="AR29" s="479"/>
      <c r="AS29" s="479"/>
      <c r="AT29" s="484"/>
      <c r="AU29" s="484"/>
    </row>
    <row r="30" spans="2:47" ht="15.75">
      <c r="B30" s="498"/>
      <c r="C30" s="498"/>
      <c r="D30" s="499"/>
      <c r="E30" s="471"/>
      <c r="F30" s="475"/>
      <c r="G30" s="475"/>
      <c r="H30" s="475"/>
      <c r="I30" s="470"/>
      <c r="J30" s="226" t="s">
        <v>358</v>
      </c>
      <c r="K30" s="227" t="s">
        <v>358</v>
      </c>
      <c r="L30" s="227" t="s">
        <v>358</v>
      </c>
      <c r="M30" s="227" t="s">
        <v>358</v>
      </c>
      <c r="N30" s="227" t="s">
        <v>358</v>
      </c>
      <c r="O30" s="228" t="s">
        <v>358</v>
      </c>
      <c r="P30" s="226" t="s">
        <v>358</v>
      </c>
      <c r="Q30" s="227" t="s">
        <v>358</v>
      </c>
      <c r="R30" s="227" t="s">
        <v>358</v>
      </c>
      <c r="S30" s="227" t="s">
        <v>358</v>
      </c>
      <c r="T30" s="227" t="s">
        <v>358</v>
      </c>
      <c r="U30" s="228" t="s">
        <v>358</v>
      </c>
      <c r="V30" s="226" t="s">
        <v>358</v>
      </c>
      <c r="W30" s="227" t="s">
        <v>358</v>
      </c>
      <c r="X30" s="68" t="s">
        <v>358</v>
      </c>
      <c r="Y30" s="68" t="s">
        <v>358</v>
      </c>
      <c r="Z30" s="68" t="s">
        <v>358</v>
      </c>
      <c r="AA30" s="69" t="s">
        <v>358</v>
      </c>
      <c r="AB30" s="55" t="s">
        <v>358</v>
      </c>
      <c r="AC30" s="56" t="s">
        <v>358</v>
      </c>
      <c r="AD30" s="56" t="s">
        <v>358</v>
      </c>
      <c r="AE30" s="56" t="s">
        <v>358</v>
      </c>
      <c r="AF30" s="56" t="s">
        <v>358</v>
      </c>
      <c r="AG30" s="57" t="s">
        <v>358</v>
      </c>
      <c r="AH30" s="58" t="s">
        <v>358</v>
      </c>
      <c r="AI30" s="59" t="s">
        <v>358</v>
      </c>
      <c r="AJ30" s="59" t="s">
        <v>358</v>
      </c>
      <c r="AK30" s="59" t="s">
        <v>358</v>
      </c>
      <c r="AL30" s="59" t="s">
        <v>358</v>
      </c>
      <c r="AN30" s="478"/>
      <c r="AO30" s="479"/>
      <c r="AP30" s="479"/>
      <c r="AQ30" s="479"/>
      <c r="AR30" s="479"/>
      <c r="AS30" s="479"/>
      <c r="AT30" s="484"/>
      <c r="AU30" s="484"/>
    </row>
    <row r="31" spans="2:47" ht="15.75">
      <c r="B31" s="498"/>
      <c r="C31" s="498"/>
      <c r="D31" s="499"/>
      <c r="E31" s="471"/>
      <c r="F31" s="475"/>
      <c r="G31" s="475"/>
      <c r="H31" s="475"/>
      <c r="I31" s="470"/>
      <c r="J31" s="226" t="s">
        <v>358</v>
      </c>
      <c r="K31" s="227" t="s">
        <v>358</v>
      </c>
      <c r="L31" s="227" t="s">
        <v>358</v>
      </c>
      <c r="M31" s="227" t="s">
        <v>358</v>
      </c>
      <c r="N31" s="227" t="s">
        <v>358</v>
      </c>
      <c r="O31" s="228" t="s">
        <v>358</v>
      </c>
      <c r="P31" s="226" t="s">
        <v>358</v>
      </c>
      <c r="Q31" s="227" t="s">
        <v>358</v>
      </c>
      <c r="R31" s="227" t="s">
        <v>358</v>
      </c>
      <c r="S31" s="227" t="s">
        <v>358</v>
      </c>
      <c r="T31" s="227" t="s">
        <v>358</v>
      </c>
      <c r="U31" s="228" t="s">
        <v>358</v>
      </c>
      <c r="V31" s="226" t="s">
        <v>358</v>
      </c>
      <c r="W31" s="227" t="s">
        <v>358</v>
      </c>
      <c r="X31" s="68" t="s">
        <v>358</v>
      </c>
      <c r="Y31" s="68" t="s">
        <v>358</v>
      </c>
      <c r="Z31" s="68" t="s">
        <v>358</v>
      </c>
      <c r="AA31" s="69" t="s">
        <v>358</v>
      </c>
      <c r="AB31" s="55" t="s">
        <v>358</v>
      </c>
      <c r="AC31" s="56" t="s">
        <v>358</v>
      </c>
      <c r="AD31" s="56" t="s">
        <v>358</v>
      </c>
      <c r="AE31" s="56" t="s">
        <v>358</v>
      </c>
      <c r="AF31" s="56" t="s">
        <v>358</v>
      </c>
      <c r="AG31" s="57" t="s">
        <v>358</v>
      </c>
      <c r="AH31" s="58" t="s">
        <v>358</v>
      </c>
      <c r="AI31" s="59" t="s">
        <v>358</v>
      </c>
      <c r="AJ31" s="59" t="s">
        <v>358</v>
      </c>
      <c r="AK31" s="59" t="s">
        <v>358</v>
      </c>
      <c r="AL31" s="59" t="s">
        <v>358</v>
      </c>
      <c r="AN31" s="478"/>
      <c r="AO31" s="479"/>
      <c r="AP31" s="479"/>
      <c r="AQ31" s="479"/>
      <c r="AR31" s="479"/>
      <c r="AS31" s="479"/>
      <c r="AT31" s="484"/>
      <c r="AU31" s="484"/>
    </row>
    <row r="32" spans="2:47" ht="15.75">
      <c r="B32" s="498"/>
      <c r="C32" s="498"/>
      <c r="D32" s="499"/>
      <c r="E32" s="471"/>
      <c r="F32" s="475"/>
      <c r="G32" s="475"/>
      <c r="H32" s="475"/>
      <c r="I32" s="470"/>
      <c r="J32" s="226" t="s">
        <v>358</v>
      </c>
      <c r="K32" s="227" t="s">
        <v>358</v>
      </c>
      <c r="L32" s="227" t="s">
        <v>358</v>
      </c>
      <c r="M32" s="227" t="s">
        <v>358</v>
      </c>
      <c r="N32" s="227" t="s">
        <v>358</v>
      </c>
      <c r="O32" s="228" t="s">
        <v>358</v>
      </c>
      <c r="P32" s="226" t="s">
        <v>358</v>
      </c>
      <c r="Q32" s="227" t="s">
        <v>358</v>
      </c>
      <c r="R32" s="227" t="s">
        <v>358</v>
      </c>
      <c r="S32" s="227" t="s">
        <v>358</v>
      </c>
      <c r="T32" s="227" t="s">
        <v>358</v>
      </c>
      <c r="U32" s="228" t="s">
        <v>358</v>
      </c>
      <c r="V32" s="226" t="s">
        <v>358</v>
      </c>
      <c r="W32" s="227" t="s">
        <v>358</v>
      </c>
      <c r="X32" s="68" t="s">
        <v>358</v>
      </c>
      <c r="Y32" s="68" t="s">
        <v>358</v>
      </c>
      <c r="Z32" s="68" t="s">
        <v>358</v>
      </c>
      <c r="AA32" s="69" t="s">
        <v>358</v>
      </c>
      <c r="AB32" s="55" t="s">
        <v>358</v>
      </c>
      <c r="AC32" s="56" t="s">
        <v>358</v>
      </c>
      <c r="AD32" s="56" t="s">
        <v>358</v>
      </c>
      <c r="AE32" s="56" t="s">
        <v>358</v>
      </c>
      <c r="AF32" s="56" t="s">
        <v>358</v>
      </c>
      <c r="AG32" s="57" t="s">
        <v>358</v>
      </c>
      <c r="AH32" s="58" t="s">
        <v>358</v>
      </c>
      <c r="AI32" s="59" t="s">
        <v>358</v>
      </c>
      <c r="AJ32" s="59" t="s">
        <v>358</v>
      </c>
      <c r="AK32" s="59" t="s">
        <v>358</v>
      </c>
      <c r="AL32" s="59" t="s">
        <v>358</v>
      </c>
      <c r="AN32" s="478"/>
      <c r="AO32" s="479"/>
      <c r="AP32" s="479"/>
      <c r="AQ32" s="479"/>
      <c r="AR32" s="479"/>
      <c r="AS32" s="479"/>
      <c r="AT32" s="484"/>
      <c r="AU32" s="484"/>
    </row>
    <row r="33" spans="2:47" ht="15.75">
      <c r="B33" s="498"/>
      <c r="C33" s="498"/>
      <c r="D33" s="499"/>
      <c r="E33" s="471"/>
      <c r="F33" s="475"/>
      <c r="G33" s="475"/>
      <c r="H33" s="475"/>
      <c r="I33" s="470"/>
      <c r="J33" s="226" t="s">
        <v>358</v>
      </c>
      <c r="K33" s="227" t="s">
        <v>358</v>
      </c>
      <c r="L33" s="227" t="s">
        <v>358</v>
      </c>
      <c r="M33" s="227" t="s">
        <v>358</v>
      </c>
      <c r="N33" s="227" t="s">
        <v>358</v>
      </c>
      <c r="O33" s="228" t="s">
        <v>358</v>
      </c>
      <c r="P33" s="226" t="s">
        <v>358</v>
      </c>
      <c r="Q33" s="227" t="s">
        <v>358</v>
      </c>
      <c r="R33" s="227" t="s">
        <v>358</v>
      </c>
      <c r="S33" s="227" t="s">
        <v>358</v>
      </c>
      <c r="T33" s="227" t="s">
        <v>358</v>
      </c>
      <c r="U33" s="228" t="s">
        <v>358</v>
      </c>
      <c r="V33" s="226" t="s">
        <v>358</v>
      </c>
      <c r="W33" s="227" t="s">
        <v>358</v>
      </c>
      <c r="X33" s="68" t="s">
        <v>358</v>
      </c>
      <c r="Y33" s="68" t="s">
        <v>358</v>
      </c>
      <c r="Z33" s="68" t="s">
        <v>358</v>
      </c>
      <c r="AA33" s="69" t="s">
        <v>358</v>
      </c>
      <c r="AB33" s="55" t="s">
        <v>358</v>
      </c>
      <c r="AC33" s="56" t="s">
        <v>358</v>
      </c>
      <c r="AD33" s="56" t="s">
        <v>358</v>
      </c>
      <c r="AE33" s="56" t="s">
        <v>358</v>
      </c>
      <c r="AF33" s="56" t="s">
        <v>358</v>
      </c>
      <c r="AG33" s="57" t="s">
        <v>358</v>
      </c>
      <c r="AH33" s="58" t="s">
        <v>358</v>
      </c>
      <c r="AI33" s="59" t="s">
        <v>358</v>
      </c>
      <c r="AJ33" s="59" t="s">
        <v>358</v>
      </c>
      <c r="AK33" s="59" t="s">
        <v>358</v>
      </c>
      <c r="AL33" s="59" t="s">
        <v>358</v>
      </c>
      <c r="AN33" s="478"/>
      <c r="AO33" s="479"/>
      <c r="AP33" s="479"/>
      <c r="AQ33" s="479"/>
      <c r="AR33" s="479"/>
      <c r="AS33" s="479"/>
      <c r="AT33" s="484"/>
      <c r="AU33" s="484"/>
    </row>
    <row r="34" spans="2:47" ht="15.75">
      <c r="B34" s="498"/>
      <c r="C34" s="498"/>
      <c r="D34" s="499"/>
      <c r="E34" s="471"/>
      <c r="F34" s="475"/>
      <c r="G34" s="475"/>
      <c r="H34" s="475"/>
      <c r="I34" s="470"/>
      <c r="J34" s="226" t="s">
        <v>358</v>
      </c>
      <c r="K34" s="227" t="s">
        <v>358</v>
      </c>
      <c r="L34" s="227" t="s">
        <v>358</v>
      </c>
      <c r="M34" s="227" t="s">
        <v>358</v>
      </c>
      <c r="N34" s="227" t="s">
        <v>358</v>
      </c>
      <c r="O34" s="228" t="s">
        <v>358</v>
      </c>
      <c r="P34" s="226" t="s">
        <v>358</v>
      </c>
      <c r="Q34" s="227" t="s">
        <v>358</v>
      </c>
      <c r="R34" s="227" t="s">
        <v>358</v>
      </c>
      <c r="S34" s="227" t="s">
        <v>358</v>
      </c>
      <c r="T34" s="227" t="s">
        <v>358</v>
      </c>
      <c r="U34" s="228" t="s">
        <v>358</v>
      </c>
      <c r="V34" s="226" t="s">
        <v>358</v>
      </c>
      <c r="W34" s="227" t="s">
        <v>358</v>
      </c>
      <c r="X34" s="68" t="s">
        <v>358</v>
      </c>
      <c r="Y34" s="68" t="s">
        <v>358</v>
      </c>
      <c r="Z34" s="68" t="s">
        <v>358</v>
      </c>
      <c r="AA34" s="69" t="s">
        <v>358</v>
      </c>
      <c r="AB34" s="55" t="s">
        <v>358</v>
      </c>
      <c r="AC34" s="56" t="s">
        <v>358</v>
      </c>
      <c r="AD34" s="56" t="s">
        <v>358</v>
      </c>
      <c r="AE34" s="56" t="s">
        <v>358</v>
      </c>
      <c r="AF34" s="56" t="s">
        <v>358</v>
      </c>
      <c r="AG34" s="57" t="s">
        <v>358</v>
      </c>
      <c r="AH34" s="58" t="s">
        <v>358</v>
      </c>
      <c r="AI34" s="59" t="s">
        <v>358</v>
      </c>
      <c r="AJ34" s="59" t="s">
        <v>358</v>
      </c>
      <c r="AK34" s="59" t="s">
        <v>358</v>
      </c>
      <c r="AL34" s="59" t="s">
        <v>358</v>
      </c>
      <c r="AN34" s="478"/>
      <c r="AO34" s="479"/>
      <c r="AP34" s="479"/>
      <c r="AQ34" s="479"/>
      <c r="AR34" s="479"/>
      <c r="AS34" s="479"/>
      <c r="AT34" s="484"/>
      <c r="AU34" s="484"/>
    </row>
    <row r="35" spans="2:47" ht="6" customHeight="1" thickBot="1">
      <c r="B35" s="498"/>
      <c r="C35" s="498"/>
      <c r="D35" s="499"/>
      <c r="E35" s="471"/>
      <c r="F35" s="475"/>
      <c r="G35" s="475"/>
      <c r="H35" s="475"/>
      <c r="I35" s="470"/>
      <c r="J35" s="226" t="s">
        <v>358</v>
      </c>
      <c r="K35" s="227" t="s">
        <v>358</v>
      </c>
      <c r="L35" s="227" t="s">
        <v>358</v>
      </c>
      <c r="M35" s="227" t="s">
        <v>358</v>
      </c>
      <c r="N35" s="227" t="s">
        <v>358</v>
      </c>
      <c r="O35" s="228" t="s">
        <v>358</v>
      </c>
      <c r="P35" s="226" t="s">
        <v>358</v>
      </c>
      <c r="Q35" s="227" t="s">
        <v>358</v>
      </c>
      <c r="R35" s="227" t="s">
        <v>358</v>
      </c>
      <c r="S35" s="227" t="s">
        <v>358</v>
      </c>
      <c r="T35" s="227" t="s">
        <v>358</v>
      </c>
      <c r="U35" s="228" t="s">
        <v>358</v>
      </c>
      <c r="V35" s="226" t="s">
        <v>358</v>
      </c>
      <c r="W35" s="227" t="s">
        <v>358</v>
      </c>
      <c r="X35" s="68" t="s">
        <v>358</v>
      </c>
      <c r="Y35" s="68" t="s">
        <v>358</v>
      </c>
      <c r="Z35" s="68" t="s">
        <v>358</v>
      </c>
      <c r="AA35" s="69" t="s">
        <v>358</v>
      </c>
      <c r="AB35" s="55" t="s">
        <v>358</v>
      </c>
      <c r="AC35" s="56" t="s">
        <v>358</v>
      </c>
      <c r="AD35" s="56" t="s">
        <v>358</v>
      </c>
      <c r="AE35" s="56" t="s">
        <v>358</v>
      </c>
      <c r="AF35" s="56" t="s">
        <v>358</v>
      </c>
      <c r="AG35" s="57" t="s">
        <v>358</v>
      </c>
      <c r="AH35" s="58" t="s">
        <v>358</v>
      </c>
      <c r="AI35" s="59" t="s">
        <v>358</v>
      </c>
      <c r="AJ35" s="59" t="s">
        <v>358</v>
      </c>
      <c r="AK35" s="59" t="s">
        <v>358</v>
      </c>
      <c r="AL35" s="59" t="s">
        <v>358</v>
      </c>
      <c r="AN35" s="478"/>
      <c r="AO35" s="479"/>
      <c r="AP35" s="479"/>
      <c r="AQ35" s="479"/>
      <c r="AR35" s="479"/>
      <c r="AS35" s="479"/>
      <c r="AT35" s="484"/>
      <c r="AU35" s="484"/>
    </row>
    <row r="36" spans="2:47" ht="16.5" hidden="1" thickBot="1">
      <c r="B36" s="498"/>
      <c r="C36" s="498"/>
      <c r="D36" s="499"/>
      <c r="E36" s="471"/>
      <c r="F36" s="475"/>
      <c r="G36" s="475"/>
      <c r="H36" s="475"/>
      <c r="I36" s="470"/>
      <c r="J36" s="67" t="s">
        <v>358</v>
      </c>
      <c r="K36" s="68" t="s">
        <v>358</v>
      </c>
      <c r="L36" s="68" t="s">
        <v>358</v>
      </c>
      <c r="M36" s="68" t="s">
        <v>358</v>
      </c>
      <c r="N36" s="68" t="s">
        <v>358</v>
      </c>
      <c r="O36" s="69" t="s">
        <v>358</v>
      </c>
      <c r="P36" s="67" t="s">
        <v>358</v>
      </c>
      <c r="Q36" s="68" t="s">
        <v>358</v>
      </c>
      <c r="R36" s="68" t="s">
        <v>358</v>
      </c>
      <c r="S36" s="68" t="s">
        <v>358</v>
      </c>
      <c r="T36" s="68" t="s">
        <v>358</v>
      </c>
      <c r="U36" s="69" t="s">
        <v>358</v>
      </c>
      <c r="V36" s="67" t="s">
        <v>358</v>
      </c>
      <c r="W36" s="68" t="s">
        <v>358</v>
      </c>
      <c r="X36" s="68" t="s">
        <v>358</v>
      </c>
      <c r="Y36" s="68" t="s">
        <v>358</v>
      </c>
      <c r="Z36" s="68" t="s">
        <v>358</v>
      </c>
      <c r="AA36" s="69" t="s">
        <v>358</v>
      </c>
      <c r="AB36" s="55" t="s">
        <v>358</v>
      </c>
      <c r="AC36" s="56" t="s">
        <v>358</v>
      </c>
      <c r="AD36" s="56" t="s">
        <v>358</v>
      </c>
      <c r="AE36" s="56" t="s">
        <v>358</v>
      </c>
      <c r="AF36" s="56" t="s">
        <v>358</v>
      </c>
      <c r="AG36" s="57" t="s">
        <v>358</v>
      </c>
      <c r="AH36" s="58" t="s">
        <v>358</v>
      </c>
      <c r="AI36" s="59" t="s">
        <v>358</v>
      </c>
      <c r="AJ36" s="59" t="s">
        <v>358</v>
      </c>
      <c r="AK36" s="59" t="s">
        <v>358</v>
      </c>
      <c r="AL36" s="59" t="s">
        <v>358</v>
      </c>
      <c r="AN36" s="478"/>
      <c r="AO36" s="479"/>
      <c r="AP36" s="479"/>
      <c r="AQ36" s="479"/>
      <c r="AR36" s="479"/>
      <c r="AS36" s="480"/>
      <c r="AT36" s="36"/>
      <c r="AU36" s="36"/>
    </row>
    <row r="37" spans="2:47" ht="16.5" hidden="1" thickBot="1">
      <c r="B37" s="498"/>
      <c r="C37" s="498"/>
      <c r="D37" s="499"/>
      <c r="E37" s="472"/>
      <c r="F37" s="473"/>
      <c r="G37" s="473"/>
      <c r="H37" s="473"/>
      <c r="I37" s="474"/>
      <c r="J37" s="67" t="s">
        <v>358</v>
      </c>
      <c r="K37" s="68" t="s">
        <v>358</v>
      </c>
      <c r="L37" s="68" t="s">
        <v>358</v>
      </c>
      <c r="M37" s="68" t="s">
        <v>358</v>
      </c>
      <c r="N37" s="68" t="s">
        <v>358</v>
      </c>
      <c r="O37" s="69" t="s">
        <v>358</v>
      </c>
      <c r="P37" s="67" t="s">
        <v>358</v>
      </c>
      <c r="Q37" s="68" t="s">
        <v>358</v>
      </c>
      <c r="R37" s="68" t="s">
        <v>358</v>
      </c>
      <c r="S37" s="68" t="s">
        <v>358</v>
      </c>
      <c r="T37" s="68" t="s">
        <v>358</v>
      </c>
      <c r="U37" s="69" t="s">
        <v>358</v>
      </c>
      <c r="V37" s="67" t="s">
        <v>358</v>
      </c>
      <c r="W37" s="68" t="s">
        <v>358</v>
      </c>
      <c r="X37" s="68" t="s">
        <v>358</v>
      </c>
      <c r="Y37" s="68" t="s">
        <v>358</v>
      </c>
      <c r="Z37" s="68" t="s">
        <v>358</v>
      </c>
      <c r="AA37" s="69" t="s">
        <v>358</v>
      </c>
      <c r="AB37" s="60" t="s">
        <v>358</v>
      </c>
      <c r="AC37" s="61" t="s">
        <v>358</v>
      </c>
      <c r="AD37" s="61" t="s">
        <v>358</v>
      </c>
      <c r="AE37" s="61" t="s">
        <v>358</v>
      </c>
      <c r="AF37" s="61" t="s">
        <v>358</v>
      </c>
      <c r="AG37" s="62" t="s">
        <v>358</v>
      </c>
      <c r="AH37" s="63" t="s">
        <v>358</v>
      </c>
      <c r="AI37" s="64" t="s">
        <v>358</v>
      </c>
      <c r="AJ37" s="64" t="s">
        <v>358</v>
      </c>
      <c r="AK37" s="64" t="s">
        <v>358</v>
      </c>
      <c r="AL37" s="64" t="s">
        <v>358</v>
      </c>
      <c r="AN37" s="481"/>
      <c r="AO37" s="482"/>
      <c r="AP37" s="482"/>
      <c r="AQ37" s="482"/>
      <c r="AR37" s="482"/>
      <c r="AS37" s="483"/>
      <c r="AT37" s="36"/>
      <c r="AU37" s="36"/>
    </row>
    <row r="38" spans="2:47" ht="15.75">
      <c r="B38" s="498"/>
      <c r="C38" s="498"/>
      <c r="D38" s="499"/>
      <c r="E38" s="465" t="s">
        <v>165</v>
      </c>
      <c r="F38" s="466"/>
      <c r="G38" s="466"/>
      <c r="H38" s="466"/>
      <c r="I38" s="466"/>
      <c r="J38" s="73" t="s">
        <v>358</v>
      </c>
      <c r="K38" s="74" t="s">
        <v>358</v>
      </c>
      <c r="L38" s="74" t="s">
        <v>358</v>
      </c>
      <c r="M38" s="74" t="s">
        <v>358</v>
      </c>
      <c r="N38" s="74" t="s">
        <v>358</v>
      </c>
      <c r="O38" s="75" t="s">
        <v>358</v>
      </c>
      <c r="P38" s="223" t="s">
        <v>358</v>
      </c>
      <c r="Q38" s="224" t="s">
        <v>358</v>
      </c>
      <c r="R38" s="224" t="s">
        <v>358</v>
      </c>
      <c r="S38" s="224" t="s">
        <v>358</v>
      </c>
      <c r="T38" s="224" t="s">
        <v>358</v>
      </c>
      <c r="U38" s="225" t="s">
        <v>358</v>
      </c>
      <c r="V38" s="223"/>
      <c r="W38" s="224"/>
      <c r="X38" s="65" t="s">
        <v>358</v>
      </c>
      <c r="Y38" s="65" t="s">
        <v>358</v>
      </c>
      <c r="Z38" s="65" t="s">
        <v>358</v>
      </c>
      <c r="AA38" s="66" t="s">
        <v>358</v>
      </c>
      <c r="AB38" s="50" t="s">
        <v>358</v>
      </c>
      <c r="AC38" s="51" t="s">
        <v>358</v>
      </c>
      <c r="AD38" s="51" t="s">
        <v>358</v>
      </c>
      <c r="AE38" s="51" t="s">
        <v>358</v>
      </c>
      <c r="AF38" s="51" t="s">
        <v>358</v>
      </c>
      <c r="AG38" s="52" t="s">
        <v>358</v>
      </c>
      <c r="AH38" s="53" t="s">
        <v>358</v>
      </c>
      <c r="AI38" s="54" t="s">
        <v>358</v>
      </c>
      <c r="AJ38" s="54" t="s">
        <v>358</v>
      </c>
      <c r="AK38" s="54" t="s">
        <v>358</v>
      </c>
      <c r="AL38" s="54" t="s">
        <v>358</v>
      </c>
      <c r="AN38" s="485" t="s">
        <v>166</v>
      </c>
      <c r="AO38" s="486"/>
      <c r="AP38" s="486"/>
      <c r="AQ38" s="486"/>
      <c r="AR38" s="486"/>
      <c r="AS38" s="486"/>
      <c r="AT38" s="484" t="s">
        <v>381</v>
      </c>
      <c r="AU38" s="493"/>
    </row>
    <row r="39" spans="2:47" ht="15.75">
      <c r="B39" s="498"/>
      <c r="C39" s="498"/>
      <c r="D39" s="499"/>
      <c r="E39" s="468"/>
      <c r="F39" s="475"/>
      <c r="G39" s="475"/>
      <c r="H39" s="475"/>
      <c r="I39" s="475"/>
      <c r="J39" s="76" t="s">
        <v>358</v>
      </c>
      <c r="K39" s="77" t="s">
        <v>358</v>
      </c>
      <c r="L39" s="77" t="s">
        <v>358</v>
      </c>
      <c r="M39" s="77" t="s">
        <v>358</v>
      </c>
      <c r="N39" s="77" t="s">
        <v>358</v>
      </c>
      <c r="O39" s="78" t="s">
        <v>358</v>
      </c>
      <c r="P39" s="226" t="s">
        <v>358</v>
      </c>
      <c r="Q39" s="227" t="s">
        <v>358</v>
      </c>
      <c r="R39" s="227" t="s">
        <v>358</v>
      </c>
      <c r="S39" s="227" t="s">
        <v>358</v>
      </c>
      <c r="T39" s="227" t="s">
        <v>358</v>
      </c>
      <c r="U39" s="228" t="s">
        <v>358</v>
      </c>
      <c r="V39" s="226" t="s">
        <v>358</v>
      </c>
      <c r="W39" s="227" t="s">
        <v>358</v>
      </c>
      <c r="X39" s="68" t="s">
        <v>358</v>
      </c>
      <c r="Y39" s="68" t="s">
        <v>358</v>
      </c>
      <c r="Z39" s="68" t="s">
        <v>358</v>
      </c>
      <c r="AA39" s="69" t="s">
        <v>358</v>
      </c>
      <c r="AB39" s="55" t="s">
        <v>358</v>
      </c>
      <c r="AC39" s="56" t="s">
        <v>358</v>
      </c>
      <c r="AD39" s="56" t="s">
        <v>358</v>
      </c>
      <c r="AE39" s="56" t="s">
        <v>358</v>
      </c>
      <c r="AF39" s="56" t="s">
        <v>358</v>
      </c>
      <c r="AG39" s="57" t="s">
        <v>358</v>
      </c>
      <c r="AH39" s="58" t="s">
        <v>358</v>
      </c>
      <c r="AI39" s="59" t="s">
        <v>358</v>
      </c>
      <c r="AJ39" s="59" t="s">
        <v>358</v>
      </c>
      <c r="AK39" s="59" t="s">
        <v>358</v>
      </c>
      <c r="AL39" s="59" t="s">
        <v>358</v>
      </c>
      <c r="AN39" s="487"/>
      <c r="AO39" s="488"/>
      <c r="AP39" s="488"/>
      <c r="AQ39" s="488"/>
      <c r="AR39" s="488"/>
      <c r="AS39" s="488"/>
      <c r="AT39" s="493"/>
      <c r="AU39" s="493"/>
    </row>
    <row r="40" spans="2:47" ht="15.75">
      <c r="B40" s="498"/>
      <c r="C40" s="498"/>
      <c r="D40" s="499"/>
      <c r="E40" s="471"/>
      <c r="F40" s="475"/>
      <c r="G40" s="475"/>
      <c r="H40" s="475"/>
      <c r="I40" s="475"/>
      <c r="J40" s="76" t="s">
        <v>358</v>
      </c>
      <c r="K40" s="77" t="s">
        <v>358</v>
      </c>
      <c r="L40" s="77" t="s">
        <v>358</v>
      </c>
      <c r="M40" s="77" t="s">
        <v>358</v>
      </c>
      <c r="N40" s="77" t="s">
        <v>358</v>
      </c>
      <c r="O40" s="78" t="s">
        <v>358</v>
      </c>
      <c r="P40" s="226" t="s">
        <v>358</v>
      </c>
      <c r="Q40" s="227" t="s">
        <v>358</v>
      </c>
      <c r="R40" s="227" t="s">
        <v>358</v>
      </c>
      <c r="S40" s="227" t="s">
        <v>358</v>
      </c>
      <c r="T40" s="227" t="s">
        <v>358</v>
      </c>
      <c r="U40" s="228" t="s">
        <v>358</v>
      </c>
      <c r="V40" s="226" t="s">
        <v>358</v>
      </c>
      <c r="W40" s="227" t="s">
        <v>358</v>
      </c>
      <c r="X40" s="68" t="s">
        <v>358</v>
      </c>
      <c r="Y40" s="68" t="s">
        <v>358</v>
      </c>
      <c r="Z40" s="68" t="s">
        <v>358</v>
      </c>
      <c r="AA40" s="69" t="s">
        <v>358</v>
      </c>
      <c r="AB40" s="55" t="s">
        <v>358</v>
      </c>
      <c r="AC40" s="56" t="s">
        <v>358</v>
      </c>
      <c r="AD40" s="56" t="s">
        <v>358</v>
      </c>
      <c r="AE40" s="56" t="s">
        <v>358</v>
      </c>
      <c r="AF40" s="56" t="s">
        <v>358</v>
      </c>
      <c r="AG40" s="57" t="s">
        <v>358</v>
      </c>
      <c r="AH40" s="58" t="s">
        <v>358</v>
      </c>
      <c r="AI40" s="59" t="s">
        <v>358</v>
      </c>
      <c r="AJ40" s="59" t="s">
        <v>358</v>
      </c>
      <c r="AK40" s="59" t="s">
        <v>358</v>
      </c>
      <c r="AL40" s="59" t="s">
        <v>358</v>
      </c>
      <c r="AN40" s="487"/>
      <c r="AO40" s="488"/>
      <c r="AP40" s="488"/>
      <c r="AQ40" s="488"/>
      <c r="AR40" s="488"/>
      <c r="AS40" s="488"/>
      <c r="AT40" s="493"/>
      <c r="AU40" s="493"/>
    </row>
    <row r="41" spans="2:47" ht="15.75">
      <c r="B41" s="498"/>
      <c r="C41" s="498"/>
      <c r="D41" s="499"/>
      <c r="E41" s="471"/>
      <c r="F41" s="475"/>
      <c r="G41" s="475"/>
      <c r="H41" s="475"/>
      <c r="I41" s="475"/>
      <c r="J41" s="76" t="s">
        <v>358</v>
      </c>
      <c r="K41" s="77" t="s">
        <v>358</v>
      </c>
      <c r="L41" s="77" t="s">
        <v>358</v>
      </c>
      <c r="M41" s="77" t="s">
        <v>358</v>
      </c>
      <c r="N41" s="77" t="s">
        <v>358</v>
      </c>
      <c r="O41" s="78" t="s">
        <v>358</v>
      </c>
      <c r="P41" s="226" t="s">
        <v>358</v>
      </c>
      <c r="Q41" s="227" t="s">
        <v>358</v>
      </c>
      <c r="R41" s="227" t="s">
        <v>358</v>
      </c>
      <c r="S41" s="227" t="s">
        <v>358</v>
      </c>
      <c r="T41" s="227" t="s">
        <v>358</v>
      </c>
      <c r="U41" s="228" t="s">
        <v>358</v>
      </c>
      <c r="V41" s="226" t="s">
        <v>358</v>
      </c>
      <c r="W41" s="227" t="s">
        <v>358</v>
      </c>
      <c r="X41" s="68" t="s">
        <v>358</v>
      </c>
      <c r="Y41" s="68" t="s">
        <v>358</v>
      </c>
      <c r="Z41" s="68" t="s">
        <v>358</v>
      </c>
      <c r="AA41" s="69" t="s">
        <v>358</v>
      </c>
      <c r="AB41" s="55" t="s">
        <v>358</v>
      </c>
      <c r="AC41" s="56" t="s">
        <v>358</v>
      </c>
      <c r="AD41" s="56" t="s">
        <v>358</v>
      </c>
      <c r="AE41" s="56" t="s">
        <v>358</v>
      </c>
      <c r="AF41" s="56" t="s">
        <v>358</v>
      </c>
      <c r="AG41" s="57" t="s">
        <v>358</v>
      </c>
      <c r="AH41" s="58" t="s">
        <v>358</v>
      </c>
      <c r="AI41" s="59" t="s">
        <v>358</v>
      </c>
      <c r="AJ41" s="59" t="s">
        <v>358</v>
      </c>
      <c r="AK41" s="59" t="s">
        <v>358</v>
      </c>
      <c r="AL41" s="59" t="s">
        <v>358</v>
      </c>
      <c r="AN41" s="487"/>
      <c r="AO41" s="488"/>
      <c r="AP41" s="488"/>
      <c r="AQ41" s="488"/>
      <c r="AR41" s="488"/>
      <c r="AS41" s="488"/>
      <c r="AT41" s="493"/>
      <c r="AU41" s="493"/>
    </row>
    <row r="42" spans="2:47" ht="15.75">
      <c r="B42" s="498"/>
      <c r="C42" s="498"/>
      <c r="D42" s="499"/>
      <c r="E42" s="471"/>
      <c r="F42" s="475"/>
      <c r="G42" s="475"/>
      <c r="H42" s="475"/>
      <c r="I42" s="475"/>
      <c r="J42" s="76" t="s">
        <v>358</v>
      </c>
      <c r="K42" s="77" t="s">
        <v>358</v>
      </c>
      <c r="L42" s="77" t="s">
        <v>358</v>
      </c>
      <c r="M42" s="77" t="s">
        <v>358</v>
      </c>
      <c r="N42" s="77" t="s">
        <v>358</v>
      </c>
      <c r="O42" s="78" t="s">
        <v>358</v>
      </c>
      <c r="P42" s="226" t="s">
        <v>358</v>
      </c>
      <c r="Q42" s="227" t="s">
        <v>358</v>
      </c>
      <c r="R42" s="227" t="s">
        <v>358</v>
      </c>
      <c r="S42" s="227" t="s">
        <v>358</v>
      </c>
      <c r="T42" s="227" t="s">
        <v>358</v>
      </c>
      <c r="U42" s="228" t="s">
        <v>358</v>
      </c>
      <c r="V42" s="226" t="s">
        <v>358</v>
      </c>
      <c r="W42" s="227" t="s">
        <v>358</v>
      </c>
      <c r="X42" s="68" t="s">
        <v>358</v>
      </c>
      <c r="Y42" s="68" t="s">
        <v>358</v>
      </c>
      <c r="Z42" s="68" t="s">
        <v>358</v>
      </c>
      <c r="AA42" s="69" t="s">
        <v>358</v>
      </c>
      <c r="AB42" s="55" t="s">
        <v>358</v>
      </c>
      <c r="AC42" s="56" t="s">
        <v>358</v>
      </c>
      <c r="AD42" s="56" t="s">
        <v>358</v>
      </c>
      <c r="AE42" s="56" t="s">
        <v>358</v>
      </c>
      <c r="AF42" s="56" t="s">
        <v>358</v>
      </c>
      <c r="AG42" s="57" t="s">
        <v>358</v>
      </c>
      <c r="AH42" s="58" t="s">
        <v>358</v>
      </c>
      <c r="AI42" s="59" t="s">
        <v>358</v>
      </c>
      <c r="AJ42" s="59" t="s">
        <v>358</v>
      </c>
      <c r="AK42" s="59" t="s">
        <v>358</v>
      </c>
      <c r="AL42" s="59" t="s">
        <v>358</v>
      </c>
      <c r="AN42" s="487"/>
      <c r="AO42" s="488"/>
      <c r="AP42" s="488"/>
      <c r="AQ42" s="488"/>
      <c r="AR42" s="488"/>
      <c r="AS42" s="488"/>
      <c r="AT42" s="493"/>
      <c r="AU42" s="493"/>
    </row>
    <row r="43" spans="2:47" ht="15.75">
      <c r="B43" s="498"/>
      <c r="C43" s="498"/>
      <c r="D43" s="499"/>
      <c r="E43" s="471"/>
      <c r="F43" s="475"/>
      <c r="G43" s="475"/>
      <c r="H43" s="475"/>
      <c r="I43" s="475"/>
      <c r="J43" s="76" t="s">
        <v>358</v>
      </c>
      <c r="K43" s="77" t="s">
        <v>358</v>
      </c>
      <c r="L43" s="77" t="s">
        <v>358</v>
      </c>
      <c r="M43" s="77" t="s">
        <v>358</v>
      </c>
      <c r="N43" s="77" t="s">
        <v>358</v>
      </c>
      <c r="O43" s="78" t="s">
        <v>358</v>
      </c>
      <c r="P43" s="226" t="s">
        <v>358</v>
      </c>
      <c r="Q43" s="227" t="s">
        <v>358</v>
      </c>
      <c r="R43" s="227" t="s">
        <v>358</v>
      </c>
      <c r="S43" s="227" t="s">
        <v>358</v>
      </c>
      <c r="T43" s="227" t="s">
        <v>358</v>
      </c>
      <c r="U43" s="228" t="s">
        <v>358</v>
      </c>
      <c r="V43" s="226" t="s">
        <v>358</v>
      </c>
      <c r="W43" s="227" t="s">
        <v>358</v>
      </c>
      <c r="X43" s="68" t="s">
        <v>358</v>
      </c>
      <c r="Y43" s="68" t="s">
        <v>358</v>
      </c>
      <c r="Z43" s="68" t="s">
        <v>358</v>
      </c>
      <c r="AA43" s="69" t="s">
        <v>358</v>
      </c>
      <c r="AB43" s="55" t="s">
        <v>358</v>
      </c>
      <c r="AC43" s="56" t="s">
        <v>358</v>
      </c>
      <c r="AD43" s="56" t="s">
        <v>358</v>
      </c>
      <c r="AE43" s="56" t="s">
        <v>358</v>
      </c>
      <c r="AF43" s="56" t="s">
        <v>358</v>
      </c>
      <c r="AG43" s="57" t="s">
        <v>358</v>
      </c>
      <c r="AH43" s="58" t="s">
        <v>358</v>
      </c>
      <c r="AI43" s="59" t="s">
        <v>358</v>
      </c>
      <c r="AJ43" s="59" t="s">
        <v>358</v>
      </c>
      <c r="AK43" s="59" t="s">
        <v>358</v>
      </c>
      <c r="AL43" s="59" t="s">
        <v>358</v>
      </c>
      <c r="AN43" s="487"/>
      <c r="AO43" s="488"/>
      <c r="AP43" s="488"/>
      <c r="AQ43" s="488"/>
      <c r="AR43" s="488"/>
      <c r="AS43" s="488"/>
      <c r="AT43" s="493"/>
      <c r="AU43" s="493"/>
    </row>
    <row r="44" spans="2:47" ht="15.75">
      <c r="B44" s="498"/>
      <c r="C44" s="498"/>
      <c r="D44" s="499"/>
      <c r="E44" s="471"/>
      <c r="F44" s="475"/>
      <c r="G44" s="475"/>
      <c r="H44" s="475"/>
      <c r="I44" s="475"/>
      <c r="J44" s="76" t="s">
        <v>358</v>
      </c>
      <c r="K44" s="77" t="s">
        <v>358</v>
      </c>
      <c r="L44" s="77" t="s">
        <v>358</v>
      </c>
      <c r="M44" s="77" t="s">
        <v>358</v>
      </c>
      <c r="N44" s="77" t="s">
        <v>358</v>
      </c>
      <c r="O44" s="78" t="s">
        <v>358</v>
      </c>
      <c r="P44" s="226" t="s">
        <v>358</v>
      </c>
      <c r="Q44" s="227" t="s">
        <v>358</v>
      </c>
      <c r="R44" s="227" t="s">
        <v>358</v>
      </c>
      <c r="S44" s="227" t="s">
        <v>358</v>
      </c>
      <c r="T44" s="227" t="s">
        <v>358</v>
      </c>
      <c r="U44" s="228" t="s">
        <v>358</v>
      </c>
      <c r="V44" s="226" t="s">
        <v>358</v>
      </c>
      <c r="W44" s="227" t="s">
        <v>358</v>
      </c>
      <c r="X44" s="68" t="s">
        <v>358</v>
      </c>
      <c r="Y44" s="68" t="s">
        <v>358</v>
      </c>
      <c r="Z44" s="68" t="s">
        <v>358</v>
      </c>
      <c r="AA44" s="69" t="s">
        <v>358</v>
      </c>
      <c r="AB44" s="55" t="s">
        <v>358</v>
      </c>
      <c r="AC44" s="56" t="s">
        <v>358</v>
      </c>
      <c r="AD44" s="56" t="s">
        <v>358</v>
      </c>
      <c r="AE44" s="56" t="s">
        <v>358</v>
      </c>
      <c r="AF44" s="56" t="s">
        <v>358</v>
      </c>
      <c r="AG44" s="57" t="s">
        <v>358</v>
      </c>
      <c r="AH44" s="58" t="s">
        <v>358</v>
      </c>
      <c r="AI44" s="59" t="s">
        <v>358</v>
      </c>
      <c r="AJ44" s="59" t="s">
        <v>358</v>
      </c>
      <c r="AK44" s="59" t="s">
        <v>358</v>
      </c>
      <c r="AL44" s="59" t="s">
        <v>358</v>
      </c>
      <c r="AN44" s="487"/>
      <c r="AO44" s="488"/>
      <c r="AP44" s="488"/>
      <c r="AQ44" s="488"/>
      <c r="AR44" s="488"/>
      <c r="AS44" s="488"/>
      <c r="AT44" s="493"/>
      <c r="AU44" s="493"/>
    </row>
    <row r="45" spans="2:47" ht="3" customHeight="1" thickBot="1">
      <c r="B45" s="498"/>
      <c r="C45" s="498"/>
      <c r="D45" s="499"/>
      <c r="E45" s="471"/>
      <c r="F45" s="475"/>
      <c r="G45" s="475"/>
      <c r="H45" s="475"/>
      <c r="I45" s="475"/>
      <c r="J45" s="76" t="s">
        <v>358</v>
      </c>
      <c r="K45" s="77" t="s">
        <v>358</v>
      </c>
      <c r="L45" s="77" t="s">
        <v>358</v>
      </c>
      <c r="M45" s="77" t="s">
        <v>358</v>
      </c>
      <c r="N45" s="77" t="s">
        <v>358</v>
      </c>
      <c r="O45" s="78" t="s">
        <v>358</v>
      </c>
      <c r="P45" s="226" t="s">
        <v>358</v>
      </c>
      <c r="Q45" s="227" t="s">
        <v>358</v>
      </c>
      <c r="R45" s="227" t="s">
        <v>358</v>
      </c>
      <c r="S45" s="227" t="s">
        <v>358</v>
      </c>
      <c r="T45" s="227" t="s">
        <v>358</v>
      </c>
      <c r="U45" s="228" t="s">
        <v>358</v>
      </c>
      <c r="V45" s="226" t="s">
        <v>358</v>
      </c>
      <c r="W45" s="227" t="s">
        <v>358</v>
      </c>
      <c r="X45" s="68" t="s">
        <v>358</v>
      </c>
      <c r="Y45" s="68" t="s">
        <v>358</v>
      </c>
      <c r="Z45" s="68" t="s">
        <v>358</v>
      </c>
      <c r="AA45" s="69" t="s">
        <v>358</v>
      </c>
      <c r="AB45" s="55" t="s">
        <v>358</v>
      </c>
      <c r="AC45" s="56" t="s">
        <v>358</v>
      </c>
      <c r="AD45" s="56" t="s">
        <v>358</v>
      </c>
      <c r="AE45" s="56" t="s">
        <v>358</v>
      </c>
      <c r="AF45" s="56" t="s">
        <v>358</v>
      </c>
      <c r="AG45" s="57" t="s">
        <v>358</v>
      </c>
      <c r="AH45" s="58" t="s">
        <v>358</v>
      </c>
      <c r="AI45" s="59" t="s">
        <v>358</v>
      </c>
      <c r="AJ45" s="59" t="s">
        <v>358</v>
      </c>
      <c r="AK45" s="59" t="s">
        <v>358</v>
      </c>
      <c r="AL45" s="59" t="s">
        <v>358</v>
      </c>
      <c r="AN45" s="487"/>
      <c r="AO45" s="488"/>
      <c r="AP45" s="488"/>
      <c r="AQ45" s="488"/>
      <c r="AR45" s="488"/>
      <c r="AS45" s="489"/>
      <c r="AT45" s="36"/>
      <c r="AU45" s="36"/>
    </row>
    <row r="46" spans="2:47" ht="16.5" hidden="1" thickBot="1">
      <c r="B46" s="498"/>
      <c r="C46" s="498"/>
      <c r="D46" s="499"/>
      <c r="E46" s="471"/>
      <c r="F46" s="475"/>
      <c r="G46" s="475"/>
      <c r="H46" s="475"/>
      <c r="I46" s="475"/>
      <c r="J46" s="76" t="s">
        <v>358</v>
      </c>
      <c r="K46" s="77" t="s">
        <v>358</v>
      </c>
      <c r="L46" s="77" t="s">
        <v>358</v>
      </c>
      <c r="M46" s="77" t="s">
        <v>358</v>
      </c>
      <c r="N46" s="77" t="s">
        <v>358</v>
      </c>
      <c r="O46" s="78" t="s">
        <v>358</v>
      </c>
      <c r="P46" s="67" t="s">
        <v>358</v>
      </c>
      <c r="Q46" s="68" t="s">
        <v>358</v>
      </c>
      <c r="R46" s="68" t="s">
        <v>358</v>
      </c>
      <c r="S46" s="68" t="s">
        <v>358</v>
      </c>
      <c r="T46" s="68" t="s">
        <v>358</v>
      </c>
      <c r="U46" s="69" t="s">
        <v>358</v>
      </c>
      <c r="V46" s="67" t="s">
        <v>358</v>
      </c>
      <c r="W46" s="68" t="s">
        <v>358</v>
      </c>
      <c r="X46" s="68" t="s">
        <v>358</v>
      </c>
      <c r="Y46" s="68" t="s">
        <v>358</v>
      </c>
      <c r="Z46" s="68" t="s">
        <v>358</v>
      </c>
      <c r="AA46" s="69" t="s">
        <v>358</v>
      </c>
      <c r="AB46" s="55" t="s">
        <v>358</v>
      </c>
      <c r="AC46" s="56" t="s">
        <v>358</v>
      </c>
      <c r="AD46" s="56" t="s">
        <v>358</v>
      </c>
      <c r="AE46" s="56" t="s">
        <v>358</v>
      </c>
      <c r="AF46" s="56" t="s">
        <v>358</v>
      </c>
      <c r="AG46" s="57" t="s">
        <v>358</v>
      </c>
      <c r="AH46" s="58" t="s">
        <v>358</v>
      </c>
      <c r="AI46" s="59" t="s">
        <v>358</v>
      </c>
      <c r="AJ46" s="59" t="s">
        <v>358</v>
      </c>
      <c r="AK46" s="59" t="s">
        <v>358</v>
      </c>
      <c r="AL46" s="59" t="s">
        <v>358</v>
      </c>
      <c r="AN46" s="487"/>
      <c r="AO46" s="488"/>
      <c r="AP46" s="488"/>
      <c r="AQ46" s="488"/>
      <c r="AR46" s="488"/>
      <c r="AS46" s="489"/>
    </row>
    <row r="47" spans="2:47" ht="16.5" hidden="1" thickBot="1">
      <c r="B47" s="498"/>
      <c r="C47" s="498"/>
      <c r="D47" s="499"/>
      <c r="E47" s="472"/>
      <c r="F47" s="473"/>
      <c r="G47" s="473"/>
      <c r="H47" s="473"/>
      <c r="I47" s="473"/>
      <c r="J47" s="79" t="s">
        <v>358</v>
      </c>
      <c r="K47" s="80" t="s">
        <v>358</v>
      </c>
      <c r="L47" s="80" t="s">
        <v>358</v>
      </c>
      <c r="M47" s="80" t="s">
        <v>358</v>
      </c>
      <c r="N47" s="80" t="s">
        <v>358</v>
      </c>
      <c r="O47" s="81" t="s">
        <v>358</v>
      </c>
      <c r="P47" s="67" t="s">
        <v>358</v>
      </c>
      <c r="Q47" s="68" t="s">
        <v>358</v>
      </c>
      <c r="R47" s="68" t="s">
        <v>358</v>
      </c>
      <c r="S47" s="68" t="s">
        <v>358</v>
      </c>
      <c r="T47" s="68" t="s">
        <v>358</v>
      </c>
      <c r="U47" s="69" t="s">
        <v>358</v>
      </c>
      <c r="V47" s="70" t="s">
        <v>358</v>
      </c>
      <c r="W47" s="71" t="s">
        <v>358</v>
      </c>
      <c r="X47" s="71" t="s">
        <v>358</v>
      </c>
      <c r="Y47" s="71" t="s">
        <v>358</v>
      </c>
      <c r="Z47" s="71" t="s">
        <v>358</v>
      </c>
      <c r="AA47" s="72" t="s">
        <v>358</v>
      </c>
      <c r="AB47" s="60" t="s">
        <v>358</v>
      </c>
      <c r="AC47" s="61" t="s">
        <v>358</v>
      </c>
      <c r="AD47" s="61" t="s">
        <v>358</v>
      </c>
      <c r="AE47" s="61" t="s">
        <v>358</v>
      </c>
      <c r="AF47" s="61" t="s">
        <v>358</v>
      </c>
      <c r="AG47" s="62" t="s">
        <v>358</v>
      </c>
      <c r="AH47" s="63" t="s">
        <v>358</v>
      </c>
      <c r="AI47" s="64" t="s">
        <v>358</v>
      </c>
      <c r="AJ47" s="64" t="s">
        <v>358</v>
      </c>
      <c r="AK47" s="64" t="s">
        <v>358</v>
      </c>
      <c r="AL47" s="64" t="s">
        <v>358</v>
      </c>
      <c r="AN47" s="490"/>
      <c r="AO47" s="491"/>
      <c r="AP47" s="491"/>
      <c r="AQ47" s="491"/>
      <c r="AR47" s="491"/>
      <c r="AS47" s="492"/>
    </row>
    <row r="48" spans="2:47" ht="23.25">
      <c r="B48" s="498"/>
      <c r="C48" s="498"/>
      <c r="D48" s="499"/>
      <c r="E48" s="465" t="s">
        <v>167</v>
      </c>
      <c r="F48" s="466"/>
      <c r="G48" s="466"/>
      <c r="H48" s="466"/>
      <c r="I48" s="467"/>
      <c r="J48" s="73" t="s">
        <v>358</v>
      </c>
      <c r="K48" s="74" t="s">
        <v>358</v>
      </c>
      <c r="L48" s="74" t="s">
        <v>358</v>
      </c>
      <c r="M48" s="74" t="s">
        <v>358</v>
      </c>
      <c r="N48" s="74" t="s">
        <v>358</v>
      </c>
      <c r="O48" s="75" t="s">
        <v>358</v>
      </c>
      <c r="P48" s="73" t="s">
        <v>358</v>
      </c>
      <c r="Q48" s="74" t="s">
        <v>358</v>
      </c>
      <c r="R48" s="74" t="s">
        <v>358</v>
      </c>
      <c r="S48" s="74" t="s">
        <v>358</v>
      </c>
      <c r="T48" s="74" t="s">
        <v>358</v>
      </c>
      <c r="U48" s="75" t="s">
        <v>358</v>
      </c>
      <c r="V48" s="223" t="s">
        <v>358</v>
      </c>
      <c r="W48" s="232" t="s">
        <v>358</v>
      </c>
      <c r="X48" s="65" t="s">
        <v>358</v>
      </c>
      <c r="Y48" s="65" t="s">
        <v>358</v>
      </c>
      <c r="Z48" s="65" t="s">
        <v>358</v>
      </c>
      <c r="AA48" s="66" t="s">
        <v>358</v>
      </c>
      <c r="AB48" s="50" t="s">
        <v>358</v>
      </c>
      <c r="AC48" s="51" t="s">
        <v>358</v>
      </c>
      <c r="AD48" s="51" t="s">
        <v>358</v>
      </c>
      <c r="AE48" s="51" t="s">
        <v>358</v>
      </c>
      <c r="AF48" s="51" t="s">
        <v>358</v>
      </c>
      <c r="AG48" s="52" t="s">
        <v>358</v>
      </c>
      <c r="AH48" s="53" t="s">
        <v>358</v>
      </c>
      <c r="AI48" s="54" t="s">
        <v>358</v>
      </c>
      <c r="AJ48" s="54" t="s">
        <v>358</v>
      </c>
      <c r="AK48" s="54" t="s">
        <v>358</v>
      </c>
      <c r="AL48" s="54" t="s">
        <v>358</v>
      </c>
    </row>
    <row r="49" spans="2:38" ht="15.75">
      <c r="B49" s="498"/>
      <c r="C49" s="498"/>
      <c r="D49" s="499"/>
      <c r="E49" s="468"/>
      <c r="F49" s="475"/>
      <c r="G49" s="475"/>
      <c r="H49" s="475"/>
      <c r="I49" s="470"/>
      <c r="J49" s="76" t="s">
        <v>358</v>
      </c>
      <c r="K49" s="77" t="s">
        <v>358</v>
      </c>
      <c r="L49" s="77" t="s">
        <v>358</v>
      </c>
      <c r="M49" s="77" t="s">
        <v>358</v>
      </c>
      <c r="N49" s="77" t="s">
        <v>358</v>
      </c>
      <c r="O49" s="78" t="s">
        <v>358</v>
      </c>
      <c r="P49" s="76" t="s">
        <v>358</v>
      </c>
      <c r="Q49" s="77" t="s">
        <v>358</v>
      </c>
      <c r="R49" s="77" t="s">
        <v>358</v>
      </c>
      <c r="S49" s="77" t="s">
        <v>358</v>
      </c>
      <c r="T49" s="77" t="s">
        <v>358</v>
      </c>
      <c r="U49" s="78" t="s">
        <v>358</v>
      </c>
      <c r="V49" s="226" t="s">
        <v>358</v>
      </c>
      <c r="W49" s="227" t="s">
        <v>358</v>
      </c>
      <c r="X49" s="68" t="s">
        <v>358</v>
      </c>
      <c r="Y49" s="68" t="s">
        <v>358</v>
      </c>
      <c r="Z49" s="68" t="s">
        <v>358</v>
      </c>
      <c r="AA49" s="69" t="s">
        <v>358</v>
      </c>
      <c r="AB49" s="55" t="s">
        <v>358</v>
      </c>
      <c r="AC49" s="56" t="s">
        <v>358</v>
      </c>
      <c r="AD49" s="56" t="s">
        <v>358</v>
      </c>
      <c r="AE49" s="56" t="s">
        <v>358</v>
      </c>
      <c r="AF49" s="56" t="s">
        <v>358</v>
      </c>
      <c r="AG49" s="57" t="s">
        <v>358</v>
      </c>
      <c r="AH49" s="58" t="s">
        <v>358</v>
      </c>
      <c r="AI49" s="59" t="s">
        <v>358</v>
      </c>
      <c r="AJ49" s="59" t="s">
        <v>358</v>
      </c>
      <c r="AK49" s="59" t="s">
        <v>358</v>
      </c>
      <c r="AL49" s="59" t="s">
        <v>358</v>
      </c>
    </row>
    <row r="50" spans="2:38" ht="15.75">
      <c r="B50" s="498"/>
      <c r="C50" s="498"/>
      <c r="D50" s="499"/>
      <c r="E50" s="468"/>
      <c r="F50" s="475"/>
      <c r="G50" s="475"/>
      <c r="H50" s="475"/>
      <c r="I50" s="470"/>
      <c r="J50" s="76" t="s">
        <v>358</v>
      </c>
      <c r="K50" s="77" t="s">
        <v>358</v>
      </c>
      <c r="L50" s="77" t="s">
        <v>358</v>
      </c>
      <c r="M50" s="77" t="s">
        <v>358</v>
      </c>
      <c r="N50" s="77" t="s">
        <v>358</v>
      </c>
      <c r="O50" s="78" t="s">
        <v>358</v>
      </c>
      <c r="P50" s="76" t="s">
        <v>358</v>
      </c>
      <c r="Q50" s="77" t="s">
        <v>358</v>
      </c>
      <c r="R50" s="77" t="s">
        <v>358</v>
      </c>
      <c r="S50" s="77" t="s">
        <v>358</v>
      </c>
      <c r="T50" s="77" t="s">
        <v>358</v>
      </c>
      <c r="U50" s="78" t="s">
        <v>358</v>
      </c>
      <c r="V50" s="226" t="s">
        <v>358</v>
      </c>
      <c r="W50" s="227" t="s">
        <v>358</v>
      </c>
      <c r="X50" s="68" t="s">
        <v>358</v>
      </c>
      <c r="Y50" s="68" t="s">
        <v>358</v>
      </c>
      <c r="Z50" s="68" t="s">
        <v>358</v>
      </c>
      <c r="AA50" s="69" t="s">
        <v>358</v>
      </c>
      <c r="AB50" s="55" t="s">
        <v>358</v>
      </c>
      <c r="AC50" s="56" t="s">
        <v>358</v>
      </c>
      <c r="AD50" s="56" t="s">
        <v>358</v>
      </c>
      <c r="AE50" s="56" t="s">
        <v>358</v>
      </c>
      <c r="AF50" s="56" t="s">
        <v>358</v>
      </c>
      <c r="AG50" s="57" t="s">
        <v>358</v>
      </c>
      <c r="AH50" s="58" t="s">
        <v>358</v>
      </c>
      <c r="AI50" s="59" t="s">
        <v>358</v>
      </c>
      <c r="AJ50" s="59" t="s">
        <v>358</v>
      </c>
      <c r="AK50" s="59" t="s">
        <v>358</v>
      </c>
      <c r="AL50" s="59" t="s">
        <v>358</v>
      </c>
    </row>
    <row r="51" spans="2:38" ht="15.75">
      <c r="B51" s="498"/>
      <c r="C51" s="498"/>
      <c r="D51" s="499"/>
      <c r="E51" s="471"/>
      <c r="F51" s="475"/>
      <c r="G51" s="475"/>
      <c r="H51" s="475"/>
      <c r="I51" s="470"/>
      <c r="J51" s="76" t="s">
        <v>358</v>
      </c>
      <c r="K51" s="77" t="s">
        <v>358</v>
      </c>
      <c r="L51" s="77" t="s">
        <v>358</v>
      </c>
      <c r="M51" s="77" t="s">
        <v>358</v>
      </c>
      <c r="N51" s="77" t="s">
        <v>358</v>
      </c>
      <c r="O51" s="78" t="s">
        <v>358</v>
      </c>
      <c r="P51" s="76" t="s">
        <v>358</v>
      </c>
      <c r="Q51" s="77" t="s">
        <v>358</v>
      </c>
      <c r="R51" s="77" t="s">
        <v>358</v>
      </c>
      <c r="S51" s="77" t="s">
        <v>358</v>
      </c>
      <c r="T51" s="77" t="s">
        <v>358</v>
      </c>
      <c r="U51" s="78" t="s">
        <v>358</v>
      </c>
      <c r="V51" s="226" t="s">
        <v>358</v>
      </c>
      <c r="W51" s="227" t="s">
        <v>358</v>
      </c>
      <c r="X51" s="68" t="s">
        <v>358</v>
      </c>
      <c r="Y51" s="68" t="s">
        <v>358</v>
      </c>
      <c r="Z51" s="68" t="s">
        <v>358</v>
      </c>
      <c r="AA51" s="69" t="s">
        <v>358</v>
      </c>
      <c r="AB51" s="55" t="s">
        <v>358</v>
      </c>
      <c r="AC51" s="56" t="s">
        <v>358</v>
      </c>
      <c r="AD51" s="56" t="s">
        <v>358</v>
      </c>
      <c r="AE51" s="56" t="s">
        <v>358</v>
      </c>
      <c r="AF51" s="56" t="s">
        <v>358</v>
      </c>
      <c r="AG51" s="57" t="s">
        <v>358</v>
      </c>
      <c r="AH51" s="58" t="s">
        <v>358</v>
      </c>
      <c r="AI51" s="59" t="s">
        <v>358</v>
      </c>
      <c r="AJ51" s="59" t="s">
        <v>358</v>
      </c>
      <c r="AK51" s="59" t="s">
        <v>358</v>
      </c>
      <c r="AL51" s="59" t="s">
        <v>358</v>
      </c>
    </row>
    <row r="52" spans="2:38" ht="15.75">
      <c r="B52" s="498"/>
      <c r="C52" s="498"/>
      <c r="D52" s="499"/>
      <c r="E52" s="471"/>
      <c r="F52" s="475"/>
      <c r="G52" s="475"/>
      <c r="H52" s="475"/>
      <c r="I52" s="470"/>
      <c r="J52" s="76" t="s">
        <v>358</v>
      </c>
      <c r="K52" s="77" t="s">
        <v>358</v>
      </c>
      <c r="L52" s="77" t="s">
        <v>358</v>
      </c>
      <c r="M52" s="77" t="s">
        <v>358</v>
      </c>
      <c r="N52" s="77" t="s">
        <v>358</v>
      </c>
      <c r="O52" s="78" t="s">
        <v>358</v>
      </c>
      <c r="P52" s="76" t="s">
        <v>358</v>
      </c>
      <c r="Q52" s="77" t="s">
        <v>358</v>
      </c>
      <c r="R52" s="77" t="s">
        <v>358</v>
      </c>
      <c r="S52" s="77" t="s">
        <v>358</v>
      </c>
      <c r="T52" s="77" t="s">
        <v>358</v>
      </c>
      <c r="U52" s="78" t="s">
        <v>358</v>
      </c>
      <c r="V52" s="226" t="s">
        <v>358</v>
      </c>
      <c r="W52" s="227" t="s">
        <v>358</v>
      </c>
      <c r="X52" s="68" t="s">
        <v>358</v>
      </c>
      <c r="Y52" s="68" t="s">
        <v>358</v>
      </c>
      <c r="Z52" s="68" t="s">
        <v>358</v>
      </c>
      <c r="AA52" s="69" t="s">
        <v>358</v>
      </c>
      <c r="AB52" s="55" t="s">
        <v>358</v>
      </c>
      <c r="AC52" s="56" t="s">
        <v>358</v>
      </c>
      <c r="AD52" s="56" t="s">
        <v>358</v>
      </c>
      <c r="AE52" s="56" t="s">
        <v>358</v>
      </c>
      <c r="AF52" s="56" t="s">
        <v>358</v>
      </c>
      <c r="AG52" s="57" t="s">
        <v>358</v>
      </c>
      <c r="AH52" s="58" t="s">
        <v>358</v>
      </c>
      <c r="AI52" s="59" t="s">
        <v>358</v>
      </c>
      <c r="AJ52" s="59" t="s">
        <v>358</v>
      </c>
      <c r="AK52" s="59" t="s">
        <v>358</v>
      </c>
      <c r="AL52" s="59" t="s">
        <v>358</v>
      </c>
    </row>
    <row r="53" spans="2:38" ht="5.25" customHeight="1">
      <c r="B53" s="498"/>
      <c r="C53" s="498"/>
      <c r="D53" s="499"/>
      <c r="E53" s="471"/>
      <c r="F53" s="475"/>
      <c r="G53" s="475"/>
      <c r="H53" s="475"/>
      <c r="I53" s="470"/>
      <c r="J53" s="76" t="s">
        <v>358</v>
      </c>
      <c r="K53" s="77" t="s">
        <v>358</v>
      </c>
      <c r="L53" s="77" t="s">
        <v>358</v>
      </c>
      <c r="M53" s="77" t="s">
        <v>358</v>
      </c>
      <c r="N53" s="77" t="s">
        <v>358</v>
      </c>
      <c r="O53" s="78" t="s">
        <v>358</v>
      </c>
      <c r="P53" s="76" t="s">
        <v>358</v>
      </c>
      <c r="Q53" s="77" t="s">
        <v>358</v>
      </c>
      <c r="R53" s="77" t="s">
        <v>358</v>
      </c>
      <c r="S53" s="77" t="s">
        <v>358</v>
      </c>
      <c r="T53" s="77" t="s">
        <v>358</v>
      </c>
      <c r="U53" s="78" t="s">
        <v>358</v>
      </c>
      <c r="V53" s="226" t="s">
        <v>358</v>
      </c>
      <c r="W53" s="227" t="s">
        <v>358</v>
      </c>
      <c r="X53" s="68" t="s">
        <v>358</v>
      </c>
      <c r="Y53" s="68" t="s">
        <v>358</v>
      </c>
      <c r="Z53" s="68" t="s">
        <v>358</v>
      </c>
      <c r="AA53" s="69" t="s">
        <v>358</v>
      </c>
      <c r="AB53" s="55" t="s">
        <v>358</v>
      </c>
      <c r="AC53" s="56" t="s">
        <v>358</v>
      </c>
      <c r="AD53" s="56" t="s">
        <v>358</v>
      </c>
      <c r="AE53" s="56" t="s">
        <v>358</v>
      </c>
      <c r="AF53" s="56" t="s">
        <v>358</v>
      </c>
      <c r="AG53" s="57" t="s">
        <v>358</v>
      </c>
      <c r="AH53" s="58" t="s">
        <v>358</v>
      </c>
      <c r="AI53" s="59" t="s">
        <v>358</v>
      </c>
      <c r="AJ53" s="59" t="s">
        <v>358</v>
      </c>
      <c r="AK53" s="59" t="s">
        <v>358</v>
      </c>
      <c r="AL53" s="59" t="s">
        <v>358</v>
      </c>
    </row>
    <row r="54" spans="2:38" ht="3" hidden="1" customHeight="1">
      <c r="B54" s="498"/>
      <c r="C54" s="498"/>
      <c r="D54" s="499"/>
      <c r="E54" s="471"/>
      <c r="F54" s="475"/>
      <c r="G54" s="475"/>
      <c r="H54" s="475"/>
      <c r="I54" s="470"/>
      <c r="J54" s="76" t="s">
        <v>358</v>
      </c>
      <c r="K54" s="77" t="s">
        <v>358</v>
      </c>
      <c r="L54" s="77" t="s">
        <v>358</v>
      </c>
      <c r="M54" s="77" t="s">
        <v>358</v>
      </c>
      <c r="N54" s="77" t="s">
        <v>358</v>
      </c>
      <c r="O54" s="78" t="s">
        <v>358</v>
      </c>
      <c r="P54" s="76" t="s">
        <v>358</v>
      </c>
      <c r="Q54" s="77" t="s">
        <v>358</v>
      </c>
      <c r="R54" s="77" t="s">
        <v>358</v>
      </c>
      <c r="S54" s="77" t="s">
        <v>358</v>
      </c>
      <c r="T54" s="77" t="s">
        <v>358</v>
      </c>
      <c r="U54" s="78" t="s">
        <v>358</v>
      </c>
      <c r="V54" s="226" t="s">
        <v>358</v>
      </c>
      <c r="W54" s="227" t="s">
        <v>358</v>
      </c>
      <c r="X54" s="68" t="s">
        <v>358</v>
      </c>
      <c r="Y54" s="68" t="s">
        <v>358</v>
      </c>
      <c r="Z54" s="68" t="s">
        <v>358</v>
      </c>
      <c r="AA54" s="69" t="s">
        <v>358</v>
      </c>
      <c r="AB54" s="55" t="s">
        <v>358</v>
      </c>
      <c r="AC54" s="56" t="s">
        <v>358</v>
      </c>
      <c r="AD54" s="56" t="s">
        <v>358</v>
      </c>
      <c r="AE54" s="56" t="s">
        <v>358</v>
      </c>
      <c r="AF54" s="56" t="s">
        <v>358</v>
      </c>
      <c r="AG54" s="57" t="s">
        <v>358</v>
      </c>
      <c r="AH54" s="58" t="s">
        <v>358</v>
      </c>
      <c r="AI54" s="59" t="s">
        <v>358</v>
      </c>
      <c r="AJ54" s="59" t="s">
        <v>358</v>
      </c>
      <c r="AK54" s="59" t="s">
        <v>358</v>
      </c>
      <c r="AL54" s="59" t="s">
        <v>358</v>
      </c>
    </row>
    <row r="55" spans="2:38" ht="15.75" hidden="1">
      <c r="B55" s="498"/>
      <c r="C55" s="498"/>
      <c r="D55" s="499"/>
      <c r="E55" s="471"/>
      <c r="F55" s="475"/>
      <c r="G55" s="475"/>
      <c r="H55" s="475"/>
      <c r="I55" s="470"/>
      <c r="J55" s="76" t="s">
        <v>358</v>
      </c>
      <c r="K55" s="77" t="s">
        <v>358</v>
      </c>
      <c r="L55" s="77" t="s">
        <v>358</v>
      </c>
      <c r="M55" s="77" t="s">
        <v>358</v>
      </c>
      <c r="N55" s="77" t="s">
        <v>358</v>
      </c>
      <c r="O55" s="78" t="s">
        <v>358</v>
      </c>
      <c r="P55" s="76" t="s">
        <v>358</v>
      </c>
      <c r="Q55" s="77" t="s">
        <v>358</v>
      </c>
      <c r="R55" s="77" t="s">
        <v>358</v>
      </c>
      <c r="S55" s="77" t="s">
        <v>358</v>
      </c>
      <c r="T55" s="77" t="s">
        <v>358</v>
      </c>
      <c r="U55" s="78" t="s">
        <v>358</v>
      </c>
      <c r="V55" s="226" t="s">
        <v>358</v>
      </c>
      <c r="W55" s="227" t="s">
        <v>358</v>
      </c>
      <c r="X55" s="68" t="s">
        <v>358</v>
      </c>
      <c r="Y55" s="68" t="s">
        <v>358</v>
      </c>
      <c r="Z55" s="68" t="s">
        <v>358</v>
      </c>
      <c r="AA55" s="69" t="s">
        <v>358</v>
      </c>
      <c r="AB55" s="55" t="s">
        <v>358</v>
      </c>
      <c r="AC55" s="56" t="s">
        <v>358</v>
      </c>
      <c r="AD55" s="56" t="s">
        <v>358</v>
      </c>
      <c r="AE55" s="56" t="s">
        <v>358</v>
      </c>
      <c r="AF55" s="56" t="s">
        <v>358</v>
      </c>
      <c r="AG55" s="57" t="s">
        <v>358</v>
      </c>
      <c r="AH55" s="58" t="s">
        <v>358</v>
      </c>
      <c r="AI55" s="59" t="s">
        <v>358</v>
      </c>
      <c r="AJ55" s="59" t="s">
        <v>358</v>
      </c>
      <c r="AK55" s="59" t="s">
        <v>358</v>
      </c>
      <c r="AL55" s="59" t="s">
        <v>358</v>
      </c>
    </row>
    <row r="56" spans="2:38" ht="15.75" hidden="1">
      <c r="B56" s="498"/>
      <c r="C56" s="498"/>
      <c r="D56" s="499"/>
      <c r="E56" s="471"/>
      <c r="F56" s="475"/>
      <c r="G56" s="475"/>
      <c r="H56" s="475"/>
      <c r="I56" s="470"/>
      <c r="J56" s="76" t="s">
        <v>358</v>
      </c>
      <c r="K56" s="77" t="s">
        <v>358</v>
      </c>
      <c r="L56" s="77" t="s">
        <v>358</v>
      </c>
      <c r="M56" s="77" t="s">
        <v>358</v>
      </c>
      <c r="N56" s="77" t="s">
        <v>358</v>
      </c>
      <c r="O56" s="78" t="s">
        <v>358</v>
      </c>
      <c r="P56" s="76" t="s">
        <v>358</v>
      </c>
      <c r="Q56" s="77" t="s">
        <v>358</v>
      </c>
      <c r="R56" s="77" t="s">
        <v>358</v>
      </c>
      <c r="S56" s="77" t="s">
        <v>358</v>
      </c>
      <c r="T56" s="77" t="s">
        <v>358</v>
      </c>
      <c r="U56" s="78" t="s">
        <v>358</v>
      </c>
      <c r="V56" s="226" t="s">
        <v>358</v>
      </c>
      <c r="W56" s="227" t="s">
        <v>358</v>
      </c>
      <c r="X56" s="68" t="s">
        <v>358</v>
      </c>
      <c r="Y56" s="68" t="s">
        <v>358</v>
      </c>
      <c r="Z56" s="68" t="s">
        <v>358</v>
      </c>
      <c r="AA56" s="69" t="s">
        <v>358</v>
      </c>
      <c r="AB56" s="55" t="s">
        <v>358</v>
      </c>
      <c r="AC56" s="56" t="s">
        <v>358</v>
      </c>
      <c r="AD56" s="56" t="s">
        <v>358</v>
      </c>
      <c r="AE56" s="56" t="s">
        <v>358</v>
      </c>
      <c r="AF56" s="56" t="s">
        <v>358</v>
      </c>
      <c r="AG56" s="57" t="s">
        <v>358</v>
      </c>
      <c r="AH56" s="58" t="s">
        <v>358</v>
      </c>
      <c r="AI56" s="59" t="s">
        <v>358</v>
      </c>
      <c r="AJ56" s="59" t="s">
        <v>358</v>
      </c>
      <c r="AK56" s="59" t="s">
        <v>358</v>
      </c>
      <c r="AL56" s="59" t="s">
        <v>358</v>
      </c>
    </row>
    <row r="57" spans="2:38" ht="16.5" thickBot="1">
      <c r="B57" s="498"/>
      <c r="C57" s="498"/>
      <c r="D57" s="499"/>
      <c r="E57" s="472"/>
      <c r="F57" s="473"/>
      <c r="G57" s="473"/>
      <c r="H57" s="473"/>
      <c r="I57" s="474"/>
      <c r="J57" s="79" t="s">
        <v>358</v>
      </c>
      <c r="K57" s="80" t="s">
        <v>358</v>
      </c>
      <c r="L57" s="80" t="s">
        <v>358</v>
      </c>
      <c r="M57" s="80" t="s">
        <v>358</v>
      </c>
      <c r="N57" s="80" t="s">
        <v>358</v>
      </c>
      <c r="O57" s="81" t="s">
        <v>358</v>
      </c>
      <c r="P57" s="79" t="s">
        <v>358</v>
      </c>
      <c r="Q57" s="80" t="s">
        <v>358</v>
      </c>
      <c r="R57" s="80" t="s">
        <v>358</v>
      </c>
      <c r="S57" s="80" t="s">
        <v>358</v>
      </c>
      <c r="T57" s="80" t="s">
        <v>358</v>
      </c>
      <c r="U57" s="81" t="s">
        <v>358</v>
      </c>
      <c r="V57" s="229" t="s">
        <v>358</v>
      </c>
      <c r="W57" s="230" t="s">
        <v>358</v>
      </c>
      <c r="X57" s="71" t="s">
        <v>358</v>
      </c>
      <c r="Y57" s="71" t="s">
        <v>358</v>
      </c>
      <c r="Z57" s="71" t="s">
        <v>358</v>
      </c>
      <c r="AA57" s="72" t="s">
        <v>358</v>
      </c>
      <c r="AB57" s="60" t="s">
        <v>358</v>
      </c>
      <c r="AC57" s="61" t="s">
        <v>358</v>
      </c>
      <c r="AD57" s="61" t="s">
        <v>358</v>
      </c>
      <c r="AE57" s="61" t="s">
        <v>358</v>
      </c>
      <c r="AF57" s="61" t="s">
        <v>358</v>
      </c>
      <c r="AG57" s="62" t="s">
        <v>358</v>
      </c>
      <c r="AH57" s="58" t="s">
        <v>358</v>
      </c>
      <c r="AI57" s="59" t="s">
        <v>358</v>
      </c>
      <c r="AJ57" s="59" t="s">
        <v>358</v>
      </c>
      <c r="AK57" s="59" t="s">
        <v>358</v>
      </c>
      <c r="AL57" s="59" t="s">
        <v>358</v>
      </c>
    </row>
    <row r="58" spans="2:38" ht="15" customHeight="1">
      <c r="J58" s="465" t="s">
        <v>168</v>
      </c>
      <c r="K58" s="466"/>
      <c r="L58" s="466"/>
      <c r="M58" s="466"/>
      <c r="N58" s="466"/>
      <c r="O58" s="467"/>
      <c r="P58" s="465" t="s">
        <v>169</v>
      </c>
      <c r="Q58" s="466"/>
      <c r="R58" s="466"/>
      <c r="S58" s="466"/>
      <c r="T58" s="466"/>
      <c r="U58" s="467"/>
      <c r="V58" s="465" t="s">
        <v>170</v>
      </c>
      <c r="W58" s="466"/>
      <c r="X58" s="466"/>
      <c r="Y58" s="466"/>
      <c r="Z58" s="466"/>
      <c r="AA58" s="467"/>
      <c r="AB58" s="465" t="s">
        <v>171</v>
      </c>
      <c r="AC58" s="494"/>
      <c r="AD58" s="466"/>
      <c r="AE58" s="466"/>
      <c r="AF58" s="466"/>
      <c r="AG58" s="466"/>
      <c r="AH58" s="465" t="s">
        <v>172</v>
      </c>
      <c r="AI58" s="466"/>
      <c r="AJ58" s="466"/>
      <c r="AK58" s="466"/>
      <c r="AL58" s="467"/>
    </row>
    <row r="59" spans="2:38" ht="15" customHeight="1">
      <c r="J59" s="471"/>
      <c r="K59" s="475"/>
      <c r="L59" s="475"/>
      <c r="M59" s="475"/>
      <c r="N59" s="475"/>
      <c r="O59" s="470"/>
      <c r="P59" s="471"/>
      <c r="Q59" s="475"/>
      <c r="R59" s="475"/>
      <c r="S59" s="475"/>
      <c r="T59" s="475"/>
      <c r="U59" s="470"/>
      <c r="V59" s="471"/>
      <c r="W59" s="475"/>
      <c r="X59" s="475"/>
      <c r="Y59" s="475"/>
      <c r="Z59" s="475"/>
      <c r="AA59" s="470"/>
      <c r="AB59" s="471"/>
      <c r="AC59" s="475"/>
      <c r="AD59" s="475"/>
      <c r="AE59" s="475"/>
      <c r="AF59" s="475"/>
      <c r="AG59" s="475"/>
      <c r="AH59" s="468"/>
      <c r="AI59" s="469"/>
      <c r="AJ59" s="469"/>
      <c r="AK59" s="469"/>
      <c r="AL59" s="470"/>
    </row>
    <row r="60" spans="2:38" ht="15" customHeight="1">
      <c r="J60" s="471"/>
      <c r="K60" s="475"/>
      <c r="L60" s="475"/>
      <c r="M60" s="475"/>
      <c r="N60" s="475"/>
      <c r="O60" s="470"/>
      <c r="P60" s="471"/>
      <c r="Q60" s="475"/>
      <c r="R60" s="475"/>
      <c r="S60" s="475"/>
      <c r="T60" s="475"/>
      <c r="U60" s="470"/>
      <c r="V60" s="471"/>
      <c r="W60" s="475"/>
      <c r="X60" s="475"/>
      <c r="Y60" s="475"/>
      <c r="Z60" s="475"/>
      <c r="AA60" s="470"/>
      <c r="AB60" s="471"/>
      <c r="AC60" s="475"/>
      <c r="AD60" s="475"/>
      <c r="AE60" s="475"/>
      <c r="AF60" s="475"/>
      <c r="AG60" s="475"/>
      <c r="AH60" s="468"/>
      <c r="AI60" s="469"/>
      <c r="AJ60" s="469"/>
      <c r="AK60" s="469"/>
      <c r="AL60" s="470"/>
    </row>
    <row r="61" spans="2:38" ht="15" customHeight="1">
      <c r="J61" s="471"/>
      <c r="K61" s="475"/>
      <c r="L61" s="475"/>
      <c r="M61" s="475"/>
      <c r="N61" s="475"/>
      <c r="O61" s="470"/>
      <c r="P61" s="471"/>
      <c r="Q61" s="475"/>
      <c r="R61" s="475"/>
      <c r="S61" s="475"/>
      <c r="T61" s="475"/>
      <c r="U61" s="470"/>
      <c r="V61" s="471"/>
      <c r="W61" s="475"/>
      <c r="X61" s="475"/>
      <c r="Y61" s="475"/>
      <c r="Z61" s="475"/>
      <c r="AA61" s="470"/>
      <c r="AB61" s="471"/>
      <c r="AC61" s="475"/>
      <c r="AD61" s="475"/>
      <c r="AE61" s="475"/>
      <c r="AF61" s="475"/>
      <c r="AG61" s="475"/>
      <c r="AH61" s="471"/>
      <c r="AI61" s="469"/>
      <c r="AJ61" s="469"/>
      <c r="AK61" s="469"/>
      <c r="AL61" s="470"/>
    </row>
    <row r="62" spans="2:38" ht="15" customHeight="1">
      <c r="J62" s="471"/>
      <c r="K62" s="475"/>
      <c r="L62" s="475"/>
      <c r="M62" s="475"/>
      <c r="N62" s="475"/>
      <c r="O62" s="470"/>
      <c r="P62" s="471"/>
      <c r="Q62" s="475"/>
      <c r="R62" s="475"/>
      <c r="S62" s="475"/>
      <c r="T62" s="475"/>
      <c r="U62" s="470"/>
      <c r="V62" s="471"/>
      <c r="W62" s="475"/>
      <c r="X62" s="475"/>
      <c r="Y62" s="475"/>
      <c r="Z62" s="475"/>
      <c r="AA62" s="470"/>
      <c r="AB62" s="471"/>
      <c r="AC62" s="475"/>
      <c r="AD62" s="475"/>
      <c r="AE62" s="475"/>
      <c r="AF62" s="475"/>
      <c r="AG62" s="475"/>
      <c r="AH62" s="471"/>
      <c r="AI62" s="469"/>
      <c r="AJ62" s="469"/>
      <c r="AK62" s="469"/>
      <c r="AL62" s="470"/>
    </row>
    <row r="63" spans="2:38" ht="28.5" customHeight="1" thickBot="1">
      <c r="J63" s="472"/>
      <c r="K63" s="473"/>
      <c r="L63" s="473"/>
      <c r="M63" s="473"/>
      <c r="N63" s="473"/>
      <c r="O63" s="474"/>
      <c r="P63" s="472"/>
      <c r="Q63" s="473"/>
      <c r="R63" s="473"/>
      <c r="S63" s="473"/>
      <c r="T63" s="473"/>
      <c r="U63" s="474"/>
      <c r="V63" s="472"/>
      <c r="W63" s="473"/>
      <c r="X63" s="473"/>
      <c r="Y63" s="473"/>
      <c r="Z63" s="473"/>
      <c r="AA63" s="474"/>
      <c r="AB63" s="472"/>
      <c r="AC63" s="473"/>
      <c r="AD63" s="473"/>
      <c r="AE63" s="473"/>
      <c r="AF63" s="473"/>
      <c r="AG63" s="473"/>
      <c r="AH63" s="472"/>
      <c r="AI63" s="473"/>
      <c r="AJ63" s="473"/>
      <c r="AK63" s="473"/>
      <c r="AL63" s="474"/>
    </row>
  </sheetData>
  <mergeCells count="22">
    <mergeCell ref="B4:I6"/>
    <mergeCell ref="J4:AL6"/>
    <mergeCell ref="AT4:AU6"/>
    <mergeCell ref="B8:D57"/>
    <mergeCell ref="E8:I17"/>
    <mergeCell ref="AN8:AS17"/>
    <mergeCell ref="AT8:AU14"/>
    <mergeCell ref="E18:I27"/>
    <mergeCell ref="AN18:AS27"/>
    <mergeCell ref="AT18:AU27"/>
    <mergeCell ref="AH58:AL63"/>
    <mergeCell ref="E28:I37"/>
    <mergeCell ref="AN28:AS37"/>
    <mergeCell ref="AT28:AU35"/>
    <mergeCell ref="E38:I47"/>
    <mergeCell ref="AN38:AS47"/>
    <mergeCell ref="AT38:AU44"/>
    <mergeCell ref="E48:I57"/>
    <mergeCell ref="J58:O63"/>
    <mergeCell ref="P58:U63"/>
    <mergeCell ref="V58:AA63"/>
    <mergeCell ref="AB58:AG6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61"/>
  <sheetViews>
    <sheetView workbookViewId="0">
      <selection activeCell="Q15" sqref="Q15"/>
    </sheetView>
  </sheetViews>
  <sheetFormatPr baseColWidth="10" defaultRowHeight="15"/>
  <cols>
    <col min="2" max="2" width="25.5703125" customWidth="1"/>
    <col min="6" max="6" width="27.42578125" customWidth="1"/>
    <col min="7" max="7" width="24.7109375" style="141" customWidth="1"/>
    <col min="8" max="8" width="11.42578125" style="141"/>
    <col min="9" max="9" width="18.28515625" style="141" customWidth="1"/>
    <col min="10" max="12" width="11.42578125" style="141"/>
    <col min="17" max="17" width="21.5703125" customWidth="1"/>
    <col min="18" max="18" width="17.5703125" bestFit="1" customWidth="1"/>
    <col min="19" max="19" width="23.85546875" bestFit="1" customWidth="1"/>
    <col min="21" max="21" width="15.5703125" bestFit="1" customWidth="1"/>
    <col min="22" max="22" width="25.28515625" bestFit="1" customWidth="1"/>
    <col min="24" max="24" width="21" bestFit="1" customWidth="1"/>
  </cols>
  <sheetData>
    <row r="1" spans="2:26">
      <c r="G1" s="141" t="s">
        <v>23</v>
      </c>
      <c r="H1" s="141" t="s">
        <v>15</v>
      </c>
    </row>
    <row r="4" spans="2:26">
      <c r="B4" t="s">
        <v>220</v>
      </c>
      <c r="C4" t="s">
        <v>166</v>
      </c>
      <c r="F4" t="s">
        <v>52</v>
      </c>
      <c r="G4" s="140" t="s">
        <v>245</v>
      </c>
      <c r="H4" s="140">
        <v>0.2</v>
      </c>
      <c r="I4" s="140"/>
      <c r="K4" s="140"/>
      <c r="Q4" t="s">
        <v>246</v>
      </c>
      <c r="R4" s="140">
        <v>0.5</v>
      </c>
      <c r="S4" s="141" t="s">
        <v>111</v>
      </c>
      <c r="T4" s="140">
        <v>0.3</v>
      </c>
      <c r="U4" s="141" t="s">
        <v>124</v>
      </c>
      <c r="V4" s="140">
        <v>0.4</v>
      </c>
      <c r="W4" s="141" t="s">
        <v>127</v>
      </c>
    </row>
    <row r="5" spans="2:26">
      <c r="B5" t="s">
        <v>221</v>
      </c>
      <c r="C5" t="s">
        <v>166</v>
      </c>
      <c r="F5" t="s">
        <v>53</v>
      </c>
      <c r="G5" s="140" t="s">
        <v>245</v>
      </c>
      <c r="H5" s="140">
        <v>0.2</v>
      </c>
      <c r="I5" s="140"/>
      <c r="K5" s="140"/>
      <c r="Q5" t="s">
        <v>247</v>
      </c>
      <c r="R5" s="140">
        <v>0.45</v>
      </c>
      <c r="S5" s="141" t="s">
        <v>111</v>
      </c>
      <c r="T5" s="140">
        <v>0.36</v>
      </c>
      <c r="U5" s="141" t="s">
        <v>124</v>
      </c>
      <c r="V5" s="140">
        <v>0.4</v>
      </c>
      <c r="W5" s="141" t="s">
        <v>127</v>
      </c>
    </row>
    <row r="6" spans="2:26">
      <c r="B6" t="s">
        <v>222</v>
      </c>
      <c r="C6" t="s">
        <v>127</v>
      </c>
      <c r="F6" t="s">
        <v>54</v>
      </c>
      <c r="G6" s="140" t="s">
        <v>113</v>
      </c>
      <c r="H6" s="140">
        <v>0.6</v>
      </c>
      <c r="I6" s="140" t="s">
        <v>278</v>
      </c>
      <c r="K6" s="140"/>
      <c r="Q6" t="s">
        <v>248</v>
      </c>
      <c r="R6" s="140">
        <v>0.4</v>
      </c>
      <c r="S6" s="141" t="s">
        <v>111</v>
      </c>
      <c r="T6" s="140">
        <v>0.36</v>
      </c>
      <c r="U6" s="141" t="s">
        <v>124</v>
      </c>
      <c r="V6" s="140">
        <v>0.4</v>
      </c>
      <c r="W6" s="141" t="s">
        <v>127</v>
      </c>
    </row>
    <row r="7" spans="2:26">
      <c r="B7" t="s">
        <v>223</v>
      </c>
      <c r="C7" t="s">
        <v>219</v>
      </c>
      <c r="G7" s="140"/>
      <c r="I7" s="140"/>
      <c r="K7" s="140"/>
      <c r="Q7" t="s">
        <v>249</v>
      </c>
      <c r="R7" s="140">
        <v>0.35</v>
      </c>
      <c r="S7" s="141" t="s">
        <v>113</v>
      </c>
      <c r="T7" s="140">
        <v>0.42</v>
      </c>
      <c r="U7" s="141" t="s">
        <v>124</v>
      </c>
      <c r="V7" s="140">
        <v>0.4</v>
      </c>
      <c r="W7" s="141" t="s">
        <v>127</v>
      </c>
    </row>
    <row r="8" spans="2:26">
      <c r="B8" t="s">
        <v>224</v>
      </c>
      <c r="C8" t="s">
        <v>161</v>
      </c>
      <c r="G8" s="140"/>
      <c r="I8" s="140"/>
      <c r="K8" s="140"/>
      <c r="Q8" t="s">
        <v>250</v>
      </c>
      <c r="R8" s="140">
        <v>0.35</v>
      </c>
      <c r="S8" s="141" t="s">
        <v>113</v>
      </c>
      <c r="T8" s="140">
        <v>0.6</v>
      </c>
      <c r="U8" s="141" t="s">
        <v>124</v>
      </c>
      <c r="V8" s="140">
        <v>0.26</v>
      </c>
      <c r="W8" s="141" t="s">
        <v>127</v>
      </c>
    </row>
    <row r="9" spans="2:26">
      <c r="B9" t="s">
        <v>226</v>
      </c>
      <c r="C9" t="s">
        <v>166</v>
      </c>
      <c r="G9" s="140"/>
      <c r="I9" s="140"/>
      <c r="K9" s="140"/>
      <c r="Q9" t="s">
        <v>251</v>
      </c>
      <c r="R9" s="140">
        <v>0.3</v>
      </c>
      <c r="S9" s="141" t="s">
        <v>113</v>
      </c>
      <c r="T9" s="140">
        <v>0.6</v>
      </c>
      <c r="U9" s="141" t="s">
        <v>124</v>
      </c>
      <c r="V9" s="140">
        <v>0.3</v>
      </c>
      <c r="W9" s="141" t="s">
        <v>127</v>
      </c>
    </row>
    <row r="10" spans="2:26">
      <c r="B10" t="s">
        <v>227</v>
      </c>
      <c r="C10" t="s">
        <v>127</v>
      </c>
    </row>
    <row r="11" spans="2:26">
      <c r="B11" t="s">
        <v>228</v>
      </c>
      <c r="C11" t="s">
        <v>127</v>
      </c>
      <c r="F11" t="s">
        <v>220</v>
      </c>
      <c r="G11" s="141" t="s">
        <v>110</v>
      </c>
      <c r="H11" s="140">
        <v>0.1</v>
      </c>
      <c r="I11" s="141" t="s">
        <v>245</v>
      </c>
      <c r="J11" s="140">
        <v>0.2</v>
      </c>
      <c r="K11" s="141" t="s">
        <v>166</v>
      </c>
    </row>
    <row r="12" spans="2:26">
      <c r="B12" t="s">
        <v>229</v>
      </c>
      <c r="C12" t="s">
        <v>219</v>
      </c>
      <c r="F12" t="s">
        <v>221</v>
      </c>
      <c r="G12" s="141" t="s">
        <v>110</v>
      </c>
      <c r="H12" s="140">
        <v>0.1</v>
      </c>
      <c r="I12" s="141" t="s">
        <v>124</v>
      </c>
      <c r="J12" s="140">
        <v>0.4</v>
      </c>
      <c r="K12" s="141" t="s">
        <v>166</v>
      </c>
      <c r="Q12" t="s">
        <v>14</v>
      </c>
      <c r="R12" t="s">
        <v>279</v>
      </c>
      <c r="S12" s="141" t="s">
        <v>18</v>
      </c>
      <c r="T12" t="s">
        <v>31</v>
      </c>
      <c r="U12" s="141" t="s">
        <v>32</v>
      </c>
      <c r="V12" t="s">
        <v>280</v>
      </c>
      <c r="W12" s="141" t="s">
        <v>15</v>
      </c>
      <c r="X12" t="s">
        <v>23</v>
      </c>
      <c r="Y12" s="141" t="s">
        <v>15</v>
      </c>
      <c r="Z12" t="s">
        <v>281</v>
      </c>
    </row>
    <row r="13" spans="2:26">
      <c r="B13" t="s">
        <v>230</v>
      </c>
      <c r="C13" t="s">
        <v>161</v>
      </c>
      <c r="F13" t="s">
        <v>222</v>
      </c>
      <c r="G13" s="141" t="s">
        <v>110</v>
      </c>
      <c r="H13" s="140">
        <v>0.1</v>
      </c>
      <c r="I13" s="141" t="s">
        <v>127</v>
      </c>
      <c r="J13" s="140">
        <v>0.6</v>
      </c>
      <c r="K13" s="141" t="s">
        <v>127</v>
      </c>
      <c r="Q13" t="s">
        <v>110</v>
      </c>
      <c r="R13" t="s">
        <v>245</v>
      </c>
      <c r="S13" t="s">
        <v>166</v>
      </c>
      <c r="T13" t="s">
        <v>52</v>
      </c>
      <c r="U13" t="s">
        <v>56</v>
      </c>
      <c r="V13" t="s">
        <v>110</v>
      </c>
      <c r="W13" s="139">
        <v>0.1</v>
      </c>
      <c r="X13" t="s">
        <v>245</v>
      </c>
      <c r="Y13" s="139">
        <v>0.2</v>
      </c>
      <c r="Z13" t="s">
        <v>166</v>
      </c>
    </row>
    <row r="14" spans="2:26">
      <c r="B14" t="s">
        <v>231</v>
      </c>
      <c r="C14" t="s">
        <v>127</v>
      </c>
      <c r="F14" t="s">
        <v>223</v>
      </c>
      <c r="G14" s="141" t="s">
        <v>110</v>
      </c>
      <c r="H14" s="140">
        <v>0.1</v>
      </c>
      <c r="I14" s="141" t="s">
        <v>130</v>
      </c>
      <c r="J14" s="140">
        <v>0.8</v>
      </c>
      <c r="K14" s="141" t="s">
        <v>163</v>
      </c>
      <c r="Q14" t="s">
        <v>110</v>
      </c>
      <c r="R14" t="s">
        <v>124</v>
      </c>
      <c r="S14" t="s">
        <v>166</v>
      </c>
      <c r="T14" t="s">
        <v>52</v>
      </c>
      <c r="U14" t="s">
        <v>56</v>
      </c>
      <c r="V14" t="s">
        <v>110</v>
      </c>
      <c r="W14" s="139">
        <v>0.1</v>
      </c>
      <c r="X14" t="s">
        <v>124</v>
      </c>
      <c r="Y14" s="139">
        <v>0.4</v>
      </c>
      <c r="Z14" t="s">
        <v>166</v>
      </c>
    </row>
    <row r="15" spans="2:26">
      <c r="B15" t="s">
        <v>225</v>
      </c>
      <c r="C15" t="s">
        <v>127</v>
      </c>
      <c r="F15" t="s">
        <v>224</v>
      </c>
      <c r="G15" s="141" t="s">
        <v>110</v>
      </c>
      <c r="H15" s="140">
        <v>0.1</v>
      </c>
      <c r="I15" s="141" t="s">
        <v>132</v>
      </c>
      <c r="J15" s="140">
        <v>1</v>
      </c>
      <c r="K15" s="141" t="s">
        <v>161</v>
      </c>
      <c r="Q15" t="s">
        <v>110</v>
      </c>
      <c r="R15" t="s">
        <v>127</v>
      </c>
      <c r="S15" t="s">
        <v>127</v>
      </c>
      <c r="T15" t="s">
        <v>52</v>
      </c>
      <c r="U15" t="s">
        <v>56</v>
      </c>
      <c r="V15" t="s">
        <v>110</v>
      </c>
      <c r="W15" s="139">
        <v>0.1</v>
      </c>
      <c r="X15" t="s">
        <v>127</v>
      </c>
      <c r="Y15" s="139">
        <v>0.6</v>
      </c>
      <c r="Z15" t="s">
        <v>127</v>
      </c>
    </row>
    <row r="16" spans="2:26">
      <c r="B16" t="s">
        <v>241</v>
      </c>
      <c r="C16" t="s">
        <v>127</v>
      </c>
      <c r="F16" t="s">
        <v>226</v>
      </c>
      <c r="G16" s="141" t="s">
        <v>110</v>
      </c>
      <c r="H16" s="140">
        <v>0.2</v>
      </c>
      <c r="I16" s="141" t="s">
        <v>245</v>
      </c>
      <c r="J16" s="140">
        <v>0.2</v>
      </c>
      <c r="K16" s="141" t="s">
        <v>166</v>
      </c>
      <c r="T16" t="s">
        <v>52</v>
      </c>
      <c r="U16" t="s">
        <v>56</v>
      </c>
    </row>
    <row r="17" spans="2:21">
      <c r="B17" t="s">
        <v>232</v>
      </c>
      <c r="C17" t="s">
        <v>219</v>
      </c>
      <c r="F17" t="s">
        <v>227</v>
      </c>
      <c r="G17" s="141" t="s">
        <v>110</v>
      </c>
      <c r="H17" s="140">
        <v>0.2</v>
      </c>
      <c r="I17" s="141" t="s">
        <v>124</v>
      </c>
      <c r="J17" s="140">
        <v>0.4</v>
      </c>
      <c r="K17" s="141" t="s">
        <v>166</v>
      </c>
      <c r="R17" s="140">
        <v>0.5</v>
      </c>
      <c r="S17" s="139">
        <v>0.5</v>
      </c>
      <c r="T17" t="s">
        <v>52</v>
      </c>
      <c r="U17" t="s">
        <v>56</v>
      </c>
    </row>
    <row r="18" spans="2:21">
      <c r="B18" t="s">
        <v>233</v>
      </c>
      <c r="C18" t="s">
        <v>161</v>
      </c>
      <c r="F18" t="s">
        <v>228</v>
      </c>
      <c r="G18" s="141" t="s">
        <v>110</v>
      </c>
      <c r="H18" s="140">
        <v>0.2</v>
      </c>
      <c r="I18" s="141" t="s">
        <v>127</v>
      </c>
      <c r="J18" s="140">
        <v>0.6</v>
      </c>
      <c r="K18" s="141" t="s">
        <v>127</v>
      </c>
      <c r="R18" s="140">
        <v>0.45</v>
      </c>
      <c r="S18" s="139">
        <v>0.35</v>
      </c>
      <c r="T18" t="s">
        <v>52</v>
      </c>
      <c r="U18" t="s">
        <v>56</v>
      </c>
    </row>
    <row r="19" spans="2:21">
      <c r="B19" t="s">
        <v>234</v>
      </c>
      <c r="C19" t="s">
        <v>127</v>
      </c>
      <c r="F19" t="s">
        <v>229</v>
      </c>
      <c r="G19" s="141" t="s">
        <v>110</v>
      </c>
      <c r="H19" s="140">
        <v>0.2</v>
      </c>
      <c r="I19" s="141" t="s">
        <v>130</v>
      </c>
      <c r="J19" s="140">
        <v>0.8</v>
      </c>
      <c r="K19" s="141" t="s">
        <v>163</v>
      </c>
      <c r="R19" s="140">
        <v>0.4</v>
      </c>
      <c r="T19" t="s">
        <v>52</v>
      </c>
      <c r="U19" t="s">
        <v>56</v>
      </c>
    </row>
    <row r="20" spans="2:21">
      <c r="B20" t="s">
        <v>235</v>
      </c>
      <c r="C20" t="s">
        <v>127</v>
      </c>
      <c r="F20" t="s">
        <v>230</v>
      </c>
      <c r="G20" s="141" t="s">
        <v>110</v>
      </c>
      <c r="H20" s="140">
        <v>0.2</v>
      </c>
      <c r="I20" s="141" t="s">
        <v>132</v>
      </c>
      <c r="J20" s="140">
        <v>1</v>
      </c>
      <c r="K20" s="141" t="s">
        <v>161</v>
      </c>
      <c r="R20" s="140">
        <v>0.35</v>
      </c>
      <c r="T20" t="s">
        <v>52</v>
      </c>
      <c r="U20" t="s">
        <v>56</v>
      </c>
    </row>
    <row r="21" spans="2:21">
      <c r="B21" t="s">
        <v>236</v>
      </c>
      <c r="C21" t="s">
        <v>219</v>
      </c>
      <c r="F21" t="s">
        <v>231</v>
      </c>
      <c r="G21" s="141" t="s">
        <v>111</v>
      </c>
      <c r="H21" s="140">
        <v>0.3</v>
      </c>
      <c r="I21" s="141" t="s">
        <v>245</v>
      </c>
      <c r="J21" s="140">
        <v>0.2</v>
      </c>
      <c r="K21" s="141" t="s">
        <v>166</v>
      </c>
      <c r="R21" s="140">
        <v>0.35</v>
      </c>
      <c r="T21" t="s">
        <v>52</v>
      </c>
      <c r="U21" t="s">
        <v>56</v>
      </c>
    </row>
    <row r="22" spans="2:21">
      <c r="B22" t="s">
        <v>237</v>
      </c>
      <c r="C22" t="s">
        <v>219</v>
      </c>
      <c r="F22" t="s">
        <v>225</v>
      </c>
      <c r="G22" s="141" t="s">
        <v>111</v>
      </c>
      <c r="H22" s="140">
        <v>0.3</v>
      </c>
      <c r="I22" s="141" t="s">
        <v>124</v>
      </c>
      <c r="J22" s="140">
        <v>0.4</v>
      </c>
      <c r="K22" s="141" t="s">
        <v>127</v>
      </c>
      <c r="R22" s="140">
        <v>0.3</v>
      </c>
      <c r="T22" t="s">
        <v>52</v>
      </c>
      <c r="U22" t="s">
        <v>56</v>
      </c>
    </row>
    <row r="23" spans="2:21">
      <c r="B23" t="s">
        <v>238</v>
      </c>
      <c r="C23" t="s">
        <v>161</v>
      </c>
      <c r="F23" t="s">
        <v>241</v>
      </c>
      <c r="G23" s="141" t="s">
        <v>111</v>
      </c>
      <c r="H23" s="140">
        <v>0.3</v>
      </c>
      <c r="I23" s="141" t="s">
        <v>127</v>
      </c>
      <c r="J23" s="140">
        <v>0.6</v>
      </c>
      <c r="K23" s="141" t="s">
        <v>127</v>
      </c>
      <c r="T23" t="s">
        <v>52</v>
      </c>
      <c r="U23" t="s">
        <v>56</v>
      </c>
    </row>
    <row r="24" spans="2:21">
      <c r="B24" t="s">
        <v>286</v>
      </c>
      <c r="C24" t="s">
        <v>219</v>
      </c>
      <c r="F24" t="s">
        <v>232</v>
      </c>
      <c r="G24" s="141" t="s">
        <v>111</v>
      </c>
      <c r="H24" s="140">
        <v>0.3</v>
      </c>
      <c r="I24" s="141" t="s">
        <v>130</v>
      </c>
      <c r="J24" s="140">
        <v>0.8</v>
      </c>
      <c r="K24" s="141" t="s">
        <v>163</v>
      </c>
      <c r="T24" t="s">
        <v>52</v>
      </c>
      <c r="U24" t="s">
        <v>56</v>
      </c>
    </row>
    <row r="25" spans="2:21">
      <c r="B25" t="s">
        <v>287</v>
      </c>
      <c r="C25" t="s">
        <v>219</v>
      </c>
      <c r="F25" t="s">
        <v>233</v>
      </c>
      <c r="G25" s="141" t="s">
        <v>111</v>
      </c>
      <c r="H25" s="140">
        <v>0.3</v>
      </c>
      <c r="I25" s="141" t="s">
        <v>132</v>
      </c>
      <c r="J25" s="140">
        <v>1</v>
      </c>
      <c r="K25" s="141" t="s">
        <v>161</v>
      </c>
    </row>
    <row r="26" spans="2:21">
      <c r="B26" t="s">
        <v>288</v>
      </c>
      <c r="C26" t="s">
        <v>219</v>
      </c>
      <c r="F26" t="s">
        <v>234</v>
      </c>
      <c r="G26" s="141" t="s">
        <v>111</v>
      </c>
      <c r="H26" s="140">
        <v>0.4</v>
      </c>
      <c r="I26" s="141" t="s">
        <v>245</v>
      </c>
      <c r="J26" s="140">
        <v>0.2</v>
      </c>
      <c r="K26" s="141" t="s">
        <v>166</v>
      </c>
    </row>
    <row r="27" spans="2:21">
      <c r="B27" t="s">
        <v>289</v>
      </c>
      <c r="C27" t="s">
        <v>219</v>
      </c>
      <c r="F27" t="s">
        <v>235</v>
      </c>
      <c r="G27" s="141" t="s">
        <v>111</v>
      </c>
      <c r="H27" s="140">
        <v>0.4</v>
      </c>
      <c r="I27" s="141" t="s">
        <v>124</v>
      </c>
      <c r="J27" s="140">
        <v>0.4</v>
      </c>
      <c r="K27" s="141" t="s">
        <v>127</v>
      </c>
    </row>
    <row r="28" spans="2:21">
      <c r="B28" t="s">
        <v>290</v>
      </c>
      <c r="C28" t="s">
        <v>161</v>
      </c>
      <c r="F28" t="s">
        <v>236</v>
      </c>
      <c r="G28" s="141" t="s">
        <v>111</v>
      </c>
      <c r="H28" s="140">
        <v>0.4</v>
      </c>
      <c r="I28" s="141" t="s">
        <v>127</v>
      </c>
      <c r="J28" s="140">
        <v>0.6</v>
      </c>
      <c r="K28" s="141" t="s">
        <v>127</v>
      </c>
    </row>
    <row r="29" spans="2:21">
      <c r="F29" t="s">
        <v>237</v>
      </c>
      <c r="G29" s="141" t="s">
        <v>111</v>
      </c>
      <c r="H29" s="140">
        <v>0.4</v>
      </c>
      <c r="I29" s="141" t="s">
        <v>130</v>
      </c>
      <c r="J29" s="140">
        <v>0.8</v>
      </c>
      <c r="K29" s="141" t="s">
        <v>163</v>
      </c>
    </row>
    <row r="30" spans="2:21">
      <c r="F30" t="s">
        <v>238</v>
      </c>
      <c r="G30" s="141" t="s">
        <v>111</v>
      </c>
      <c r="H30" s="140">
        <v>0.4</v>
      </c>
      <c r="I30" s="141" t="s">
        <v>132</v>
      </c>
      <c r="J30" s="140">
        <v>1</v>
      </c>
      <c r="K30" s="141" t="s">
        <v>161</v>
      </c>
    </row>
    <row r="31" spans="2:21">
      <c r="F31" t="s">
        <v>239</v>
      </c>
      <c r="G31" s="141" t="s">
        <v>113</v>
      </c>
      <c r="H31" s="140">
        <v>0.5</v>
      </c>
      <c r="I31" s="141" t="s">
        <v>245</v>
      </c>
      <c r="J31" s="140">
        <v>0.2</v>
      </c>
      <c r="K31" s="141" t="s">
        <v>127</v>
      </c>
    </row>
    <row r="32" spans="2:21">
      <c r="F32" t="s">
        <v>240</v>
      </c>
      <c r="G32" s="141" t="s">
        <v>113</v>
      </c>
      <c r="H32" s="140">
        <v>0.5</v>
      </c>
      <c r="I32" s="141" t="s">
        <v>124</v>
      </c>
      <c r="J32" s="140">
        <v>0.4</v>
      </c>
      <c r="K32" s="141" t="s">
        <v>127</v>
      </c>
    </row>
    <row r="33" spans="6:11">
      <c r="F33" t="s">
        <v>242</v>
      </c>
      <c r="G33" s="141" t="s">
        <v>113</v>
      </c>
      <c r="H33" s="140">
        <v>0.5</v>
      </c>
      <c r="I33" s="141" t="s">
        <v>127</v>
      </c>
      <c r="J33" s="140">
        <v>0.6</v>
      </c>
      <c r="K33" s="141" t="s">
        <v>127</v>
      </c>
    </row>
    <row r="34" spans="6:11">
      <c r="F34" t="s">
        <v>244</v>
      </c>
      <c r="G34" s="141" t="s">
        <v>113</v>
      </c>
      <c r="H34" s="140">
        <v>0.5</v>
      </c>
      <c r="I34" s="141" t="s">
        <v>130</v>
      </c>
      <c r="J34" s="140">
        <v>0.8</v>
      </c>
      <c r="K34" s="141" t="s">
        <v>163</v>
      </c>
    </row>
    <row r="35" spans="6:11">
      <c r="F35" t="s">
        <v>243</v>
      </c>
      <c r="G35" s="141" t="s">
        <v>113</v>
      </c>
      <c r="H35" s="140">
        <v>0.5</v>
      </c>
      <c r="I35" s="141" t="s">
        <v>132</v>
      </c>
      <c r="J35" s="140">
        <v>1</v>
      </c>
      <c r="K35" s="141" t="s">
        <v>161</v>
      </c>
    </row>
    <row r="37" spans="6:11" ht="45">
      <c r="G37" s="142" t="s">
        <v>253</v>
      </c>
    </row>
    <row r="38" spans="6:11" ht="105">
      <c r="G38" s="142" t="s">
        <v>254</v>
      </c>
    </row>
    <row r="39" spans="6:11" ht="75">
      <c r="G39" s="142" t="s">
        <v>255</v>
      </c>
    </row>
    <row r="40" spans="6:11" ht="75">
      <c r="G40" s="142" t="s">
        <v>256</v>
      </c>
    </row>
    <row r="41" spans="6:11" ht="75">
      <c r="G41" s="142" t="s">
        <v>257</v>
      </c>
    </row>
    <row r="42" spans="6:11" ht="45">
      <c r="G42" s="142" t="s">
        <v>258</v>
      </c>
    </row>
    <row r="43" spans="6:11" ht="105">
      <c r="G43" s="142" t="s">
        <v>259</v>
      </c>
    </row>
    <row r="44" spans="6:11" ht="75">
      <c r="G44" s="142" t="s">
        <v>260</v>
      </c>
    </row>
    <row r="45" spans="6:11" ht="75">
      <c r="G45" s="142" t="s">
        <v>261</v>
      </c>
    </row>
    <row r="46" spans="6:11" ht="75">
      <c r="G46" s="142" t="s">
        <v>262</v>
      </c>
    </row>
    <row r="47" spans="6:11" ht="45">
      <c r="G47" s="142" t="s">
        <v>263</v>
      </c>
    </row>
    <row r="48" spans="6:11" ht="105">
      <c r="G48" s="142" t="s">
        <v>264</v>
      </c>
    </row>
    <row r="49" spans="7:7" ht="75">
      <c r="G49" s="142" t="s">
        <v>265</v>
      </c>
    </row>
    <row r="50" spans="7:7" ht="75">
      <c r="G50" s="142" t="s">
        <v>266</v>
      </c>
    </row>
    <row r="51" spans="7:7" ht="75">
      <c r="G51" s="142" t="s">
        <v>267</v>
      </c>
    </row>
    <row r="52" spans="7:7" ht="45">
      <c r="G52" s="142" t="s">
        <v>268</v>
      </c>
    </row>
    <row r="53" spans="7:7" ht="105">
      <c r="G53" s="142" t="s">
        <v>269</v>
      </c>
    </row>
    <row r="54" spans="7:7" ht="75">
      <c r="G54" s="142" t="s">
        <v>270</v>
      </c>
    </row>
    <row r="55" spans="7:7" ht="75">
      <c r="G55" s="142" t="s">
        <v>271</v>
      </c>
    </row>
    <row r="56" spans="7:7" ht="75">
      <c r="G56" s="142" t="s">
        <v>272</v>
      </c>
    </row>
    <row r="57" spans="7:7" ht="45">
      <c r="G57" s="142" t="s">
        <v>273</v>
      </c>
    </row>
    <row r="58" spans="7:7" ht="105">
      <c r="G58" s="142" t="s">
        <v>274</v>
      </c>
    </row>
    <row r="59" spans="7:7" ht="75">
      <c r="G59" s="142" t="s">
        <v>275</v>
      </c>
    </row>
    <row r="60" spans="7:7" ht="75">
      <c r="G60" s="142" t="s">
        <v>276</v>
      </c>
    </row>
    <row r="61" spans="7:7" ht="75">
      <c r="G61" s="142" t="s">
        <v>277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31"/>
  <sheetViews>
    <sheetView topLeftCell="A6" workbookViewId="0">
      <selection activeCell="B10" sqref="B10"/>
    </sheetView>
  </sheetViews>
  <sheetFormatPr baseColWidth="10" defaultRowHeight="15"/>
  <cols>
    <col min="2" max="2" width="30.85546875" customWidth="1"/>
    <col min="3" max="3" width="38.140625" customWidth="1"/>
    <col min="4" max="4" width="32.5703125" customWidth="1"/>
    <col min="5" max="5" width="20.42578125" customWidth="1"/>
    <col min="6" max="6" width="22.28515625" customWidth="1"/>
    <col min="7" max="7" width="21.85546875" customWidth="1"/>
    <col min="11" max="11" width="16.42578125" customWidth="1"/>
  </cols>
  <sheetData>
    <row r="2" spans="2:11">
      <c r="B2" s="4" t="s">
        <v>38</v>
      </c>
      <c r="C2" s="4" t="s">
        <v>39</v>
      </c>
      <c r="D2" s="4" t="s">
        <v>46</v>
      </c>
      <c r="E2" s="6" t="s">
        <v>51</v>
      </c>
      <c r="F2" s="4" t="s">
        <v>55</v>
      </c>
      <c r="G2" s="4" t="s">
        <v>58</v>
      </c>
      <c r="H2" s="4" t="s">
        <v>61</v>
      </c>
      <c r="I2" s="4" t="s">
        <v>64</v>
      </c>
      <c r="J2" s="4" t="s">
        <v>175</v>
      </c>
      <c r="K2" s="4" t="s">
        <v>292</v>
      </c>
    </row>
    <row r="3" spans="2:11" ht="30">
      <c r="B3" t="s">
        <v>40</v>
      </c>
      <c r="C3" s="82" t="s">
        <v>41</v>
      </c>
      <c r="D3" s="5" t="s">
        <v>47</v>
      </c>
      <c r="E3" t="s">
        <v>52</v>
      </c>
      <c r="F3" t="s">
        <v>56</v>
      </c>
      <c r="G3" t="s">
        <v>59</v>
      </c>
      <c r="H3" t="s">
        <v>62</v>
      </c>
      <c r="I3" t="s">
        <v>65</v>
      </c>
      <c r="J3" t="s">
        <v>176</v>
      </c>
      <c r="K3" t="s">
        <v>293</v>
      </c>
    </row>
    <row r="4" spans="2:11" ht="75">
      <c r="B4" s="165" t="s">
        <v>298</v>
      </c>
      <c r="C4" t="s">
        <v>42</v>
      </c>
      <c r="D4" s="5" t="s">
        <v>48</v>
      </c>
      <c r="E4" t="s">
        <v>53</v>
      </c>
      <c r="F4" t="s">
        <v>57</v>
      </c>
      <c r="G4" t="s">
        <v>60</v>
      </c>
      <c r="H4" t="s">
        <v>63</v>
      </c>
      <c r="I4" t="s">
        <v>66</v>
      </c>
      <c r="J4" t="s">
        <v>177</v>
      </c>
      <c r="K4" t="s">
        <v>294</v>
      </c>
    </row>
    <row r="5" spans="2:11" ht="60">
      <c r="B5" s="165" t="s">
        <v>311</v>
      </c>
      <c r="C5" t="s">
        <v>43</v>
      </c>
      <c r="D5" s="5" t="s">
        <v>129</v>
      </c>
      <c r="E5" t="s">
        <v>54</v>
      </c>
      <c r="K5" t="s">
        <v>295</v>
      </c>
    </row>
    <row r="6" spans="2:11" ht="45">
      <c r="B6" s="165" t="s">
        <v>297</v>
      </c>
      <c r="C6" t="s">
        <v>44</v>
      </c>
      <c r="D6" s="5" t="s">
        <v>313</v>
      </c>
      <c r="K6" t="s">
        <v>296</v>
      </c>
    </row>
    <row r="7" spans="2:11" ht="60">
      <c r="B7" s="165" t="s">
        <v>324</v>
      </c>
      <c r="C7" t="s">
        <v>45</v>
      </c>
      <c r="D7" s="83" t="s">
        <v>50</v>
      </c>
    </row>
    <row r="8" spans="2:11" ht="30">
      <c r="B8" s="165" t="s">
        <v>402</v>
      </c>
      <c r="C8" t="s">
        <v>312</v>
      </c>
      <c r="D8" s="153" t="s">
        <v>304</v>
      </c>
    </row>
    <row r="9" spans="2:11" ht="30">
      <c r="B9" s="165" t="s">
        <v>403</v>
      </c>
      <c r="C9" t="s">
        <v>174</v>
      </c>
      <c r="D9" s="153" t="s">
        <v>305</v>
      </c>
    </row>
    <row r="10" spans="2:11" ht="30">
      <c r="C10" t="s">
        <v>364</v>
      </c>
      <c r="D10" s="153" t="s">
        <v>306</v>
      </c>
    </row>
    <row r="11" spans="2:11" ht="30">
      <c r="D11" s="153" t="s">
        <v>307</v>
      </c>
    </row>
    <row r="12" spans="2:11" ht="30">
      <c r="D12" s="153" t="s">
        <v>308</v>
      </c>
    </row>
    <row r="13" spans="2:11" ht="30">
      <c r="D13" s="151" t="s">
        <v>299</v>
      </c>
    </row>
    <row r="14" spans="2:11" ht="30">
      <c r="D14" s="151" t="s">
        <v>300</v>
      </c>
    </row>
    <row r="15" spans="2:11" ht="30">
      <c r="D15" s="151" t="s">
        <v>301</v>
      </c>
    </row>
    <row r="16" spans="2:11" ht="30">
      <c r="D16" s="151" t="s">
        <v>302</v>
      </c>
    </row>
    <row r="17" spans="4:4" ht="30">
      <c r="D17" s="151" t="s">
        <v>303</v>
      </c>
    </row>
    <row r="18" spans="4:4" ht="60">
      <c r="D18" s="82" t="s">
        <v>399</v>
      </c>
    </row>
    <row r="19" spans="4:4" ht="60">
      <c r="D19" s="82" t="s">
        <v>400</v>
      </c>
    </row>
    <row r="20" spans="4:4" ht="30">
      <c r="D20" s="179" t="s">
        <v>316</v>
      </c>
    </row>
    <row r="21" spans="4:4" ht="30">
      <c r="D21" s="179" t="s">
        <v>320</v>
      </c>
    </row>
    <row r="22" spans="4:4" ht="30">
      <c r="D22" s="179" t="s">
        <v>321</v>
      </c>
    </row>
    <row r="23" spans="4:4" ht="30">
      <c r="D23" s="179" t="s">
        <v>322</v>
      </c>
    </row>
    <row r="24" spans="4:4" ht="45">
      <c r="D24" s="179" t="s">
        <v>323</v>
      </c>
    </row>
    <row r="25" spans="4:4" ht="45">
      <c r="D25" s="179" t="s">
        <v>314</v>
      </c>
    </row>
    <row r="26" spans="4:4" ht="60">
      <c r="D26" s="179" t="s">
        <v>315</v>
      </c>
    </row>
    <row r="27" spans="4:4" ht="45">
      <c r="D27" s="179" t="s">
        <v>332</v>
      </c>
    </row>
    <row r="28" spans="4:4" ht="45">
      <c r="D28" s="179" t="s">
        <v>333</v>
      </c>
    </row>
    <row r="29" spans="4:4" ht="45">
      <c r="D29" s="179" t="s">
        <v>334</v>
      </c>
    </row>
    <row r="30" spans="4:4" ht="45">
      <c r="D30" s="179" t="s">
        <v>331</v>
      </c>
    </row>
    <row r="31" spans="4:4" ht="45">
      <c r="D31" s="179" t="s">
        <v>335</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R59"/>
  <sheetViews>
    <sheetView topLeftCell="M29" zoomScaleNormal="100" workbookViewId="0">
      <selection activeCell="V29" sqref="V29"/>
    </sheetView>
  </sheetViews>
  <sheetFormatPr baseColWidth="10" defaultColWidth="11.42578125" defaultRowHeight="15"/>
  <cols>
    <col min="1" max="2" width="18.42578125" style="82" customWidth="1"/>
    <col min="3" max="3" width="15.5703125" customWidth="1"/>
    <col min="4" max="4" width="27.5703125" style="82" customWidth="1"/>
    <col min="5" max="5" width="18" style="206" customWidth="1"/>
    <col min="6" max="6" width="40.140625" customWidth="1"/>
    <col min="7" max="7" width="20.42578125" customWidth="1"/>
    <col min="8" max="8" width="10.42578125" style="207" customWidth="1"/>
    <col min="9" max="9" width="11.42578125" style="207" customWidth="1"/>
    <col min="10" max="10" width="10.140625" style="208" customWidth="1"/>
    <col min="11" max="11" width="11.42578125" style="207" customWidth="1"/>
    <col min="12" max="12" width="10.85546875" style="207" customWidth="1"/>
    <col min="13" max="13" width="18.28515625" style="207" bestFit="1" customWidth="1"/>
    <col min="14" max="14" width="18.28515625" bestFit="1" customWidth="1"/>
    <col min="15" max="15" width="32.85546875" customWidth="1"/>
    <col min="16" max="16" width="16.5703125" customWidth="1"/>
    <col min="17" max="17" width="14.28515625" customWidth="1"/>
    <col min="18" max="18" width="17.85546875" customWidth="1"/>
    <col min="19" max="19" width="15.140625" customWidth="1"/>
    <col min="20" max="20" width="24.28515625" customWidth="1"/>
    <col min="21" max="176" width="11.42578125" style="126"/>
  </cols>
  <sheetData>
    <row r="1" spans="1:278" s="167" customFormat="1" ht="16.5" customHeight="1">
      <c r="A1" s="412"/>
      <c r="B1" s="413"/>
      <c r="C1" s="413"/>
      <c r="D1" s="526" t="s">
        <v>383</v>
      </c>
      <c r="E1" s="526"/>
      <c r="F1" s="526"/>
      <c r="G1" s="526"/>
      <c r="H1" s="526"/>
      <c r="I1" s="526"/>
      <c r="J1" s="526"/>
      <c r="K1" s="526"/>
      <c r="L1" s="526"/>
      <c r="M1" s="526"/>
      <c r="N1" s="526"/>
      <c r="O1" s="526"/>
      <c r="P1" s="526"/>
      <c r="Q1" s="527"/>
      <c r="R1" s="404" t="s">
        <v>67</v>
      </c>
      <c r="S1" s="404"/>
      <c r="T1" s="404"/>
      <c r="U1" s="166"/>
      <c r="V1" s="166"/>
      <c r="W1" s="166"/>
      <c r="X1" s="166"/>
      <c r="Y1" s="166"/>
      <c r="Z1" s="166"/>
      <c r="AA1" s="166"/>
      <c r="AB1" s="166"/>
      <c r="AC1" s="166"/>
      <c r="AD1" s="166"/>
      <c r="AE1" s="166"/>
      <c r="AF1" s="166"/>
      <c r="AG1" s="166"/>
      <c r="AH1" s="166"/>
      <c r="AI1" s="166"/>
      <c r="AJ1" s="166"/>
      <c r="AK1" s="166"/>
      <c r="AL1" s="166"/>
      <c r="AM1" s="166"/>
      <c r="AN1" s="166"/>
      <c r="AO1" s="166"/>
      <c r="AP1" s="166"/>
      <c r="AQ1" s="166"/>
      <c r="AR1" s="166"/>
      <c r="AS1" s="166"/>
      <c r="AT1" s="166"/>
      <c r="AU1" s="166"/>
      <c r="AV1" s="166"/>
      <c r="AW1" s="166"/>
      <c r="AX1" s="166"/>
      <c r="AY1" s="166"/>
      <c r="AZ1" s="166"/>
      <c r="BA1" s="166"/>
      <c r="BB1" s="166"/>
      <c r="BC1" s="166"/>
      <c r="BD1" s="166"/>
      <c r="BE1" s="166"/>
      <c r="BF1" s="166"/>
      <c r="BG1" s="166"/>
      <c r="BH1" s="166"/>
      <c r="BI1" s="166"/>
      <c r="BJ1" s="166"/>
      <c r="BK1" s="166"/>
      <c r="BL1" s="166"/>
      <c r="BM1" s="166"/>
      <c r="BN1" s="166"/>
      <c r="BO1" s="166"/>
      <c r="BP1" s="166"/>
      <c r="BQ1" s="166"/>
      <c r="BR1" s="166"/>
      <c r="BS1" s="166"/>
      <c r="BT1" s="166"/>
      <c r="BU1" s="166"/>
      <c r="BV1" s="166"/>
      <c r="BW1" s="166"/>
      <c r="BX1" s="166"/>
      <c r="BY1" s="166"/>
      <c r="BZ1" s="166"/>
      <c r="CA1" s="166"/>
      <c r="CB1" s="166"/>
      <c r="CC1" s="166"/>
      <c r="CD1" s="166"/>
      <c r="CE1" s="166"/>
      <c r="CF1" s="166"/>
      <c r="CG1" s="166"/>
      <c r="CH1" s="166"/>
      <c r="CI1" s="166"/>
      <c r="CJ1" s="166"/>
      <c r="CK1" s="166"/>
      <c r="CL1" s="166"/>
      <c r="CM1" s="166"/>
      <c r="CN1" s="166"/>
      <c r="CO1" s="166"/>
      <c r="CP1" s="166"/>
      <c r="CQ1" s="166"/>
      <c r="CR1" s="166"/>
      <c r="CS1" s="166"/>
      <c r="CT1" s="166"/>
      <c r="CU1" s="166"/>
      <c r="CV1" s="166"/>
      <c r="CW1" s="166"/>
      <c r="CX1" s="166"/>
      <c r="CY1" s="166"/>
      <c r="CZ1" s="166"/>
      <c r="DA1" s="166"/>
      <c r="DB1" s="166"/>
      <c r="DC1" s="166"/>
      <c r="DD1" s="166"/>
      <c r="DE1" s="166"/>
      <c r="DF1" s="166"/>
      <c r="DG1" s="166"/>
      <c r="DH1" s="166"/>
      <c r="DI1" s="166"/>
      <c r="DJ1" s="166"/>
      <c r="DK1" s="166"/>
      <c r="DL1" s="166"/>
      <c r="DM1" s="166"/>
      <c r="DN1" s="166"/>
      <c r="DO1" s="166"/>
      <c r="DP1" s="166"/>
      <c r="DQ1" s="166"/>
      <c r="DR1" s="166"/>
      <c r="DS1" s="166"/>
      <c r="DT1" s="166"/>
      <c r="DU1" s="166"/>
      <c r="DV1" s="166"/>
      <c r="DW1" s="166"/>
      <c r="DX1" s="166"/>
      <c r="DY1" s="166"/>
      <c r="DZ1" s="166"/>
      <c r="EA1" s="166"/>
      <c r="EB1" s="166"/>
      <c r="EC1" s="166"/>
      <c r="ED1" s="166"/>
      <c r="EE1" s="166"/>
      <c r="EF1" s="166"/>
      <c r="EG1" s="166"/>
      <c r="EH1" s="166"/>
      <c r="EI1" s="166"/>
      <c r="EJ1" s="166"/>
      <c r="EK1" s="166"/>
      <c r="EL1" s="166"/>
      <c r="EM1" s="166"/>
      <c r="EN1" s="166"/>
      <c r="EO1" s="166"/>
      <c r="EP1" s="166"/>
      <c r="EQ1" s="166"/>
      <c r="ER1" s="166"/>
      <c r="ES1" s="166"/>
      <c r="ET1" s="166"/>
      <c r="EU1" s="166"/>
      <c r="EV1" s="166"/>
      <c r="EW1" s="166"/>
      <c r="EX1" s="166"/>
      <c r="EY1" s="166"/>
      <c r="EZ1" s="166"/>
      <c r="FA1" s="166"/>
      <c r="FB1" s="166"/>
      <c r="FC1" s="166"/>
      <c r="FD1" s="166"/>
      <c r="FE1" s="166"/>
      <c r="FF1" s="166"/>
      <c r="FG1" s="166"/>
      <c r="FH1" s="166"/>
      <c r="FI1" s="166"/>
      <c r="FJ1" s="166"/>
      <c r="FK1" s="166"/>
      <c r="FL1" s="166"/>
      <c r="FM1" s="166"/>
      <c r="FN1" s="166"/>
      <c r="FO1" s="166"/>
      <c r="FP1" s="166"/>
      <c r="FQ1" s="166"/>
      <c r="FR1" s="166"/>
      <c r="FS1" s="166"/>
      <c r="FT1" s="166"/>
      <c r="FU1" s="166"/>
      <c r="FV1" s="166"/>
      <c r="FW1" s="166"/>
      <c r="FX1" s="166"/>
      <c r="FY1" s="166"/>
      <c r="FZ1" s="166"/>
      <c r="GA1" s="166"/>
      <c r="GB1" s="166"/>
      <c r="GC1" s="166"/>
      <c r="GD1" s="166"/>
      <c r="GE1" s="166"/>
      <c r="GF1" s="166"/>
      <c r="GG1" s="166"/>
      <c r="GH1" s="166"/>
      <c r="GI1" s="166"/>
      <c r="GJ1" s="166"/>
      <c r="GK1" s="166"/>
      <c r="GL1" s="166"/>
      <c r="GM1" s="166"/>
      <c r="GN1" s="166"/>
      <c r="GO1" s="166"/>
      <c r="GP1" s="166"/>
      <c r="GQ1" s="166"/>
      <c r="GR1" s="166"/>
      <c r="GS1" s="166"/>
      <c r="GT1" s="166"/>
      <c r="GU1" s="166"/>
      <c r="GV1" s="166"/>
      <c r="GW1" s="166"/>
      <c r="GX1" s="166"/>
      <c r="GY1" s="166"/>
      <c r="GZ1" s="166"/>
      <c r="HA1" s="166"/>
      <c r="HB1" s="166"/>
      <c r="HC1" s="166"/>
      <c r="HD1" s="166"/>
      <c r="HE1" s="166"/>
      <c r="HF1" s="166"/>
      <c r="HG1" s="166"/>
      <c r="HH1" s="166"/>
      <c r="HI1" s="166"/>
      <c r="HJ1" s="166"/>
      <c r="HK1" s="166"/>
      <c r="HL1" s="166"/>
      <c r="HM1" s="166"/>
      <c r="HN1" s="166"/>
      <c r="HO1" s="166"/>
      <c r="HP1" s="166"/>
      <c r="HQ1" s="166"/>
      <c r="HR1" s="166"/>
      <c r="HS1" s="166"/>
      <c r="HT1" s="166"/>
      <c r="HU1" s="166"/>
      <c r="HV1" s="166"/>
      <c r="HW1" s="166"/>
      <c r="HX1" s="166"/>
      <c r="HY1" s="166"/>
      <c r="HZ1" s="166"/>
      <c r="IA1" s="166"/>
      <c r="IB1" s="166"/>
      <c r="IC1" s="166"/>
      <c r="ID1" s="166"/>
      <c r="IE1" s="166"/>
      <c r="IF1" s="166"/>
      <c r="IG1" s="166"/>
      <c r="IH1" s="166"/>
      <c r="II1" s="166"/>
      <c r="IJ1" s="166"/>
      <c r="IK1" s="166"/>
      <c r="IL1" s="166"/>
      <c r="IM1" s="166"/>
      <c r="IN1" s="166"/>
      <c r="IO1" s="166"/>
      <c r="IP1" s="166"/>
      <c r="IQ1" s="166"/>
      <c r="IR1" s="166"/>
      <c r="IS1" s="166"/>
      <c r="IT1" s="166"/>
      <c r="IU1" s="166"/>
      <c r="IV1" s="166"/>
      <c r="IW1" s="166"/>
      <c r="IX1" s="166"/>
      <c r="IY1" s="166"/>
      <c r="IZ1" s="166"/>
      <c r="JA1" s="166"/>
      <c r="JB1" s="166"/>
      <c r="JC1" s="166"/>
      <c r="JD1" s="166"/>
      <c r="JE1" s="166"/>
      <c r="JF1" s="166"/>
      <c r="JG1" s="166"/>
      <c r="JH1" s="166"/>
      <c r="JI1" s="166"/>
      <c r="JJ1" s="166"/>
      <c r="JK1" s="166"/>
      <c r="JL1" s="166"/>
      <c r="JM1" s="166"/>
      <c r="JN1" s="166"/>
      <c r="JO1" s="166"/>
      <c r="JP1" s="166"/>
      <c r="JQ1" s="166"/>
      <c r="JR1" s="166"/>
    </row>
    <row r="2" spans="1:278" s="167" customFormat="1" ht="39.75" customHeight="1">
      <c r="A2" s="414"/>
      <c r="B2" s="415"/>
      <c r="C2" s="415"/>
      <c r="D2" s="528"/>
      <c r="E2" s="528"/>
      <c r="F2" s="528"/>
      <c r="G2" s="528"/>
      <c r="H2" s="528"/>
      <c r="I2" s="528"/>
      <c r="J2" s="528"/>
      <c r="K2" s="528"/>
      <c r="L2" s="528"/>
      <c r="M2" s="528"/>
      <c r="N2" s="528"/>
      <c r="O2" s="528"/>
      <c r="P2" s="528"/>
      <c r="Q2" s="529"/>
      <c r="R2" s="404"/>
      <c r="S2" s="404"/>
      <c r="T2" s="404"/>
      <c r="U2" s="166"/>
      <c r="V2" s="166"/>
      <c r="W2" s="166"/>
      <c r="X2" s="166"/>
      <c r="Y2" s="166"/>
      <c r="Z2" s="166"/>
      <c r="AA2" s="166"/>
      <c r="AB2" s="166"/>
      <c r="AC2" s="166"/>
      <c r="AD2" s="166"/>
      <c r="AE2" s="166"/>
      <c r="AF2" s="166"/>
      <c r="AG2" s="166"/>
      <c r="AH2" s="166"/>
      <c r="AI2" s="166"/>
      <c r="AJ2" s="166"/>
      <c r="AK2" s="166"/>
      <c r="AL2" s="166"/>
      <c r="AM2" s="166"/>
      <c r="AN2" s="166"/>
      <c r="AO2" s="166"/>
      <c r="AP2" s="166"/>
      <c r="AQ2" s="166"/>
      <c r="AR2" s="166"/>
      <c r="AS2" s="166"/>
      <c r="AT2" s="166"/>
      <c r="AU2" s="166"/>
      <c r="AV2" s="166"/>
      <c r="AW2" s="166"/>
      <c r="AX2" s="166"/>
      <c r="AY2" s="166"/>
      <c r="AZ2" s="166"/>
      <c r="BA2" s="166"/>
      <c r="BB2" s="166"/>
      <c r="BC2" s="166"/>
      <c r="BD2" s="166"/>
      <c r="BE2" s="166"/>
      <c r="BF2" s="166"/>
      <c r="BG2" s="166"/>
      <c r="BH2" s="166"/>
      <c r="BI2" s="166"/>
      <c r="BJ2" s="166"/>
      <c r="BK2" s="166"/>
      <c r="BL2" s="166"/>
      <c r="BM2" s="166"/>
      <c r="BN2" s="166"/>
      <c r="BO2" s="166"/>
      <c r="BP2" s="166"/>
      <c r="BQ2" s="166"/>
      <c r="BR2" s="166"/>
      <c r="BS2" s="166"/>
      <c r="BT2" s="166"/>
      <c r="BU2" s="166"/>
      <c r="BV2" s="166"/>
      <c r="BW2" s="166"/>
      <c r="BX2" s="166"/>
      <c r="BY2" s="166"/>
      <c r="BZ2" s="166"/>
      <c r="CA2" s="166"/>
      <c r="CB2" s="166"/>
      <c r="CC2" s="166"/>
      <c r="CD2" s="166"/>
      <c r="CE2" s="166"/>
      <c r="CF2" s="166"/>
      <c r="CG2" s="166"/>
      <c r="CH2" s="166"/>
      <c r="CI2" s="166"/>
      <c r="CJ2" s="166"/>
      <c r="CK2" s="166"/>
      <c r="CL2" s="166"/>
      <c r="CM2" s="166"/>
      <c r="CN2" s="166"/>
      <c r="CO2" s="166"/>
      <c r="CP2" s="166"/>
      <c r="CQ2" s="166"/>
      <c r="CR2" s="166"/>
      <c r="CS2" s="166"/>
      <c r="CT2" s="166"/>
      <c r="CU2" s="166"/>
      <c r="CV2" s="166"/>
      <c r="CW2" s="166"/>
      <c r="CX2" s="166"/>
      <c r="CY2" s="166"/>
      <c r="CZ2" s="166"/>
      <c r="DA2" s="166"/>
      <c r="DB2" s="166"/>
      <c r="DC2" s="166"/>
      <c r="DD2" s="166"/>
      <c r="DE2" s="166"/>
      <c r="DF2" s="166"/>
      <c r="DG2" s="166"/>
      <c r="DH2" s="166"/>
      <c r="DI2" s="166"/>
      <c r="DJ2" s="166"/>
      <c r="DK2" s="166"/>
      <c r="DL2" s="166"/>
      <c r="DM2" s="166"/>
      <c r="DN2" s="166"/>
      <c r="DO2" s="166"/>
      <c r="DP2" s="166"/>
      <c r="DQ2" s="166"/>
      <c r="DR2" s="166"/>
      <c r="DS2" s="166"/>
      <c r="DT2" s="166"/>
      <c r="DU2" s="166"/>
      <c r="DV2" s="166"/>
      <c r="DW2" s="166"/>
      <c r="DX2" s="166"/>
      <c r="DY2" s="166"/>
      <c r="DZ2" s="166"/>
      <c r="EA2" s="166"/>
      <c r="EB2" s="166"/>
      <c r="EC2" s="166"/>
      <c r="ED2" s="166"/>
      <c r="EE2" s="166"/>
      <c r="EF2" s="166"/>
      <c r="EG2" s="166"/>
      <c r="EH2" s="166"/>
      <c r="EI2" s="166"/>
      <c r="EJ2" s="166"/>
      <c r="EK2" s="166"/>
      <c r="EL2" s="166"/>
      <c r="EM2" s="166"/>
      <c r="EN2" s="166"/>
      <c r="EO2" s="166"/>
      <c r="EP2" s="166"/>
      <c r="EQ2" s="166"/>
      <c r="ER2" s="166"/>
      <c r="ES2" s="166"/>
      <c r="ET2" s="166"/>
      <c r="EU2" s="166"/>
      <c r="EV2" s="166"/>
      <c r="EW2" s="166"/>
      <c r="EX2" s="166"/>
      <c r="EY2" s="166"/>
      <c r="EZ2" s="166"/>
      <c r="FA2" s="166"/>
      <c r="FB2" s="166"/>
      <c r="FC2" s="166"/>
      <c r="FD2" s="166"/>
      <c r="FE2" s="166"/>
      <c r="FF2" s="166"/>
      <c r="FG2" s="166"/>
      <c r="FH2" s="166"/>
      <c r="FI2" s="166"/>
      <c r="FJ2" s="166"/>
      <c r="FK2" s="166"/>
      <c r="FL2" s="166"/>
      <c r="FM2" s="166"/>
      <c r="FN2" s="166"/>
      <c r="FO2" s="166"/>
      <c r="FP2" s="166"/>
      <c r="FQ2" s="166"/>
      <c r="FR2" s="166"/>
      <c r="FS2" s="166"/>
      <c r="FT2" s="166"/>
      <c r="FU2" s="166"/>
      <c r="FV2" s="166"/>
      <c r="FW2" s="166"/>
      <c r="FX2" s="166"/>
      <c r="FY2" s="166"/>
      <c r="FZ2" s="166"/>
      <c r="GA2" s="166"/>
      <c r="GB2" s="166"/>
      <c r="GC2" s="166"/>
      <c r="GD2" s="166"/>
      <c r="GE2" s="166"/>
      <c r="GF2" s="166"/>
      <c r="GG2" s="166"/>
      <c r="GH2" s="166"/>
      <c r="GI2" s="166"/>
      <c r="GJ2" s="166"/>
      <c r="GK2" s="166"/>
      <c r="GL2" s="166"/>
      <c r="GM2" s="166"/>
      <c r="GN2" s="166"/>
      <c r="GO2" s="166"/>
      <c r="GP2" s="166"/>
      <c r="GQ2" s="166"/>
      <c r="GR2" s="166"/>
      <c r="GS2" s="166"/>
      <c r="GT2" s="166"/>
      <c r="GU2" s="166"/>
      <c r="GV2" s="166"/>
      <c r="GW2" s="166"/>
      <c r="GX2" s="166"/>
      <c r="GY2" s="166"/>
      <c r="GZ2" s="166"/>
      <c r="HA2" s="166"/>
      <c r="HB2" s="166"/>
      <c r="HC2" s="166"/>
      <c r="HD2" s="166"/>
      <c r="HE2" s="166"/>
      <c r="HF2" s="166"/>
      <c r="HG2" s="166"/>
      <c r="HH2" s="166"/>
      <c r="HI2" s="166"/>
      <c r="HJ2" s="166"/>
      <c r="HK2" s="166"/>
      <c r="HL2" s="166"/>
      <c r="HM2" s="166"/>
      <c r="HN2" s="166"/>
      <c r="HO2" s="166"/>
      <c r="HP2" s="166"/>
      <c r="HQ2" s="166"/>
      <c r="HR2" s="166"/>
      <c r="HS2" s="166"/>
      <c r="HT2" s="166"/>
      <c r="HU2" s="166"/>
      <c r="HV2" s="166"/>
      <c r="HW2" s="166"/>
      <c r="HX2" s="166"/>
      <c r="HY2" s="166"/>
      <c r="HZ2" s="166"/>
      <c r="IA2" s="166"/>
      <c r="IB2" s="166"/>
      <c r="IC2" s="166"/>
      <c r="ID2" s="166"/>
      <c r="IE2" s="166"/>
      <c r="IF2" s="166"/>
      <c r="IG2" s="166"/>
      <c r="IH2" s="166"/>
      <c r="II2" s="166"/>
      <c r="IJ2" s="166"/>
      <c r="IK2" s="166"/>
      <c r="IL2" s="166"/>
      <c r="IM2" s="166"/>
      <c r="IN2" s="166"/>
      <c r="IO2" s="166"/>
      <c r="IP2" s="166"/>
      <c r="IQ2" s="166"/>
      <c r="IR2" s="166"/>
      <c r="IS2" s="166"/>
      <c r="IT2" s="166"/>
      <c r="IU2" s="166"/>
      <c r="IV2" s="166"/>
      <c r="IW2" s="166"/>
      <c r="IX2" s="166"/>
      <c r="IY2" s="166"/>
      <c r="IZ2" s="166"/>
      <c r="JA2" s="166"/>
      <c r="JB2" s="166"/>
      <c r="JC2" s="166"/>
      <c r="JD2" s="166"/>
      <c r="JE2" s="166"/>
      <c r="JF2" s="166"/>
      <c r="JG2" s="166"/>
      <c r="JH2" s="166"/>
      <c r="JI2" s="166"/>
      <c r="JJ2" s="166"/>
      <c r="JK2" s="166"/>
      <c r="JL2" s="166"/>
      <c r="JM2" s="166"/>
      <c r="JN2" s="166"/>
      <c r="JO2" s="166"/>
      <c r="JP2" s="166"/>
      <c r="JQ2" s="166"/>
      <c r="JR2" s="166"/>
    </row>
    <row r="3" spans="1:278" s="167" customFormat="1" ht="3" customHeight="1">
      <c r="A3" s="2"/>
      <c r="B3" s="2"/>
      <c r="C3" s="221"/>
      <c r="D3" s="528"/>
      <c r="E3" s="528"/>
      <c r="F3" s="528"/>
      <c r="G3" s="528"/>
      <c r="H3" s="528"/>
      <c r="I3" s="528"/>
      <c r="J3" s="528"/>
      <c r="K3" s="528"/>
      <c r="L3" s="528"/>
      <c r="M3" s="528"/>
      <c r="N3" s="528"/>
      <c r="O3" s="528"/>
      <c r="P3" s="528"/>
      <c r="Q3" s="529"/>
      <c r="R3" s="404"/>
      <c r="S3" s="404"/>
      <c r="T3" s="404"/>
      <c r="U3" s="166"/>
      <c r="V3" s="166"/>
      <c r="W3" s="166"/>
      <c r="X3" s="166"/>
      <c r="Y3" s="166"/>
      <c r="Z3" s="166"/>
      <c r="AA3" s="166"/>
      <c r="AB3" s="166"/>
      <c r="AC3" s="166"/>
      <c r="AD3" s="166"/>
      <c r="AE3" s="166"/>
      <c r="AF3" s="166"/>
      <c r="AG3" s="166"/>
      <c r="AH3" s="166"/>
      <c r="AI3" s="166"/>
      <c r="AJ3" s="166"/>
      <c r="AK3" s="166"/>
      <c r="AL3" s="166"/>
      <c r="AM3" s="166"/>
      <c r="AN3" s="166"/>
      <c r="AO3" s="166"/>
      <c r="AP3" s="166"/>
      <c r="AQ3" s="166"/>
      <c r="AR3" s="166"/>
      <c r="AS3" s="166"/>
      <c r="AT3" s="166"/>
      <c r="AU3" s="166"/>
      <c r="AV3" s="166"/>
      <c r="AW3" s="166"/>
      <c r="AX3" s="166"/>
      <c r="AY3" s="166"/>
      <c r="AZ3" s="166"/>
      <c r="BA3" s="166"/>
      <c r="BB3" s="166"/>
      <c r="BC3" s="166"/>
      <c r="BD3" s="166"/>
      <c r="BE3" s="166"/>
      <c r="BF3" s="166"/>
      <c r="BG3" s="166"/>
      <c r="BH3" s="166"/>
      <c r="BI3" s="166"/>
      <c r="BJ3" s="166"/>
      <c r="BK3" s="166"/>
      <c r="BL3" s="166"/>
      <c r="BM3" s="166"/>
      <c r="BN3" s="166"/>
      <c r="BO3" s="166"/>
      <c r="BP3" s="166"/>
      <c r="BQ3" s="166"/>
      <c r="BR3" s="166"/>
      <c r="BS3" s="166"/>
      <c r="BT3" s="166"/>
      <c r="BU3" s="166"/>
      <c r="BV3" s="166"/>
      <c r="BW3" s="166"/>
      <c r="BX3" s="166"/>
      <c r="BY3" s="166"/>
      <c r="BZ3" s="166"/>
      <c r="CA3" s="166"/>
      <c r="CB3" s="166"/>
      <c r="CC3" s="166"/>
      <c r="CD3" s="166"/>
      <c r="CE3" s="166"/>
      <c r="CF3" s="166"/>
      <c r="CG3" s="166"/>
      <c r="CH3" s="166"/>
      <c r="CI3" s="166"/>
      <c r="CJ3" s="166"/>
      <c r="CK3" s="166"/>
      <c r="CL3" s="166"/>
      <c r="CM3" s="166"/>
      <c r="CN3" s="166"/>
      <c r="CO3" s="166"/>
      <c r="CP3" s="166"/>
      <c r="CQ3" s="166"/>
      <c r="CR3" s="166"/>
      <c r="CS3" s="166"/>
      <c r="CT3" s="166"/>
      <c r="CU3" s="166"/>
      <c r="CV3" s="166"/>
      <c r="CW3" s="166"/>
      <c r="CX3" s="166"/>
      <c r="CY3" s="166"/>
      <c r="CZ3" s="166"/>
      <c r="DA3" s="166"/>
      <c r="DB3" s="166"/>
      <c r="DC3" s="166"/>
      <c r="DD3" s="166"/>
      <c r="DE3" s="166"/>
      <c r="DF3" s="166"/>
      <c r="DG3" s="166"/>
      <c r="DH3" s="166"/>
      <c r="DI3" s="166"/>
      <c r="DJ3" s="166"/>
      <c r="DK3" s="166"/>
      <c r="DL3" s="166"/>
      <c r="DM3" s="166"/>
      <c r="DN3" s="166"/>
      <c r="DO3" s="166"/>
      <c r="DP3" s="166"/>
      <c r="DQ3" s="166"/>
      <c r="DR3" s="166"/>
      <c r="DS3" s="166"/>
      <c r="DT3" s="166"/>
      <c r="DU3" s="166"/>
      <c r="DV3" s="166"/>
      <c r="DW3" s="166"/>
      <c r="DX3" s="166"/>
      <c r="DY3" s="166"/>
      <c r="DZ3" s="166"/>
      <c r="EA3" s="166"/>
      <c r="EB3" s="166"/>
      <c r="EC3" s="166"/>
      <c r="ED3" s="166"/>
      <c r="EE3" s="166"/>
      <c r="EF3" s="166"/>
      <c r="EG3" s="166"/>
      <c r="EH3" s="166"/>
      <c r="EI3" s="166"/>
      <c r="EJ3" s="166"/>
      <c r="EK3" s="166"/>
      <c r="EL3" s="166"/>
      <c r="EM3" s="166"/>
      <c r="EN3" s="166"/>
      <c r="EO3" s="166"/>
      <c r="EP3" s="166"/>
      <c r="EQ3" s="166"/>
      <c r="ER3" s="166"/>
      <c r="ES3" s="166"/>
      <c r="ET3" s="166"/>
      <c r="EU3" s="166"/>
      <c r="EV3" s="166"/>
      <c r="EW3" s="166"/>
      <c r="EX3" s="166"/>
      <c r="EY3" s="166"/>
      <c r="EZ3" s="166"/>
      <c r="FA3" s="166"/>
      <c r="FB3" s="166"/>
      <c r="FC3" s="166"/>
      <c r="FD3" s="166"/>
      <c r="FE3" s="166"/>
      <c r="FF3" s="166"/>
      <c r="FG3" s="166"/>
      <c r="FH3" s="166"/>
      <c r="FI3" s="166"/>
      <c r="FJ3" s="166"/>
      <c r="FK3" s="166"/>
      <c r="FL3" s="166"/>
      <c r="FM3" s="166"/>
      <c r="FN3" s="166"/>
      <c r="FO3" s="166"/>
      <c r="FP3" s="166"/>
      <c r="FQ3" s="166"/>
      <c r="FR3" s="166"/>
      <c r="FS3" s="166"/>
      <c r="FT3" s="166"/>
      <c r="FU3" s="166"/>
      <c r="FV3" s="166"/>
      <c r="FW3" s="166"/>
      <c r="FX3" s="166"/>
      <c r="FY3" s="166"/>
      <c r="FZ3" s="166"/>
      <c r="GA3" s="166"/>
      <c r="GB3" s="166"/>
      <c r="GC3" s="166"/>
      <c r="GD3" s="166"/>
      <c r="GE3" s="166"/>
      <c r="GF3" s="166"/>
      <c r="GG3" s="166"/>
      <c r="GH3" s="166"/>
      <c r="GI3" s="166"/>
      <c r="GJ3" s="166"/>
      <c r="GK3" s="166"/>
      <c r="GL3" s="166"/>
      <c r="GM3" s="166"/>
      <c r="GN3" s="166"/>
      <c r="GO3" s="166"/>
      <c r="GP3" s="166"/>
      <c r="GQ3" s="166"/>
      <c r="GR3" s="166"/>
      <c r="GS3" s="166"/>
      <c r="GT3" s="166"/>
      <c r="GU3" s="166"/>
      <c r="GV3" s="166"/>
      <c r="GW3" s="166"/>
      <c r="GX3" s="166"/>
      <c r="GY3" s="166"/>
      <c r="GZ3" s="166"/>
      <c r="HA3" s="166"/>
      <c r="HB3" s="166"/>
      <c r="HC3" s="166"/>
      <c r="HD3" s="166"/>
      <c r="HE3" s="166"/>
      <c r="HF3" s="166"/>
      <c r="HG3" s="166"/>
      <c r="HH3" s="166"/>
      <c r="HI3" s="166"/>
      <c r="HJ3" s="166"/>
      <c r="HK3" s="166"/>
      <c r="HL3" s="166"/>
      <c r="HM3" s="166"/>
      <c r="HN3" s="166"/>
      <c r="HO3" s="166"/>
      <c r="HP3" s="166"/>
      <c r="HQ3" s="166"/>
      <c r="HR3" s="166"/>
      <c r="HS3" s="166"/>
      <c r="HT3" s="166"/>
      <c r="HU3" s="166"/>
      <c r="HV3" s="166"/>
      <c r="HW3" s="166"/>
      <c r="HX3" s="166"/>
      <c r="HY3" s="166"/>
      <c r="HZ3" s="166"/>
      <c r="IA3" s="166"/>
      <c r="IB3" s="166"/>
      <c r="IC3" s="166"/>
      <c r="ID3" s="166"/>
      <c r="IE3" s="166"/>
      <c r="IF3" s="166"/>
      <c r="IG3" s="166"/>
      <c r="IH3" s="166"/>
      <c r="II3" s="166"/>
      <c r="IJ3" s="166"/>
      <c r="IK3" s="166"/>
      <c r="IL3" s="166"/>
      <c r="IM3" s="166"/>
      <c r="IN3" s="166"/>
      <c r="IO3" s="166"/>
      <c r="IP3" s="166"/>
      <c r="IQ3" s="166"/>
      <c r="IR3" s="166"/>
      <c r="IS3" s="166"/>
      <c r="IT3" s="166"/>
      <c r="IU3" s="166"/>
      <c r="IV3" s="166"/>
      <c r="IW3" s="166"/>
      <c r="IX3" s="166"/>
      <c r="IY3" s="166"/>
      <c r="IZ3" s="166"/>
      <c r="JA3" s="166"/>
      <c r="JB3" s="166"/>
      <c r="JC3" s="166"/>
      <c r="JD3" s="166"/>
      <c r="JE3" s="166"/>
      <c r="JF3" s="166"/>
      <c r="JG3" s="166"/>
      <c r="JH3" s="166"/>
      <c r="JI3" s="166"/>
      <c r="JJ3" s="166"/>
      <c r="JK3" s="166"/>
      <c r="JL3" s="166"/>
      <c r="JM3" s="166"/>
      <c r="JN3" s="166"/>
      <c r="JO3" s="166"/>
      <c r="JP3" s="166"/>
      <c r="JQ3" s="166"/>
      <c r="JR3" s="166"/>
    </row>
    <row r="4" spans="1:278" s="167" customFormat="1" ht="41.25" customHeight="1">
      <c r="A4" s="405" t="s">
        <v>0</v>
      </c>
      <c r="B4" s="406"/>
      <c r="C4" s="407"/>
      <c r="D4" s="408" t="str">
        <f>'Mapa Final'!D4</f>
        <v>Gestión de la formación judicial</v>
      </c>
      <c r="E4" s="409"/>
      <c r="F4" s="409"/>
      <c r="G4" s="409"/>
      <c r="H4" s="409"/>
      <c r="I4" s="409"/>
      <c r="J4" s="409"/>
      <c r="K4" s="409"/>
      <c r="L4" s="409"/>
      <c r="M4" s="409"/>
      <c r="N4" s="410"/>
      <c r="O4" s="411"/>
      <c r="P4" s="411"/>
      <c r="Q4" s="411"/>
      <c r="R4" s="1"/>
      <c r="S4" s="1"/>
      <c r="T4" s="1"/>
      <c r="U4" s="166"/>
      <c r="V4" s="166"/>
      <c r="W4" s="166"/>
      <c r="X4" s="166"/>
      <c r="Y4" s="166"/>
      <c r="Z4" s="166"/>
      <c r="AA4" s="166"/>
      <c r="AB4" s="166"/>
      <c r="AC4" s="166"/>
      <c r="AD4" s="166"/>
      <c r="AE4" s="166"/>
      <c r="AF4" s="166"/>
      <c r="AG4" s="166"/>
      <c r="AH4" s="166"/>
      <c r="AI4" s="166"/>
      <c r="AJ4" s="166"/>
      <c r="AK4" s="166"/>
      <c r="AL4" s="166"/>
      <c r="AM4" s="166"/>
      <c r="AN4" s="166"/>
      <c r="AO4" s="166"/>
      <c r="AP4" s="166"/>
      <c r="AQ4" s="166"/>
      <c r="AR4" s="166"/>
      <c r="AS4" s="166"/>
      <c r="AT4" s="166"/>
      <c r="AU4" s="166"/>
      <c r="AV4" s="166"/>
      <c r="AW4" s="166"/>
      <c r="AX4" s="166"/>
      <c r="AY4" s="166"/>
      <c r="AZ4" s="166"/>
      <c r="BA4" s="166"/>
      <c r="BB4" s="166"/>
      <c r="BC4" s="166"/>
      <c r="BD4" s="166"/>
      <c r="BE4" s="166"/>
      <c r="BF4" s="166"/>
      <c r="BG4" s="166"/>
      <c r="BH4" s="166"/>
      <c r="BI4" s="166"/>
      <c r="BJ4" s="166"/>
      <c r="BK4" s="166"/>
      <c r="BL4" s="166"/>
      <c r="BM4" s="166"/>
      <c r="BN4" s="166"/>
      <c r="BO4" s="166"/>
      <c r="BP4" s="166"/>
      <c r="BQ4" s="166"/>
      <c r="BR4" s="166"/>
      <c r="BS4" s="166"/>
      <c r="BT4" s="166"/>
      <c r="BU4" s="166"/>
      <c r="BV4" s="166"/>
      <c r="BW4" s="166"/>
      <c r="BX4" s="166"/>
      <c r="BY4" s="166"/>
      <c r="BZ4" s="166"/>
      <c r="CA4" s="166"/>
      <c r="CB4" s="166"/>
      <c r="CC4" s="166"/>
      <c r="CD4" s="166"/>
      <c r="CE4" s="166"/>
      <c r="CF4" s="166"/>
      <c r="CG4" s="166"/>
      <c r="CH4" s="166"/>
      <c r="CI4" s="166"/>
      <c r="CJ4" s="166"/>
      <c r="CK4" s="166"/>
      <c r="CL4" s="166"/>
      <c r="CM4" s="166"/>
      <c r="CN4" s="166"/>
      <c r="CO4" s="166"/>
      <c r="CP4" s="166"/>
      <c r="CQ4" s="166"/>
      <c r="CR4" s="166"/>
      <c r="CS4" s="166"/>
      <c r="CT4" s="166"/>
      <c r="CU4" s="166"/>
      <c r="CV4" s="166"/>
      <c r="CW4" s="166"/>
      <c r="CX4" s="166"/>
      <c r="CY4" s="166"/>
      <c r="CZ4" s="166"/>
      <c r="DA4" s="166"/>
      <c r="DB4" s="166"/>
      <c r="DC4" s="166"/>
      <c r="DD4" s="166"/>
      <c r="DE4" s="166"/>
      <c r="DF4" s="166"/>
      <c r="DG4" s="166"/>
      <c r="DH4" s="166"/>
      <c r="DI4" s="166"/>
      <c r="DJ4" s="166"/>
      <c r="DK4" s="166"/>
      <c r="DL4" s="166"/>
      <c r="DM4" s="166"/>
      <c r="DN4" s="166"/>
      <c r="DO4" s="166"/>
      <c r="DP4" s="166"/>
      <c r="DQ4" s="166"/>
      <c r="DR4" s="166"/>
      <c r="DS4" s="166"/>
      <c r="DT4" s="166"/>
      <c r="DU4" s="166"/>
      <c r="DV4" s="166"/>
      <c r="DW4" s="166"/>
      <c r="DX4" s="166"/>
      <c r="DY4" s="166"/>
      <c r="DZ4" s="166"/>
      <c r="EA4" s="166"/>
      <c r="EB4" s="166"/>
      <c r="EC4" s="166"/>
      <c r="ED4" s="166"/>
      <c r="EE4" s="166"/>
      <c r="EF4" s="166"/>
      <c r="EG4" s="166"/>
      <c r="EH4" s="166"/>
      <c r="EI4" s="166"/>
      <c r="EJ4" s="166"/>
      <c r="EK4" s="166"/>
      <c r="EL4" s="166"/>
      <c r="EM4" s="166"/>
      <c r="EN4" s="166"/>
      <c r="EO4" s="166"/>
      <c r="EP4" s="166"/>
      <c r="EQ4" s="166"/>
      <c r="ER4" s="166"/>
      <c r="ES4" s="166"/>
      <c r="ET4" s="166"/>
      <c r="EU4" s="166"/>
      <c r="EV4" s="166"/>
      <c r="EW4" s="166"/>
      <c r="EX4" s="166"/>
      <c r="EY4" s="166"/>
      <c r="EZ4" s="166"/>
      <c r="FA4" s="166"/>
      <c r="FB4" s="166"/>
      <c r="FC4" s="166"/>
      <c r="FD4" s="166"/>
      <c r="FE4" s="166"/>
      <c r="FF4" s="166"/>
      <c r="FG4" s="166"/>
      <c r="FH4" s="166"/>
      <c r="FI4" s="166"/>
      <c r="FJ4" s="166"/>
      <c r="FK4" s="166"/>
      <c r="FL4" s="166"/>
      <c r="FM4" s="166"/>
      <c r="FN4" s="166"/>
      <c r="FO4" s="166"/>
      <c r="FP4" s="166"/>
      <c r="FQ4" s="166"/>
      <c r="FR4" s="166"/>
      <c r="FS4" s="166"/>
      <c r="FT4" s="166"/>
      <c r="FU4" s="166"/>
      <c r="FV4" s="166"/>
      <c r="FW4" s="166"/>
      <c r="FX4" s="166"/>
      <c r="FY4" s="166"/>
      <c r="FZ4" s="166"/>
      <c r="GA4" s="166"/>
      <c r="GB4" s="166"/>
      <c r="GC4" s="166"/>
      <c r="GD4" s="166"/>
      <c r="GE4" s="166"/>
      <c r="GF4" s="166"/>
      <c r="GG4" s="166"/>
      <c r="GH4" s="166"/>
      <c r="GI4" s="166"/>
      <c r="GJ4" s="166"/>
      <c r="GK4" s="166"/>
      <c r="GL4" s="166"/>
      <c r="GM4" s="166"/>
      <c r="GN4" s="166"/>
      <c r="GO4" s="166"/>
      <c r="GP4" s="166"/>
      <c r="GQ4" s="166"/>
      <c r="GR4" s="166"/>
      <c r="GS4" s="166"/>
      <c r="GT4" s="166"/>
      <c r="GU4" s="166"/>
      <c r="GV4" s="166"/>
      <c r="GW4" s="166"/>
      <c r="GX4" s="166"/>
      <c r="GY4" s="166"/>
      <c r="GZ4" s="166"/>
      <c r="HA4" s="166"/>
      <c r="HB4" s="166"/>
      <c r="HC4" s="166"/>
      <c r="HD4" s="166"/>
      <c r="HE4" s="166"/>
      <c r="HF4" s="166"/>
      <c r="HG4" s="166"/>
      <c r="HH4" s="166"/>
      <c r="HI4" s="166"/>
      <c r="HJ4" s="166"/>
      <c r="HK4" s="166"/>
      <c r="HL4" s="166"/>
      <c r="HM4" s="166"/>
      <c r="HN4" s="166"/>
      <c r="HO4" s="166"/>
      <c r="HP4" s="166"/>
      <c r="HQ4" s="166"/>
      <c r="HR4" s="166"/>
      <c r="HS4" s="166"/>
      <c r="HT4" s="166"/>
      <c r="HU4" s="166"/>
      <c r="HV4" s="166"/>
      <c r="HW4" s="166"/>
      <c r="HX4" s="166"/>
      <c r="HY4" s="166"/>
      <c r="HZ4" s="166"/>
      <c r="IA4" s="166"/>
      <c r="IB4" s="166"/>
      <c r="IC4" s="166"/>
      <c r="ID4" s="166"/>
      <c r="IE4" s="166"/>
      <c r="IF4" s="166"/>
      <c r="IG4" s="166"/>
      <c r="IH4" s="166"/>
      <c r="II4" s="166"/>
      <c r="IJ4" s="166"/>
      <c r="IK4" s="166"/>
      <c r="IL4" s="166"/>
      <c r="IM4" s="166"/>
      <c r="IN4" s="166"/>
      <c r="IO4" s="166"/>
      <c r="IP4" s="166"/>
      <c r="IQ4" s="166"/>
      <c r="IR4" s="166"/>
      <c r="IS4" s="166"/>
      <c r="IT4" s="166"/>
      <c r="IU4" s="166"/>
      <c r="IV4" s="166"/>
      <c r="IW4" s="166"/>
      <c r="IX4" s="166"/>
      <c r="IY4" s="166"/>
      <c r="IZ4" s="166"/>
      <c r="JA4" s="166"/>
      <c r="JB4" s="166"/>
      <c r="JC4" s="166"/>
      <c r="JD4" s="166"/>
      <c r="JE4" s="166"/>
      <c r="JF4" s="166"/>
      <c r="JG4" s="166"/>
      <c r="JH4" s="166"/>
      <c r="JI4" s="166"/>
      <c r="JJ4" s="166"/>
      <c r="JK4" s="166"/>
      <c r="JL4" s="166"/>
      <c r="JM4" s="166"/>
      <c r="JN4" s="166"/>
      <c r="JO4" s="166"/>
      <c r="JP4" s="166"/>
      <c r="JQ4" s="166"/>
      <c r="JR4" s="166"/>
    </row>
    <row r="5" spans="1:278" s="167" customFormat="1" ht="52.5" customHeight="1">
      <c r="A5" s="405" t="s">
        <v>1</v>
      </c>
      <c r="B5" s="406"/>
      <c r="C5" s="407"/>
      <c r="D5" s="416" t="str">
        <f>'Mapa Final'!D5</f>
        <v>Contribuir a través de la formación judicial al fortalecimiento de las competencias requeridas para el ejercicio de la función judicial tanto en los magistrados (as), jueces y empleados (as) judiciales como en los jueces y juezas de paz y en las autoridades indígenas que administran justicia, mediante el desarrollo y seguimiento del plan de formación de la Rama Judicial de acuerdo con los recursos asignados; dando cumplimiento en el marco del Sistema de Gestión de Calidad, Medio Ambiente, Seguridad y Salud en el Trabajo.</v>
      </c>
      <c r="E5" s="417"/>
      <c r="F5" s="417"/>
      <c r="G5" s="417"/>
      <c r="H5" s="417"/>
      <c r="I5" s="417"/>
      <c r="J5" s="417"/>
      <c r="K5" s="417"/>
      <c r="L5" s="417"/>
      <c r="M5" s="417"/>
      <c r="N5" s="418"/>
      <c r="O5" s="1"/>
      <c r="P5" s="1"/>
      <c r="Q5" s="1"/>
      <c r="R5" s="1"/>
      <c r="S5" s="1"/>
      <c r="T5" s="1"/>
      <c r="U5" s="166"/>
      <c r="V5" s="166"/>
      <c r="W5" s="166"/>
      <c r="X5" s="166"/>
      <c r="Y5" s="166"/>
      <c r="Z5" s="166"/>
      <c r="AA5" s="166"/>
      <c r="AB5" s="166"/>
      <c r="AC5" s="166"/>
      <c r="AD5" s="166"/>
      <c r="AE5" s="166"/>
      <c r="AF5" s="166"/>
      <c r="AG5" s="166"/>
      <c r="AH5" s="166"/>
      <c r="AI5" s="166"/>
      <c r="AJ5" s="166"/>
      <c r="AK5" s="166"/>
      <c r="AL5" s="166"/>
      <c r="AM5" s="166"/>
      <c r="AN5" s="166"/>
      <c r="AO5" s="166"/>
      <c r="AP5" s="166"/>
      <c r="AQ5" s="166"/>
      <c r="AR5" s="166"/>
      <c r="AS5" s="166"/>
      <c r="AT5" s="166"/>
      <c r="AU5" s="166"/>
      <c r="AV5" s="166"/>
      <c r="AW5" s="166"/>
      <c r="AX5" s="166"/>
      <c r="AY5" s="166"/>
      <c r="AZ5" s="166"/>
      <c r="BA5" s="166"/>
      <c r="BB5" s="166"/>
      <c r="BC5" s="166"/>
      <c r="BD5" s="166"/>
      <c r="BE5" s="166"/>
      <c r="BF5" s="166"/>
      <c r="BG5" s="166"/>
      <c r="BH5" s="166"/>
      <c r="BI5" s="166"/>
      <c r="BJ5" s="166"/>
      <c r="BK5" s="166"/>
      <c r="BL5" s="166"/>
      <c r="BM5" s="166"/>
      <c r="BN5" s="166"/>
      <c r="BO5" s="166"/>
      <c r="BP5" s="166"/>
      <c r="BQ5" s="166"/>
      <c r="BR5" s="166"/>
      <c r="BS5" s="166"/>
      <c r="BT5" s="166"/>
      <c r="BU5" s="166"/>
      <c r="BV5" s="166"/>
      <c r="BW5" s="166"/>
      <c r="BX5" s="166"/>
      <c r="BY5" s="166"/>
      <c r="BZ5" s="166"/>
      <c r="CA5" s="166"/>
      <c r="CB5" s="166"/>
      <c r="CC5" s="166"/>
      <c r="CD5" s="166"/>
      <c r="CE5" s="166"/>
      <c r="CF5" s="166"/>
      <c r="CG5" s="166"/>
      <c r="CH5" s="166"/>
      <c r="CI5" s="166"/>
      <c r="CJ5" s="166"/>
      <c r="CK5" s="166"/>
      <c r="CL5" s="166"/>
      <c r="CM5" s="166"/>
      <c r="CN5" s="166"/>
      <c r="CO5" s="166"/>
      <c r="CP5" s="166"/>
      <c r="CQ5" s="166"/>
      <c r="CR5" s="166"/>
      <c r="CS5" s="166"/>
      <c r="CT5" s="166"/>
      <c r="CU5" s="166"/>
      <c r="CV5" s="166"/>
      <c r="CW5" s="166"/>
      <c r="CX5" s="166"/>
      <c r="CY5" s="166"/>
      <c r="CZ5" s="166"/>
      <c r="DA5" s="166"/>
      <c r="DB5" s="166"/>
      <c r="DC5" s="166"/>
      <c r="DD5" s="166"/>
      <c r="DE5" s="166"/>
      <c r="DF5" s="166"/>
      <c r="DG5" s="166"/>
      <c r="DH5" s="166"/>
      <c r="DI5" s="166"/>
      <c r="DJ5" s="166"/>
      <c r="DK5" s="166"/>
      <c r="DL5" s="166"/>
      <c r="DM5" s="166"/>
      <c r="DN5" s="166"/>
      <c r="DO5" s="166"/>
      <c r="DP5" s="166"/>
      <c r="DQ5" s="166"/>
      <c r="DR5" s="166"/>
      <c r="DS5" s="166"/>
      <c r="DT5" s="166"/>
      <c r="DU5" s="166"/>
      <c r="DV5" s="166"/>
      <c r="DW5" s="166"/>
      <c r="DX5" s="166"/>
      <c r="DY5" s="166"/>
      <c r="DZ5" s="166"/>
      <c r="EA5" s="166"/>
      <c r="EB5" s="166"/>
      <c r="EC5" s="166"/>
      <c r="ED5" s="166"/>
      <c r="EE5" s="166"/>
      <c r="EF5" s="166"/>
      <c r="EG5" s="166"/>
      <c r="EH5" s="166"/>
      <c r="EI5" s="166"/>
      <c r="EJ5" s="166"/>
      <c r="EK5" s="166"/>
      <c r="EL5" s="166"/>
      <c r="EM5" s="166"/>
      <c r="EN5" s="166"/>
      <c r="EO5" s="166"/>
      <c r="EP5" s="166"/>
      <c r="EQ5" s="166"/>
      <c r="ER5" s="166"/>
      <c r="ES5" s="166"/>
      <c r="ET5" s="166"/>
      <c r="EU5" s="166"/>
      <c r="EV5" s="166"/>
      <c r="EW5" s="166"/>
      <c r="EX5" s="166"/>
      <c r="EY5" s="166"/>
      <c r="EZ5" s="166"/>
      <c r="FA5" s="166"/>
      <c r="FB5" s="166"/>
      <c r="FC5" s="166"/>
      <c r="FD5" s="166"/>
      <c r="FE5" s="166"/>
      <c r="FF5" s="166"/>
      <c r="FG5" s="166"/>
      <c r="FH5" s="166"/>
      <c r="FI5" s="166"/>
      <c r="FJ5" s="166"/>
      <c r="FK5" s="166"/>
      <c r="FL5" s="166"/>
      <c r="FM5" s="166"/>
      <c r="FN5" s="166"/>
      <c r="FO5" s="166"/>
      <c r="FP5" s="166"/>
      <c r="FQ5" s="166"/>
      <c r="FR5" s="166"/>
      <c r="FS5" s="166"/>
      <c r="FT5" s="166"/>
      <c r="FU5" s="166"/>
      <c r="FV5" s="166"/>
      <c r="FW5" s="166"/>
      <c r="FX5" s="166"/>
      <c r="FY5" s="166"/>
      <c r="FZ5" s="166"/>
      <c r="GA5" s="166"/>
      <c r="GB5" s="166"/>
      <c r="GC5" s="166"/>
      <c r="GD5" s="166"/>
      <c r="GE5" s="166"/>
      <c r="GF5" s="166"/>
      <c r="GG5" s="166"/>
      <c r="GH5" s="166"/>
      <c r="GI5" s="166"/>
      <c r="GJ5" s="166"/>
      <c r="GK5" s="166"/>
      <c r="GL5" s="166"/>
      <c r="GM5" s="166"/>
      <c r="GN5" s="166"/>
      <c r="GO5" s="166"/>
      <c r="GP5" s="166"/>
      <c r="GQ5" s="166"/>
      <c r="GR5" s="166"/>
      <c r="GS5" s="166"/>
      <c r="GT5" s="166"/>
      <c r="GU5" s="166"/>
      <c r="GV5" s="166"/>
      <c r="GW5" s="166"/>
      <c r="GX5" s="166"/>
      <c r="GY5" s="166"/>
      <c r="GZ5" s="166"/>
      <c r="HA5" s="166"/>
      <c r="HB5" s="166"/>
      <c r="HC5" s="166"/>
      <c r="HD5" s="166"/>
      <c r="HE5" s="166"/>
      <c r="HF5" s="166"/>
      <c r="HG5" s="166"/>
      <c r="HH5" s="166"/>
      <c r="HI5" s="166"/>
      <c r="HJ5" s="166"/>
      <c r="HK5" s="166"/>
      <c r="HL5" s="166"/>
      <c r="HM5" s="166"/>
      <c r="HN5" s="166"/>
      <c r="HO5" s="166"/>
      <c r="HP5" s="166"/>
      <c r="HQ5" s="166"/>
      <c r="HR5" s="166"/>
      <c r="HS5" s="166"/>
      <c r="HT5" s="166"/>
      <c r="HU5" s="166"/>
      <c r="HV5" s="166"/>
      <c r="HW5" s="166"/>
      <c r="HX5" s="166"/>
      <c r="HY5" s="166"/>
      <c r="HZ5" s="166"/>
      <c r="IA5" s="166"/>
      <c r="IB5" s="166"/>
      <c r="IC5" s="166"/>
      <c r="ID5" s="166"/>
      <c r="IE5" s="166"/>
      <c r="IF5" s="166"/>
      <c r="IG5" s="166"/>
      <c r="IH5" s="166"/>
      <c r="II5" s="166"/>
      <c r="IJ5" s="166"/>
      <c r="IK5" s="166"/>
      <c r="IL5" s="166"/>
      <c r="IM5" s="166"/>
      <c r="IN5" s="166"/>
      <c r="IO5" s="166"/>
      <c r="IP5" s="166"/>
      <c r="IQ5" s="166"/>
      <c r="IR5" s="166"/>
      <c r="IS5" s="166"/>
      <c r="IT5" s="166"/>
      <c r="IU5" s="166"/>
      <c r="IV5" s="166"/>
      <c r="IW5" s="166"/>
      <c r="IX5" s="166"/>
      <c r="IY5" s="166"/>
      <c r="IZ5" s="166"/>
      <c r="JA5" s="166"/>
      <c r="JB5" s="166"/>
      <c r="JC5" s="166"/>
      <c r="JD5" s="166"/>
      <c r="JE5" s="166"/>
      <c r="JF5" s="166"/>
      <c r="JG5" s="166"/>
      <c r="JH5" s="166"/>
      <c r="JI5" s="166"/>
      <c r="JJ5" s="166"/>
      <c r="JK5" s="166"/>
      <c r="JL5" s="166"/>
      <c r="JM5" s="166"/>
      <c r="JN5" s="166"/>
      <c r="JO5" s="166"/>
      <c r="JP5" s="166"/>
      <c r="JQ5" s="166"/>
      <c r="JR5" s="166"/>
    </row>
    <row r="6" spans="1:278" s="167" customFormat="1" ht="32.25" customHeight="1" thickBot="1">
      <c r="A6" s="405" t="s">
        <v>2</v>
      </c>
      <c r="B6" s="406"/>
      <c r="C6" s="407"/>
      <c r="D6" s="416" t="str">
        <f>'Mapa Final'!D6</f>
        <v xml:space="preserve">Nivel Central </v>
      </c>
      <c r="E6" s="417"/>
      <c r="F6" s="417"/>
      <c r="G6" s="417"/>
      <c r="H6" s="417"/>
      <c r="I6" s="417"/>
      <c r="J6" s="417"/>
      <c r="K6" s="417"/>
      <c r="L6" s="417"/>
      <c r="M6" s="417"/>
      <c r="N6" s="418"/>
      <c r="O6" s="1"/>
      <c r="P6" s="1"/>
      <c r="Q6" s="1"/>
      <c r="R6" s="1"/>
      <c r="S6" s="1"/>
      <c r="T6" s="1"/>
      <c r="U6" s="166"/>
      <c r="V6" s="166"/>
      <c r="W6" s="166"/>
      <c r="X6" s="166"/>
      <c r="Y6" s="166"/>
      <c r="Z6" s="166"/>
      <c r="AA6" s="166"/>
      <c r="AB6" s="166"/>
      <c r="AC6" s="166"/>
      <c r="AD6" s="166"/>
      <c r="AE6" s="166"/>
      <c r="AF6" s="166"/>
      <c r="AG6" s="166"/>
      <c r="AH6" s="166"/>
      <c r="AI6" s="166"/>
      <c r="AJ6" s="166"/>
      <c r="AK6" s="166"/>
      <c r="AL6" s="166"/>
      <c r="AM6" s="166"/>
      <c r="AN6" s="166"/>
      <c r="AO6" s="166"/>
      <c r="AP6" s="166"/>
      <c r="AQ6" s="166"/>
      <c r="AR6" s="166"/>
      <c r="AS6" s="166"/>
      <c r="AT6" s="166"/>
      <c r="AU6" s="166"/>
      <c r="AV6" s="166"/>
      <c r="AW6" s="166"/>
      <c r="AX6" s="166"/>
      <c r="AY6" s="166"/>
      <c r="AZ6" s="166"/>
      <c r="BA6" s="166"/>
      <c r="BB6" s="166"/>
      <c r="BC6" s="166"/>
      <c r="BD6" s="166"/>
      <c r="BE6" s="166"/>
      <c r="BF6" s="166"/>
      <c r="BG6" s="166"/>
      <c r="BH6" s="166"/>
      <c r="BI6" s="166"/>
      <c r="BJ6" s="166"/>
      <c r="BK6" s="166"/>
      <c r="BL6" s="166"/>
      <c r="BM6" s="166"/>
      <c r="BN6" s="166"/>
      <c r="BO6" s="166"/>
      <c r="BP6" s="166"/>
      <c r="BQ6" s="166"/>
      <c r="BR6" s="166"/>
      <c r="BS6" s="166"/>
      <c r="BT6" s="166"/>
      <c r="BU6" s="166"/>
      <c r="BV6" s="166"/>
      <c r="BW6" s="166"/>
      <c r="BX6" s="166"/>
      <c r="BY6" s="166"/>
      <c r="BZ6" s="166"/>
      <c r="CA6" s="166"/>
      <c r="CB6" s="166"/>
      <c r="CC6" s="166"/>
      <c r="CD6" s="166"/>
      <c r="CE6" s="166"/>
      <c r="CF6" s="166"/>
      <c r="CG6" s="166"/>
      <c r="CH6" s="166"/>
      <c r="CI6" s="166"/>
      <c r="CJ6" s="166"/>
      <c r="CK6" s="166"/>
      <c r="CL6" s="166"/>
      <c r="CM6" s="166"/>
      <c r="CN6" s="166"/>
      <c r="CO6" s="166"/>
      <c r="CP6" s="166"/>
      <c r="CQ6" s="166"/>
      <c r="CR6" s="166"/>
      <c r="CS6" s="166"/>
      <c r="CT6" s="166"/>
      <c r="CU6" s="166"/>
      <c r="CV6" s="166"/>
      <c r="CW6" s="166"/>
      <c r="CX6" s="166"/>
      <c r="CY6" s="166"/>
      <c r="CZ6" s="166"/>
      <c r="DA6" s="166"/>
      <c r="DB6" s="166"/>
      <c r="DC6" s="166"/>
      <c r="DD6" s="166"/>
      <c r="DE6" s="166"/>
      <c r="DF6" s="166"/>
      <c r="DG6" s="166"/>
      <c r="DH6" s="166"/>
      <c r="DI6" s="166"/>
      <c r="DJ6" s="166"/>
      <c r="DK6" s="166"/>
      <c r="DL6" s="166"/>
      <c r="DM6" s="166"/>
      <c r="DN6" s="166"/>
      <c r="DO6" s="166"/>
      <c r="DP6" s="166"/>
      <c r="DQ6" s="166"/>
      <c r="DR6" s="166"/>
      <c r="DS6" s="166"/>
      <c r="DT6" s="166"/>
      <c r="DU6" s="166"/>
      <c r="DV6" s="166"/>
      <c r="DW6" s="166"/>
      <c r="DX6" s="166"/>
      <c r="DY6" s="166"/>
      <c r="DZ6" s="166"/>
      <c r="EA6" s="166"/>
      <c r="EB6" s="166"/>
      <c r="EC6" s="166"/>
      <c r="ED6" s="166"/>
      <c r="EE6" s="166"/>
      <c r="EF6" s="166"/>
      <c r="EG6" s="166"/>
      <c r="EH6" s="166"/>
      <c r="EI6" s="166"/>
      <c r="EJ6" s="166"/>
      <c r="EK6" s="166"/>
      <c r="EL6" s="166"/>
      <c r="EM6" s="166"/>
      <c r="EN6" s="166"/>
      <c r="EO6" s="166"/>
      <c r="EP6" s="166"/>
      <c r="EQ6" s="166"/>
      <c r="ER6" s="166"/>
      <c r="ES6" s="166"/>
      <c r="ET6" s="166"/>
      <c r="EU6" s="166"/>
      <c r="EV6" s="166"/>
      <c r="EW6" s="166"/>
      <c r="EX6" s="166"/>
      <c r="EY6" s="166"/>
      <c r="EZ6" s="166"/>
      <c r="FA6" s="166"/>
      <c r="FB6" s="166"/>
      <c r="FC6" s="166"/>
      <c r="FD6" s="166"/>
      <c r="FE6" s="166"/>
      <c r="FF6" s="166"/>
      <c r="FG6" s="166"/>
      <c r="FH6" s="166"/>
      <c r="FI6" s="166"/>
      <c r="FJ6" s="166"/>
      <c r="FK6" s="166"/>
      <c r="FL6" s="166"/>
      <c r="FM6" s="166"/>
      <c r="FN6" s="166"/>
      <c r="FO6" s="166"/>
      <c r="FP6" s="166"/>
      <c r="FQ6" s="166"/>
      <c r="FR6" s="166"/>
      <c r="FS6" s="166"/>
      <c r="FT6" s="166"/>
      <c r="FU6" s="166"/>
      <c r="FV6" s="166"/>
      <c r="FW6" s="166"/>
      <c r="FX6" s="166"/>
      <c r="FY6" s="166"/>
      <c r="FZ6" s="166"/>
      <c r="GA6" s="166"/>
      <c r="GB6" s="166"/>
      <c r="GC6" s="166"/>
      <c r="GD6" s="166"/>
      <c r="GE6" s="166"/>
      <c r="GF6" s="166"/>
      <c r="GG6" s="166"/>
      <c r="GH6" s="166"/>
      <c r="GI6" s="166"/>
      <c r="GJ6" s="166"/>
      <c r="GK6" s="166"/>
      <c r="GL6" s="166"/>
      <c r="GM6" s="166"/>
      <c r="GN6" s="166"/>
      <c r="GO6" s="166"/>
      <c r="GP6" s="166"/>
      <c r="GQ6" s="166"/>
      <c r="GR6" s="166"/>
      <c r="GS6" s="166"/>
      <c r="GT6" s="166"/>
      <c r="GU6" s="166"/>
      <c r="GV6" s="166"/>
      <c r="GW6" s="166"/>
      <c r="GX6" s="166"/>
      <c r="GY6" s="166"/>
      <c r="GZ6" s="166"/>
      <c r="HA6" s="166"/>
      <c r="HB6" s="166"/>
      <c r="HC6" s="166"/>
      <c r="HD6" s="166"/>
      <c r="HE6" s="166"/>
      <c r="HF6" s="166"/>
      <c r="HG6" s="166"/>
      <c r="HH6" s="166"/>
      <c r="HI6" s="166"/>
      <c r="HJ6" s="166"/>
      <c r="HK6" s="166"/>
      <c r="HL6" s="166"/>
      <c r="HM6" s="166"/>
      <c r="HN6" s="166"/>
      <c r="HO6" s="166"/>
      <c r="HP6" s="166"/>
      <c r="HQ6" s="166"/>
      <c r="HR6" s="166"/>
      <c r="HS6" s="166"/>
      <c r="HT6" s="166"/>
      <c r="HU6" s="166"/>
      <c r="HV6" s="166"/>
      <c r="HW6" s="166"/>
      <c r="HX6" s="166"/>
      <c r="HY6" s="166"/>
      <c r="HZ6" s="166"/>
      <c r="IA6" s="166"/>
      <c r="IB6" s="166"/>
      <c r="IC6" s="166"/>
      <c r="ID6" s="166"/>
      <c r="IE6" s="166"/>
      <c r="IF6" s="166"/>
      <c r="IG6" s="166"/>
      <c r="IH6" s="166"/>
      <c r="II6" s="166"/>
      <c r="IJ6" s="166"/>
      <c r="IK6" s="166"/>
      <c r="IL6" s="166"/>
      <c r="IM6" s="166"/>
      <c r="IN6" s="166"/>
      <c r="IO6" s="166"/>
      <c r="IP6" s="166"/>
      <c r="IQ6" s="166"/>
      <c r="IR6" s="166"/>
      <c r="IS6" s="166"/>
      <c r="IT6" s="166"/>
      <c r="IU6" s="166"/>
      <c r="IV6" s="166"/>
      <c r="IW6" s="166"/>
      <c r="IX6" s="166"/>
      <c r="IY6" s="166"/>
      <c r="IZ6" s="166"/>
      <c r="JA6" s="166"/>
      <c r="JB6" s="166"/>
      <c r="JC6" s="166"/>
      <c r="JD6" s="166"/>
      <c r="JE6" s="166"/>
      <c r="JF6" s="166"/>
      <c r="JG6" s="166"/>
      <c r="JH6" s="166"/>
      <c r="JI6" s="166"/>
      <c r="JJ6" s="166"/>
      <c r="JK6" s="166"/>
      <c r="JL6" s="166"/>
      <c r="JM6" s="166"/>
      <c r="JN6" s="166"/>
      <c r="JO6" s="166"/>
      <c r="JP6" s="166"/>
      <c r="JQ6" s="166"/>
      <c r="JR6" s="166"/>
    </row>
    <row r="7" spans="1:278" s="202" customFormat="1" ht="40.5" customHeight="1" thickTop="1" thickBot="1">
      <c r="A7" s="521" t="s">
        <v>365</v>
      </c>
      <c r="B7" s="522"/>
      <c r="C7" s="522"/>
      <c r="D7" s="522"/>
      <c r="E7" s="522"/>
      <c r="F7" s="523"/>
      <c r="G7" s="209"/>
      <c r="H7" s="524" t="s">
        <v>366</v>
      </c>
      <c r="I7" s="524"/>
      <c r="J7" s="524"/>
      <c r="K7" s="524" t="s">
        <v>367</v>
      </c>
      <c r="L7" s="524"/>
      <c r="M7" s="524"/>
      <c r="N7" s="525" t="s">
        <v>368</v>
      </c>
      <c r="O7" s="530" t="s">
        <v>369</v>
      </c>
      <c r="P7" s="532" t="s">
        <v>370</v>
      </c>
      <c r="Q7" s="533"/>
      <c r="R7" s="532" t="s">
        <v>371</v>
      </c>
      <c r="S7" s="533"/>
      <c r="T7" s="534" t="s">
        <v>372</v>
      </c>
      <c r="U7" s="215"/>
      <c r="V7" s="215"/>
      <c r="W7" s="215"/>
      <c r="X7" s="215"/>
      <c r="Y7" s="215"/>
      <c r="Z7" s="215"/>
      <c r="AA7" s="215"/>
      <c r="AB7" s="215"/>
      <c r="AC7" s="215"/>
      <c r="AD7" s="215"/>
      <c r="AE7" s="215"/>
      <c r="AF7" s="215"/>
      <c r="AG7" s="215"/>
      <c r="AH7" s="215"/>
      <c r="AI7" s="215"/>
      <c r="AJ7" s="215"/>
      <c r="AK7" s="215"/>
      <c r="AL7" s="215"/>
      <c r="AM7" s="215"/>
      <c r="AN7" s="215"/>
      <c r="AO7" s="215"/>
      <c r="AP7" s="215"/>
      <c r="AQ7" s="215"/>
      <c r="AR7" s="215"/>
      <c r="AS7" s="215"/>
      <c r="AT7" s="215"/>
      <c r="AU7" s="215"/>
      <c r="AV7" s="215"/>
      <c r="AW7" s="215"/>
      <c r="AX7" s="215"/>
      <c r="AY7" s="215"/>
      <c r="AZ7" s="215"/>
      <c r="BA7" s="215"/>
      <c r="BB7" s="215"/>
      <c r="BC7" s="215"/>
      <c r="BD7" s="215"/>
      <c r="BE7" s="215"/>
      <c r="BF7" s="215"/>
      <c r="BG7" s="215"/>
      <c r="BH7" s="215"/>
      <c r="BI7" s="215"/>
      <c r="BJ7" s="215"/>
      <c r="BK7" s="215"/>
      <c r="BL7" s="215"/>
      <c r="BM7" s="215"/>
      <c r="BN7" s="215"/>
      <c r="BO7" s="215"/>
      <c r="BP7" s="215"/>
      <c r="BQ7" s="215"/>
      <c r="BR7" s="215"/>
      <c r="BS7" s="215"/>
      <c r="BT7" s="215"/>
      <c r="BU7" s="215"/>
      <c r="BV7" s="215"/>
      <c r="BW7" s="215"/>
      <c r="BX7" s="215"/>
      <c r="BY7" s="215"/>
      <c r="BZ7" s="215"/>
      <c r="CA7" s="215"/>
      <c r="CB7" s="215"/>
      <c r="CC7" s="215"/>
      <c r="CD7" s="215"/>
      <c r="CE7" s="215"/>
      <c r="CF7" s="215"/>
      <c r="CG7" s="215"/>
      <c r="CH7" s="215"/>
      <c r="CI7" s="215"/>
      <c r="CJ7" s="215"/>
      <c r="CK7" s="215"/>
      <c r="CL7" s="215"/>
      <c r="CM7" s="215"/>
      <c r="CN7" s="215"/>
      <c r="CO7" s="215"/>
      <c r="CP7" s="215"/>
      <c r="CQ7" s="215"/>
      <c r="CR7" s="215"/>
      <c r="CS7" s="215"/>
      <c r="CT7" s="215"/>
      <c r="CU7" s="215"/>
      <c r="CV7" s="215"/>
      <c r="CW7" s="215"/>
      <c r="CX7" s="215"/>
      <c r="CY7" s="215"/>
      <c r="CZ7" s="215"/>
      <c r="DA7" s="215"/>
      <c r="DB7" s="215"/>
      <c r="DC7" s="215"/>
      <c r="DD7" s="215"/>
      <c r="DE7" s="215"/>
      <c r="DF7" s="215"/>
      <c r="DG7" s="215"/>
      <c r="DH7" s="215"/>
      <c r="DI7" s="215"/>
      <c r="DJ7" s="215"/>
      <c r="DK7" s="215"/>
      <c r="DL7" s="215"/>
      <c r="DM7" s="215"/>
      <c r="DN7" s="215"/>
      <c r="DO7" s="215"/>
      <c r="DP7" s="215"/>
      <c r="DQ7" s="215"/>
      <c r="DR7" s="215"/>
      <c r="DS7" s="215"/>
      <c r="DT7" s="215"/>
      <c r="DU7" s="215"/>
      <c r="DV7" s="215"/>
      <c r="DW7" s="215"/>
      <c r="DX7" s="215"/>
      <c r="DY7" s="215"/>
      <c r="DZ7" s="215"/>
      <c r="EA7" s="215"/>
      <c r="EB7" s="215"/>
      <c r="EC7" s="215"/>
      <c r="ED7" s="215"/>
      <c r="EE7" s="215"/>
      <c r="EF7" s="215"/>
      <c r="EG7" s="215"/>
      <c r="EH7" s="215"/>
      <c r="EI7" s="215"/>
      <c r="EJ7" s="215"/>
      <c r="EK7" s="215"/>
      <c r="EL7" s="215"/>
      <c r="EM7" s="215"/>
      <c r="EN7" s="215"/>
      <c r="EO7" s="215"/>
      <c r="EP7" s="215"/>
      <c r="EQ7" s="215"/>
      <c r="ER7" s="215"/>
      <c r="ES7" s="215"/>
      <c r="ET7" s="215"/>
      <c r="EU7" s="215"/>
      <c r="EV7" s="215"/>
      <c r="EW7" s="215"/>
      <c r="EX7" s="215"/>
      <c r="EY7" s="215"/>
      <c r="EZ7" s="215"/>
      <c r="FA7" s="215"/>
      <c r="FB7" s="215"/>
      <c r="FC7" s="215"/>
      <c r="FD7" s="215"/>
      <c r="FE7" s="215"/>
      <c r="FF7" s="215"/>
      <c r="FG7" s="215"/>
      <c r="FH7" s="215"/>
      <c r="FI7" s="215"/>
      <c r="FJ7" s="215"/>
      <c r="FK7" s="215"/>
      <c r="FL7" s="215"/>
      <c r="FM7" s="215"/>
      <c r="FN7" s="215"/>
      <c r="FO7" s="215"/>
      <c r="FP7" s="215"/>
      <c r="FQ7" s="215"/>
      <c r="FR7" s="215"/>
      <c r="FS7" s="215"/>
      <c r="FT7" s="215"/>
    </row>
    <row r="8" spans="1:278" s="203" customFormat="1" ht="60.95" customHeight="1" thickTop="1" thickBot="1">
      <c r="A8" s="219" t="s">
        <v>204</v>
      </c>
      <c r="B8" s="219" t="s">
        <v>397</v>
      </c>
      <c r="C8" s="220" t="s">
        <v>8</v>
      </c>
      <c r="D8" s="210" t="s">
        <v>380</v>
      </c>
      <c r="E8" s="222" t="s">
        <v>10</v>
      </c>
      <c r="F8" s="222" t="s">
        <v>11</v>
      </c>
      <c r="G8" s="222" t="s">
        <v>12</v>
      </c>
      <c r="H8" s="212" t="s">
        <v>373</v>
      </c>
      <c r="I8" s="212" t="s">
        <v>38</v>
      </c>
      <c r="J8" s="212" t="s">
        <v>374</v>
      </c>
      <c r="K8" s="212" t="s">
        <v>373</v>
      </c>
      <c r="L8" s="212" t="s">
        <v>375</v>
      </c>
      <c r="M8" s="212" t="s">
        <v>374</v>
      </c>
      <c r="N8" s="525"/>
      <c r="O8" s="531"/>
      <c r="P8" s="213" t="s">
        <v>376</v>
      </c>
      <c r="Q8" s="213" t="s">
        <v>377</v>
      </c>
      <c r="R8" s="213" t="s">
        <v>378</v>
      </c>
      <c r="S8" s="213" t="s">
        <v>379</v>
      </c>
      <c r="T8" s="534"/>
      <c r="U8" s="216"/>
      <c r="V8" s="216"/>
      <c r="W8" s="216"/>
      <c r="X8" s="216"/>
      <c r="Y8" s="216"/>
      <c r="Z8" s="216"/>
      <c r="AA8" s="216"/>
      <c r="AB8" s="216"/>
      <c r="AC8" s="216"/>
      <c r="AD8" s="216"/>
      <c r="AE8" s="216"/>
      <c r="AF8" s="216"/>
      <c r="AG8" s="216"/>
      <c r="AH8" s="216"/>
      <c r="AI8" s="216"/>
      <c r="AJ8" s="216"/>
      <c r="AK8" s="216"/>
      <c r="AL8" s="216"/>
      <c r="AM8" s="216"/>
      <c r="AN8" s="216"/>
      <c r="AO8" s="216"/>
      <c r="AP8" s="216"/>
      <c r="AQ8" s="216"/>
      <c r="AR8" s="216"/>
      <c r="AS8" s="216"/>
      <c r="AT8" s="216"/>
      <c r="AU8" s="216"/>
      <c r="AV8" s="216"/>
      <c r="AW8" s="216"/>
      <c r="AX8" s="216"/>
      <c r="AY8" s="216"/>
      <c r="AZ8" s="216"/>
      <c r="BA8" s="216"/>
      <c r="BB8" s="216"/>
      <c r="BC8" s="216"/>
      <c r="BD8" s="216"/>
      <c r="BE8" s="216"/>
      <c r="BF8" s="216"/>
      <c r="BG8" s="216"/>
      <c r="BH8" s="216"/>
      <c r="BI8" s="216"/>
      <c r="BJ8" s="216"/>
      <c r="BK8" s="216"/>
      <c r="BL8" s="216"/>
      <c r="BM8" s="216"/>
      <c r="BN8" s="216"/>
      <c r="BO8" s="216"/>
      <c r="BP8" s="216"/>
      <c r="BQ8" s="216"/>
      <c r="BR8" s="216"/>
      <c r="BS8" s="216"/>
      <c r="BT8" s="216"/>
      <c r="BU8" s="216"/>
      <c r="BV8" s="216"/>
      <c r="BW8" s="216"/>
      <c r="BX8" s="216"/>
      <c r="BY8" s="216"/>
      <c r="BZ8" s="216"/>
      <c r="CA8" s="216"/>
      <c r="CB8" s="216"/>
      <c r="CC8" s="216"/>
      <c r="CD8" s="216"/>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216"/>
      <c r="DD8" s="216"/>
      <c r="DE8" s="216"/>
      <c r="DF8" s="216"/>
      <c r="DG8" s="216"/>
      <c r="DH8" s="216"/>
      <c r="DI8" s="216"/>
      <c r="DJ8" s="216"/>
      <c r="DK8" s="216"/>
      <c r="DL8" s="216"/>
      <c r="DM8" s="216"/>
      <c r="DN8" s="216"/>
      <c r="DO8" s="216"/>
      <c r="DP8" s="216"/>
      <c r="DQ8" s="216"/>
      <c r="DR8" s="216"/>
      <c r="DS8" s="216"/>
      <c r="DT8" s="216"/>
      <c r="DU8" s="216"/>
      <c r="DV8" s="216"/>
      <c r="DW8" s="216"/>
      <c r="DX8" s="216"/>
      <c r="DY8" s="216"/>
      <c r="DZ8" s="216"/>
      <c r="EA8" s="216"/>
      <c r="EB8" s="216"/>
      <c r="EC8" s="216"/>
      <c r="ED8" s="216"/>
      <c r="EE8" s="216"/>
      <c r="EF8" s="216"/>
      <c r="EG8" s="216"/>
      <c r="EH8" s="216"/>
      <c r="EI8" s="216"/>
      <c r="EJ8" s="216"/>
      <c r="EK8" s="216"/>
      <c r="EL8" s="216"/>
      <c r="EM8" s="216"/>
      <c r="EN8" s="216"/>
      <c r="EO8" s="216"/>
      <c r="EP8" s="216"/>
      <c r="EQ8" s="216"/>
      <c r="ER8" s="216"/>
      <c r="ES8" s="216"/>
      <c r="ET8" s="216"/>
      <c r="EU8" s="216"/>
      <c r="EV8" s="216"/>
      <c r="EW8" s="216"/>
      <c r="EX8" s="216"/>
      <c r="EY8" s="216"/>
      <c r="EZ8" s="216"/>
      <c r="FA8" s="216"/>
      <c r="FB8" s="216"/>
      <c r="FC8" s="216"/>
      <c r="FD8" s="216"/>
      <c r="FE8" s="216"/>
      <c r="FF8" s="216"/>
      <c r="FG8" s="216"/>
      <c r="FH8" s="216"/>
      <c r="FI8" s="216"/>
      <c r="FJ8" s="216"/>
      <c r="FK8" s="216"/>
      <c r="FL8" s="216"/>
      <c r="FM8" s="216"/>
      <c r="FN8" s="216"/>
      <c r="FO8" s="216"/>
      <c r="FP8" s="216"/>
      <c r="FQ8" s="216"/>
      <c r="FR8" s="216"/>
      <c r="FS8" s="216"/>
      <c r="FT8" s="216"/>
    </row>
    <row r="9" spans="1:278" s="204" customFormat="1" ht="10.5" customHeight="1" thickTop="1" thickBot="1">
      <c r="A9" s="535"/>
      <c r="B9" s="536"/>
      <c r="C9" s="536"/>
      <c r="D9" s="536"/>
      <c r="E9" s="536"/>
      <c r="F9" s="536"/>
      <c r="G9" s="536"/>
      <c r="H9" s="536"/>
      <c r="I9" s="536"/>
      <c r="J9" s="536"/>
      <c r="K9" s="536"/>
      <c r="L9" s="536"/>
      <c r="M9" s="536"/>
      <c r="N9" s="536"/>
      <c r="T9" s="214"/>
      <c r="U9" s="217"/>
      <c r="V9" s="217"/>
      <c r="W9" s="217"/>
      <c r="X9" s="217"/>
      <c r="Y9" s="217"/>
      <c r="Z9" s="217"/>
      <c r="AA9" s="217"/>
      <c r="AB9" s="217"/>
      <c r="AC9" s="217"/>
      <c r="AD9" s="217"/>
      <c r="AE9" s="217"/>
      <c r="AF9" s="217"/>
      <c r="AG9" s="217"/>
      <c r="AH9" s="217"/>
      <c r="AI9" s="217"/>
      <c r="AJ9" s="217"/>
      <c r="AK9" s="217"/>
      <c r="AL9" s="217"/>
      <c r="AM9" s="217"/>
      <c r="AN9" s="217"/>
      <c r="AO9" s="217"/>
      <c r="AP9" s="217"/>
      <c r="AQ9" s="217"/>
      <c r="AR9" s="217"/>
      <c r="AS9" s="217"/>
      <c r="AT9" s="217"/>
      <c r="AU9" s="217"/>
      <c r="AV9" s="217"/>
      <c r="AW9" s="217"/>
      <c r="AX9" s="217"/>
      <c r="AY9" s="217"/>
      <c r="AZ9" s="217"/>
      <c r="BA9" s="217"/>
      <c r="BB9" s="217"/>
      <c r="BC9" s="217"/>
      <c r="BD9" s="217"/>
      <c r="BE9" s="217"/>
      <c r="BF9" s="217"/>
      <c r="BG9" s="217"/>
      <c r="BH9" s="217"/>
      <c r="BI9" s="217"/>
      <c r="BJ9" s="217"/>
      <c r="BK9" s="217"/>
      <c r="BL9" s="217"/>
      <c r="BM9" s="217"/>
      <c r="BN9" s="217"/>
      <c r="BO9" s="217"/>
      <c r="BP9" s="217"/>
      <c r="BQ9" s="217"/>
      <c r="BR9" s="217"/>
      <c r="BS9" s="217"/>
      <c r="BT9" s="217"/>
      <c r="BU9" s="217"/>
      <c r="BV9" s="217"/>
      <c r="BW9" s="217"/>
      <c r="BX9" s="217"/>
      <c r="BY9" s="217"/>
      <c r="BZ9" s="217"/>
      <c r="CA9" s="217"/>
      <c r="CB9" s="217"/>
      <c r="CC9" s="217"/>
      <c r="CD9" s="217"/>
      <c r="CE9" s="217"/>
      <c r="CF9" s="217"/>
      <c r="CG9" s="217"/>
      <c r="CH9" s="217"/>
      <c r="CI9" s="217"/>
      <c r="CJ9" s="217"/>
      <c r="CK9" s="217"/>
      <c r="CL9" s="217"/>
      <c r="CM9" s="217"/>
      <c r="CN9" s="217"/>
      <c r="CO9" s="217"/>
      <c r="CP9" s="217"/>
      <c r="CQ9" s="217"/>
      <c r="CR9" s="217"/>
      <c r="CS9" s="217"/>
      <c r="CT9" s="217"/>
      <c r="CU9" s="217"/>
      <c r="CV9" s="217"/>
      <c r="CW9" s="217"/>
      <c r="CX9" s="217"/>
      <c r="CY9" s="217"/>
      <c r="CZ9" s="217"/>
      <c r="DA9" s="217"/>
      <c r="DB9" s="217"/>
      <c r="DC9" s="217"/>
      <c r="DD9" s="217"/>
      <c r="DE9" s="217"/>
      <c r="DF9" s="217"/>
      <c r="DG9" s="217"/>
      <c r="DH9" s="217"/>
      <c r="DI9" s="217"/>
      <c r="DJ9" s="217"/>
      <c r="DK9" s="217"/>
      <c r="DL9" s="217"/>
      <c r="DM9" s="217"/>
      <c r="DN9" s="217"/>
      <c r="DO9" s="217"/>
      <c r="DP9" s="217"/>
      <c r="DQ9" s="217"/>
      <c r="DR9" s="217"/>
      <c r="DS9" s="217"/>
      <c r="DT9" s="217"/>
      <c r="DU9" s="217"/>
      <c r="DV9" s="217"/>
      <c r="DW9" s="217"/>
      <c r="DX9" s="217"/>
      <c r="DY9" s="217"/>
      <c r="DZ9" s="217"/>
      <c r="EA9" s="217"/>
      <c r="EB9" s="217"/>
      <c r="EC9" s="217"/>
      <c r="ED9" s="217"/>
      <c r="EE9" s="217"/>
      <c r="EF9" s="217"/>
      <c r="EG9" s="217"/>
      <c r="EH9" s="217"/>
      <c r="EI9" s="217"/>
      <c r="EJ9" s="217"/>
      <c r="EK9" s="217"/>
      <c r="EL9" s="217"/>
      <c r="EM9" s="217"/>
      <c r="EN9" s="217"/>
      <c r="EO9" s="217"/>
      <c r="EP9" s="217"/>
      <c r="EQ9" s="217"/>
      <c r="ER9" s="217"/>
      <c r="ES9" s="217"/>
      <c r="ET9" s="217"/>
      <c r="EU9" s="217"/>
      <c r="EV9" s="217"/>
      <c r="EW9" s="217"/>
      <c r="EX9" s="217"/>
      <c r="EY9" s="217"/>
      <c r="EZ9" s="217"/>
      <c r="FA9" s="217"/>
      <c r="FB9" s="217"/>
      <c r="FC9" s="217"/>
      <c r="FD9" s="217"/>
      <c r="FE9" s="217"/>
      <c r="FF9" s="217"/>
      <c r="FG9" s="217"/>
      <c r="FH9" s="217"/>
      <c r="FI9" s="217"/>
      <c r="FJ9" s="217"/>
      <c r="FK9" s="217"/>
      <c r="FL9" s="217"/>
      <c r="FM9" s="217"/>
      <c r="FN9" s="217"/>
      <c r="FO9" s="217"/>
      <c r="FP9" s="217"/>
      <c r="FQ9" s="217"/>
      <c r="FR9" s="217"/>
      <c r="FS9" s="217"/>
      <c r="FT9" s="217"/>
    </row>
    <row r="10" spans="1:278" s="205" customFormat="1" ht="15" customHeight="1">
      <c r="A10" s="537">
        <f>'Mapa Final'!A10</f>
        <v>1</v>
      </c>
      <c r="B10" s="571" t="str">
        <f>'Mapa Final'!B10</f>
        <v>Tardanza</v>
      </c>
      <c r="C10" s="540" t="str">
        <f>'Mapa Final'!C10</f>
        <v>Reputacional</v>
      </c>
      <c r="D10" s="540" t="str">
        <f>'Mapa Final'!D10</f>
        <v>1. Demora en el Proceso de Contratación para la selección del operador que apoye la ejecucion de las actividades.</v>
      </c>
      <c r="E10" s="543" t="str">
        <f>'Mapa Final'!E10</f>
        <v xml:space="preserve">Demora en el proceso de aprobación del Plan Operativo Anual de Inversiones y Plan de Formación.
</v>
      </c>
      <c r="F10" s="543" t="str">
        <f>'Mapa Final'!F10</f>
        <v>La probabilidad de la perdida reputacional por la demora  en el proceso de aprobación del Plan Operativo Anual de Inversiones y Plan de Formación.</v>
      </c>
      <c r="G10" s="543" t="str">
        <f>'Mapa Final'!G10</f>
        <v>Ejecución y Administración de Procesos</v>
      </c>
      <c r="H10" s="550" t="str">
        <f>'Mapa Final'!I10</f>
        <v>Baja</v>
      </c>
      <c r="I10" s="553" t="str">
        <f>'Mapa Final'!L10</f>
        <v>Leve</v>
      </c>
      <c r="J10" s="563" t="str">
        <f>'Mapa Final'!N10</f>
        <v>Bajo</v>
      </c>
      <c r="K10" s="559" t="str">
        <f>'Mapa Final'!AA10</f>
        <v>Baja</v>
      </c>
      <c r="L10" s="559" t="str">
        <f>'Mapa Final'!AE10</f>
        <v>Leve</v>
      </c>
      <c r="M10" s="556" t="str">
        <f>'Mapa Final'!AG10</f>
        <v>Bajo</v>
      </c>
      <c r="N10" s="559" t="str">
        <f>'Mapa Final'!AH10</f>
        <v>Aceptar</v>
      </c>
      <c r="O10" s="549" t="s">
        <v>542</v>
      </c>
      <c r="P10" s="562" t="s">
        <v>179</v>
      </c>
      <c r="Q10" s="562"/>
      <c r="R10" s="546">
        <v>44197</v>
      </c>
      <c r="S10" s="546">
        <v>44286</v>
      </c>
      <c r="T10" s="549" t="s">
        <v>537</v>
      </c>
      <c r="U10" s="218"/>
      <c r="V10" s="218"/>
      <c r="W10" s="218"/>
      <c r="X10" s="218"/>
      <c r="Y10" s="218"/>
      <c r="Z10" s="218"/>
      <c r="AA10" s="218"/>
      <c r="AB10" s="218"/>
      <c r="AC10" s="218"/>
      <c r="AD10" s="218"/>
      <c r="AE10" s="218"/>
      <c r="AF10" s="218"/>
      <c r="AG10" s="218"/>
      <c r="AH10" s="218"/>
      <c r="AI10" s="218"/>
      <c r="AJ10" s="218"/>
      <c r="AK10" s="218"/>
      <c r="AL10" s="218"/>
      <c r="AM10" s="218"/>
      <c r="AN10" s="218"/>
      <c r="AO10" s="218"/>
      <c r="AP10" s="218"/>
      <c r="AQ10" s="218"/>
      <c r="AR10" s="218"/>
      <c r="AS10" s="218"/>
      <c r="AT10" s="218"/>
      <c r="AU10" s="218"/>
      <c r="AV10" s="218"/>
      <c r="AW10" s="218"/>
      <c r="AX10" s="218"/>
      <c r="AY10" s="218"/>
      <c r="AZ10" s="218"/>
      <c r="BA10" s="218"/>
      <c r="BB10" s="218"/>
      <c r="BC10" s="218"/>
      <c r="BD10" s="218"/>
      <c r="BE10" s="218"/>
      <c r="BF10" s="218"/>
      <c r="BG10" s="218"/>
      <c r="BH10" s="218"/>
      <c r="BI10" s="218"/>
      <c r="BJ10" s="218"/>
      <c r="BK10" s="218"/>
      <c r="BL10" s="218"/>
      <c r="BM10" s="218"/>
      <c r="BN10" s="218"/>
      <c r="BO10" s="218"/>
      <c r="BP10" s="218"/>
      <c r="BQ10" s="218"/>
      <c r="BR10" s="218"/>
      <c r="BS10" s="218"/>
      <c r="BT10" s="218"/>
      <c r="BU10" s="218"/>
      <c r="BV10" s="218"/>
      <c r="BW10" s="218"/>
      <c r="BX10" s="218"/>
      <c r="BY10" s="218"/>
      <c r="BZ10" s="218"/>
      <c r="CA10" s="218"/>
      <c r="CB10" s="218"/>
      <c r="CC10" s="218"/>
      <c r="CD10" s="218"/>
      <c r="CE10" s="218"/>
      <c r="CF10" s="218"/>
      <c r="CG10" s="218"/>
      <c r="CH10" s="218"/>
      <c r="CI10" s="218"/>
      <c r="CJ10" s="218"/>
      <c r="CK10" s="218"/>
      <c r="CL10" s="218"/>
      <c r="CM10" s="218"/>
      <c r="CN10" s="218"/>
      <c r="CO10" s="218"/>
      <c r="CP10" s="218"/>
      <c r="CQ10" s="218"/>
      <c r="CR10" s="218"/>
      <c r="CS10" s="218"/>
      <c r="CT10" s="218"/>
      <c r="CU10" s="218"/>
      <c r="CV10" s="218"/>
      <c r="CW10" s="218"/>
      <c r="CX10" s="218"/>
      <c r="CY10" s="218"/>
      <c r="CZ10" s="218"/>
      <c r="DA10" s="218"/>
      <c r="DB10" s="218"/>
      <c r="DC10" s="218"/>
      <c r="DD10" s="218"/>
      <c r="DE10" s="218"/>
      <c r="DF10" s="218"/>
      <c r="DG10" s="218"/>
      <c r="DH10" s="218"/>
      <c r="DI10" s="218"/>
      <c r="DJ10" s="218"/>
      <c r="DK10" s="218"/>
      <c r="DL10" s="218"/>
      <c r="DM10" s="218"/>
      <c r="DN10" s="218"/>
      <c r="DO10" s="218"/>
      <c r="DP10" s="218"/>
      <c r="DQ10" s="218"/>
      <c r="DR10" s="218"/>
      <c r="DS10" s="218"/>
      <c r="DT10" s="218"/>
      <c r="DU10" s="218"/>
      <c r="DV10" s="218"/>
      <c r="DW10" s="218"/>
      <c r="DX10" s="218"/>
      <c r="DY10" s="218"/>
      <c r="DZ10" s="218"/>
      <c r="EA10" s="218"/>
      <c r="EB10" s="218"/>
      <c r="EC10" s="218"/>
      <c r="ED10" s="218"/>
      <c r="EE10" s="218"/>
      <c r="EF10" s="218"/>
      <c r="EG10" s="218"/>
      <c r="EH10" s="218"/>
      <c r="EI10" s="218"/>
      <c r="EJ10" s="218"/>
      <c r="EK10" s="218"/>
      <c r="EL10" s="218"/>
      <c r="EM10" s="218"/>
      <c r="EN10" s="218"/>
      <c r="EO10" s="218"/>
      <c r="EP10" s="218"/>
      <c r="EQ10" s="218"/>
      <c r="ER10" s="218"/>
      <c r="ES10" s="218"/>
      <c r="ET10" s="218"/>
      <c r="EU10" s="218"/>
      <c r="EV10" s="218"/>
      <c r="EW10" s="218"/>
      <c r="EX10" s="218"/>
      <c r="EY10" s="218"/>
      <c r="EZ10" s="218"/>
      <c r="FA10" s="218"/>
      <c r="FB10" s="218"/>
      <c r="FC10" s="218"/>
      <c r="FD10" s="218"/>
      <c r="FE10" s="218"/>
      <c r="FF10" s="218"/>
      <c r="FG10" s="218"/>
      <c r="FH10" s="218"/>
      <c r="FI10" s="218"/>
      <c r="FJ10" s="218"/>
      <c r="FK10" s="218"/>
      <c r="FL10" s="218"/>
      <c r="FM10" s="218"/>
      <c r="FN10" s="218"/>
      <c r="FO10" s="218"/>
      <c r="FP10" s="218"/>
      <c r="FQ10" s="218"/>
      <c r="FR10" s="218"/>
      <c r="FS10" s="218"/>
      <c r="FT10" s="218"/>
    </row>
    <row r="11" spans="1:278" s="205" customFormat="1" ht="13.5" customHeight="1">
      <c r="A11" s="538"/>
      <c r="B11" s="386"/>
      <c r="C11" s="541"/>
      <c r="D11" s="541"/>
      <c r="E11" s="544"/>
      <c r="F11" s="544"/>
      <c r="G11" s="544"/>
      <c r="H11" s="551"/>
      <c r="I11" s="554"/>
      <c r="J11" s="564"/>
      <c r="K11" s="560"/>
      <c r="L11" s="560"/>
      <c r="M11" s="557"/>
      <c r="N11" s="560"/>
      <c r="O11" s="547"/>
      <c r="P11" s="547"/>
      <c r="Q11" s="547"/>
      <c r="R11" s="547"/>
      <c r="S11" s="547"/>
      <c r="T11" s="547"/>
      <c r="U11" s="218"/>
      <c r="V11" s="218"/>
      <c r="W11" s="218"/>
      <c r="X11" s="218"/>
      <c r="Y11" s="218"/>
      <c r="Z11" s="218"/>
      <c r="AA11" s="218"/>
      <c r="AB11" s="218"/>
      <c r="AC11" s="218"/>
      <c r="AD11" s="218"/>
      <c r="AE11" s="218"/>
      <c r="AF11" s="218"/>
      <c r="AG11" s="218"/>
      <c r="AH11" s="218"/>
      <c r="AI11" s="218"/>
      <c r="AJ11" s="218"/>
      <c r="AK11" s="218"/>
      <c r="AL11" s="218"/>
      <c r="AM11" s="218"/>
      <c r="AN11" s="218"/>
      <c r="AO11" s="218"/>
      <c r="AP11" s="218"/>
      <c r="AQ11" s="218"/>
      <c r="AR11" s="218"/>
      <c r="AS11" s="218"/>
      <c r="AT11" s="218"/>
      <c r="AU11" s="218"/>
      <c r="AV11" s="218"/>
      <c r="AW11" s="218"/>
      <c r="AX11" s="218"/>
      <c r="AY11" s="218"/>
      <c r="AZ11" s="218"/>
      <c r="BA11" s="218"/>
      <c r="BB11" s="218"/>
      <c r="BC11" s="218"/>
      <c r="BD11" s="218"/>
      <c r="BE11" s="218"/>
      <c r="BF11" s="218"/>
      <c r="BG11" s="218"/>
      <c r="BH11" s="218"/>
      <c r="BI11" s="218"/>
      <c r="BJ11" s="218"/>
      <c r="BK11" s="218"/>
      <c r="BL11" s="218"/>
      <c r="BM11" s="218"/>
      <c r="BN11" s="218"/>
      <c r="BO11" s="218"/>
      <c r="BP11" s="218"/>
      <c r="BQ11" s="218"/>
      <c r="BR11" s="218"/>
      <c r="BS11" s="218"/>
      <c r="BT11" s="218"/>
      <c r="BU11" s="218"/>
      <c r="BV11" s="218"/>
      <c r="BW11" s="218"/>
      <c r="BX11" s="218"/>
      <c r="BY11" s="218"/>
      <c r="BZ11" s="218"/>
      <c r="CA11" s="218"/>
      <c r="CB11" s="218"/>
      <c r="CC11" s="218"/>
      <c r="CD11" s="218"/>
      <c r="CE11" s="218"/>
      <c r="CF11" s="218"/>
      <c r="CG11" s="218"/>
      <c r="CH11" s="218"/>
      <c r="CI11" s="218"/>
      <c r="CJ11" s="218"/>
      <c r="CK11" s="218"/>
      <c r="CL11" s="218"/>
      <c r="CM11" s="218"/>
      <c r="CN11" s="218"/>
      <c r="CO11" s="218"/>
      <c r="CP11" s="218"/>
      <c r="CQ11" s="218"/>
      <c r="CR11" s="218"/>
      <c r="CS11" s="218"/>
      <c r="CT11" s="218"/>
      <c r="CU11" s="218"/>
      <c r="CV11" s="218"/>
      <c r="CW11" s="218"/>
      <c r="CX11" s="218"/>
      <c r="CY11" s="218"/>
      <c r="CZ11" s="218"/>
      <c r="DA11" s="218"/>
      <c r="DB11" s="218"/>
      <c r="DC11" s="218"/>
      <c r="DD11" s="218"/>
      <c r="DE11" s="218"/>
      <c r="DF11" s="218"/>
      <c r="DG11" s="218"/>
      <c r="DH11" s="218"/>
      <c r="DI11" s="218"/>
      <c r="DJ11" s="218"/>
      <c r="DK11" s="218"/>
      <c r="DL11" s="218"/>
      <c r="DM11" s="218"/>
      <c r="DN11" s="218"/>
      <c r="DO11" s="218"/>
      <c r="DP11" s="218"/>
      <c r="DQ11" s="218"/>
      <c r="DR11" s="218"/>
      <c r="DS11" s="218"/>
      <c r="DT11" s="218"/>
      <c r="DU11" s="218"/>
      <c r="DV11" s="218"/>
      <c r="DW11" s="218"/>
      <c r="DX11" s="218"/>
      <c r="DY11" s="218"/>
      <c r="DZ11" s="218"/>
      <c r="EA11" s="218"/>
      <c r="EB11" s="218"/>
      <c r="EC11" s="218"/>
      <c r="ED11" s="218"/>
      <c r="EE11" s="218"/>
      <c r="EF11" s="218"/>
      <c r="EG11" s="218"/>
      <c r="EH11" s="218"/>
      <c r="EI11" s="218"/>
      <c r="EJ11" s="218"/>
      <c r="EK11" s="218"/>
      <c r="EL11" s="218"/>
      <c r="EM11" s="218"/>
      <c r="EN11" s="218"/>
      <c r="EO11" s="218"/>
      <c r="EP11" s="218"/>
      <c r="EQ11" s="218"/>
      <c r="ER11" s="218"/>
      <c r="ES11" s="218"/>
      <c r="ET11" s="218"/>
      <c r="EU11" s="218"/>
      <c r="EV11" s="218"/>
      <c r="EW11" s="218"/>
      <c r="EX11" s="218"/>
      <c r="EY11" s="218"/>
      <c r="EZ11" s="218"/>
      <c r="FA11" s="218"/>
      <c r="FB11" s="218"/>
      <c r="FC11" s="218"/>
      <c r="FD11" s="218"/>
      <c r="FE11" s="218"/>
      <c r="FF11" s="218"/>
      <c r="FG11" s="218"/>
      <c r="FH11" s="218"/>
      <c r="FI11" s="218"/>
      <c r="FJ11" s="218"/>
      <c r="FK11" s="218"/>
      <c r="FL11" s="218"/>
      <c r="FM11" s="218"/>
      <c r="FN11" s="218"/>
      <c r="FO11" s="218"/>
      <c r="FP11" s="218"/>
      <c r="FQ11" s="218"/>
      <c r="FR11" s="218"/>
      <c r="FS11" s="218"/>
      <c r="FT11" s="218"/>
    </row>
    <row r="12" spans="1:278" s="205" customFormat="1" ht="13.5" customHeight="1">
      <c r="A12" s="538"/>
      <c r="B12" s="386"/>
      <c r="C12" s="541"/>
      <c r="D12" s="541"/>
      <c r="E12" s="544"/>
      <c r="F12" s="544"/>
      <c r="G12" s="544"/>
      <c r="H12" s="551"/>
      <c r="I12" s="554"/>
      <c r="J12" s="564"/>
      <c r="K12" s="560"/>
      <c r="L12" s="560"/>
      <c r="M12" s="557"/>
      <c r="N12" s="560"/>
      <c r="O12" s="547"/>
      <c r="P12" s="547"/>
      <c r="Q12" s="547"/>
      <c r="R12" s="547"/>
      <c r="S12" s="547"/>
      <c r="T12" s="547"/>
      <c r="U12" s="218"/>
      <c r="V12" s="218"/>
      <c r="W12" s="218"/>
      <c r="X12" s="218"/>
      <c r="Y12" s="218"/>
      <c r="Z12" s="218"/>
      <c r="AA12" s="218"/>
      <c r="AB12" s="218"/>
      <c r="AC12" s="218"/>
      <c r="AD12" s="218"/>
      <c r="AE12" s="218"/>
      <c r="AF12" s="218"/>
      <c r="AG12" s="218"/>
      <c r="AH12" s="218"/>
      <c r="AI12" s="218"/>
      <c r="AJ12" s="218"/>
      <c r="AK12" s="218"/>
      <c r="AL12" s="218"/>
      <c r="AM12" s="218"/>
      <c r="AN12" s="218"/>
      <c r="AO12" s="218"/>
      <c r="AP12" s="218"/>
      <c r="AQ12" s="218"/>
      <c r="AR12" s="218"/>
      <c r="AS12" s="218"/>
      <c r="AT12" s="218"/>
      <c r="AU12" s="218"/>
      <c r="AV12" s="218"/>
      <c r="AW12" s="218"/>
      <c r="AX12" s="218"/>
      <c r="AY12" s="218"/>
      <c r="AZ12" s="218"/>
      <c r="BA12" s="218"/>
      <c r="BB12" s="218"/>
      <c r="BC12" s="218"/>
      <c r="BD12" s="218"/>
      <c r="BE12" s="218"/>
      <c r="BF12" s="218"/>
      <c r="BG12" s="218"/>
      <c r="BH12" s="218"/>
      <c r="BI12" s="218"/>
      <c r="BJ12" s="218"/>
      <c r="BK12" s="218"/>
      <c r="BL12" s="218"/>
      <c r="BM12" s="218"/>
      <c r="BN12" s="218"/>
      <c r="BO12" s="218"/>
      <c r="BP12" s="218"/>
      <c r="BQ12" s="218"/>
      <c r="BR12" s="218"/>
      <c r="BS12" s="218"/>
      <c r="BT12" s="218"/>
      <c r="BU12" s="218"/>
      <c r="BV12" s="218"/>
      <c r="BW12" s="218"/>
      <c r="BX12" s="218"/>
      <c r="BY12" s="218"/>
      <c r="BZ12" s="218"/>
      <c r="CA12" s="218"/>
      <c r="CB12" s="218"/>
      <c r="CC12" s="218"/>
      <c r="CD12" s="218"/>
      <c r="CE12" s="218"/>
      <c r="CF12" s="218"/>
      <c r="CG12" s="218"/>
      <c r="CH12" s="218"/>
      <c r="CI12" s="218"/>
      <c r="CJ12" s="218"/>
      <c r="CK12" s="218"/>
      <c r="CL12" s="218"/>
      <c r="CM12" s="218"/>
      <c r="CN12" s="218"/>
      <c r="CO12" s="218"/>
      <c r="CP12" s="218"/>
      <c r="CQ12" s="218"/>
      <c r="CR12" s="218"/>
      <c r="CS12" s="218"/>
      <c r="CT12" s="218"/>
      <c r="CU12" s="218"/>
      <c r="CV12" s="218"/>
      <c r="CW12" s="218"/>
      <c r="CX12" s="218"/>
      <c r="CY12" s="218"/>
      <c r="CZ12" s="218"/>
      <c r="DA12" s="218"/>
      <c r="DB12" s="218"/>
      <c r="DC12" s="218"/>
      <c r="DD12" s="218"/>
      <c r="DE12" s="218"/>
      <c r="DF12" s="218"/>
      <c r="DG12" s="218"/>
      <c r="DH12" s="218"/>
      <c r="DI12" s="218"/>
      <c r="DJ12" s="218"/>
      <c r="DK12" s="218"/>
      <c r="DL12" s="218"/>
      <c r="DM12" s="218"/>
      <c r="DN12" s="218"/>
      <c r="DO12" s="218"/>
      <c r="DP12" s="218"/>
      <c r="DQ12" s="218"/>
      <c r="DR12" s="218"/>
      <c r="DS12" s="218"/>
      <c r="DT12" s="218"/>
      <c r="DU12" s="218"/>
      <c r="DV12" s="218"/>
      <c r="DW12" s="218"/>
      <c r="DX12" s="218"/>
      <c r="DY12" s="218"/>
      <c r="DZ12" s="218"/>
      <c r="EA12" s="218"/>
      <c r="EB12" s="218"/>
      <c r="EC12" s="218"/>
      <c r="ED12" s="218"/>
      <c r="EE12" s="218"/>
      <c r="EF12" s="218"/>
      <c r="EG12" s="218"/>
      <c r="EH12" s="218"/>
      <c r="EI12" s="218"/>
      <c r="EJ12" s="218"/>
      <c r="EK12" s="218"/>
      <c r="EL12" s="218"/>
      <c r="EM12" s="218"/>
      <c r="EN12" s="218"/>
      <c r="EO12" s="218"/>
      <c r="EP12" s="218"/>
      <c r="EQ12" s="218"/>
      <c r="ER12" s="218"/>
      <c r="ES12" s="218"/>
      <c r="ET12" s="218"/>
      <c r="EU12" s="218"/>
      <c r="EV12" s="218"/>
      <c r="EW12" s="218"/>
      <c r="EX12" s="218"/>
      <c r="EY12" s="218"/>
      <c r="EZ12" s="218"/>
      <c r="FA12" s="218"/>
      <c r="FB12" s="218"/>
      <c r="FC12" s="218"/>
      <c r="FD12" s="218"/>
      <c r="FE12" s="218"/>
      <c r="FF12" s="218"/>
      <c r="FG12" s="218"/>
      <c r="FH12" s="218"/>
      <c r="FI12" s="218"/>
      <c r="FJ12" s="218"/>
      <c r="FK12" s="218"/>
      <c r="FL12" s="218"/>
      <c r="FM12" s="218"/>
      <c r="FN12" s="218"/>
      <c r="FO12" s="218"/>
      <c r="FP12" s="218"/>
      <c r="FQ12" s="218"/>
      <c r="FR12" s="218"/>
      <c r="FS12" s="218"/>
      <c r="FT12" s="218"/>
    </row>
    <row r="13" spans="1:278" s="205" customFormat="1" ht="13.5" customHeight="1">
      <c r="A13" s="538"/>
      <c r="B13" s="386"/>
      <c r="C13" s="541"/>
      <c r="D13" s="541"/>
      <c r="E13" s="544"/>
      <c r="F13" s="544"/>
      <c r="G13" s="544"/>
      <c r="H13" s="551"/>
      <c r="I13" s="554"/>
      <c r="J13" s="564"/>
      <c r="K13" s="560"/>
      <c r="L13" s="560"/>
      <c r="M13" s="557"/>
      <c r="N13" s="560"/>
      <c r="O13" s="547"/>
      <c r="P13" s="547"/>
      <c r="Q13" s="547"/>
      <c r="R13" s="547"/>
      <c r="S13" s="547"/>
      <c r="T13" s="547"/>
      <c r="U13" s="218"/>
      <c r="V13" s="218"/>
      <c r="W13" s="218"/>
      <c r="X13" s="218"/>
      <c r="Y13" s="218"/>
      <c r="Z13" s="218"/>
      <c r="AA13" s="218"/>
      <c r="AB13" s="218"/>
      <c r="AC13" s="218"/>
      <c r="AD13" s="218"/>
      <c r="AE13" s="218"/>
      <c r="AF13" s="218"/>
      <c r="AG13" s="218"/>
      <c r="AH13" s="218"/>
      <c r="AI13" s="218"/>
      <c r="AJ13" s="218"/>
      <c r="AK13" s="218"/>
      <c r="AL13" s="218"/>
      <c r="AM13" s="218"/>
      <c r="AN13" s="218"/>
      <c r="AO13" s="218"/>
      <c r="AP13" s="218"/>
      <c r="AQ13" s="218"/>
      <c r="AR13" s="218"/>
      <c r="AS13" s="218"/>
      <c r="AT13" s="218"/>
      <c r="AU13" s="218"/>
      <c r="AV13" s="218"/>
      <c r="AW13" s="218"/>
      <c r="AX13" s="218"/>
      <c r="AY13" s="218"/>
      <c r="AZ13" s="218"/>
      <c r="BA13" s="218"/>
      <c r="BB13" s="218"/>
      <c r="BC13" s="218"/>
      <c r="BD13" s="218"/>
      <c r="BE13" s="218"/>
      <c r="BF13" s="218"/>
      <c r="BG13" s="218"/>
      <c r="BH13" s="218"/>
      <c r="BI13" s="218"/>
      <c r="BJ13" s="218"/>
      <c r="BK13" s="218"/>
      <c r="BL13" s="218"/>
      <c r="BM13" s="218"/>
      <c r="BN13" s="218"/>
      <c r="BO13" s="218"/>
      <c r="BP13" s="218"/>
      <c r="BQ13" s="218"/>
      <c r="BR13" s="218"/>
      <c r="BS13" s="218"/>
      <c r="BT13" s="218"/>
      <c r="BU13" s="218"/>
      <c r="BV13" s="218"/>
      <c r="BW13" s="218"/>
      <c r="BX13" s="218"/>
      <c r="BY13" s="218"/>
      <c r="BZ13" s="218"/>
      <c r="CA13" s="218"/>
      <c r="CB13" s="218"/>
      <c r="CC13" s="218"/>
      <c r="CD13" s="218"/>
      <c r="CE13" s="218"/>
      <c r="CF13" s="218"/>
      <c r="CG13" s="218"/>
      <c r="CH13" s="218"/>
      <c r="CI13" s="218"/>
      <c r="CJ13" s="218"/>
      <c r="CK13" s="218"/>
      <c r="CL13" s="218"/>
      <c r="CM13" s="218"/>
      <c r="CN13" s="218"/>
      <c r="CO13" s="218"/>
      <c r="CP13" s="218"/>
      <c r="CQ13" s="218"/>
      <c r="CR13" s="218"/>
      <c r="CS13" s="218"/>
      <c r="CT13" s="218"/>
      <c r="CU13" s="218"/>
      <c r="CV13" s="218"/>
      <c r="CW13" s="218"/>
      <c r="CX13" s="218"/>
      <c r="CY13" s="218"/>
      <c r="CZ13" s="218"/>
      <c r="DA13" s="218"/>
      <c r="DB13" s="218"/>
      <c r="DC13" s="218"/>
      <c r="DD13" s="218"/>
      <c r="DE13" s="218"/>
      <c r="DF13" s="218"/>
      <c r="DG13" s="218"/>
      <c r="DH13" s="218"/>
      <c r="DI13" s="218"/>
      <c r="DJ13" s="218"/>
      <c r="DK13" s="218"/>
      <c r="DL13" s="218"/>
      <c r="DM13" s="218"/>
      <c r="DN13" s="218"/>
      <c r="DO13" s="218"/>
      <c r="DP13" s="218"/>
      <c r="DQ13" s="218"/>
      <c r="DR13" s="218"/>
      <c r="DS13" s="218"/>
      <c r="DT13" s="218"/>
      <c r="DU13" s="218"/>
      <c r="DV13" s="218"/>
      <c r="DW13" s="218"/>
      <c r="DX13" s="218"/>
      <c r="DY13" s="218"/>
      <c r="DZ13" s="218"/>
      <c r="EA13" s="218"/>
      <c r="EB13" s="218"/>
      <c r="EC13" s="218"/>
      <c r="ED13" s="218"/>
      <c r="EE13" s="218"/>
      <c r="EF13" s="218"/>
      <c r="EG13" s="218"/>
      <c r="EH13" s="218"/>
      <c r="EI13" s="218"/>
      <c r="EJ13" s="218"/>
      <c r="EK13" s="218"/>
      <c r="EL13" s="218"/>
      <c r="EM13" s="218"/>
      <c r="EN13" s="218"/>
      <c r="EO13" s="218"/>
      <c r="EP13" s="218"/>
      <c r="EQ13" s="218"/>
      <c r="ER13" s="218"/>
      <c r="ES13" s="218"/>
      <c r="ET13" s="218"/>
      <c r="EU13" s="218"/>
      <c r="EV13" s="218"/>
      <c r="EW13" s="218"/>
      <c r="EX13" s="218"/>
      <c r="EY13" s="218"/>
      <c r="EZ13" s="218"/>
      <c r="FA13" s="218"/>
      <c r="FB13" s="218"/>
      <c r="FC13" s="218"/>
      <c r="FD13" s="218"/>
      <c r="FE13" s="218"/>
      <c r="FF13" s="218"/>
      <c r="FG13" s="218"/>
      <c r="FH13" s="218"/>
      <c r="FI13" s="218"/>
      <c r="FJ13" s="218"/>
      <c r="FK13" s="218"/>
      <c r="FL13" s="218"/>
      <c r="FM13" s="218"/>
      <c r="FN13" s="218"/>
      <c r="FO13" s="218"/>
      <c r="FP13" s="218"/>
      <c r="FQ13" s="218"/>
      <c r="FR13" s="218"/>
      <c r="FS13" s="218"/>
      <c r="FT13" s="218"/>
    </row>
    <row r="14" spans="1:278" s="205" customFormat="1" ht="369.75" customHeight="1" thickBot="1">
      <c r="A14" s="539"/>
      <c r="B14" s="572"/>
      <c r="C14" s="542"/>
      <c r="D14" s="542"/>
      <c r="E14" s="545"/>
      <c r="F14" s="545"/>
      <c r="G14" s="545"/>
      <c r="H14" s="552"/>
      <c r="I14" s="555"/>
      <c r="J14" s="565"/>
      <c r="K14" s="561"/>
      <c r="L14" s="561"/>
      <c r="M14" s="558"/>
      <c r="N14" s="561"/>
      <c r="O14" s="548"/>
      <c r="P14" s="548"/>
      <c r="Q14" s="548"/>
      <c r="R14" s="548"/>
      <c r="S14" s="548"/>
      <c r="T14" s="548"/>
      <c r="U14" s="218"/>
      <c r="V14" s="218"/>
      <c r="W14" s="218"/>
      <c r="X14" s="218"/>
      <c r="Y14" s="218"/>
      <c r="Z14" s="218"/>
      <c r="AA14" s="218"/>
      <c r="AB14" s="218"/>
      <c r="AC14" s="218"/>
      <c r="AD14" s="218"/>
      <c r="AE14" s="218"/>
      <c r="AF14" s="218"/>
      <c r="AG14" s="218"/>
      <c r="AH14" s="218"/>
      <c r="AI14" s="218"/>
      <c r="AJ14" s="218"/>
      <c r="AK14" s="218"/>
      <c r="AL14" s="218"/>
      <c r="AM14" s="218"/>
      <c r="AN14" s="218"/>
      <c r="AO14" s="218"/>
      <c r="AP14" s="218"/>
      <c r="AQ14" s="218"/>
      <c r="AR14" s="218"/>
      <c r="AS14" s="218"/>
      <c r="AT14" s="218"/>
      <c r="AU14" s="218"/>
      <c r="AV14" s="218"/>
      <c r="AW14" s="218"/>
      <c r="AX14" s="218"/>
      <c r="AY14" s="218"/>
      <c r="AZ14" s="218"/>
      <c r="BA14" s="218"/>
      <c r="BB14" s="218"/>
      <c r="BC14" s="218"/>
      <c r="BD14" s="218"/>
      <c r="BE14" s="218"/>
      <c r="BF14" s="218"/>
      <c r="BG14" s="218"/>
      <c r="BH14" s="218"/>
      <c r="BI14" s="218"/>
      <c r="BJ14" s="218"/>
      <c r="BK14" s="218"/>
      <c r="BL14" s="218"/>
      <c r="BM14" s="218"/>
      <c r="BN14" s="218"/>
      <c r="BO14" s="218"/>
      <c r="BP14" s="218"/>
      <c r="BQ14" s="218"/>
      <c r="BR14" s="218"/>
      <c r="BS14" s="218"/>
      <c r="BT14" s="218"/>
      <c r="BU14" s="218"/>
      <c r="BV14" s="218"/>
      <c r="BW14" s="218"/>
      <c r="BX14" s="218"/>
      <c r="BY14" s="218"/>
      <c r="BZ14" s="218"/>
      <c r="CA14" s="218"/>
      <c r="CB14" s="218"/>
      <c r="CC14" s="218"/>
      <c r="CD14" s="218"/>
      <c r="CE14" s="218"/>
      <c r="CF14" s="218"/>
      <c r="CG14" s="218"/>
      <c r="CH14" s="218"/>
      <c r="CI14" s="218"/>
      <c r="CJ14" s="218"/>
      <c r="CK14" s="218"/>
      <c r="CL14" s="218"/>
      <c r="CM14" s="218"/>
      <c r="CN14" s="218"/>
      <c r="CO14" s="218"/>
      <c r="CP14" s="218"/>
      <c r="CQ14" s="218"/>
      <c r="CR14" s="218"/>
      <c r="CS14" s="218"/>
      <c r="CT14" s="218"/>
      <c r="CU14" s="218"/>
      <c r="CV14" s="218"/>
      <c r="CW14" s="218"/>
      <c r="CX14" s="218"/>
      <c r="CY14" s="218"/>
      <c r="CZ14" s="218"/>
      <c r="DA14" s="218"/>
      <c r="DB14" s="218"/>
      <c r="DC14" s="218"/>
      <c r="DD14" s="218"/>
      <c r="DE14" s="218"/>
      <c r="DF14" s="218"/>
      <c r="DG14" s="218"/>
      <c r="DH14" s="218"/>
      <c r="DI14" s="218"/>
      <c r="DJ14" s="218"/>
      <c r="DK14" s="218"/>
      <c r="DL14" s="218"/>
      <c r="DM14" s="218"/>
      <c r="DN14" s="218"/>
      <c r="DO14" s="218"/>
      <c r="DP14" s="218"/>
      <c r="DQ14" s="218"/>
      <c r="DR14" s="218"/>
      <c r="DS14" s="218"/>
      <c r="DT14" s="218"/>
      <c r="DU14" s="218"/>
      <c r="DV14" s="218"/>
      <c r="DW14" s="218"/>
      <c r="DX14" s="218"/>
      <c r="DY14" s="218"/>
      <c r="DZ14" s="218"/>
      <c r="EA14" s="218"/>
      <c r="EB14" s="218"/>
      <c r="EC14" s="218"/>
      <c r="ED14" s="218"/>
      <c r="EE14" s="218"/>
      <c r="EF14" s="218"/>
      <c r="EG14" s="218"/>
      <c r="EH14" s="218"/>
      <c r="EI14" s="218"/>
      <c r="EJ14" s="218"/>
      <c r="EK14" s="218"/>
      <c r="EL14" s="218"/>
      <c r="EM14" s="218"/>
      <c r="EN14" s="218"/>
      <c r="EO14" s="218"/>
      <c r="EP14" s="218"/>
      <c r="EQ14" s="218"/>
      <c r="ER14" s="218"/>
      <c r="ES14" s="218"/>
      <c r="ET14" s="218"/>
      <c r="EU14" s="218"/>
      <c r="EV14" s="218"/>
      <c r="EW14" s="218"/>
      <c r="EX14" s="218"/>
      <c r="EY14" s="218"/>
      <c r="EZ14" s="218"/>
      <c r="FA14" s="218"/>
      <c r="FB14" s="218"/>
      <c r="FC14" s="218"/>
      <c r="FD14" s="218"/>
      <c r="FE14" s="218"/>
      <c r="FF14" s="218"/>
      <c r="FG14" s="218"/>
      <c r="FH14" s="218"/>
      <c r="FI14" s="218"/>
      <c r="FJ14" s="218"/>
      <c r="FK14" s="218"/>
      <c r="FL14" s="218"/>
      <c r="FM14" s="218"/>
      <c r="FN14" s="218"/>
      <c r="FO14" s="218"/>
      <c r="FP14" s="218"/>
      <c r="FQ14" s="218"/>
      <c r="FR14" s="218"/>
      <c r="FS14" s="218"/>
      <c r="FT14" s="218"/>
    </row>
    <row r="15" spans="1:278" s="205" customFormat="1" ht="15" customHeight="1">
      <c r="A15" s="537">
        <f>'Mapa Final'!A15</f>
        <v>2</v>
      </c>
      <c r="B15" s="571" t="str">
        <f>'Mapa Final'!B15</f>
        <v>Incumplimiento</v>
      </c>
      <c r="C15" s="540" t="str">
        <f>'Mapa Final'!C15</f>
        <v>Incumplimiento de las metas establecidas</v>
      </c>
      <c r="D15" s="540" t="str">
        <f>'Mapa Final'!D15</f>
        <v>1. Ausentismo de los discentes a las actividades académicas presenciales de los diferentes programas de formación.
2. Deserción en las actividades de formación virtual que se programen en el marco de los diferentes programas de formación.
3. Falta de disponibilidad de los formadores debido a la negación de los permisos y/o comisiones.
4. Tardanza en la socialización de las convocatorias por parte de los Consejos Seccionales.</v>
      </c>
      <c r="E15" s="543" t="str">
        <f>'Mapa Final'!E15</f>
        <v>Retraso en el inicio de la ejecución del Plan de Formación</v>
      </c>
      <c r="F15" s="543" t="str">
        <f>'Mapa Final'!F15</f>
        <v>la probailidad del incumplimiento de las metas establecidas con ocasión al retraso en el inicio de la ejecución del Plan de Formación</v>
      </c>
      <c r="G15" s="543" t="str">
        <f>'Mapa Final'!G15</f>
        <v>Ejecución y Administración de Procesos</v>
      </c>
      <c r="H15" s="550" t="str">
        <f>'Mapa Final'!I15</f>
        <v>Media</v>
      </c>
      <c r="I15" s="553" t="str">
        <f>'Mapa Final'!L15</f>
        <v>Leve</v>
      </c>
      <c r="J15" s="563" t="str">
        <f>'Mapa Final'!N15</f>
        <v>Moderado</v>
      </c>
      <c r="K15" s="559" t="str">
        <f>'Mapa Final'!AA15</f>
        <v>Baja</v>
      </c>
      <c r="L15" s="559" t="str">
        <f>'Mapa Final'!AE15</f>
        <v>Leve</v>
      </c>
      <c r="M15" s="556" t="str">
        <f>'Mapa Final'!AG15</f>
        <v>Bajo</v>
      </c>
      <c r="N15" s="559" t="str">
        <f>'Mapa Final'!AH15</f>
        <v>Aceptar</v>
      </c>
      <c r="O15" s="566"/>
      <c r="P15" s="566"/>
      <c r="Q15" s="566"/>
      <c r="R15" s="546">
        <v>44197</v>
      </c>
      <c r="S15" s="546">
        <v>44286</v>
      </c>
      <c r="T15" s="549" t="s">
        <v>538</v>
      </c>
      <c r="U15" s="218"/>
      <c r="V15" s="218"/>
      <c r="W15" s="218"/>
      <c r="X15" s="218"/>
      <c r="Y15" s="218"/>
      <c r="Z15" s="218"/>
      <c r="AA15" s="218"/>
      <c r="AB15" s="218"/>
      <c r="AC15" s="218"/>
      <c r="AD15" s="218"/>
      <c r="AE15" s="218"/>
      <c r="AF15" s="218"/>
      <c r="AG15" s="218"/>
      <c r="AH15" s="218"/>
      <c r="AI15" s="218"/>
      <c r="AJ15" s="218"/>
      <c r="AK15" s="218"/>
      <c r="AL15" s="218"/>
      <c r="AM15" s="218"/>
      <c r="AN15" s="218"/>
      <c r="AO15" s="218"/>
      <c r="AP15" s="218"/>
      <c r="AQ15" s="218"/>
      <c r="AR15" s="218"/>
      <c r="AS15" s="218"/>
      <c r="AT15" s="218"/>
      <c r="AU15" s="218"/>
      <c r="AV15" s="218"/>
      <c r="AW15" s="218"/>
      <c r="AX15" s="218"/>
      <c r="AY15" s="218"/>
      <c r="AZ15" s="218"/>
      <c r="BA15" s="218"/>
      <c r="BB15" s="218"/>
      <c r="BC15" s="218"/>
      <c r="BD15" s="218"/>
      <c r="BE15" s="218"/>
      <c r="BF15" s="218"/>
      <c r="BG15" s="218"/>
      <c r="BH15" s="218"/>
      <c r="BI15" s="218"/>
      <c r="BJ15" s="218"/>
      <c r="BK15" s="218"/>
      <c r="BL15" s="218"/>
      <c r="BM15" s="218"/>
      <c r="BN15" s="218"/>
      <c r="BO15" s="218"/>
      <c r="BP15" s="218"/>
      <c r="BQ15" s="218"/>
      <c r="BR15" s="218"/>
      <c r="BS15" s="218"/>
      <c r="BT15" s="218"/>
      <c r="BU15" s="218"/>
      <c r="BV15" s="218"/>
      <c r="BW15" s="218"/>
      <c r="BX15" s="218"/>
      <c r="BY15" s="218"/>
      <c r="BZ15" s="218"/>
      <c r="CA15" s="218"/>
      <c r="CB15" s="218"/>
      <c r="CC15" s="218"/>
      <c r="CD15" s="218"/>
      <c r="CE15" s="218"/>
      <c r="CF15" s="218"/>
      <c r="CG15" s="218"/>
      <c r="CH15" s="218"/>
      <c r="CI15" s="218"/>
      <c r="CJ15" s="218"/>
      <c r="CK15" s="218"/>
      <c r="CL15" s="218"/>
      <c r="CM15" s="218"/>
      <c r="CN15" s="218"/>
      <c r="CO15" s="218"/>
      <c r="CP15" s="218"/>
      <c r="CQ15" s="218"/>
      <c r="CR15" s="218"/>
      <c r="CS15" s="218"/>
      <c r="CT15" s="218"/>
      <c r="CU15" s="218"/>
      <c r="CV15" s="218"/>
      <c r="CW15" s="218"/>
      <c r="CX15" s="218"/>
      <c r="CY15" s="218"/>
      <c r="CZ15" s="218"/>
      <c r="DA15" s="218"/>
      <c r="DB15" s="218"/>
      <c r="DC15" s="218"/>
      <c r="DD15" s="218"/>
      <c r="DE15" s="218"/>
      <c r="DF15" s="218"/>
      <c r="DG15" s="218"/>
      <c r="DH15" s="218"/>
      <c r="DI15" s="218"/>
      <c r="DJ15" s="218"/>
      <c r="DK15" s="218"/>
      <c r="DL15" s="218"/>
      <c r="DM15" s="218"/>
      <c r="DN15" s="218"/>
      <c r="DO15" s="218"/>
      <c r="DP15" s="218"/>
      <c r="DQ15" s="218"/>
      <c r="DR15" s="218"/>
      <c r="DS15" s="218"/>
      <c r="DT15" s="218"/>
      <c r="DU15" s="218"/>
      <c r="DV15" s="218"/>
      <c r="DW15" s="218"/>
      <c r="DX15" s="218"/>
      <c r="DY15" s="218"/>
      <c r="DZ15" s="218"/>
      <c r="EA15" s="218"/>
      <c r="EB15" s="218"/>
      <c r="EC15" s="218"/>
      <c r="ED15" s="218"/>
      <c r="EE15" s="218"/>
      <c r="EF15" s="218"/>
      <c r="EG15" s="218"/>
      <c r="EH15" s="218"/>
      <c r="EI15" s="218"/>
      <c r="EJ15" s="218"/>
      <c r="EK15" s="218"/>
      <c r="EL15" s="218"/>
      <c r="EM15" s="218"/>
      <c r="EN15" s="218"/>
      <c r="EO15" s="218"/>
      <c r="EP15" s="218"/>
      <c r="EQ15" s="218"/>
      <c r="ER15" s="218"/>
      <c r="ES15" s="218"/>
      <c r="ET15" s="218"/>
      <c r="EU15" s="218"/>
      <c r="EV15" s="218"/>
      <c r="EW15" s="218"/>
      <c r="EX15" s="218"/>
      <c r="EY15" s="218"/>
      <c r="EZ15" s="218"/>
      <c r="FA15" s="218"/>
      <c r="FB15" s="218"/>
      <c r="FC15" s="218"/>
      <c r="FD15" s="218"/>
      <c r="FE15" s="218"/>
      <c r="FF15" s="218"/>
      <c r="FG15" s="218"/>
      <c r="FH15" s="218"/>
      <c r="FI15" s="218"/>
      <c r="FJ15" s="218"/>
      <c r="FK15" s="218"/>
      <c r="FL15" s="218"/>
      <c r="FM15" s="218"/>
      <c r="FN15" s="218"/>
      <c r="FO15" s="218"/>
      <c r="FP15" s="218"/>
      <c r="FQ15" s="218"/>
      <c r="FR15" s="218"/>
      <c r="FS15" s="218"/>
      <c r="FT15" s="218"/>
    </row>
    <row r="16" spans="1:278" s="205" customFormat="1" ht="13.5" customHeight="1">
      <c r="A16" s="538"/>
      <c r="B16" s="386"/>
      <c r="C16" s="541"/>
      <c r="D16" s="541"/>
      <c r="E16" s="544"/>
      <c r="F16" s="544"/>
      <c r="G16" s="544"/>
      <c r="H16" s="551"/>
      <c r="I16" s="554"/>
      <c r="J16" s="564"/>
      <c r="K16" s="560"/>
      <c r="L16" s="560"/>
      <c r="M16" s="557"/>
      <c r="N16" s="560"/>
      <c r="O16" s="567"/>
      <c r="P16" s="567"/>
      <c r="Q16" s="567"/>
      <c r="R16" s="547"/>
      <c r="S16" s="547"/>
      <c r="T16" s="569"/>
      <c r="U16" s="218"/>
      <c r="V16" s="218"/>
      <c r="W16" s="218"/>
      <c r="X16" s="218"/>
      <c r="Y16" s="218"/>
      <c r="Z16" s="218"/>
      <c r="AA16" s="218"/>
      <c r="AB16" s="218"/>
      <c r="AC16" s="218"/>
      <c r="AD16" s="218"/>
      <c r="AE16" s="218"/>
      <c r="AF16" s="218"/>
      <c r="AG16" s="218"/>
      <c r="AH16" s="218"/>
      <c r="AI16" s="218"/>
      <c r="AJ16" s="218"/>
      <c r="AK16" s="218"/>
      <c r="AL16" s="218"/>
      <c r="AM16" s="218"/>
      <c r="AN16" s="218"/>
      <c r="AO16" s="218"/>
      <c r="AP16" s="218"/>
      <c r="AQ16" s="218"/>
      <c r="AR16" s="218"/>
      <c r="AS16" s="218"/>
      <c r="AT16" s="218"/>
      <c r="AU16" s="218"/>
      <c r="AV16" s="218"/>
      <c r="AW16" s="218"/>
      <c r="AX16" s="218"/>
      <c r="AY16" s="218"/>
      <c r="AZ16" s="218"/>
      <c r="BA16" s="218"/>
      <c r="BB16" s="218"/>
      <c r="BC16" s="218"/>
      <c r="BD16" s="218"/>
      <c r="BE16" s="218"/>
      <c r="BF16" s="218"/>
      <c r="BG16" s="218"/>
      <c r="BH16" s="218"/>
      <c r="BI16" s="218"/>
      <c r="BJ16" s="218"/>
      <c r="BK16" s="218"/>
      <c r="BL16" s="218"/>
      <c r="BM16" s="218"/>
      <c r="BN16" s="218"/>
      <c r="BO16" s="218"/>
      <c r="BP16" s="218"/>
      <c r="BQ16" s="218"/>
      <c r="BR16" s="218"/>
      <c r="BS16" s="218"/>
      <c r="BT16" s="218"/>
      <c r="BU16" s="218"/>
      <c r="BV16" s="218"/>
      <c r="BW16" s="218"/>
      <c r="BX16" s="218"/>
      <c r="BY16" s="218"/>
      <c r="BZ16" s="218"/>
      <c r="CA16" s="218"/>
      <c r="CB16" s="218"/>
      <c r="CC16" s="218"/>
      <c r="CD16" s="218"/>
      <c r="CE16" s="218"/>
      <c r="CF16" s="218"/>
      <c r="CG16" s="218"/>
      <c r="CH16" s="218"/>
      <c r="CI16" s="218"/>
      <c r="CJ16" s="218"/>
      <c r="CK16" s="218"/>
      <c r="CL16" s="218"/>
      <c r="CM16" s="218"/>
      <c r="CN16" s="218"/>
      <c r="CO16" s="218"/>
      <c r="CP16" s="218"/>
      <c r="CQ16" s="218"/>
      <c r="CR16" s="218"/>
      <c r="CS16" s="218"/>
      <c r="CT16" s="218"/>
      <c r="CU16" s="218"/>
      <c r="CV16" s="218"/>
      <c r="CW16" s="218"/>
      <c r="CX16" s="218"/>
      <c r="CY16" s="218"/>
      <c r="CZ16" s="218"/>
      <c r="DA16" s="218"/>
      <c r="DB16" s="218"/>
      <c r="DC16" s="218"/>
      <c r="DD16" s="218"/>
      <c r="DE16" s="218"/>
      <c r="DF16" s="218"/>
      <c r="DG16" s="218"/>
      <c r="DH16" s="218"/>
      <c r="DI16" s="218"/>
      <c r="DJ16" s="218"/>
      <c r="DK16" s="218"/>
      <c r="DL16" s="218"/>
      <c r="DM16" s="218"/>
      <c r="DN16" s="218"/>
      <c r="DO16" s="218"/>
      <c r="DP16" s="218"/>
      <c r="DQ16" s="218"/>
      <c r="DR16" s="218"/>
      <c r="DS16" s="218"/>
      <c r="DT16" s="218"/>
      <c r="DU16" s="218"/>
      <c r="DV16" s="218"/>
      <c r="DW16" s="218"/>
      <c r="DX16" s="218"/>
      <c r="DY16" s="218"/>
      <c r="DZ16" s="218"/>
      <c r="EA16" s="218"/>
      <c r="EB16" s="218"/>
      <c r="EC16" s="218"/>
      <c r="ED16" s="218"/>
      <c r="EE16" s="218"/>
      <c r="EF16" s="218"/>
      <c r="EG16" s="218"/>
      <c r="EH16" s="218"/>
      <c r="EI16" s="218"/>
      <c r="EJ16" s="218"/>
      <c r="EK16" s="218"/>
      <c r="EL16" s="218"/>
      <c r="EM16" s="218"/>
      <c r="EN16" s="218"/>
      <c r="EO16" s="218"/>
      <c r="EP16" s="218"/>
      <c r="EQ16" s="218"/>
      <c r="ER16" s="218"/>
      <c r="ES16" s="218"/>
      <c r="ET16" s="218"/>
      <c r="EU16" s="218"/>
      <c r="EV16" s="218"/>
      <c r="EW16" s="218"/>
      <c r="EX16" s="218"/>
      <c r="EY16" s="218"/>
      <c r="EZ16" s="218"/>
      <c r="FA16" s="218"/>
      <c r="FB16" s="218"/>
      <c r="FC16" s="218"/>
      <c r="FD16" s="218"/>
      <c r="FE16" s="218"/>
      <c r="FF16" s="218"/>
      <c r="FG16" s="218"/>
      <c r="FH16" s="218"/>
      <c r="FI16" s="218"/>
      <c r="FJ16" s="218"/>
      <c r="FK16" s="218"/>
      <c r="FL16" s="218"/>
      <c r="FM16" s="218"/>
      <c r="FN16" s="218"/>
      <c r="FO16" s="218"/>
      <c r="FP16" s="218"/>
      <c r="FQ16" s="218"/>
      <c r="FR16" s="218"/>
      <c r="FS16" s="218"/>
      <c r="FT16" s="218"/>
    </row>
    <row r="17" spans="1:176" s="205" customFormat="1" ht="13.5" customHeight="1">
      <c r="A17" s="538"/>
      <c r="B17" s="386"/>
      <c r="C17" s="541"/>
      <c r="D17" s="541"/>
      <c r="E17" s="544"/>
      <c r="F17" s="544"/>
      <c r="G17" s="544"/>
      <c r="H17" s="551"/>
      <c r="I17" s="554"/>
      <c r="J17" s="564"/>
      <c r="K17" s="560"/>
      <c r="L17" s="560"/>
      <c r="M17" s="557"/>
      <c r="N17" s="560"/>
      <c r="O17" s="567"/>
      <c r="P17" s="567"/>
      <c r="Q17" s="567"/>
      <c r="R17" s="547"/>
      <c r="S17" s="547"/>
      <c r="T17" s="569"/>
      <c r="U17" s="218"/>
      <c r="V17" s="218"/>
      <c r="W17" s="218"/>
      <c r="X17" s="218"/>
      <c r="Y17" s="218"/>
      <c r="Z17" s="218"/>
      <c r="AA17" s="218"/>
      <c r="AB17" s="218"/>
      <c r="AC17" s="218"/>
      <c r="AD17" s="218"/>
      <c r="AE17" s="218"/>
      <c r="AF17" s="218"/>
      <c r="AG17" s="218"/>
      <c r="AH17" s="218"/>
      <c r="AI17" s="218"/>
      <c r="AJ17" s="218"/>
      <c r="AK17" s="218"/>
      <c r="AL17" s="218"/>
      <c r="AM17" s="218"/>
      <c r="AN17" s="218"/>
      <c r="AO17" s="218"/>
      <c r="AP17" s="218"/>
      <c r="AQ17" s="218"/>
      <c r="AR17" s="218"/>
      <c r="AS17" s="218"/>
      <c r="AT17" s="218"/>
      <c r="AU17" s="218"/>
      <c r="AV17" s="218"/>
      <c r="AW17" s="218"/>
      <c r="AX17" s="218"/>
      <c r="AY17" s="218"/>
      <c r="AZ17" s="218"/>
      <c r="BA17" s="218"/>
      <c r="BB17" s="218"/>
      <c r="BC17" s="218"/>
      <c r="BD17" s="218"/>
      <c r="BE17" s="218"/>
      <c r="BF17" s="218"/>
      <c r="BG17" s="218"/>
      <c r="BH17" s="218"/>
      <c r="BI17" s="218"/>
      <c r="BJ17" s="218"/>
      <c r="BK17" s="218"/>
      <c r="BL17" s="218"/>
      <c r="BM17" s="218"/>
      <c r="BN17" s="218"/>
      <c r="BO17" s="218"/>
      <c r="BP17" s="218"/>
      <c r="BQ17" s="218"/>
      <c r="BR17" s="218"/>
      <c r="BS17" s="218"/>
      <c r="BT17" s="218"/>
      <c r="BU17" s="218"/>
      <c r="BV17" s="218"/>
      <c r="BW17" s="218"/>
      <c r="BX17" s="218"/>
      <c r="BY17" s="218"/>
      <c r="BZ17" s="218"/>
      <c r="CA17" s="218"/>
      <c r="CB17" s="218"/>
      <c r="CC17" s="218"/>
      <c r="CD17" s="218"/>
      <c r="CE17" s="218"/>
      <c r="CF17" s="218"/>
      <c r="CG17" s="218"/>
      <c r="CH17" s="218"/>
      <c r="CI17" s="218"/>
      <c r="CJ17" s="218"/>
      <c r="CK17" s="218"/>
      <c r="CL17" s="218"/>
      <c r="CM17" s="218"/>
      <c r="CN17" s="218"/>
      <c r="CO17" s="218"/>
      <c r="CP17" s="218"/>
      <c r="CQ17" s="218"/>
      <c r="CR17" s="218"/>
      <c r="CS17" s="218"/>
      <c r="CT17" s="218"/>
      <c r="CU17" s="218"/>
      <c r="CV17" s="218"/>
      <c r="CW17" s="218"/>
      <c r="CX17" s="218"/>
      <c r="CY17" s="218"/>
      <c r="CZ17" s="218"/>
      <c r="DA17" s="218"/>
      <c r="DB17" s="218"/>
      <c r="DC17" s="218"/>
      <c r="DD17" s="218"/>
      <c r="DE17" s="218"/>
      <c r="DF17" s="218"/>
      <c r="DG17" s="218"/>
      <c r="DH17" s="218"/>
      <c r="DI17" s="218"/>
      <c r="DJ17" s="218"/>
      <c r="DK17" s="218"/>
      <c r="DL17" s="218"/>
      <c r="DM17" s="218"/>
      <c r="DN17" s="218"/>
      <c r="DO17" s="218"/>
      <c r="DP17" s="218"/>
      <c r="DQ17" s="218"/>
      <c r="DR17" s="218"/>
      <c r="DS17" s="218"/>
      <c r="DT17" s="218"/>
      <c r="DU17" s="218"/>
      <c r="DV17" s="218"/>
      <c r="DW17" s="218"/>
      <c r="DX17" s="218"/>
      <c r="DY17" s="218"/>
      <c r="DZ17" s="218"/>
      <c r="EA17" s="218"/>
      <c r="EB17" s="218"/>
      <c r="EC17" s="218"/>
      <c r="ED17" s="218"/>
      <c r="EE17" s="218"/>
      <c r="EF17" s="218"/>
      <c r="EG17" s="218"/>
      <c r="EH17" s="218"/>
      <c r="EI17" s="218"/>
      <c r="EJ17" s="218"/>
      <c r="EK17" s="218"/>
      <c r="EL17" s="218"/>
      <c r="EM17" s="218"/>
      <c r="EN17" s="218"/>
      <c r="EO17" s="218"/>
      <c r="EP17" s="218"/>
      <c r="EQ17" s="218"/>
      <c r="ER17" s="218"/>
      <c r="ES17" s="218"/>
      <c r="ET17" s="218"/>
      <c r="EU17" s="218"/>
      <c r="EV17" s="218"/>
      <c r="EW17" s="218"/>
      <c r="EX17" s="218"/>
      <c r="EY17" s="218"/>
      <c r="EZ17" s="218"/>
      <c r="FA17" s="218"/>
      <c r="FB17" s="218"/>
      <c r="FC17" s="218"/>
      <c r="FD17" s="218"/>
      <c r="FE17" s="218"/>
      <c r="FF17" s="218"/>
      <c r="FG17" s="218"/>
      <c r="FH17" s="218"/>
      <c r="FI17" s="218"/>
      <c r="FJ17" s="218"/>
      <c r="FK17" s="218"/>
      <c r="FL17" s="218"/>
      <c r="FM17" s="218"/>
      <c r="FN17" s="218"/>
      <c r="FO17" s="218"/>
      <c r="FP17" s="218"/>
      <c r="FQ17" s="218"/>
      <c r="FR17" s="218"/>
      <c r="FS17" s="218"/>
      <c r="FT17" s="218"/>
    </row>
    <row r="18" spans="1:176" s="205" customFormat="1" ht="13.5" customHeight="1">
      <c r="A18" s="538"/>
      <c r="B18" s="386"/>
      <c r="C18" s="541"/>
      <c r="D18" s="541"/>
      <c r="E18" s="544"/>
      <c r="F18" s="544"/>
      <c r="G18" s="544"/>
      <c r="H18" s="551"/>
      <c r="I18" s="554"/>
      <c r="J18" s="564"/>
      <c r="K18" s="560"/>
      <c r="L18" s="560"/>
      <c r="M18" s="557"/>
      <c r="N18" s="560"/>
      <c r="O18" s="567"/>
      <c r="P18" s="567"/>
      <c r="Q18" s="567"/>
      <c r="R18" s="547"/>
      <c r="S18" s="547"/>
      <c r="T18" s="569"/>
      <c r="U18" s="218"/>
      <c r="V18" s="218"/>
      <c r="W18" s="218"/>
      <c r="X18" s="218"/>
      <c r="Y18" s="218"/>
      <c r="Z18" s="218"/>
      <c r="AA18" s="218"/>
      <c r="AB18" s="218"/>
      <c r="AC18" s="218"/>
      <c r="AD18" s="218"/>
      <c r="AE18" s="218"/>
      <c r="AF18" s="218"/>
      <c r="AG18" s="218"/>
      <c r="AH18" s="218"/>
      <c r="AI18" s="218"/>
      <c r="AJ18" s="218"/>
      <c r="AK18" s="218"/>
      <c r="AL18" s="218"/>
      <c r="AM18" s="218"/>
      <c r="AN18" s="218"/>
      <c r="AO18" s="218"/>
      <c r="AP18" s="218"/>
      <c r="AQ18" s="218"/>
      <c r="AR18" s="218"/>
      <c r="AS18" s="218"/>
      <c r="AT18" s="218"/>
      <c r="AU18" s="218"/>
      <c r="AV18" s="218"/>
      <c r="AW18" s="218"/>
      <c r="AX18" s="218"/>
      <c r="AY18" s="218"/>
      <c r="AZ18" s="218"/>
      <c r="BA18" s="218"/>
      <c r="BB18" s="218"/>
      <c r="BC18" s="218"/>
      <c r="BD18" s="218"/>
      <c r="BE18" s="218"/>
      <c r="BF18" s="218"/>
      <c r="BG18" s="218"/>
      <c r="BH18" s="218"/>
      <c r="BI18" s="218"/>
      <c r="BJ18" s="218"/>
      <c r="BK18" s="218"/>
      <c r="BL18" s="218"/>
      <c r="BM18" s="218"/>
      <c r="BN18" s="218"/>
      <c r="BO18" s="218"/>
      <c r="BP18" s="218"/>
      <c r="BQ18" s="218"/>
      <c r="BR18" s="218"/>
      <c r="BS18" s="218"/>
      <c r="BT18" s="218"/>
      <c r="BU18" s="218"/>
      <c r="BV18" s="218"/>
      <c r="BW18" s="218"/>
      <c r="BX18" s="218"/>
      <c r="BY18" s="218"/>
      <c r="BZ18" s="218"/>
      <c r="CA18" s="218"/>
      <c r="CB18" s="218"/>
      <c r="CC18" s="218"/>
      <c r="CD18" s="218"/>
      <c r="CE18" s="218"/>
      <c r="CF18" s="218"/>
      <c r="CG18" s="218"/>
      <c r="CH18" s="218"/>
      <c r="CI18" s="218"/>
      <c r="CJ18" s="218"/>
      <c r="CK18" s="218"/>
      <c r="CL18" s="218"/>
      <c r="CM18" s="218"/>
      <c r="CN18" s="218"/>
      <c r="CO18" s="218"/>
      <c r="CP18" s="218"/>
      <c r="CQ18" s="218"/>
      <c r="CR18" s="218"/>
      <c r="CS18" s="218"/>
      <c r="CT18" s="218"/>
      <c r="CU18" s="218"/>
      <c r="CV18" s="218"/>
      <c r="CW18" s="218"/>
      <c r="CX18" s="218"/>
      <c r="CY18" s="218"/>
      <c r="CZ18" s="218"/>
      <c r="DA18" s="218"/>
      <c r="DB18" s="218"/>
      <c r="DC18" s="218"/>
      <c r="DD18" s="218"/>
      <c r="DE18" s="218"/>
      <c r="DF18" s="218"/>
      <c r="DG18" s="218"/>
      <c r="DH18" s="218"/>
      <c r="DI18" s="218"/>
      <c r="DJ18" s="218"/>
      <c r="DK18" s="218"/>
      <c r="DL18" s="218"/>
      <c r="DM18" s="218"/>
      <c r="DN18" s="218"/>
      <c r="DO18" s="218"/>
      <c r="DP18" s="218"/>
      <c r="DQ18" s="218"/>
      <c r="DR18" s="218"/>
      <c r="DS18" s="218"/>
      <c r="DT18" s="218"/>
      <c r="DU18" s="218"/>
      <c r="DV18" s="218"/>
      <c r="DW18" s="218"/>
      <c r="DX18" s="218"/>
      <c r="DY18" s="218"/>
      <c r="DZ18" s="218"/>
      <c r="EA18" s="218"/>
      <c r="EB18" s="218"/>
      <c r="EC18" s="218"/>
      <c r="ED18" s="218"/>
      <c r="EE18" s="218"/>
      <c r="EF18" s="218"/>
      <c r="EG18" s="218"/>
      <c r="EH18" s="218"/>
      <c r="EI18" s="218"/>
      <c r="EJ18" s="218"/>
      <c r="EK18" s="218"/>
      <c r="EL18" s="218"/>
      <c r="EM18" s="218"/>
      <c r="EN18" s="218"/>
      <c r="EO18" s="218"/>
      <c r="EP18" s="218"/>
      <c r="EQ18" s="218"/>
      <c r="ER18" s="218"/>
      <c r="ES18" s="218"/>
      <c r="ET18" s="218"/>
      <c r="EU18" s="218"/>
      <c r="EV18" s="218"/>
      <c r="EW18" s="218"/>
      <c r="EX18" s="218"/>
      <c r="EY18" s="218"/>
      <c r="EZ18" s="218"/>
      <c r="FA18" s="218"/>
      <c r="FB18" s="218"/>
      <c r="FC18" s="218"/>
      <c r="FD18" s="218"/>
      <c r="FE18" s="218"/>
      <c r="FF18" s="218"/>
      <c r="FG18" s="218"/>
      <c r="FH18" s="218"/>
      <c r="FI18" s="218"/>
      <c r="FJ18" s="218"/>
      <c r="FK18" s="218"/>
      <c r="FL18" s="218"/>
      <c r="FM18" s="218"/>
      <c r="FN18" s="218"/>
      <c r="FO18" s="218"/>
      <c r="FP18" s="218"/>
      <c r="FQ18" s="218"/>
      <c r="FR18" s="218"/>
      <c r="FS18" s="218"/>
      <c r="FT18" s="218"/>
    </row>
    <row r="19" spans="1:176" s="205" customFormat="1" ht="255.75" customHeight="1" thickBot="1">
      <c r="A19" s="539"/>
      <c r="B19" s="572"/>
      <c r="C19" s="542"/>
      <c r="D19" s="542"/>
      <c r="E19" s="545"/>
      <c r="F19" s="545"/>
      <c r="G19" s="545"/>
      <c r="H19" s="552"/>
      <c r="I19" s="555"/>
      <c r="J19" s="565"/>
      <c r="K19" s="561"/>
      <c r="L19" s="561"/>
      <c r="M19" s="558"/>
      <c r="N19" s="561"/>
      <c r="O19" s="568"/>
      <c r="P19" s="568"/>
      <c r="Q19" s="568"/>
      <c r="R19" s="548"/>
      <c r="S19" s="548"/>
      <c r="T19" s="570"/>
      <c r="U19" s="218"/>
      <c r="V19" s="218"/>
      <c r="W19" s="218"/>
      <c r="X19" s="218"/>
      <c r="Y19" s="218"/>
      <c r="Z19" s="218"/>
      <c r="AA19" s="218"/>
      <c r="AB19" s="218"/>
      <c r="AC19" s="218"/>
      <c r="AD19" s="218"/>
      <c r="AE19" s="218"/>
      <c r="AF19" s="218"/>
      <c r="AG19" s="218"/>
      <c r="AH19" s="218"/>
      <c r="AI19" s="218"/>
      <c r="AJ19" s="218"/>
      <c r="AK19" s="218"/>
      <c r="AL19" s="218"/>
      <c r="AM19" s="218"/>
      <c r="AN19" s="218"/>
      <c r="AO19" s="218"/>
      <c r="AP19" s="218"/>
      <c r="AQ19" s="218"/>
      <c r="AR19" s="218"/>
      <c r="AS19" s="218"/>
      <c r="AT19" s="218"/>
      <c r="AU19" s="218"/>
      <c r="AV19" s="218"/>
      <c r="AW19" s="218"/>
      <c r="AX19" s="218"/>
      <c r="AY19" s="218"/>
      <c r="AZ19" s="218"/>
      <c r="BA19" s="218"/>
      <c r="BB19" s="218"/>
      <c r="BC19" s="218"/>
      <c r="BD19" s="218"/>
      <c r="BE19" s="218"/>
      <c r="BF19" s="218"/>
      <c r="BG19" s="218"/>
      <c r="BH19" s="218"/>
      <c r="BI19" s="218"/>
      <c r="BJ19" s="218"/>
      <c r="BK19" s="218"/>
      <c r="BL19" s="218"/>
      <c r="BM19" s="218"/>
      <c r="BN19" s="218"/>
      <c r="BO19" s="218"/>
      <c r="BP19" s="218"/>
      <c r="BQ19" s="218"/>
      <c r="BR19" s="218"/>
      <c r="BS19" s="218"/>
      <c r="BT19" s="218"/>
      <c r="BU19" s="218"/>
      <c r="BV19" s="218"/>
      <c r="BW19" s="218"/>
      <c r="BX19" s="218"/>
      <c r="BY19" s="218"/>
      <c r="BZ19" s="218"/>
      <c r="CA19" s="218"/>
      <c r="CB19" s="218"/>
      <c r="CC19" s="218"/>
      <c r="CD19" s="218"/>
      <c r="CE19" s="218"/>
      <c r="CF19" s="218"/>
      <c r="CG19" s="218"/>
      <c r="CH19" s="218"/>
      <c r="CI19" s="218"/>
      <c r="CJ19" s="218"/>
      <c r="CK19" s="218"/>
      <c r="CL19" s="218"/>
      <c r="CM19" s="218"/>
      <c r="CN19" s="218"/>
      <c r="CO19" s="218"/>
      <c r="CP19" s="218"/>
      <c r="CQ19" s="218"/>
      <c r="CR19" s="218"/>
      <c r="CS19" s="218"/>
      <c r="CT19" s="218"/>
      <c r="CU19" s="218"/>
      <c r="CV19" s="218"/>
      <c r="CW19" s="218"/>
      <c r="CX19" s="218"/>
      <c r="CY19" s="218"/>
      <c r="CZ19" s="218"/>
      <c r="DA19" s="218"/>
      <c r="DB19" s="218"/>
      <c r="DC19" s="218"/>
      <c r="DD19" s="218"/>
      <c r="DE19" s="218"/>
      <c r="DF19" s="218"/>
      <c r="DG19" s="218"/>
      <c r="DH19" s="218"/>
      <c r="DI19" s="218"/>
      <c r="DJ19" s="218"/>
      <c r="DK19" s="218"/>
      <c r="DL19" s="218"/>
      <c r="DM19" s="218"/>
      <c r="DN19" s="218"/>
      <c r="DO19" s="218"/>
      <c r="DP19" s="218"/>
      <c r="DQ19" s="218"/>
      <c r="DR19" s="218"/>
      <c r="DS19" s="218"/>
      <c r="DT19" s="218"/>
      <c r="DU19" s="218"/>
      <c r="DV19" s="218"/>
      <c r="DW19" s="218"/>
      <c r="DX19" s="218"/>
      <c r="DY19" s="218"/>
      <c r="DZ19" s="218"/>
      <c r="EA19" s="218"/>
      <c r="EB19" s="218"/>
      <c r="EC19" s="218"/>
      <c r="ED19" s="218"/>
      <c r="EE19" s="218"/>
      <c r="EF19" s="218"/>
      <c r="EG19" s="218"/>
      <c r="EH19" s="218"/>
      <c r="EI19" s="218"/>
      <c r="EJ19" s="218"/>
      <c r="EK19" s="218"/>
      <c r="EL19" s="218"/>
      <c r="EM19" s="218"/>
      <c r="EN19" s="218"/>
      <c r="EO19" s="218"/>
      <c r="EP19" s="218"/>
      <c r="EQ19" s="218"/>
      <c r="ER19" s="218"/>
      <c r="ES19" s="218"/>
      <c r="ET19" s="218"/>
      <c r="EU19" s="218"/>
      <c r="EV19" s="218"/>
      <c r="EW19" s="218"/>
      <c r="EX19" s="218"/>
      <c r="EY19" s="218"/>
      <c r="EZ19" s="218"/>
      <c r="FA19" s="218"/>
      <c r="FB19" s="218"/>
      <c r="FC19" s="218"/>
      <c r="FD19" s="218"/>
      <c r="FE19" s="218"/>
      <c r="FF19" s="218"/>
      <c r="FG19" s="218"/>
      <c r="FH19" s="218"/>
      <c r="FI19" s="218"/>
      <c r="FJ19" s="218"/>
      <c r="FK19" s="218"/>
      <c r="FL19" s="218"/>
      <c r="FM19" s="218"/>
      <c r="FN19" s="218"/>
      <c r="FO19" s="218"/>
      <c r="FP19" s="218"/>
      <c r="FQ19" s="218"/>
      <c r="FR19" s="218"/>
      <c r="FS19" s="218"/>
      <c r="FT19" s="218"/>
    </row>
    <row r="20" spans="1:176">
      <c r="A20" s="537">
        <f>'Mapa Final'!A20</f>
        <v>3</v>
      </c>
      <c r="B20" s="571" t="str">
        <f>'Mapa Final'!B20</f>
        <v>Demoras en la tabulación de la información</v>
      </c>
      <c r="C20" s="540" t="str">
        <f>'Mapa Final'!C20</f>
        <v>Incumplimiento de las metas establecidas</v>
      </c>
      <c r="D20" s="540" t="str">
        <f>'Mapa Final'!D20</f>
        <v>1. Los sistemas utilizados por la Escuela Judicial no cuentan con la funcionalidad que permita recolectar, consolidar y tabular las encuestas de cada una de las actividades académicas.
2. La encuesta de satisfacción es tabulada en ambientes aislados (de forma manual) que no se encuentran integrados a los sistemas utilizados por la Escuela Judicial.</v>
      </c>
      <c r="E20" s="543" t="str">
        <f>'Mapa Final'!E20</f>
        <v>No se cuenta con un sistema para la recopilación y tabulación de la informacion de las encuestas.</v>
      </c>
      <c r="F20" s="543" t="str">
        <f>'Mapa Final'!F20</f>
        <v>La probabilidad del incumpliento de las metas establecidas debido ha que no se cuenta con un sistema para la recopilación y tabulación de las encuentas.</v>
      </c>
      <c r="G20" s="543" t="str">
        <f>'Mapa Final'!G20</f>
        <v>Ejecución y Administración de Procesos</v>
      </c>
      <c r="H20" s="550" t="str">
        <f>'Mapa Final'!I20</f>
        <v>Media</v>
      </c>
      <c r="I20" s="553" t="str">
        <f>'Mapa Final'!L20</f>
        <v>Leve</v>
      </c>
      <c r="J20" s="563" t="str">
        <f>'Mapa Final'!N20</f>
        <v>Moderado</v>
      </c>
      <c r="K20" s="559" t="str">
        <f>'Mapa Final'!AA20</f>
        <v>Baja</v>
      </c>
      <c r="L20" s="559" t="str">
        <f>'Mapa Final'!AE20</f>
        <v>Leve</v>
      </c>
      <c r="M20" s="556" t="str">
        <f>'Mapa Final'!AG20</f>
        <v>Bajo</v>
      </c>
      <c r="N20" s="559" t="str">
        <f>'Mapa Final'!AH20</f>
        <v>Evitar</v>
      </c>
      <c r="O20" s="566"/>
      <c r="P20" s="566"/>
      <c r="Q20" s="566"/>
      <c r="R20" s="546">
        <v>44197</v>
      </c>
      <c r="S20" s="546">
        <v>44286</v>
      </c>
      <c r="T20" s="549" t="s">
        <v>539</v>
      </c>
      <c r="U20" s="218"/>
      <c r="V20" s="218"/>
    </row>
    <row r="21" spans="1:176">
      <c r="A21" s="538"/>
      <c r="B21" s="386"/>
      <c r="C21" s="541"/>
      <c r="D21" s="541"/>
      <c r="E21" s="544"/>
      <c r="F21" s="544"/>
      <c r="G21" s="544"/>
      <c r="H21" s="551"/>
      <c r="I21" s="554"/>
      <c r="J21" s="564"/>
      <c r="K21" s="560"/>
      <c r="L21" s="560"/>
      <c r="M21" s="557"/>
      <c r="N21" s="560"/>
      <c r="O21" s="567"/>
      <c r="P21" s="567"/>
      <c r="Q21" s="567"/>
      <c r="R21" s="547"/>
      <c r="S21" s="547"/>
      <c r="T21" s="569"/>
      <c r="U21" s="218"/>
      <c r="V21" s="218"/>
    </row>
    <row r="22" spans="1:176">
      <c r="A22" s="538"/>
      <c r="B22" s="386"/>
      <c r="C22" s="541"/>
      <c r="D22" s="541"/>
      <c r="E22" s="544"/>
      <c r="F22" s="544"/>
      <c r="G22" s="544"/>
      <c r="H22" s="551"/>
      <c r="I22" s="554"/>
      <c r="J22" s="564"/>
      <c r="K22" s="560"/>
      <c r="L22" s="560"/>
      <c r="M22" s="557"/>
      <c r="N22" s="560"/>
      <c r="O22" s="567"/>
      <c r="P22" s="567"/>
      <c r="Q22" s="567"/>
      <c r="R22" s="547"/>
      <c r="S22" s="547"/>
      <c r="T22" s="569"/>
      <c r="U22" s="218"/>
      <c r="V22" s="218"/>
    </row>
    <row r="23" spans="1:176">
      <c r="A23" s="538"/>
      <c r="B23" s="386"/>
      <c r="C23" s="541"/>
      <c r="D23" s="541"/>
      <c r="E23" s="544"/>
      <c r="F23" s="544"/>
      <c r="G23" s="544"/>
      <c r="H23" s="551"/>
      <c r="I23" s="554"/>
      <c r="J23" s="564"/>
      <c r="K23" s="560"/>
      <c r="L23" s="560"/>
      <c r="M23" s="557"/>
      <c r="N23" s="560"/>
      <c r="O23" s="567"/>
      <c r="P23" s="567"/>
      <c r="Q23" s="567"/>
      <c r="R23" s="547"/>
      <c r="S23" s="547"/>
      <c r="T23" s="569"/>
      <c r="U23" s="218"/>
      <c r="V23" s="218"/>
    </row>
    <row r="24" spans="1:176" ht="307.5" customHeight="1" thickBot="1">
      <c r="A24" s="539"/>
      <c r="B24" s="572"/>
      <c r="C24" s="542"/>
      <c r="D24" s="542"/>
      <c r="E24" s="545"/>
      <c r="F24" s="545"/>
      <c r="G24" s="545"/>
      <c r="H24" s="552"/>
      <c r="I24" s="555"/>
      <c r="J24" s="565"/>
      <c r="K24" s="561"/>
      <c r="L24" s="561"/>
      <c r="M24" s="558"/>
      <c r="N24" s="561"/>
      <c r="O24" s="568"/>
      <c r="P24" s="568"/>
      <c r="Q24" s="568"/>
      <c r="R24" s="548"/>
      <c r="S24" s="548"/>
      <c r="T24" s="570"/>
      <c r="U24" s="218"/>
      <c r="V24" s="218"/>
    </row>
    <row r="25" spans="1:176">
      <c r="A25" s="537">
        <f>'Mapa Final'!A25</f>
        <v>4</v>
      </c>
      <c r="B25" s="571" t="str">
        <f>'Mapa Final'!B25</f>
        <v>Cancelar actividades</v>
      </c>
      <c r="C25" s="540" t="str">
        <f>'Mapa Final'!C25</f>
        <v>Incumplimiento de las metas establecidas</v>
      </c>
      <c r="D25" s="540" t="str">
        <f>'Mapa Final'!D25</f>
        <v xml:space="preserve">1. Orden Público
2. Paro Gremial
3. Paro Judicial
4. Emergencia Sanitaria o Ambiental
</v>
      </c>
      <c r="E25" s="543" t="str">
        <f>'Mapa Final'!E25</f>
        <v xml:space="preserve">Situaciones imprevistas que imposibilitan las Actividades del Plan Anual de Formación de la Rama Judicial. </v>
      </c>
      <c r="F25" s="543" t="str">
        <f>'Mapa Final'!F25</f>
        <v xml:space="preserve">La probabilidad del incumplimeinto de las metas establecidas debido a las Situaciones imprevistas que imposibilitan las Actividades del Plan Anual de Formación de la Rama Judicial. </v>
      </c>
      <c r="G25" s="543" t="str">
        <f>'Mapa Final'!G25</f>
        <v>Ejecución y Administración de Procesos</v>
      </c>
      <c r="H25" s="550" t="str">
        <f>'Mapa Final'!I25</f>
        <v>Media</v>
      </c>
      <c r="I25" s="553" t="str">
        <f>'Mapa Final'!L25</f>
        <v>Leve</v>
      </c>
      <c r="J25" s="563" t="str">
        <f>'Mapa Final'!N25</f>
        <v>Moderado</v>
      </c>
      <c r="K25" s="559" t="str">
        <f>'Mapa Final'!AA25</f>
        <v>Baja</v>
      </c>
      <c r="L25" s="559" t="str">
        <f>'Mapa Final'!AE25</f>
        <v>Leve</v>
      </c>
      <c r="M25" s="556" t="str">
        <f>'Mapa Final'!AG25</f>
        <v>Bajo</v>
      </c>
      <c r="N25" s="559" t="str">
        <f>'Mapa Final'!AH25</f>
        <v>Aceptar</v>
      </c>
      <c r="O25" s="566"/>
      <c r="P25" s="566"/>
      <c r="Q25" s="566"/>
      <c r="R25" s="546">
        <v>44197</v>
      </c>
      <c r="S25" s="546">
        <v>44286</v>
      </c>
      <c r="T25" s="549" t="s">
        <v>540</v>
      </c>
    </row>
    <row r="26" spans="1:176">
      <c r="A26" s="538"/>
      <c r="B26" s="386"/>
      <c r="C26" s="541"/>
      <c r="D26" s="541"/>
      <c r="E26" s="544"/>
      <c r="F26" s="544"/>
      <c r="G26" s="544"/>
      <c r="H26" s="551"/>
      <c r="I26" s="554"/>
      <c r="J26" s="564"/>
      <c r="K26" s="560"/>
      <c r="L26" s="560"/>
      <c r="M26" s="557"/>
      <c r="N26" s="560"/>
      <c r="O26" s="567"/>
      <c r="P26" s="567"/>
      <c r="Q26" s="567"/>
      <c r="R26" s="547"/>
      <c r="S26" s="547"/>
      <c r="T26" s="547"/>
    </row>
    <row r="27" spans="1:176">
      <c r="A27" s="538"/>
      <c r="B27" s="386"/>
      <c r="C27" s="541"/>
      <c r="D27" s="541"/>
      <c r="E27" s="544"/>
      <c r="F27" s="544"/>
      <c r="G27" s="544"/>
      <c r="H27" s="551"/>
      <c r="I27" s="554"/>
      <c r="J27" s="564"/>
      <c r="K27" s="560"/>
      <c r="L27" s="560"/>
      <c r="M27" s="557"/>
      <c r="N27" s="560"/>
      <c r="O27" s="567"/>
      <c r="P27" s="567"/>
      <c r="Q27" s="567"/>
      <c r="R27" s="547"/>
      <c r="S27" s="547"/>
      <c r="T27" s="547"/>
    </row>
    <row r="28" spans="1:176">
      <c r="A28" s="538"/>
      <c r="B28" s="386"/>
      <c r="C28" s="541"/>
      <c r="D28" s="541"/>
      <c r="E28" s="544"/>
      <c r="F28" s="544"/>
      <c r="G28" s="544"/>
      <c r="H28" s="551"/>
      <c r="I28" s="554"/>
      <c r="J28" s="564"/>
      <c r="K28" s="560"/>
      <c r="L28" s="560"/>
      <c r="M28" s="557"/>
      <c r="N28" s="560"/>
      <c r="O28" s="567"/>
      <c r="P28" s="567"/>
      <c r="Q28" s="567"/>
      <c r="R28" s="547"/>
      <c r="S28" s="547"/>
      <c r="T28" s="547"/>
    </row>
    <row r="29" spans="1:176" ht="277.5" customHeight="1" thickBot="1">
      <c r="A29" s="539"/>
      <c r="B29" s="572"/>
      <c r="C29" s="542"/>
      <c r="D29" s="542"/>
      <c r="E29" s="545"/>
      <c r="F29" s="545"/>
      <c r="G29" s="545"/>
      <c r="H29" s="552"/>
      <c r="I29" s="555"/>
      <c r="J29" s="565"/>
      <c r="K29" s="561"/>
      <c r="L29" s="561"/>
      <c r="M29" s="558"/>
      <c r="N29" s="561"/>
      <c r="O29" s="568"/>
      <c r="P29" s="568"/>
      <c r="Q29" s="568"/>
      <c r="R29" s="548"/>
      <c r="S29" s="548"/>
      <c r="T29" s="548"/>
    </row>
    <row r="30" spans="1:176">
      <c r="A30" s="537">
        <f>'Mapa Final'!A30</f>
        <v>5</v>
      </c>
      <c r="B30" s="571" t="str">
        <f>'Mapa Final'!B30</f>
        <v>Riesgo de Corrupción</v>
      </c>
      <c r="C30" s="540" t="str">
        <f>'Mapa Final'!C30</f>
        <v>Reputacional(Corrupción)</v>
      </c>
      <c r="D30" s="540" t="str">
        <f>'Mapa Final'!D30</f>
        <v xml:space="preserve">
1. Indebida influencia de Terceros, ajenos a la organización, para la toma de decisiones
2. Favorecimiento indebido al servidor judicial y/o un tercero</v>
      </c>
      <c r="E30" s="543" t="str">
        <f>'Mapa Final'!E30</f>
        <v>Destinación inadecuada de los recursos asignados</v>
      </c>
      <c r="F30" s="543" t="str">
        <f>'Mapa Final'!F30</f>
        <v>La probabilidad de cualquier acto de corrupción con ocasión de la destinación inadecuada de los recursos asigandos.</v>
      </c>
      <c r="G30" s="543" t="str">
        <f>'Mapa Final'!G30</f>
        <v>Fraude Interno</v>
      </c>
      <c r="H30" s="550" t="str">
        <f>'Mapa Final'!I30</f>
        <v>Media</v>
      </c>
      <c r="I30" s="553" t="str">
        <f>'Mapa Final'!L30</f>
        <v>Mayor</v>
      </c>
      <c r="J30" s="563" t="str">
        <f>'Mapa Final'!N30</f>
        <v xml:space="preserve">Alto </v>
      </c>
      <c r="K30" s="559" t="str">
        <f>'Mapa Final'!AA30</f>
        <v>Baja</v>
      </c>
      <c r="L30" s="559" t="str">
        <f>'Mapa Final'!AE30</f>
        <v>Mayor</v>
      </c>
      <c r="M30" s="556" t="str">
        <f>'Mapa Final'!AG30</f>
        <v xml:space="preserve">Alto </v>
      </c>
      <c r="N30" s="559" t="str">
        <f>'Mapa Final'!AH30</f>
        <v>Reducir(mitigar)</v>
      </c>
      <c r="O30" s="566"/>
      <c r="P30" s="566"/>
      <c r="Q30" s="566"/>
      <c r="R30" s="546">
        <v>44197</v>
      </c>
      <c r="S30" s="546">
        <v>44286</v>
      </c>
      <c r="T30" s="549" t="s">
        <v>541</v>
      </c>
    </row>
    <row r="31" spans="1:176">
      <c r="A31" s="538"/>
      <c r="B31" s="386"/>
      <c r="C31" s="541"/>
      <c r="D31" s="541"/>
      <c r="E31" s="544"/>
      <c r="F31" s="544"/>
      <c r="G31" s="544"/>
      <c r="H31" s="551"/>
      <c r="I31" s="554"/>
      <c r="J31" s="564"/>
      <c r="K31" s="560"/>
      <c r="L31" s="560"/>
      <c r="M31" s="557"/>
      <c r="N31" s="560"/>
      <c r="O31" s="567"/>
      <c r="P31" s="567"/>
      <c r="Q31" s="567"/>
      <c r="R31" s="547"/>
      <c r="S31" s="547"/>
      <c r="T31" s="569"/>
    </row>
    <row r="32" spans="1:176">
      <c r="A32" s="538"/>
      <c r="B32" s="386"/>
      <c r="C32" s="541"/>
      <c r="D32" s="541"/>
      <c r="E32" s="544"/>
      <c r="F32" s="544"/>
      <c r="G32" s="544"/>
      <c r="H32" s="551"/>
      <c r="I32" s="554"/>
      <c r="J32" s="564"/>
      <c r="K32" s="560"/>
      <c r="L32" s="560"/>
      <c r="M32" s="557"/>
      <c r="N32" s="560"/>
      <c r="O32" s="567"/>
      <c r="P32" s="567"/>
      <c r="Q32" s="567"/>
      <c r="R32" s="547"/>
      <c r="S32" s="547"/>
      <c r="T32" s="569"/>
    </row>
    <row r="33" spans="1:20">
      <c r="A33" s="538"/>
      <c r="B33" s="386"/>
      <c r="C33" s="541"/>
      <c r="D33" s="541"/>
      <c r="E33" s="544"/>
      <c r="F33" s="544"/>
      <c r="G33" s="544"/>
      <c r="H33" s="551"/>
      <c r="I33" s="554"/>
      <c r="J33" s="564"/>
      <c r="K33" s="560"/>
      <c r="L33" s="560"/>
      <c r="M33" s="557"/>
      <c r="N33" s="560"/>
      <c r="O33" s="567"/>
      <c r="P33" s="567"/>
      <c r="Q33" s="567"/>
      <c r="R33" s="547"/>
      <c r="S33" s="547"/>
      <c r="T33" s="569"/>
    </row>
    <row r="34" spans="1:20" ht="102.75" customHeight="1" thickBot="1">
      <c r="A34" s="539"/>
      <c r="B34" s="572"/>
      <c r="C34" s="542"/>
      <c r="D34" s="542"/>
      <c r="E34" s="545"/>
      <c r="F34" s="545"/>
      <c r="G34" s="545"/>
      <c r="H34" s="552"/>
      <c r="I34" s="555"/>
      <c r="J34" s="565"/>
      <c r="K34" s="561"/>
      <c r="L34" s="561"/>
      <c r="M34" s="558"/>
      <c r="N34" s="561"/>
      <c r="O34" s="568"/>
      <c r="P34" s="568"/>
      <c r="Q34" s="568"/>
      <c r="R34" s="548"/>
      <c r="S34" s="548"/>
      <c r="T34" s="570"/>
    </row>
    <row r="35" spans="1:20">
      <c r="A35" s="537">
        <f>'Mapa Final'!A35</f>
        <v>6</v>
      </c>
      <c r="B35" s="571" t="str">
        <f>'Mapa Final'!B35</f>
        <v>Inaplicabilidad de la normavidad ambiental vigente</v>
      </c>
      <c r="C35" s="540" t="str">
        <f>'Mapa Final'!C35</f>
        <v xml:space="preserve"> Afectación Ambiental</v>
      </c>
      <c r="D35" s="540" t="str">
        <f>'Mapa Final'!D35</f>
        <v>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v>
      </c>
      <c r="E35" s="543" t="str">
        <f>'Mapa Final'!E35</f>
        <v>Desconocimiento de los lineamientos ambientales y normatividad  ambiental vigente</v>
      </c>
      <c r="F35" s="543" t="str">
        <f>'Mapa Final'!F35</f>
        <v>Posibilidad de afectación ambiental debido al desconocimiento de las lineamientos ambientales y normatividad ambiental vigente</v>
      </c>
      <c r="G35" s="543" t="str">
        <f>'Mapa Final'!G35</f>
        <v>Eventos Ambientales Internos</v>
      </c>
      <c r="H35" s="550" t="str">
        <f>'Mapa Final'!I35</f>
        <v>Media</v>
      </c>
      <c r="I35" s="553" t="str">
        <f>'Mapa Final'!L35</f>
        <v>Moderado</v>
      </c>
      <c r="J35" s="563" t="str">
        <f>'Mapa Final'!N35</f>
        <v>Moderado</v>
      </c>
      <c r="K35" s="559" t="str">
        <f>'Mapa Final'!AA35</f>
        <v>Baja</v>
      </c>
      <c r="L35" s="559" t="str">
        <f>'Mapa Final'!AE35</f>
        <v>Moderado</v>
      </c>
      <c r="M35" s="556" t="str">
        <f>'Mapa Final'!AG35</f>
        <v>Moderado</v>
      </c>
      <c r="N35" s="559" t="str">
        <f>'Mapa Final'!AH35</f>
        <v>Reducir(mitigar)</v>
      </c>
      <c r="O35" s="566"/>
      <c r="P35" s="566"/>
      <c r="Q35" s="566"/>
      <c r="R35" s="566"/>
      <c r="S35" s="566"/>
      <c r="T35" s="566"/>
    </row>
    <row r="36" spans="1:20">
      <c r="A36" s="538"/>
      <c r="B36" s="386"/>
      <c r="C36" s="541"/>
      <c r="D36" s="541"/>
      <c r="E36" s="544"/>
      <c r="F36" s="544"/>
      <c r="G36" s="544"/>
      <c r="H36" s="551"/>
      <c r="I36" s="554"/>
      <c r="J36" s="564"/>
      <c r="K36" s="560"/>
      <c r="L36" s="560"/>
      <c r="M36" s="557"/>
      <c r="N36" s="560"/>
      <c r="O36" s="567"/>
      <c r="P36" s="567"/>
      <c r="Q36" s="567"/>
      <c r="R36" s="567"/>
      <c r="S36" s="567"/>
      <c r="T36" s="567"/>
    </row>
    <row r="37" spans="1:20">
      <c r="A37" s="538"/>
      <c r="B37" s="386"/>
      <c r="C37" s="541"/>
      <c r="D37" s="541"/>
      <c r="E37" s="544"/>
      <c r="F37" s="544"/>
      <c r="G37" s="544"/>
      <c r="H37" s="551"/>
      <c r="I37" s="554"/>
      <c r="J37" s="564"/>
      <c r="K37" s="560"/>
      <c r="L37" s="560"/>
      <c r="M37" s="557"/>
      <c r="N37" s="560"/>
      <c r="O37" s="567"/>
      <c r="P37" s="567"/>
      <c r="Q37" s="567"/>
      <c r="R37" s="567"/>
      <c r="S37" s="567"/>
      <c r="T37" s="567"/>
    </row>
    <row r="38" spans="1:20">
      <c r="A38" s="538"/>
      <c r="B38" s="386"/>
      <c r="C38" s="541"/>
      <c r="D38" s="541"/>
      <c r="E38" s="544"/>
      <c r="F38" s="544"/>
      <c r="G38" s="544"/>
      <c r="H38" s="551"/>
      <c r="I38" s="554"/>
      <c r="J38" s="564"/>
      <c r="K38" s="560"/>
      <c r="L38" s="560"/>
      <c r="M38" s="557"/>
      <c r="N38" s="560"/>
      <c r="O38" s="567"/>
      <c r="P38" s="567"/>
      <c r="Q38" s="567"/>
      <c r="R38" s="567"/>
      <c r="S38" s="567"/>
      <c r="T38" s="567"/>
    </row>
    <row r="39" spans="1:20" ht="278.25" customHeight="1" thickBot="1">
      <c r="A39" s="539"/>
      <c r="B39" s="572"/>
      <c r="C39" s="542"/>
      <c r="D39" s="542"/>
      <c r="E39" s="545"/>
      <c r="F39" s="545"/>
      <c r="G39" s="545"/>
      <c r="H39" s="552"/>
      <c r="I39" s="555"/>
      <c r="J39" s="565"/>
      <c r="K39" s="561"/>
      <c r="L39" s="561"/>
      <c r="M39" s="558"/>
      <c r="N39" s="561"/>
      <c r="O39" s="568"/>
      <c r="P39" s="568"/>
      <c r="Q39" s="568"/>
      <c r="R39" s="568"/>
      <c r="S39" s="568"/>
      <c r="T39" s="568"/>
    </row>
    <row r="40" spans="1:20">
      <c r="A40" s="537">
        <f>'Mapa Final'!A40</f>
        <v>0</v>
      </c>
      <c r="B40" s="571">
        <f>'Mapa Final'!B40</f>
        <v>0</v>
      </c>
      <c r="C40" s="540">
        <f>'Mapa Final'!C40</f>
        <v>0</v>
      </c>
      <c r="D40" s="540">
        <f>'Mapa Final'!D40</f>
        <v>0</v>
      </c>
      <c r="E40" s="543">
        <f>'Mapa Final'!E40</f>
        <v>0</v>
      </c>
      <c r="F40" s="543">
        <f>'Mapa Final'!F40</f>
        <v>0</v>
      </c>
      <c r="G40" s="543">
        <f>'Mapa Final'!G40</f>
        <v>0</v>
      </c>
      <c r="H40" s="550" t="str">
        <f>'Mapa Final'!I40</f>
        <v>Muy Baja</v>
      </c>
      <c r="I40" s="553" t="b">
        <f>'Mapa Final'!L40</f>
        <v>0</v>
      </c>
      <c r="J40" s="563" t="e">
        <f>'Mapa Final'!N40</f>
        <v>#N/A</v>
      </c>
      <c r="K40" s="559" t="e">
        <f>'Mapa Final'!AA40</f>
        <v>#DIV/0!</v>
      </c>
      <c r="L40" s="559" t="e">
        <f>'Mapa Final'!AE40</f>
        <v>#DIV/0!</v>
      </c>
      <c r="M40" s="556" t="e">
        <f>'Mapa Final'!AG40</f>
        <v>#DIV/0!</v>
      </c>
      <c r="N40" s="559">
        <f>'Mapa Final'!AH40</f>
        <v>0</v>
      </c>
      <c r="O40" s="566"/>
      <c r="P40" s="566"/>
      <c r="Q40" s="566"/>
      <c r="R40" s="566"/>
      <c r="S40" s="566"/>
      <c r="T40" s="566"/>
    </row>
    <row r="41" spans="1:20">
      <c r="A41" s="538"/>
      <c r="B41" s="386"/>
      <c r="C41" s="541"/>
      <c r="D41" s="541"/>
      <c r="E41" s="544"/>
      <c r="F41" s="544"/>
      <c r="G41" s="544"/>
      <c r="H41" s="551"/>
      <c r="I41" s="554"/>
      <c r="J41" s="564"/>
      <c r="K41" s="560"/>
      <c r="L41" s="560"/>
      <c r="M41" s="557"/>
      <c r="N41" s="560"/>
      <c r="O41" s="567"/>
      <c r="P41" s="567"/>
      <c r="Q41" s="567"/>
      <c r="R41" s="567"/>
      <c r="S41" s="567"/>
      <c r="T41" s="567"/>
    </row>
    <row r="42" spans="1:20">
      <c r="A42" s="538"/>
      <c r="B42" s="386"/>
      <c r="C42" s="541"/>
      <c r="D42" s="541"/>
      <c r="E42" s="544"/>
      <c r="F42" s="544"/>
      <c r="G42" s="544"/>
      <c r="H42" s="551"/>
      <c r="I42" s="554"/>
      <c r="J42" s="564"/>
      <c r="K42" s="560"/>
      <c r="L42" s="560"/>
      <c r="M42" s="557"/>
      <c r="N42" s="560"/>
      <c r="O42" s="567"/>
      <c r="P42" s="567"/>
      <c r="Q42" s="567"/>
      <c r="R42" s="567"/>
      <c r="S42" s="567"/>
      <c r="T42" s="567"/>
    </row>
    <row r="43" spans="1:20">
      <c r="A43" s="538"/>
      <c r="B43" s="386"/>
      <c r="C43" s="541"/>
      <c r="D43" s="541"/>
      <c r="E43" s="544"/>
      <c r="F43" s="544"/>
      <c r="G43" s="544"/>
      <c r="H43" s="551"/>
      <c r="I43" s="554"/>
      <c r="J43" s="564"/>
      <c r="K43" s="560"/>
      <c r="L43" s="560"/>
      <c r="M43" s="557"/>
      <c r="N43" s="560"/>
      <c r="O43" s="567"/>
      <c r="P43" s="567"/>
      <c r="Q43" s="567"/>
      <c r="R43" s="567"/>
      <c r="S43" s="567"/>
      <c r="T43" s="567"/>
    </row>
    <row r="44" spans="1:20" ht="15.75" thickBot="1">
      <c r="A44" s="539"/>
      <c r="B44" s="572"/>
      <c r="C44" s="542"/>
      <c r="D44" s="542"/>
      <c r="E44" s="545"/>
      <c r="F44" s="545"/>
      <c r="G44" s="545"/>
      <c r="H44" s="552"/>
      <c r="I44" s="555"/>
      <c r="J44" s="565"/>
      <c r="K44" s="561"/>
      <c r="L44" s="561"/>
      <c r="M44" s="558"/>
      <c r="N44" s="561"/>
      <c r="O44" s="568"/>
      <c r="P44" s="568"/>
      <c r="Q44" s="568"/>
      <c r="R44" s="568"/>
      <c r="S44" s="568"/>
      <c r="T44" s="568"/>
    </row>
    <row r="45" spans="1:20">
      <c r="A45" s="537">
        <f>'Mapa Final'!A45</f>
        <v>0</v>
      </c>
      <c r="B45" s="571">
        <f>'Mapa Final'!B45</f>
        <v>0</v>
      </c>
      <c r="C45" s="540">
        <f>'Mapa Final'!C45</f>
        <v>0</v>
      </c>
      <c r="D45" s="540">
        <f>'Mapa Final'!D45</f>
        <v>0</v>
      </c>
      <c r="E45" s="543">
        <f>'Mapa Final'!E45</f>
        <v>0</v>
      </c>
      <c r="F45" s="543">
        <f>'Mapa Final'!F45</f>
        <v>0</v>
      </c>
      <c r="G45" s="543">
        <f>'Mapa Final'!G45</f>
        <v>0</v>
      </c>
      <c r="H45" s="550" t="str">
        <f>'Mapa Final'!I45</f>
        <v>Muy Baja</v>
      </c>
      <c r="I45" s="553" t="b">
        <f>'Mapa Final'!L45</f>
        <v>0</v>
      </c>
      <c r="J45" s="563" t="e">
        <f>'Mapa Final'!N45</f>
        <v>#N/A</v>
      </c>
      <c r="K45" s="559" t="e">
        <f>'Mapa Final'!AA45</f>
        <v>#DIV/0!</v>
      </c>
      <c r="L45" s="559" t="e">
        <f>'Mapa Final'!AE45</f>
        <v>#DIV/0!</v>
      </c>
      <c r="M45" s="556" t="e">
        <f>'Mapa Final'!AG45</f>
        <v>#DIV/0!</v>
      </c>
      <c r="N45" s="559">
        <f>'Mapa Final'!AH45</f>
        <v>0</v>
      </c>
      <c r="O45" s="566"/>
      <c r="P45" s="566"/>
      <c r="Q45" s="566"/>
      <c r="R45" s="566"/>
      <c r="S45" s="566"/>
      <c r="T45" s="566"/>
    </row>
    <row r="46" spans="1:20">
      <c r="A46" s="538"/>
      <c r="B46" s="386"/>
      <c r="C46" s="541"/>
      <c r="D46" s="541"/>
      <c r="E46" s="544"/>
      <c r="F46" s="544"/>
      <c r="G46" s="544"/>
      <c r="H46" s="551"/>
      <c r="I46" s="554"/>
      <c r="J46" s="564"/>
      <c r="K46" s="560"/>
      <c r="L46" s="560"/>
      <c r="M46" s="557"/>
      <c r="N46" s="560"/>
      <c r="O46" s="567"/>
      <c r="P46" s="567"/>
      <c r="Q46" s="567"/>
      <c r="R46" s="567"/>
      <c r="S46" s="567"/>
      <c r="T46" s="567"/>
    </row>
    <row r="47" spans="1:20">
      <c r="A47" s="538"/>
      <c r="B47" s="386"/>
      <c r="C47" s="541"/>
      <c r="D47" s="541"/>
      <c r="E47" s="544"/>
      <c r="F47" s="544"/>
      <c r="G47" s="544"/>
      <c r="H47" s="551"/>
      <c r="I47" s="554"/>
      <c r="J47" s="564"/>
      <c r="K47" s="560"/>
      <c r="L47" s="560"/>
      <c r="M47" s="557"/>
      <c r="N47" s="560"/>
      <c r="O47" s="567"/>
      <c r="P47" s="567"/>
      <c r="Q47" s="567"/>
      <c r="R47" s="567"/>
      <c r="S47" s="567"/>
      <c r="T47" s="567"/>
    </row>
    <row r="48" spans="1:20">
      <c r="A48" s="538"/>
      <c r="B48" s="386"/>
      <c r="C48" s="541"/>
      <c r="D48" s="541"/>
      <c r="E48" s="544"/>
      <c r="F48" s="544"/>
      <c r="G48" s="544"/>
      <c r="H48" s="551"/>
      <c r="I48" s="554"/>
      <c r="J48" s="564"/>
      <c r="K48" s="560"/>
      <c r="L48" s="560"/>
      <c r="M48" s="557"/>
      <c r="N48" s="560"/>
      <c r="O48" s="567"/>
      <c r="P48" s="567"/>
      <c r="Q48" s="567"/>
      <c r="R48" s="567"/>
      <c r="S48" s="567"/>
      <c r="T48" s="567"/>
    </row>
    <row r="49" spans="1:20" ht="15.75" thickBot="1">
      <c r="A49" s="539"/>
      <c r="B49" s="572"/>
      <c r="C49" s="542"/>
      <c r="D49" s="542"/>
      <c r="E49" s="545"/>
      <c r="F49" s="545"/>
      <c r="G49" s="545"/>
      <c r="H49" s="552"/>
      <c r="I49" s="555"/>
      <c r="J49" s="565"/>
      <c r="K49" s="561"/>
      <c r="L49" s="561"/>
      <c r="M49" s="558"/>
      <c r="N49" s="561"/>
      <c r="O49" s="568"/>
      <c r="P49" s="568"/>
      <c r="Q49" s="568"/>
      <c r="R49" s="568"/>
      <c r="S49" s="568"/>
      <c r="T49" s="568"/>
    </row>
    <row r="50" spans="1:20">
      <c r="A50" s="537">
        <f>'Mapa Final'!A50</f>
        <v>0</v>
      </c>
      <c r="B50" s="571">
        <f>'Mapa Final'!B50</f>
        <v>0</v>
      </c>
      <c r="C50" s="540">
        <f>'Mapa Final'!C50</f>
        <v>0</v>
      </c>
      <c r="D50" s="540">
        <f>'Mapa Final'!D50</f>
        <v>0</v>
      </c>
      <c r="E50" s="543">
        <f>'Mapa Final'!E50</f>
        <v>0</v>
      </c>
      <c r="F50" s="543">
        <f>'Mapa Final'!F50</f>
        <v>0</v>
      </c>
      <c r="G50" s="543">
        <f>'Mapa Final'!G50</f>
        <v>0</v>
      </c>
      <c r="H50" s="550" t="str">
        <f>'Mapa Final'!I50</f>
        <v>Muy Baja</v>
      </c>
      <c r="I50" s="553" t="b">
        <f>'Mapa Final'!L50</f>
        <v>0</v>
      </c>
      <c r="J50" s="563" t="e">
        <f>'Mapa Final'!N50</f>
        <v>#N/A</v>
      </c>
      <c r="K50" s="559" t="e">
        <f>'Mapa Final'!AA50</f>
        <v>#DIV/0!</v>
      </c>
      <c r="L50" s="559" t="e">
        <f>'Mapa Final'!AE50</f>
        <v>#DIV/0!</v>
      </c>
      <c r="M50" s="556" t="e">
        <f>'Mapa Final'!AG50</f>
        <v>#DIV/0!</v>
      </c>
      <c r="N50" s="559">
        <f>'Mapa Final'!AH50</f>
        <v>0</v>
      </c>
      <c r="O50" s="566"/>
      <c r="P50" s="566"/>
      <c r="Q50" s="566"/>
      <c r="R50" s="566"/>
      <c r="S50" s="566"/>
      <c r="T50" s="566"/>
    </row>
    <row r="51" spans="1:20">
      <c r="A51" s="538"/>
      <c r="B51" s="386"/>
      <c r="C51" s="541"/>
      <c r="D51" s="541"/>
      <c r="E51" s="544"/>
      <c r="F51" s="544"/>
      <c r="G51" s="544"/>
      <c r="H51" s="551"/>
      <c r="I51" s="554"/>
      <c r="J51" s="564"/>
      <c r="K51" s="560"/>
      <c r="L51" s="560"/>
      <c r="M51" s="557"/>
      <c r="N51" s="560"/>
      <c r="O51" s="567"/>
      <c r="P51" s="567"/>
      <c r="Q51" s="567"/>
      <c r="R51" s="567"/>
      <c r="S51" s="567"/>
      <c r="T51" s="567"/>
    </row>
    <row r="52" spans="1:20">
      <c r="A52" s="538"/>
      <c r="B52" s="386"/>
      <c r="C52" s="541"/>
      <c r="D52" s="541"/>
      <c r="E52" s="544"/>
      <c r="F52" s="544"/>
      <c r="G52" s="544"/>
      <c r="H52" s="551"/>
      <c r="I52" s="554"/>
      <c r="J52" s="564"/>
      <c r="K52" s="560"/>
      <c r="L52" s="560"/>
      <c r="M52" s="557"/>
      <c r="N52" s="560"/>
      <c r="O52" s="567"/>
      <c r="P52" s="567"/>
      <c r="Q52" s="567"/>
      <c r="R52" s="567"/>
      <c r="S52" s="567"/>
      <c r="T52" s="567"/>
    </row>
    <row r="53" spans="1:20">
      <c r="A53" s="538"/>
      <c r="B53" s="386"/>
      <c r="C53" s="541"/>
      <c r="D53" s="541"/>
      <c r="E53" s="544"/>
      <c r="F53" s="544"/>
      <c r="G53" s="544"/>
      <c r="H53" s="551"/>
      <c r="I53" s="554"/>
      <c r="J53" s="564"/>
      <c r="K53" s="560"/>
      <c r="L53" s="560"/>
      <c r="M53" s="557"/>
      <c r="N53" s="560"/>
      <c r="O53" s="567"/>
      <c r="P53" s="567"/>
      <c r="Q53" s="567"/>
      <c r="R53" s="567"/>
      <c r="S53" s="567"/>
      <c r="T53" s="567"/>
    </row>
    <row r="54" spans="1:20" ht="15.75" thickBot="1">
      <c r="A54" s="539"/>
      <c r="B54" s="572"/>
      <c r="C54" s="542"/>
      <c r="D54" s="542"/>
      <c r="E54" s="545"/>
      <c r="F54" s="545"/>
      <c r="G54" s="545"/>
      <c r="H54" s="552"/>
      <c r="I54" s="555"/>
      <c r="J54" s="565"/>
      <c r="K54" s="561"/>
      <c r="L54" s="561"/>
      <c r="M54" s="558"/>
      <c r="N54" s="561"/>
      <c r="O54" s="568"/>
      <c r="P54" s="568"/>
      <c r="Q54" s="568"/>
      <c r="R54" s="568"/>
      <c r="S54" s="568"/>
      <c r="T54" s="568"/>
    </row>
    <row r="55" spans="1:20">
      <c r="A55" s="537">
        <f>'Mapa Final'!A55</f>
        <v>0</v>
      </c>
      <c r="B55" s="571">
        <f>'Mapa Final'!B55</f>
        <v>0</v>
      </c>
      <c r="C55" s="540">
        <f>'Mapa Final'!C55</f>
        <v>0</v>
      </c>
      <c r="D55" s="540">
        <f>'Mapa Final'!D55</f>
        <v>0</v>
      </c>
      <c r="E55" s="543">
        <f>'Mapa Final'!E55</f>
        <v>0</v>
      </c>
      <c r="F55" s="543">
        <f>'Mapa Final'!F55</f>
        <v>0</v>
      </c>
      <c r="G55" s="543">
        <f>'Mapa Final'!G55</f>
        <v>0</v>
      </c>
      <c r="H55" s="550" t="str">
        <f>'Mapa Final'!I55</f>
        <v>Muy Baja</v>
      </c>
      <c r="I55" s="553" t="b">
        <f>'Mapa Final'!L55</f>
        <v>0</v>
      </c>
      <c r="J55" s="563" t="e">
        <f>'Mapa Final'!N55</f>
        <v>#N/A</v>
      </c>
      <c r="K55" s="559" t="e">
        <f>'Mapa Final'!AA55</f>
        <v>#DIV/0!</v>
      </c>
      <c r="L55" s="559" t="e">
        <f>'Mapa Final'!AE55</f>
        <v>#DIV/0!</v>
      </c>
      <c r="M55" s="556" t="e">
        <f>'Mapa Final'!AG55</f>
        <v>#DIV/0!</v>
      </c>
      <c r="N55" s="559">
        <f>'Mapa Final'!AH55</f>
        <v>0</v>
      </c>
      <c r="O55" s="566"/>
      <c r="P55" s="566"/>
      <c r="Q55" s="566"/>
      <c r="R55" s="566"/>
      <c r="S55" s="566"/>
      <c r="T55" s="566"/>
    </row>
    <row r="56" spans="1:20">
      <c r="A56" s="538"/>
      <c r="B56" s="386"/>
      <c r="C56" s="541"/>
      <c r="D56" s="541"/>
      <c r="E56" s="544"/>
      <c r="F56" s="544"/>
      <c r="G56" s="544"/>
      <c r="H56" s="551"/>
      <c r="I56" s="554"/>
      <c r="J56" s="564"/>
      <c r="K56" s="560"/>
      <c r="L56" s="560"/>
      <c r="M56" s="557"/>
      <c r="N56" s="560"/>
      <c r="O56" s="567"/>
      <c r="P56" s="567"/>
      <c r="Q56" s="567"/>
      <c r="R56" s="567"/>
      <c r="S56" s="567"/>
      <c r="T56" s="567"/>
    </row>
    <row r="57" spans="1:20">
      <c r="A57" s="538"/>
      <c r="B57" s="386"/>
      <c r="C57" s="541"/>
      <c r="D57" s="541"/>
      <c r="E57" s="544"/>
      <c r="F57" s="544"/>
      <c r="G57" s="544"/>
      <c r="H57" s="551"/>
      <c r="I57" s="554"/>
      <c r="J57" s="564"/>
      <c r="K57" s="560"/>
      <c r="L57" s="560"/>
      <c r="M57" s="557"/>
      <c r="N57" s="560"/>
      <c r="O57" s="567"/>
      <c r="P57" s="567"/>
      <c r="Q57" s="567"/>
      <c r="R57" s="567"/>
      <c r="S57" s="567"/>
      <c r="T57" s="567"/>
    </row>
    <row r="58" spans="1:20">
      <c r="A58" s="538"/>
      <c r="B58" s="386"/>
      <c r="C58" s="541"/>
      <c r="D58" s="541"/>
      <c r="E58" s="544"/>
      <c r="F58" s="544"/>
      <c r="G58" s="544"/>
      <c r="H58" s="551"/>
      <c r="I58" s="554"/>
      <c r="J58" s="564"/>
      <c r="K58" s="560"/>
      <c r="L58" s="560"/>
      <c r="M58" s="557"/>
      <c r="N58" s="560"/>
      <c r="O58" s="567"/>
      <c r="P58" s="567"/>
      <c r="Q58" s="567"/>
      <c r="R58" s="567"/>
      <c r="S58" s="567"/>
      <c r="T58" s="567"/>
    </row>
    <row r="59" spans="1:20" ht="15.75" thickBot="1">
      <c r="A59" s="539"/>
      <c r="B59" s="572"/>
      <c r="C59" s="542"/>
      <c r="D59" s="542"/>
      <c r="E59" s="545"/>
      <c r="F59" s="545"/>
      <c r="G59" s="545"/>
      <c r="H59" s="552"/>
      <c r="I59" s="555"/>
      <c r="J59" s="565"/>
      <c r="K59" s="561"/>
      <c r="L59" s="561"/>
      <c r="M59" s="558"/>
      <c r="N59" s="561"/>
      <c r="O59" s="568"/>
      <c r="P59" s="568"/>
      <c r="Q59" s="568"/>
      <c r="R59" s="568"/>
      <c r="S59" s="568"/>
      <c r="T59" s="568"/>
    </row>
  </sheetData>
  <mergeCells count="219">
    <mergeCell ref="B10:B14"/>
    <mergeCell ref="B15:B19"/>
    <mergeCell ref="B20:B24"/>
    <mergeCell ref="B25:B29"/>
    <mergeCell ref="B30:B34"/>
    <mergeCell ref="B35:B39"/>
    <mergeCell ref="B40:B44"/>
    <mergeCell ref="B45:B49"/>
    <mergeCell ref="B50:B54"/>
    <mergeCell ref="P55:P59"/>
    <mergeCell ref="Q55:Q59"/>
    <mergeCell ref="R55:R59"/>
    <mergeCell ref="S55:S59"/>
    <mergeCell ref="T55:T59"/>
    <mergeCell ref="J55:J59"/>
    <mergeCell ref="K55:K59"/>
    <mergeCell ref="L55:L59"/>
    <mergeCell ref="M55:M59"/>
    <mergeCell ref="N55:N59"/>
    <mergeCell ref="O55:O59"/>
    <mergeCell ref="A55:A59"/>
    <mergeCell ref="C55:C59"/>
    <mergeCell ref="D55:D59"/>
    <mergeCell ref="E55:E59"/>
    <mergeCell ref="F55:F59"/>
    <mergeCell ref="G55:G59"/>
    <mergeCell ref="H55:H59"/>
    <mergeCell ref="I55:I59"/>
    <mergeCell ref="M50:M54"/>
    <mergeCell ref="G50:G54"/>
    <mergeCell ref="H50:H54"/>
    <mergeCell ref="I50:I54"/>
    <mergeCell ref="J50:J54"/>
    <mergeCell ref="K50:K54"/>
    <mergeCell ref="L50:L54"/>
    <mergeCell ref="B55:B59"/>
    <mergeCell ref="P45:P49"/>
    <mergeCell ref="Q45:Q49"/>
    <mergeCell ref="R45:R49"/>
    <mergeCell ref="S45:S49"/>
    <mergeCell ref="T45:T49"/>
    <mergeCell ref="A50:A54"/>
    <mergeCell ref="C50:C54"/>
    <mergeCell ref="D50:D54"/>
    <mergeCell ref="E50:E54"/>
    <mergeCell ref="F50:F54"/>
    <mergeCell ref="J45:J49"/>
    <mergeCell ref="K45:K49"/>
    <mergeCell ref="L45:L49"/>
    <mergeCell ref="M45:M49"/>
    <mergeCell ref="N45:N49"/>
    <mergeCell ref="O45:O49"/>
    <mergeCell ref="S50:S54"/>
    <mergeCell ref="T50:T54"/>
    <mergeCell ref="N50:N54"/>
    <mergeCell ref="O50:O54"/>
    <mergeCell ref="P50:P54"/>
    <mergeCell ref="Q50:Q54"/>
    <mergeCell ref="R50:R54"/>
    <mergeCell ref="A45:A49"/>
    <mergeCell ref="C45:C49"/>
    <mergeCell ref="D45:D49"/>
    <mergeCell ref="E45:E49"/>
    <mergeCell ref="F45:F49"/>
    <mergeCell ref="G45:G49"/>
    <mergeCell ref="H45:H49"/>
    <mergeCell ref="I45:I49"/>
    <mergeCell ref="M40:M44"/>
    <mergeCell ref="G40:G44"/>
    <mergeCell ref="H40:H44"/>
    <mergeCell ref="I40:I44"/>
    <mergeCell ref="J40:J44"/>
    <mergeCell ref="K40:K44"/>
    <mergeCell ref="L40:L44"/>
    <mergeCell ref="P35:P39"/>
    <mergeCell ref="Q35:Q39"/>
    <mergeCell ref="R35:R39"/>
    <mergeCell ref="S35:S39"/>
    <mergeCell ref="T35:T39"/>
    <mergeCell ref="A40:A44"/>
    <mergeCell ref="C40:C44"/>
    <mergeCell ref="D40:D44"/>
    <mergeCell ref="E40:E44"/>
    <mergeCell ref="F40:F44"/>
    <mergeCell ref="J35:J39"/>
    <mergeCell ref="K35:K39"/>
    <mergeCell ref="L35:L39"/>
    <mergeCell ref="M35:M39"/>
    <mergeCell ref="N35:N39"/>
    <mergeCell ref="O35:O39"/>
    <mergeCell ref="S40:S44"/>
    <mergeCell ref="T40:T44"/>
    <mergeCell ref="N40:N44"/>
    <mergeCell ref="O40:O44"/>
    <mergeCell ref="P40:P44"/>
    <mergeCell ref="Q40:Q44"/>
    <mergeCell ref="R40:R44"/>
    <mergeCell ref="A35:A39"/>
    <mergeCell ref="C35:C39"/>
    <mergeCell ref="D35:D39"/>
    <mergeCell ref="E35:E39"/>
    <mergeCell ref="F35:F39"/>
    <mergeCell ref="G35:G39"/>
    <mergeCell ref="H35:H39"/>
    <mergeCell ref="I35:I39"/>
    <mergeCell ref="M30:M34"/>
    <mergeCell ref="G30:G34"/>
    <mergeCell ref="H30:H34"/>
    <mergeCell ref="I30:I34"/>
    <mergeCell ref="J30:J34"/>
    <mergeCell ref="K30:K34"/>
    <mergeCell ref="L30:L34"/>
    <mergeCell ref="R25:R29"/>
    <mergeCell ref="S25:S29"/>
    <mergeCell ref="T25:T29"/>
    <mergeCell ref="A30:A34"/>
    <mergeCell ref="C30:C34"/>
    <mergeCell ref="D30:D34"/>
    <mergeCell ref="E30:E34"/>
    <mergeCell ref="F30:F34"/>
    <mergeCell ref="J25:J29"/>
    <mergeCell ref="K25:K29"/>
    <mergeCell ref="L25:L29"/>
    <mergeCell ref="M25:M29"/>
    <mergeCell ref="N25:N29"/>
    <mergeCell ref="O25:O29"/>
    <mergeCell ref="S30:S34"/>
    <mergeCell ref="T30:T34"/>
    <mergeCell ref="N30:N34"/>
    <mergeCell ref="O30:O34"/>
    <mergeCell ref="P30:P34"/>
    <mergeCell ref="Q30:Q34"/>
    <mergeCell ref="R30:R34"/>
    <mergeCell ref="S20:S24"/>
    <mergeCell ref="T20:T24"/>
    <mergeCell ref="A25:A29"/>
    <mergeCell ref="C25:C29"/>
    <mergeCell ref="D25:D29"/>
    <mergeCell ref="E25:E29"/>
    <mergeCell ref="F25:F29"/>
    <mergeCell ref="G25:G29"/>
    <mergeCell ref="H25:H29"/>
    <mergeCell ref="I25:I29"/>
    <mergeCell ref="M20:M24"/>
    <mergeCell ref="N20:N24"/>
    <mergeCell ref="O20:O24"/>
    <mergeCell ref="P20:P24"/>
    <mergeCell ref="Q20:Q24"/>
    <mergeCell ref="R20:R24"/>
    <mergeCell ref="G20:G24"/>
    <mergeCell ref="H20:H24"/>
    <mergeCell ref="I20:I24"/>
    <mergeCell ref="J20:J24"/>
    <mergeCell ref="K20:K24"/>
    <mergeCell ref="L20:L24"/>
    <mergeCell ref="P25:P29"/>
    <mergeCell ref="Q25:Q29"/>
    <mergeCell ref="A20:A24"/>
    <mergeCell ref="C20:C24"/>
    <mergeCell ref="D20:D24"/>
    <mergeCell ref="E20:E24"/>
    <mergeCell ref="F20:F24"/>
    <mergeCell ref="J15:J19"/>
    <mergeCell ref="K15:K19"/>
    <mergeCell ref="L15:L19"/>
    <mergeCell ref="M15:M19"/>
    <mergeCell ref="I10:I14"/>
    <mergeCell ref="J10:J14"/>
    <mergeCell ref="K10:K14"/>
    <mergeCell ref="L10:L14"/>
    <mergeCell ref="P15:P19"/>
    <mergeCell ref="Q15:Q19"/>
    <mergeCell ref="R15:R19"/>
    <mergeCell ref="S15:S19"/>
    <mergeCell ref="T15:T19"/>
    <mergeCell ref="N15:N19"/>
    <mergeCell ref="O15:O19"/>
    <mergeCell ref="A9:N9"/>
    <mergeCell ref="A10:A14"/>
    <mergeCell ref="C10:C14"/>
    <mergeCell ref="D10:D14"/>
    <mergeCell ref="E10:E14"/>
    <mergeCell ref="F10:F14"/>
    <mergeCell ref="S10:S14"/>
    <mergeCell ref="T10:T14"/>
    <mergeCell ref="A15:A19"/>
    <mergeCell ref="C15:C19"/>
    <mergeCell ref="D15:D19"/>
    <mergeCell ref="E15:E19"/>
    <mergeCell ref="F15:F19"/>
    <mergeCell ref="G15:G19"/>
    <mergeCell ref="H15:H19"/>
    <mergeCell ref="I15:I19"/>
    <mergeCell ref="M10:M14"/>
    <mergeCell ref="N10:N14"/>
    <mergeCell ref="O10:O14"/>
    <mergeCell ref="P10:P14"/>
    <mergeCell ref="Q10:Q14"/>
    <mergeCell ref="R10:R14"/>
    <mergeCell ref="G10:G14"/>
    <mergeCell ref="H10:H14"/>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s>
  <conditionalFormatting sqref="D8:G8 H7 H60:J1048576 A7:B7">
    <cfRule type="containsText" dxfId="2391" priority="663" operator="containsText" text="3- Moderado">
      <formula>NOT(ISERROR(SEARCH("3- Moderado",A7)))</formula>
    </cfRule>
    <cfRule type="containsText" dxfId="2390" priority="664" operator="containsText" text="6- Moderado">
      <formula>NOT(ISERROR(SEARCH("6- Moderado",A7)))</formula>
    </cfRule>
    <cfRule type="containsText" dxfId="2389" priority="665" operator="containsText" text="4- Moderado">
      <formula>NOT(ISERROR(SEARCH("4- Moderado",A7)))</formula>
    </cfRule>
    <cfRule type="containsText" dxfId="2388" priority="666" operator="containsText" text="3- Bajo">
      <formula>NOT(ISERROR(SEARCH("3- Bajo",A7)))</formula>
    </cfRule>
    <cfRule type="containsText" dxfId="2387" priority="667" operator="containsText" text="4- Bajo">
      <formula>NOT(ISERROR(SEARCH("4- Bajo",A7)))</formula>
    </cfRule>
    <cfRule type="containsText" dxfId="2386" priority="668" operator="containsText" text="1- Bajo">
      <formula>NOT(ISERROR(SEARCH("1- Bajo",A7)))</formula>
    </cfRule>
  </conditionalFormatting>
  <conditionalFormatting sqref="H8:J8">
    <cfRule type="containsText" dxfId="2385" priority="656" operator="containsText" text="3- Moderado">
      <formula>NOT(ISERROR(SEARCH("3- Moderado",H8)))</formula>
    </cfRule>
    <cfRule type="containsText" dxfId="2384" priority="657" operator="containsText" text="6- Moderado">
      <formula>NOT(ISERROR(SEARCH("6- Moderado",H8)))</formula>
    </cfRule>
    <cfRule type="containsText" dxfId="2383" priority="658" operator="containsText" text="4- Moderado">
      <formula>NOT(ISERROR(SEARCH("4- Moderado",H8)))</formula>
    </cfRule>
    <cfRule type="containsText" dxfId="2382" priority="659" operator="containsText" text="3- Bajo">
      <formula>NOT(ISERROR(SEARCH("3- Bajo",H8)))</formula>
    </cfRule>
    <cfRule type="containsText" dxfId="2381" priority="660" operator="containsText" text="4- Bajo">
      <formula>NOT(ISERROR(SEARCH("4- Bajo",H8)))</formula>
    </cfRule>
    <cfRule type="containsText" dxfId="2380" priority="662" operator="containsText" text="1- Bajo">
      <formula>NOT(ISERROR(SEARCH("1- Bajo",H8)))</formula>
    </cfRule>
  </conditionalFormatting>
  <conditionalFormatting sqref="J8 J60:J1048576">
    <cfRule type="containsText" dxfId="2379" priority="645" operator="containsText" text="25- Extremo">
      <formula>NOT(ISERROR(SEARCH("25- Extremo",J8)))</formula>
    </cfRule>
    <cfRule type="containsText" dxfId="2378" priority="646" operator="containsText" text="20- Extremo">
      <formula>NOT(ISERROR(SEARCH("20- Extremo",J8)))</formula>
    </cfRule>
    <cfRule type="containsText" dxfId="2377" priority="647" operator="containsText" text="15- Extremo">
      <formula>NOT(ISERROR(SEARCH("15- Extremo",J8)))</formula>
    </cfRule>
    <cfRule type="containsText" dxfId="2376" priority="648" operator="containsText" text="10- Extremo">
      <formula>NOT(ISERROR(SEARCH("10- Extremo",J8)))</formula>
    </cfRule>
    <cfRule type="containsText" dxfId="2375" priority="649" operator="containsText" text="5- Extremo">
      <formula>NOT(ISERROR(SEARCH("5- Extremo",J8)))</formula>
    </cfRule>
    <cfRule type="containsText" dxfId="2374" priority="650" operator="containsText" text="12- Alto">
      <formula>NOT(ISERROR(SEARCH("12- Alto",J8)))</formula>
    </cfRule>
    <cfRule type="containsText" dxfId="2373" priority="651" operator="containsText" text="10- Alto">
      <formula>NOT(ISERROR(SEARCH("10- Alto",J8)))</formula>
    </cfRule>
    <cfRule type="containsText" dxfId="2372" priority="652" operator="containsText" text="9- Alto">
      <formula>NOT(ISERROR(SEARCH("9- Alto",J8)))</formula>
    </cfRule>
    <cfRule type="containsText" dxfId="2371" priority="653" operator="containsText" text="8- Alto">
      <formula>NOT(ISERROR(SEARCH("8- Alto",J8)))</formula>
    </cfRule>
    <cfRule type="containsText" dxfId="2370" priority="654" operator="containsText" text="5- Alto">
      <formula>NOT(ISERROR(SEARCH("5- Alto",J8)))</formula>
    </cfRule>
    <cfRule type="containsText" dxfId="2369" priority="655" operator="containsText" text="4- Alto">
      <formula>NOT(ISERROR(SEARCH("4- Alto",J8)))</formula>
    </cfRule>
    <cfRule type="containsText" dxfId="2368" priority="661" operator="containsText" text="2- Bajo">
      <formula>NOT(ISERROR(SEARCH("2- Bajo",J8)))</formula>
    </cfRule>
  </conditionalFormatting>
  <conditionalFormatting sqref="K10:L10 K15:L15 K20:L20">
    <cfRule type="containsText" dxfId="2367" priority="639" operator="containsText" text="3- Moderado">
      <formula>NOT(ISERROR(SEARCH("3- Moderado",K10)))</formula>
    </cfRule>
    <cfRule type="containsText" dxfId="2366" priority="640" operator="containsText" text="6- Moderado">
      <formula>NOT(ISERROR(SEARCH("6- Moderado",K10)))</formula>
    </cfRule>
    <cfRule type="containsText" dxfId="2365" priority="641" operator="containsText" text="4- Moderado">
      <formula>NOT(ISERROR(SEARCH("4- Moderado",K10)))</formula>
    </cfRule>
    <cfRule type="containsText" dxfId="2364" priority="642" operator="containsText" text="3- Bajo">
      <formula>NOT(ISERROR(SEARCH("3- Bajo",K10)))</formula>
    </cfRule>
    <cfRule type="containsText" dxfId="2363" priority="643" operator="containsText" text="4- Bajo">
      <formula>NOT(ISERROR(SEARCH("4- Bajo",K10)))</formula>
    </cfRule>
    <cfRule type="containsText" dxfId="2362" priority="644" operator="containsText" text="1- Bajo">
      <formula>NOT(ISERROR(SEARCH("1- Bajo",K10)))</formula>
    </cfRule>
  </conditionalFormatting>
  <conditionalFormatting sqref="H10:I10 H15:I15 H20:I20">
    <cfRule type="containsText" dxfId="2361" priority="633" operator="containsText" text="3- Moderado">
      <formula>NOT(ISERROR(SEARCH("3- Moderado",H10)))</formula>
    </cfRule>
    <cfRule type="containsText" dxfId="2360" priority="634" operator="containsText" text="6- Moderado">
      <formula>NOT(ISERROR(SEARCH("6- Moderado",H10)))</formula>
    </cfRule>
    <cfRule type="containsText" dxfId="2359" priority="635" operator="containsText" text="4- Moderado">
      <formula>NOT(ISERROR(SEARCH("4- Moderado",H10)))</formula>
    </cfRule>
    <cfRule type="containsText" dxfId="2358" priority="636" operator="containsText" text="3- Bajo">
      <formula>NOT(ISERROR(SEARCH("3- Bajo",H10)))</formula>
    </cfRule>
    <cfRule type="containsText" dxfId="2357" priority="637" operator="containsText" text="4- Bajo">
      <formula>NOT(ISERROR(SEARCH("4- Bajo",H10)))</formula>
    </cfRule>
    <cfRule type="containsText" dxfId="2356" priority="638" operator="containsText" text="1- Bajo">
      <formula>NOT(ISERROR(SEARCH("1- Bajo",H10)))</formula>
    </cfRule>
  </conditionalFormatting>
  <conditionalFormatting sqref="A10:E10 E15 A15:B15 B20 B25 B30 B35 B40 B45 B50 B55">
    <cfRule type="containsText" dxfId="2355" priority="627" operator="containsText" text="3- Moderado">
      <formula>NOT(ISERROR(SEARCH("3- Moderado",A10)))</formula>
    </cfRule>
    <cfRule type="containsText" dxfId="2354" priority="628" operator="containsText" text="6- Moderado">
      <formula>NOT(ISERROR(SEARCH("6- Moderado",A10)))</formula>
    </cfRule>
    <cfRule type="containsText" dxfId="2353" priority="629" operator="containsText" text="4- Moderado">
      <formula>NOT(ISERROR(SEARCH("4- Moderado",A10)))</formula>
    </cfRule>
    <cfRule type="containsText" dxfId="2352" priority="630" operator="containsText" text="3- Bajo">
      <formula>NOT(ISERROR(SEARCH("3- Bajo",A10)))</formula>
    </cfRule>
    <cfRule type="containsText" dxfId="2351" priority="631" operator="containsText" text="4- Bajo">
      <formula>NOT(ISERROR(SEARCH("4- Bajo",A10)))</formula>
    </cfRule>
    <cfRule type="containsText" dxfId="2350" priority="632" operator="containsText" text="1- Bajo">
      <formula>NOT(ISERROR(SEARCH("1- Bajo",A10)))</formula>
    </cfRule>
  </conditionalFormatting>
  <conditionalFormatting sqref="F10:G10 F15:G15">
    <cfRule type="containsText" dxfId="2349" priority="621" operator="containsText" text="3- Moderado">
      <formula>NOT(ISERROR(SEARCH("3- Moderado",F10)))</formula>
    </cfRule>
    <cfRule type="containsText" dxfId="2348" priority="622" operator="containsText" text="6- Moderado">
      <formula>NOT(ISERROR(SEARCH("6- Moderado",F10)))</formula>
    </cfRule>
    <cfRule type="containsText" dxfId="2347" priority="623" operator="containsText" text="4- Moderado">
      <formula>NOT(ISERROR(SEARCH("4- Moderado",F10)))</formula>
    </cfRule>
    <cfRule type="containsText" dxfId="2346" priority="624" operator="containsText" text="3- Bajo">
      <formula>NOT(ISERROR(SEARCH("3- Bajo",F10)))</formula>
    </cfRule>
    <cfRule type="containsText" dxfId="2345" priority="625" operator="containsText" text="4- Bajo">
      <formula>NOT(ISERROR(SEARCH("4- Bajo",F10)))</formula>
    </cfRule>
    <cfRule type="containsText" dxfId="2344" priority="626" operator="containsText" text="1- Bajo">
      <formula>NOT(ISERROR(SEARCH("1- Bajo",F10)))</formula>
    </cfRule>
  </conditionalFormatting>
  <conditionalFormatting sqref="K8">
    <cfRule type="containsText" dxfId="2343" priority="615" operator="containsText" text="3- Moderado">
      <formula>NOT(ISERROR(SEARCH("3- Moderado",K8)))</formula>
    </cfRule>
    <cfRule type="containsText" dxfId="2342" priority="616" operator="containsText" text="6- Moderado">
      <formula>NOT(ISERROR(SEARCH("6- Moderado",K8)))</formula>
    </cfRule>
    <cfRule type="containsText" dxfId="2341" priority="617" operator="containsText" text="4- Moderado">
      <formula>NOT(ISERROR(SEARCH("4- Moderado",K8)))</formula>
    </cfRule>
    <cfRule type="containsText" dxfId="2340" priority="618" operator="containsText" text="3- Bajo">
      <formula>NOT(ISERROR(SEARCH("3- Bajo",K8)))</formula>
    </cfRule>
    <cfRule type="containsText" dxfId="2339" priority="619" operator="containsText" text="4- Bajo">
      <formula>NOT(ISERROR(SEARCH("4- Bajo",K8)))</formula>
    </cfRule>
    <cfRule type="containsText" dxfId="2338" priority="620" operator="containsText" text="1- Bajo">
      <formula>NOT(ISERROR(SEARCH("1- Bajo",K8)))</formula>
    </cfRule>
  </conditionalFormatting>
  <conditionalFormatting sqref="L8">
    <cfRule type="containsText" dxfId="2337" priority="609" operator="containsText" text="3- Moderado">
      <formula>NOT(ISERROR(SEARCH("3- Moderado",L8)))</formula>
    </cfRule>
    <cfRule type="containsText" dxfId="2336" priority="610" operator="containsText" text="6- Moderado">
      <formula>NOT(ISERROR(SEARCH("6- Moderado",L8)))</formula>
    </cfRule>
    <cfRule type="containsText" dxfId="2335" priority="611" operator="containsText" text="4- Moderado">
      <formula>NOT(ISERROR(SEARCH("4- Moderado",L8)))</formula>
    </cfRule>
    <cfRule type="containsText" dxfId="2334" priority="612" operator="containsText" text="3- Bajo">
      <formula>NOT(ISERROR(SEARCH("3- Bajo",L8)))</formula>
    </cfRule>
    <cfRule type="containsText" dxfId="2333" priority="613" operator="containsText" text="4- Bajo">
      <formula>NOT(ISERROR(SEARCH("4- Bajo",L8)))</formula>
    </cfRule>
    <cfRule type="containsText" dxfId="2332" priority="614" operator="containsText" text="1- Bajo">
      <formula>NOT(ISERROR(SEARCH("1- Bajo",L8)))</formula>
    </cfRule>
  </conditionalFormatting>
  <conditionalFormatting sqref="M8">
    <cfRule type="containsText" dxfId="2331" priority="603" operator="containsText" text="3- Moderado">
      <formula>NOT(ISERROR(SEARCH("3- Moderado",M8)))</formula>
    </cfRule>
    <cfRule type="containsText" dxfId="2330" priority="604" operator="containsText" text="6- Moderado">
      <formula>NOT(ISERROR(SEARCH("6- Moderado",M8)))</formula>
    </cfRule>
    <cfRule type="containsText" dxfId="2329" priority="605" operator="containsText" text="4- Moderado">
      <formula>NOT(ISERROR(SEARCH("4- Moderado",M8)))</formula>
    </cfRule>
    <cfRule type="containsText" dxfId="2328" priority="606" operator="containsText" text="3- Bajo">
      <formula>NOT(ISERROR(SEARCH("3- Bajo",M8)))</formula>
    </cfRule>
    <cfRule type="containsText" dxfId="2327" priority="607" operator="containsText" text="4- Bajo">
      <formula>NOT(ISERROR(SEARCH("4- Bajo",M8)))</formula>
    </cfRule>
    <cfRule type="containsText" dxfId="2326" priority="608" operator="containsText" text="1- Bajo">
      <formula>NOT(ISERROR(SEARCH("1- Bajo",M8)))</formula>
    </cfRule>
  </conditionalFormatting>
  <conditionalFormatting sqref="J10:J24">
    <cfRule type="containsText" dxfId="2325" priority="598" operator="containsText" text="Bajo">
      <formula>NOT(ISERROR(SEARCH("Bajo",J10)))</formula>
    </cfRule>
    <cfRule type="containsText" dxfId="2324" priority="599" operator="containsText" text="Moderado">
      <formula>NOT(ISERROR(SEARCH("Moderado",J10)))</formula>
    </cfRule>
    <cfRule type="containsText" dxfId="2323" priority="600" operator="containsText" text="Alto">
      <formula>NOT(ISERROR(SEARCH("Alto",J10)))</formula>
    </cfRule>
    <cfRule type="containsText" dxfId="2322" priority="601" operator="containsText" text="Extremo">
      <formula>NOT(ISERROR(SEARCH("Extremo",J10)))</formula>
    </cfRule>
    <cfRule type="colorScale" priority="602">
      <colorScale>
        <cfvo type="min"/>
        <cfvo type="max"/>
        <color rgb="FFFF7128"/>
        <color rgb="FFFFEF9C"/>
      </colorScale>
    </cfRule>
  </conditionalFormatting>
  <conditionalFormatting sqref="M10:M24">
    <cfRule type="containsText" dxfId="2321" priority="573" operator="containsText" text="Moderado">
      <formula>NOT(ISERROR(SEARCH("Moderado",M10)))</formula>
    </cfRule>
    <cfRule type="containsText" dxfId="2320" priority="593" operator="containsText" text="Bajo">
      <formula>NOT(ISERROR(SEARCH("Bajo",M10)))</formula>
    </cfRule>
    <cfRule type="containsText" dxfId="2319" priority="594" operator="containsText" text="Moderado">
      <formula>NOT(ISERROR(SEARCH("Moderado",M10)))</formula>
    </cfRule>
    <cfRule type="containsText" dxfId="2318" priority="595" operator="containsText" text="Alto">
      <formula>NOT(ISERROR(SEARCH("Alto",M10)))</formula>
    </cfRule>
    <cfRule type="containsText" dxfId="2317" priority="596" operator="containsText" text="Extremo">
      <formula>NOT(ISERROR(SEARCH("Extremo",M10)))</formula>
    </cfRule>
    <cfRule type="colorScale" priority="597">
      <colorScale>
        <cfvo type="min"/>
        <cfvo type="max"/>
        <color rgb="FFFF7128"/>
        <color rgb="FFFFEF9C"/>
      </colorScale>
    </cfRule>
  </conditionalFormatting>
  <conditionalFormatting sqref="N10 N15 N20">
    <cfRule type="containsText" dxfId="2316" priority="587" operator="containsText" text="3- Moderado">
      <formula>NOT(ISERROR(SEARCH("3- Moderado",N10)))</formula>
    </cfRule>
    <cfRule type="containsText" dxfId="2315" priority="588" operator="containsText" text="6- Moderado">
      <formula>NOT(ISERROR(SEARCH("6- Moderado",N10)))</formula>
    </cfRule>
    <cfRule type="containsText" dxfId="2314" priority="589" operator="containsText" text="4- Moderado">
      <formula>NOT(ISERROR(SEARCH("4- Moderado",N10)))</formula>
    </cfRule>
    <cfRule type="containsText" dxfId="2313" priority="590" operator="containsText" text="3- Bajo">
      <formula>NOT(ISERROR(SEARCH("3- Bajo",N10)))</formula>
    </cfRule>
    <cfRule type="containsText" dxfId="2312" priority="591" operator="containsText" text="4- Bajo">
      <formula>NOT(ISERROR(SEARCH("4- Bajo",N10)))</formula>
    </cfRule>
    <cfRule type="containsText" dxfId="2311" priority="592" operator="containsText" text="1- Bajo">
      <formula>NOT(ISERROR(SEARCH("1- Bajo",N10)))</formula>
    </cfRule>
  </conditionalFormatting>
  <conditionalFormatting sqref="H10:H24">
    <cfRule type="containsText" dxfId="2310" priority="574" operator="containsText" text="Muy Alta">
      <formula>NOT(ISERROR(SEARCH("Muy Alta",H10)))</formula>
    </cfRule>
    <cfRule type="containsText" dxfId="2309" priority="575" operator="containsText" text="Alta">
      <formula>NOT(ISERROR(SEARCH("Alta",H10)))</formula>
    </cfRule>
    <cfRule type="containsText" dxfId="2308" priority="576" operator="containsText" text="Muy Alta">
      <formula>NOT(ISERROR(SEARCH("Muy Alta",H10)))</formula>
    </cfRule>
    <cfRule type="containsText" dxfId="2307" priority="581" operator="containsText" text="Muy Baja">
      <formula>NOT(ISERROR(SEARCH("Muy Baja",H10)))</formula>
    </cfRule>
    <cfRule type="containsText" dxfId="2306" priority="582" operator="containsText" text="Baja">
      <formula>NOT(ISERROR(SEARCH("Baja",H10)))</formula>
    </cfRule>
    <cfRule type="containsText" dxfId="2305" priority="583" operator="containsText" text="Media">
      <formula>NOT(ISERROR(SEARCH("Media",H10)))</formula>
    </cfRule>
    <cfRule type="containsText" dxfId="2304" priority="584" operator="containsText" text="Alta">
      <formula>NOT(ISERROR(SEARCH("Alta",H10)))</formula>
    </cfRule>
    <cfRule type="containsText" dxfId="2303" priority="586" operator="containsText" text="Muy Alta">
      <formula>NOT(ISERROR(SEARCH("Muy Alta",H10)))</formula>
    </cfRule>
  </conditionalFormatting>
  <conditionalFormatting sqref="I10:I24">
    <cfRule type="containsText" dxfId="2302" priority="577" operator="containsText" text="Catastrófico">
      <formula>NOT(ISERROR(SEARCH("Catastrófico",I10)))</formula>
    </cfRule>
    <cfRule type="containsText" dxfId="2301" priority="578" operator="containsText" text="Mayor">
      <formula>NOT(ISERROR(SEARCH("Mayor",I10)))</formula>
    </cfRule>
    <cfRule type="containsText" dxfId="2300" priority="579" operator="containsText" text="Menor">
      <formula>NOT(ISERROR(SEARCH("Menor",I10)))</formula>
    </cfRule>
    <cfRule type="containsText" dxfId="2299" priority="580" operator="containsText" text="Leve">
      <formula>NOT(ISERROR(SEARCH("Leve",I10)))</formula>
    </cfRule>
    <cfRule type="containsText" dxfId="2298" priority="585" operator="containsText" text="Moderado">
      <formula>NOT(ISERROR(SEARCH("Moderado",I10)))</formula>
    </cfRule>
  </conditionalFormatting>
  <conditionalFormatting sqref="K10:K24">
    <cfRule type="containsText" dxfId="2297" priority="572" operator="containsText" text="Media">
      <formula>NOT(ISERROR(SEARCH("Media",K10)))</formula>
    </cfRule>
  </conditionalFormatting>
  <conditionalFormatting sqref="L10:L24">
    <cfRule type="containsText" dxfId="2296" priority="571" operator="containsText" text="Moderado">
      <formula>NOT(ISERROR(SEARCH("Moderado",L10)))</formula>
    </cfRule>
  </conditionalFormatting>
  <conditionalFormatting sqref="C15">
    <cfRule type="containsText" dxfId="2295" priority="565" operator="containsText" text="3- Moderado">
      <formula>NOT(ISERROR(SEARCH("3- Moderado",C15)))</formula>
    </cfRule>
    <cfRule type="containsText" dxfId="2294" priority="566" operator="containsText" text="6- Moderado">
      <formula>NOT(ISERROR(SEARCH("6- Moderado",C15)))</formula>
    </cfRule>
    <cfRule type="containsText" dxfId="2293" priority="567" operator="containsText" text="4- Moderado">
      <formula>NOT(ISERROR(SEARCH("4- Moderado",C15)))</formula>
    </cfRule>
    <cfRule type="containsText" dxfId="2292" priority="568" operator="containsText" text="3- Bajo">
      <formula>NOT(ISERROR(SEARCH("3- Bajo",C15)))</formula>
    </cfRule>
    <cfRule type="containsText" dxfId="2291" priority="569" operator="containsText" text="4- Bajo">
      <formula>NOT(ISERROR(SEARCH("4- Bajo",C15)))</formula>
    </cfRule>
    <cfRule type="containsText" dxfId="2290" priority="570" operator="containsText" text="1- Bajo">
      <formula>NOT(ISERROR(SEARCH("1- Bajo",C15)))</formula>
    </cfRule>
  </conditionalFormatting>
  <conditionalFormatting sqref="D15">
    <cfRule type="containsText" dxfId="2289" priority="559" operator="containsText" text="3- Moderado">
      <formula>NOT(ISERROR(SEARCH("3- Moderado",D15)))</formula>
    </cfRule>
    <cfRule type="containsText" dxfId="2288" priority="560" operator="containsText" text="6- Moderado">
      <formula>NOT(ISERROR(SEARCH("6- Moderado",D15)))</formula>
    </cfRule>
    <cfRule type="containsText" dxfId="2287" priority="561" operator="containsText" text="4- Moderado">
      <formula>NOT(ISERROR(SEARCH("4- Moderado",D15)))</formula>
    </cfRule>
    <cfRule type="containsText" dxfId="2286" priority="562" operator="containsText" text="3- Bajo">
      <formula>NOT(ISERROR(SEARCH("3- Bajo",D15)))</formula>
    </cfRule>
    <cfRule type="containsText" dxfId="2285" priority="563" operator="containsText" text="4- Bajo">
      <formula>NOT(ISERROR(SEARCH("4- Bajo",D15)))</formula>
    </cfRule>
    <cfRule type="containsText" dxfId="2284" priority="564" operator="containsText" text="1- Bajo">
      <formula>NOT(ISERROR(SEARCH("1- Bajo",D15)))</formula>
    </cfRule>
  </conditionalFormatting>
  <conditionalFormatting sqref="J10:J24">
    <cfRule type="containsText" dxfId="2283" priority="558" operator="containsText" text="Moderado">
      <formula>NOT(ISERROR(SEARCH("Moderado",J10)))</formula>
    </cfRule>
  </conditionalFormatting>
  <conditionalFormatting sqref="J10:J24">
    <cfRule type="containsText" dxfId="2282" priority="556" operator="containsText" text="Bajo">
      <formula>NOT(ISERROR(SEARCH("Bajo",J10)))</formula>
    </cfRule>
    <cfRule type="containsText" dxfId="2281" priority="557" operator="containsText" text="Extremo">
      <formula>NOT(ISERROR(SEARCH("Extremo",J10)))</formula>
    </cfRule>
  </conditionalFormatting>
  <conditionalFormatting sqref="K10:K24">
    <cfRule type="containsText" dxfId="2280" priority="554" operator="containsText" text="Baja">
      <formula>NOT(ISERROR(SEARCH("Baja",K10)))</formula>
    </cfRule>
    <cfRule type="containsText" dxfId="2279" priority="555" operator="containsText" text="Muy Baja">
      <formula>NOT(ISERROR(SEARCH("Muy Baja",K10)))</formula>
    </cfRule>
  </conditionalFormatting>
  <conditionalFormatting sqref="K10:K24">
    <cfRule type="containsText" dxfId="2278" priority="552" operator="containsText" text="Muy Alta">
      <formula>NOT(ISERROR(SEARCH("Muy Alta",K10)))</formula>
    </cfRule>
    <cfRule type="containsText" dxfId="2277" priority="553" operator="containsText" text="Alta">
      <formula>NOT(ISERROR(SEARCH("Alta",K10)))</formula>
    </cfRule>
  </conditionalFormatting>
  <conditionalFormatting sqref="L10:L24">
    <cfRule type="containsText" dxfId="2276" priority="548" operator="containsText" text="Catastrófico">
      <formula>NOT(ISERROR(SEARCH("Catastrófico",L10)))</formula>
    </cfRule>
    <cfRule type="containsText" dxfId="2275" priority="549" operator="containsText" text="Mayor">
      <formula>NOT(ISERROR(SEARCH("Mayor",L10)))</formula>
    </cfRule>
    <cfRule type="containsText" dxfId="2274" priority="550" operator="containsText" text="Menor">
      <formula>NOT(ISERROR(SEARCH("Menor",L10)))</formula>
    </cfRule>
    <cfRule type="containsText" dxfId="2273" priority="551" operator="containsText" text="Leve">
      <formula>NOT(ISERROR(SEARCH("Leve",L10)))</formula>
    </cfRule>
  </conditionalFormatting>
  <conditionalFormatting sqref="A20 E20">
    <cfRule type="containsText" dxfId="2272" priority="542" operator="containsText" text="3- Moderado">
      <formula>NOT(ISERROR(SEARCH("3- Moderado",A20)))</formula>
    </cfRule>
    <cfRule type="containsText" dxfId="2271" priority="543" operator="containsText" text="6- Moderado">
      <formula>NOT(ISERROR(SEARCH("6- Moderado",A20)))</formula>
    </cfRule>
    <cfRule type="containsText" dxfId="2270" priority="544" operator="containsText" text="4- Moderado">
      <formula>NOT(ISERROR(SEARCH("4- Moderado",A20)))</formula>
    </cfRule>
    <cfRule type="containsText" dxfId="2269" priority="545" operator="containsText" text="3- Bajo">
      <formula>NOT(ISERROR(SEARCH("3- Bajo",A20)))</formula>
    </cfRule>
    <cfRule type="containsText" dxfId="2268" priority="546" operator="containsText" text="4- Bajo">
      <formula>NOT(ISERROR(SEARCH("4- Bajo",A20)))</formula>
    </cfRule>
    <cfRule type="containsText" dxfId="2267" priority="547" operator="containsText" text="1- Bajo">
      <formula>NOT(ISERROR(SEARCH("1- Bajo",A20)))</formula>
    </cfRule>
  </conditionalFormatting>
  <conditionalFormatting sqref="F20:G20">
    <cfRule type="containsText" dxfId="2266" priority="536" operator="containsText" text="3- Moderado">
      <formula>NOT(ISERROR(SEARCH("3- Moderado",F20)))</formula>
    </cfRule>
    <cfRule type="containsText" dxfId="2265" priority="537" operator="containsText" text="6- Moderado">
      <formula>NOT(ISERROR(SEARCH("6- Moderado",F20)))</formula>
    </cfRule>
    <cfRule type="containsText" dxfId="2264" priority="538" operator="containsText" text="4- Moderado">
      <formula>NOT(ISERROR(SEARCH("4- Moderado",F20)))</formula>
    </cfRule>
    <cfRule type="containsText" dxfId="2263" priority="539" operator="containsText" text="3- Bajo">
      <formula>NOT(ISERROR(SEARCH("3- Bajo",F20)))</formula>
    </cfRule>
    <cfRule type="containsText" dxfId="2262" priority="540" operator="containsText" text="4- Bajo">
      <formula>NOT(ISERROR(SEARCH("4- Bajo",F20)))</formula>
    </cfRule>
    <cfRule type="containsText" dxfId="2261" priority="541" operator="containsText" text="1- Bajo">
      <formula>NOT(ISERROR(SEARCH("1- Bajo",F20)))</formula>
    </cfRule>
  </conditionalFormatting>
  <conditionalFormatting sqref="C20">
    <cfRule type="containsText" dxfId="2260" priority="530" operator="containsText" text="3- Moderado">
      <formula>NOT(ISERROR(SEARCH("3- Moderado",C20)))</formula>
    </cfRule>
    <cfRule type="containsText" dxfId="2259" priority="531" operator="containsText" text="6- Moderado">
      <formula>NOT(ISERROR(SEARCH("6- Moderado",C20)))</formula>
    </cfRule>
    <cfRule type="containsText" dxfId="2258" priority="532" operator="containsText" text="4- Moderado">
      <formula>NOT(ISERROR(SEARCH("4- Moderado",C20)))</formula>
    </cfRule>
    <cfRule type="containsText" dxfId="2257" priority="533" operator="containsText" text="3- Bajo">
      <formula>NOT(ISERROR(SEARCH("3- Bajo",C20)))</formula>
    </cfRule>
    <cfRule type="containsText" dxfId="2256" priority="534" operator="containsText" text="4- Bajo">
      <formula>NOT(ISERROR(SEARCH("4- Bajo",C20)))</formula>
    </cfRule>
    <cfRule type="containsText" dxfId="2255" priority="535" operator="containsText" text="1- Bajo">
      <formula>NOT(ISERROR(SEARCH("1- Bajo",C20)))</formula>
    </cfRule>
  </conditionalFormatting>
  <conditionalFormatting sqref="D20">
    <cfRule type="containsText" dxfId="2254" priority="524" operator="containsText" text="3- Moderado">
      <formula>NOT(ISERROR(SEARCH("3- Moderado",D20)))</formula>
    </cfRule>
    <cfRule type="containsText" dxfId="2253" priority="525" operator="containsText" text="6- Moderado">
      <formula>NOT(ISERROR(SEARCH("6- Moderado",D20)))</formula>
    </cfRule>
    <cfRule type="containsText" dxfId="2252" priority="526" operator="containsText" text="4- Moderado">
      <formula>NOT(ISERROR(SEARCH("4- Moderado",D20)))</formula>
    </cfRule>
    <cfRule type="containsText" dxfId="2251" priority="527" operator="containsText" text="3- Bajo">
      <formula>NOT(ISERROR(SEARCH("3- Bajo",D20)))</formula>
    </cfRule>
    <cfRule type="containsText" dxfId="2250" priority="528" operator="containsText" text="4- Bajo">
      <formula>NOT(ISERROR(SEARCH("4- Bajo",D20)))</formula>
    </cfRule>
    <cfRule type="containsText" dxfId="2249" priority="529" operator="containsText" text="1- Bajo">
      <formula>NOT(ISERROR(SEARCH("1- Bajo",D20)))</formula>
    </cfRule>
  </conditionalFormatting>
  <conditionalFormatting sqref="K25:L25">
    <cfRule type="containsText" dxfId="2248" priority="518" operator="containsText" text="3- Moderado">
      <formula>NOT(ISERROR(SEARCH("3- Moderado",K25)))</formula>
    </cfRule>
    <cfRule type="containsText" dxfId="2247" priority="519" operator="containsText" text="6- Moderado">
      <formula>NOT(ISERROR(SEARCH("6- Moderado",K25)))</formula>
    </cfRule>
    <cfRule type="containsText" dxfId="2246" priority="520" operator="containsText" text="4- Moderado">
      <formula>NOT(ISERROR(SEARCH("4- Moderado",K25)))</formula>
    </cfRule>
    <cfRule type="containsText" dxfId="2245" priority="521" operator="containsText" text="3- Bajo">
      <formula>NOT(ISERROR(SEARCH("3- Bajo",K25)))</formula>
    </cfRule>
    <cfRule type="containsText" dxfId="2244" priority="522" operator="containsText" text="4- Bajo">
      <formula>NOT(ISERROR(SEARCH("4- Bajo",K25)))</formula>
    </cfRule>
    <cfRule type="containsText" dxfId="2243" priority="523" operator="containsText" text="1- Bajo">
      <formula>NOT(ISERROR(SEARCH("1- Bajo",K25)))</formula>
    </cfRule>
  </conditionalFormatting>
  <conditionalFormatting sqref="H25:I25">
    <cfRule type="containsText" dxfId="2242" priority="512" operator="containsText" text="3- Moderado">
      <formula>NOT(ISERROR(SEARCH("3- Moderado",H25)))</formula>
    </cfRule>
    <cfRule type="containsText" dxfId="2241" priority="513" operator="containsText" text="6- Moderado">
      <formula>NOT(ISERROR(SEARCH("6- Moderado",H25)))</formula>
    </cfRule>
    <cfRule type="containsText" dxfId="2240" priority="514" operator="containsText" text="4- Moderado">
      <formula>NOT(ISERROR(SEARCH("4- Moderado",H25)))</formula>
    </cfRule>
    <cfRule type="containsText" dxfId="2239" priority="515" operator="containsText" text="3- Bajo">
      <formula>NOT(ISERROR(SEARCH("3- Bajo",H25)))</formula>
    </cfRule>
    <cfRule type="containsText" dxfId="2238" priority="516" operator="containsText" text="4- Bajo">
      <formula>NOT(ISERROR(SEARCH("4- Bajo",H25)))</formula>
    </cfRule>
    <cfRule type="containsText" dxfId="2237" priority="517" operator="containsText" text="1- Bajo">
      <formula>NOT(ISERROR(SEARCH("1- Bajo",H25)))</formula>
    </cfRule>
  </conditionalFormatting>
  <conditionalFormatting sqref="A25 C25:E25">
    <cfRule type="containsText" dxfId="2236" priority="506" operator="containsText" text="3- Moderado">
      <formula>NOT(ISERROR(SEARCH("3- Moderado",A25)))</formula>
    </cfRule>
    <cfRule type="containsText" dxfId="2235" priority="507" operator="containsText" text="6- Moderado">
      <formula>NOT(ISERROR(SEARCH("6- Moderado",A25)))</formula>
    </cfRule>
    <cfRule type="containsText" dxfId="2234" priority="508" operator="containsText" text="4- Moderado">
      <formula>NOT(ISERROR(SEARCH("4- Moderado",A25)))</formula>
    </cfRule>
    <cfRule type="containsText" dxfId="2233" priority="509" operator="containsText" text="3- Bajo">
      <formula>NOT(ISERROR(SEARCH("3- Bajo",A25)))</formula>
    </cfRule>
    <cfRule type="containsText" dxfId="2232" priority="510" operator="containsText" text="4- Bajo">
      <formula>NOT(ISERROR(SEARCH("4- Bajo",A25)))</formula>
    </cfRule>
    <cfRule type="containsText" dxfId="2231" priority="511" operator="containsText" text="1- Bajo">
      <formula>NOT(ISERROR(SEARCH("1- Bajo",A25)))</formula>
    </cfRule>
  </conditionalFormatting>
  <conditionalFormatting sqref="F25:G25">
    <cfRule type="containsText" dxfId="2230" priority="500" operator="containsText" text="3- Moderado">
      <formula>NOT(ISERROR(SEARCH("3- Moderado",F25)))</formula>
    </cfRule>
    <cfRule type="containsText" dxfId="2229" priority="501" operator="containsText" text="6- Moderado">
      <formula>NOT(ISERROR(SEARCH("6- Moderado",F25)))</formula>
    </cfRule>
    <cfRule type="containsText" dxfId="2228" priority="502" operator="containsText" text="4- Moderado">
      <formula>NOT(ISERROR(SEARCH("4- Moderado",F25)))</formula>
    </cfRule>
    <cfRule type="containsText" dxfId="2227" priority="503" operator="containsText" text="3- Bajo">
      <formula>NOT(ISERROR(SEARCH("3- Bajo",F25)))</formula>
    </cfRule>
    <cfRule type="containsText" dxfId="2226" priority="504" operator="containsText" text="4- Bajo">
      <formula>NOT(ISERROR(SEARCH("4- Bajo",F25)))</formula>
    </cfRule>
    <cfRule type="containsText" dxfId="2225" priority="505" operator="containsText" text="1- Bajo">
      <formula>NOT(ISERROR(SEARCH("1- Bajo",F25)))</formula>
    </cfRule>
  </conditionalFormatting>
  <conditionalFormatting sqref="J25:J29">
    <cfRule type="containsText" dxfId="2224" priority="495" operator="containsText" text="Bajo">
      <formula>NOT(ISERROR(SEARCH("Bajo",J25)))</formula>
    </cfRule>
    <cfRule type="containsText" dxfId="2223" priority="496" operator="containsText" text="Moderado">
      <formula>NOT(ISERROR(SEARCH("Moderado",J25)))</formula>
    </cfRule>
    <cfRule type="containsText" dxfId="2222" priority="497" operator="containsText" text="Alto">
      <formula>NOT(ISERROR(SEARCH("Alto",J25)))</formula>
    </cfRule>
    <cfRule type="containsText" dxfId="2221" priority="498" operator="containsText" text="Extremo">
      <formula>NOT(ISERROR(SEARCH("Extremo",J25)))</formula>
    </cfRule>
    <cfRule type="colorScale" priority="499">
      <colorScale>
        <cfvo type="min"/>
        <cfvo type="max"/>
        <color rgb="FFFF7128"/>
        <color rgb="FFFFEF9C"/>
      </colorScale>
    </cfRule>
  </conditionalFormatting>
  <conditionalFormatting sqref="M25:M29">
    <cfRule type="containsText" dxfId="2220" priority="470" operator="containsText" text="Moderado">
      <formula>NOT(ISERROR(SEARCH("Moderado",M25)))</formula>
    </cfRule>
    <cfRule type="containsText" dxfId="2219" priority="490" operator="containsText" text="Bajo">
      <formula>NOT(ISERROR(SEARCH("Bajo",M25)))</formula>
    </cfRule>
    <cfRule type="containsText" dxfId="2218" priority="491" operator="containsText" text="Moderado">
      <formula>NOT(ISERROR(SEARCH("Moderado",M25)))</formula>
    </cfRule>
    <cfRule type="containsText" dxfId="2217" priority="492" operator="containsText" text="Alto">
      <formula>NOT(ISERROR(SEARCH("Alto",M25)))</formula>
    </cfRule>
    <cfRule type="containsText" dxfId="2216" priority="493" operator="containsText" text="Extremo">
      <formula>NOT(ISERROR(SEARCH("Extremo",M25)))</formula>
    </cfRule>
    <cfRule type="colorScale" priority="494">
      <colorScale>
        <cfvo type="min"/>
        <cfvo type="max"/>
        <color rgb="FFFF7128"/>
        <color rgb="FFFFEF9C"/>
      </colorScale>
    </cfRule>
  </conditionalFormatting>
  <conditionalFormatting sqref="N25">
    <cfRule type="containsText" dxfId="2215" priority="484" operator="containsText" text="3- Moderado">
      <formula>NOT(ISERROR(SEARCH("3- Moderado",N25)))</formula>
    </cfRule>
    <cfRule type="containsText" dxfId="2214" priority="485" operator="containsText" text="6- Moderado">
      <formula>NOT(ISERROR(SEARCH("6- Moderado",N25)))</formula>
    </cfRule>
    <cfRule type="containsText" dxfId="2213" priority="486" operator="containsText" text="4- Moderado">
      <formula>NOT(ISERROR(SEARCH("4- Moderado",N25)))</formula>
    </cfRule>
    <cfRule type="containsText" dxfId="2212" priority="487" operator="containsText" text="3- Bajo">
      <formula>NOT(ISERROR(SEARCH("3- Bajo",N25)))</formula>
    </cfRule>
    <cfRule type="containsText" dxfId="2211" priority="488" operator="containsText" text="4- Bajo">
      <formula>NOT(ISERROR(SEARCH("4- Bajo",N25)))</formula>
    </cfRule>
    <cfRule type="containsText" dxfId="2210" priority="489" operator="containsText" text="1- Bajo">
      <formula>NOT(ISERROR(SEARCH("1- Bajo",N25)))</formula>
    </cfRule>
  </conditionalFormatting>
  <conditionalFormatting sqref="H25:H29">
    <cfRule type="containsText" dxfId="2209" priority="471" operator="containsText" text="Muy Alta">
      <formula>NOT(ISERROR(SEARCH("Muy Alta",H25)))</formula>
    </cfRule>
    <cfRule type="containsText" dxfId="2208" priority="472" operator="containsText" text="Alta">
      <formula>NOT(ISERROR(SEARCH("Alta",H25)))</formula>
    </cfRule>
    <cfRule type="containsText" dxfId="2207" priority="473" operator="containsText" text="Muy Alta">
      <formula>NOT(ISERROR(SEARCH("Muy Alta",H25)))</formula>
    </cfRule>
    <cfRule type="containsText" dxfId="2206" priority="478" operator="containsText" text="Muy Baja">
      <formula>NOT(ISERROR(SEARCH("Muy Baja",H25)))</formula>
    </cfRule>
    <cfRule type="containsText" dxfId="2205" priority="479" operator="containsText" text="Baja">
      <formula>NOT(ISERROR(SEARCH("Baja",H25)))</formula>
    </cfRule>
    <cfRule type="containsText" dxfId="2204" priority="480" operator="containsText" text="Media">
      <formula>NOT(ISERROR(SEARCH("Media",H25)))</formula>
    </cfRule>
    <cfRule type="containsText" dxfId="2203" priority="481" operator="containsText" text="Alta">
      <formula>NOT(ISERROR(SEARCH("Alta",H25)))</formula>
    </cfRule>
    <cfRule type="containsText" dxfId="2202" priority="483" operator="containsText" text="Muy Alta">
      <formula>NOT(ISERROR(SEARCH("Muy Alta",H25)))</formula>
    </cfRule>
  </conditionalFormatting>
  <conditionalFormatting sqref="I25:I29">
    <cfRule type="containsText" dxfId="2201" priority="474" operator="containsText" text="Catastrófico">
      <formula>NOT(ISERROR(SEARCH("Catastrófico",I25)))</formula>
    </cfRule>
    <cfRule type="containsText" dxfId="2200" priority="475" operator="containsText" text="Mayor">
      <formula>NOT(ISERROR(SEARCH("Mayor",I25)))</formula>
    </cfRule>
    <cfRule type="containsText" dxfId="2199" priority="476" operator="containsText" text="Menor">
      <formula>NOT(ISERROR(SEARCH("Menor",I25)))</formula>
    </cfRule>
    <cfRule type="containsText" dxfId="2198" priority="477" operator="containsText" text="Leve">
      <formula>NOT(ISERROR(SEARCH("Leve",I25)))</formula>
    </cfRule>
    <cfRule type="containsText" dxfId="2197" priority="482" operator="containsText" text="Moderado">
      <formula>NOT(ISERROR(SEARCH("Moderado",I25)))</formula>
    </cfRule>
  </conditionalFormatting>
  <conditionalFormatting sqref="K25:K29">
    <cfRule type="containsText" dxfId="2196" priority="469" operator="containsText" text="Media">
      <formula>NOT(ISERROR(SEARCH("Media",K25)))</formula>
    </cfRule>
  </conditionalFormatting>
  <conditionalFormatting sqref="L25:L29">
    <cfRule type="containsText" dxfId="2195" priority="468" operator="containsText" text="Moderado">
      <formula>NOT(ISERROR(SEARCH("Moderado",L25)))</formula>
    </cfRule>
  </conditionalFormatting>
  <conditionalFormatting sqref="J25:J29">
    <cfRule type="containsText" dxfId="2194" priority="467" operator="containsText" text="Moderado">
      <formula>NOT(ISERROR(SEARCH("Moderado",J25)))</formula>
    </cfRule>
  </conditionalFormatting>
  <conditionalFormatting sqref="J25:J29">
    <cfRule type="containsText" dxfId="2193" priority="465" operator="containsText" text="Bajo">
      <formula>NOT(ISERROR(SEARCH("Bajo",J25)))</formula>
    </cfRule>
    <cfRule type="containsText" dxfId="2192" priority="466" operator="containsText" text="Extremo">
      <formula>NOT(ISERROR(SEARCH("Extremo",J25)))</formula>
    </cfRule>
  </conditionalFormatting>
  <conditionalFormatting sqref="K25:K29">
    <cfRule type="containsText" dxfId="2191" priority="463" operator="containsText" text="Baja">
      <formula>NOT(ISERROR(SEARCH("Baja",K25)))</formula>
    </cfRule>
    <cfRule type="containsText" dxfId="2190" priority="464" operator="containsText" text="Muy Baja">
      <formula>NOT(ISERROR(SEARCH("Muy Baja",K25)))</formula>
    </cfRule>
  </conditionalFormatting>
  <conditionalFormatting sqref="K25:K29">
    <cfRule type="containsText" dxfId="2189" priority="461" operator="containsText" text="Muy Alta">
      <formula>NOT(ISERROR(SEARCH("Muy Alta",K25)))</formula>
    </cfRule>
    <cfRule type="containsText" dxfId="2188" priority="462" operator="containsText" text="Alta">
      <formula>NOT(ISERROR(SEARCH("Alta",K25)))</formula>
    </cfRule>
  </conditionalFormatting>
  <conditionalFormatting sqref="L25:L29">
    <cfRule type="containsText" dxfId="2187" priority="457" operator="containsText" text="Catastrófico">
      <formula>NOT(ISERROR(SEARCH("Catastrófico",L25)))</formula>
    </cfRule>
    <cfRule type="containsText" dxfId="2186" priority="458" operator="containsText" text="Mayor">
      <formula>NOT(ISERROR(SEARCH("Mayor",L25)))</formula>
    </cfRule>
    <cfRule type="containsText" dxfId="2185" priority="459" operator="containsText" text="Menor">
      <formula>NOT(ISERROR(SEARCH("Menor",L25)))</formula>
    </cfRule>
    <cfRule type="containsText" dxfId="2184" priority="460" operator="containsText" text="Leve">
      <formula>NOT(ISERROR(SEARCH("Leve",L25)))</formula>
    </cfRule>
  </conditionalFormatting>
  <conditionalFormatting sqref="K30:L30">
    <cfRule type="containsText" dxfId="2183" priority="451" operator="containsText" text="3- Moderado">
      <formula>NOT(ISERROR(SEARCH("3- Moderado",K30)))</formula>
    </cfRule>
    <cfRule type="containsText" dxfId="2182" priority="452" operator="containsText" text="6- Moderado">
      <formula>NOT(ISERROR(SEARCH("6- Moderado",K30)))</formula>
    </cfRule>
    <cfRule type="containsText" dxfId="2181" priority="453" operator="containsText" text="4- Moderado">
      <formula>NOT(ISERROR(SEARCH("4- Moderado",K30)))</formula>
    </cfRule>
    <cfRule type="containsText" dxfId="2180" priority="454" operator="containsText" text="3- Bajo">
      <formula>NOT(ISERROR(SEARCH("3- Bajo",K30)))</formula>
    </cfRule>
    <cfRule type="containsText" dxfId="2179" priority="455" operator="containsText" text="4- Bajo">
      <formula>NOT(ISERROR(SEARCH("4- Bajo",K30)))</formula>
    </cfRule>
    <cfRule type="containsText" dxfId="2178" priority="456" operator="containsText" text="1- Bajo">
      <formula>NOT(ISERROR(SEARCH("1- Bajo",K30)))</formula>
    </cfRule>
  </conditionalFormatting>
  <conditionalFormatting sqref="H30:I30">
    <cfRule type="containsText" dxfId="2177" priority="445" operator="containsText" text="3- Moderado">
      <formula>NOT(ISERROR(SEARCH("3- Moderado",H30)))</formula>
    </cfRule>
    <cfRule type="containsText" dxfId="2176" priority="446" operator="containsText" text="6- Moderado">
      <formula>NOT(ISERROR(SEARCH("6- Moderado",H30)))</formula>
    </cfRule>
    <cfRule type="containsText" dxfId="2175" priority="447" operator="containsText" text="4- Moderado">
      <formula>NOT(ISERROR(SEARCH("4- Moderado",H30)))</formula>
    </cfRule>
    <cfRule type="containsText" dxfId="2174" priority="448" operator="containsText" text="3- Bajo">
      <formula>NOT(ISERROR(SEARCH("3- Bajo",H30)))</formula>
    </cfRule>
    <cfRule type="containsText" dxfId="2173" priority="449" operator="containsText" text="4- Bajo">
      <formula>NOT(ISERROR(SEARCH("4- Bajo",H30)))</formula>
    </cfRule>
    <cfRule type="containsText" dxfId="2172" priority="450" operator="containsText" text="1- Bajo">
      <formula>NOT(ISERROR(SEARCH("1- Bajo",H30)))</formula>
    </cfRule>
  </conditionalFormatting>
  <conditionalFormatting sqref="A30 C30:E30">
    <cfRule type="containsText" dxfId="2171" priority="439" operator="containsText" text="3- Moderado">
      <formula>NOT(ISERROR(SEARCH("3- Moderado",A30)))</formula>
    </cfRule>
    <cfRule type="containsText" dxfId="2170" priority="440" operator="containsText" text="6- Moderado">
      <formula>NOT(ISERROR(SEARCH("6- Moderado",A30)))</formula>
    </cfRule>
    <cfRule type="containsText" dxfId="2169" priority="441" operator="containsText" text="4- Moderado">
      <formula>NOT(ISERROR(SEARCH("4- Moderado",A30)))</formula>
    </cfRule>
    <cfRule type="containsText" dxfId="2168" priority="442" operator="containsText" text="3- Bajo">
      <formula>NOT(ISERROR(SEARCH("3- Bajo",A30)))</formula>
    </cfRule>
    <cfRule type="containsText" dxfId="2167" priority="443" operator="containsText" text="4- Bajo">
      <formula>NOT(ISERROR(SEARCH("4- Bajo",A30)))</formula>
    </cfRule>
    <cfRule type="containsText" dxfId="2166" priority="444" operator="containsText" text="1- Bajo">
      <formula>NOT(ISERROR(SEARCH("1- Bajo",A30)))</formula>
    </cfRule>
  </conditionalFormatting>
  <conditionalFormatting sqref="F30:G30">
    <cfRule type="containsText" dxfId="2165" priority="433" operator="containsText" text="3- Moderado">
      <formula>NOT(ISERROR(SEARCH("3- Moderado",F30)))</formula>
    </cfRule>
    <cfRule type="containsText" dxfId="2164" priority="434" operator="containsText" text="6- Moderado">
      <formula>NOT(ISERROR(SEARCH("6- Moderado",F30)))</formula>
    </cfRule>
    <cfRule type="containsText" dxfId="2163" priority="435" operator="containsText" text="4- Moderado">
      <formula>NOT(ISERROR(SEARCH("4- Moderado",F30)))</formula>
    </cfRule>
    <cfRule type="containsText" dxfId="2162" priority="436" operator="containsText" text="3- Bajo">
      <formula>NOT(ISERROR(SEARCH("3- Bajo",F30)))</formula>
    </cfRule>
    <cfRule type="containsText" dxfId="2161" priority="437" operator="containsText" text="4- Bajo">
      <formula>NOT(ISERROR(SEARCH("4- Bajo",F30)))</formula>
    </cfRule>
    <cfRule type="containsText" dxfId="2160" priority="438" operator="containsText" text="1- Bajo">
      <formula>NOT(ISERROR(SEARCH("1- Bajo",F30)))</formula>
    </cfRule>
  </conditionalFormatting>
  <conditionalFormatting sqref="J30:J34">
    <cfRule type="containsText" dxfId="2159" priority="428" operator="containsText" text="Bajo">
      <formula>NOT(ISERROR(SEARCH("Bajo",J30)))</formula>
    </cfRule>
    <cfRule type="containsText" dxfId="2158" priority="429" operator="containsText" text="Moderado">
      <formula>NOT(ISERROR(SEARCH("Moderado",J30)))</formula>
    </cfRule>
    <cfRule type="containsText" dxfId="2157" priority="430" operator="containsText" text="Alto">
      <formula>NOT(ISERROR(SEARCH("Alto",J30)))</formula>
    </cfRule>
    <cfRule type="containsText" dxfId="2156" priority="431" operator="containsText" text="Extremo">
      <formula>NOT(ISERROR(SEARCH("Extremo",J30)))</formula>
    </cfRule>
    <cfRule type="colorScale" priority="432">
      <colorScale>
        <cfvo type="min"/>
        <cfvo type="max"/>
        <color rgb="FFFF7128"/>
        <color rgb="FFFFEF9C"/>
      </colorScale>
    </cfRule>
  </conditionalFormatting>
  <conditionalFormatting sqref="M30:M34">
    <cfRule type="containsText" dxfId="2155" priority="403" operator="containsText" text="Moderado">
      <formula>NOT(ISERROR(SEARCH("Moderado",M30)))</formula>
    </cfRule>
    <cfRule type="containsText" dxfId="2154" priority="423" operator="containsText" text="Bajo">
      <formula>NOT(ISERROR(SEARCH("Bajo",M30)))</formula>
    </cfRule>
    <cfRule type="containsText" dxfId="2153" priority="424" operator="containsText" text="Moderado">
      <formula>NOT(ISERROR(SEARCH("Moderado",M30)))</formula>
    </cfRule>
    <cfRule type="containsText" dxfId="2152" priority="425" operator="containsText" text="Alto">
      <formula>NOT(ISERROR(SEARCH("Alto",M30)))</formula>
    </cfRule>
    <cfRule type="containsText" dxfId="2151" priority="426" operator="containsText" text="Extremo">
      <formula>NOT(ISERROR(SEARCH("Extremo",M30)))</formula>
    </cfRule>
    <cfRule type="colorScale" priority="427">
      <colorScale>
        <cfvo type="min"/>
        <cfvo type="max"/>
        <color rgb="FFFF7128"/>
        <color rgb="FFFFEF9C"/>
      </colorScale>
    </cfRule>
  </conditionalFormatting>
  <conditionalFormatting sqref="N30">
    <cfRule type="containsText" dxfId="2150" priority="417" operator="containsText" text="3- Moderado">
      <formula>NOT(ISERROR(SEARCH("3- Moderado",N30)))</formula>
    </cfRule>
    <cfRule type="containsText" dxfId="2149" priority="418" operator="containsText" text="6- Moderado">
      <formula>NOT(ISERROR(SEARCH("6- Moderado",N30)))</formula>
    </cfRule>
    <cfRule type="containsText" dxfId="2148" priority="419" operator="containsText" text="4- Moderado">
      <formula>NOT(ISERROR(SEARCH("4- Moderado",N30)))</formula>
    </cfRule>
    <cfRule type="containsText" dxfId="2147" priority="420" operator="containsText" text="3- Bajo">
      <formula>NOT(ISERROR(SEARCH("3- Bajo",N30)))</formula>
    </cfRule>
    <cfRule type="containsText" dxfId="2146" priority="421" operator="containsText" text="4- Bajo">
      <formula>NOT(ISERROR(SEARCH("4- Bajo",N30)))</formula>
    </cfRule>
    <cfRule type="containsText" dxfId="2145" priority="422" operator="containsText" text="1- Bajo">
      <formula>NOT(ISERROR(SEARCH("1- Bajo",N30)))</formula>
    </cfRule>
  </conditionalFormatting>
  <conditionalFormatting sqref="H30:H34">
    <cfRule type="containsText" dxfId="2144" priority="404" operator="containsText" text="Muy Alta">
      <formula>NOT(ISERROR(SEARCH("Muy Alta",H30)))</formula>
    </cfRule>
    <cfRule type="containsText" dxfId="2143" priority="405" operator="containsText" text="Alta">
      <formula>NOT(ISERROR(SEARCH("Alta",H30)))</formula>
    </cfRule>
    <cfRule type="containsText" dxfId="2142" priority="406" operator="containsText" text="Muy Alta">
      <formula>NOT(ISERROR(SEARCH("Muy Alta",H30)))</formula>
    </cfRule>
    <cfRule type="containsText" dxfId="2141" priority="411" operator="containsText" text="Muy Baja">
      <formula>NOT(ISERROR(SEARCH("Muy Baja",H30)))</formula>
    </cfRule>
    <cfRule type="containsText" dxfId="2140" priority="412" operator="containsText" text="Baja">
      <formula>NOT(ISERROR(SEARCH("Baja",H30)))</formula>
    </cfRule>
    <cfRule type="containsText" dxfId="2139" priority="413" operator="containsText" text="Media">
      <formula>NOT(ISERROR(SEARCH("Media",H30)))</formula>
    </cfRule>
    <cfRule type="containsText" dxfId="2138" priority="414" operator="containsText" text="Alta">
      <formula>NOT(ISERROR(SEARCH("Alta",H30)))</formula>
    </cfRule>
    <cfRule type="containsText" dxfId="2137" priority="416" operator="containsText" text="Muy Alta">
      <formula>NOT(ISERROR(SEARCH("Muy Alta",H30)))</formula>
    </cfRule>
  </conditionalFormatting>
  <conditionalFormatting sqref="I30:I34">
    <cfRule type="containsText" dxfId="2136" priority="407" operator="containsText" text="Catastrófico">
      <formula>NOT(ISERROR(SEARCH("Catastrófico",I30)))</formula>
    </cfRule>
    <cfRule type="containsText" dxfId="2135" priority="408" operator="containsText" text="Mayor">
      <formula>NOT(ISERROR(SEARCH("Mayor",I30)))</formula>
    </cfRule>
    <cfRule type="containsText" dxfId="2134" priority="409" operator="containsText" text="Menor">
      <formula>NOT(ISERROR(SEARCH("Menor",I30)))</formula>
    </cfRule>
    <cfRule type="containsText" dxfId="2133" priority="410" operator="containsText" text="Leve">
      <formula>NOT(ISERROR(SEARCH("Leve",I30)))</formula>
    </cfRule>
    <cfRule type="containsText" dxfId="2132" priority="415" operator="containsText" text="Moderado">
      <formula>NOT(ISERROR(SEARCH("Moderado",I30)))</formula>
    </cfRule>
  </conditionalFormatting>
  <conditionalFormatting sqref="K30:K34">
    <cfRule type="containsText" dxfId="2131" priority="402" operator="containsText" text="Media">
      <formula>NOT(ISERROR(SEARCH("Media",K30)))</formula>
    </cfRule>
  </conditionalFormatting>
  <conditionalFormatting sqref="L30:L34">
    <cfRule type="containsText" dxfId="2130" priority="401" operator="containsText" text="Moderado">
      <formula>NOT(ISERROR(SEARCH("Moderado",L30)))</formula>
    </cfRule>
  </conditionalFormatting>
  <conditionalFormatting sqref="J30:J34">
    <cfRule type="containsText" dxfId="2129" priority="400" operator="containsText" text="Moderado">
      <formula>NOT(ISERROR(SEARCH("Moderado",J30)))</formula>
    </cfRule>
  </conditionalFormatting>
  <conditionalFormatting sqref="J30:J34">
    <cfRule type="containsText" dxfId="2128" priority="398" operator="containsText" text="Bajo">
      <formula>NOT(ISERROR(SEARCH("Bajo",J30)))</formula>
    </cfRule>
    <cfRule type="containsText" dxfId="2127" priority="399" operator="containsText" text="Extremo">
      <formula>NOT(ISERROR(SEARCH("Extremo",J30)))</formula>
    </cfRule>
  </conditionalFormatting>
  <conditionalFormatting sqref="K30:K34">
    <cfRule type="containsText" dxfId="2126" priority="396" operator="containsText" text="Baja">
      <formula>NOT(ISERROR(SEARCH("Baja",K30)))</formula>
    </cfRule>
    <cfRule type="containsText" dxfId="2125" priority="397" operator="containsText" text="Muy Baja">
      <formula>NOT(ISERROR(SEARCH("Muy Baja",K30)))</formula>
    </cfRule>
  </conditionalFormatting>
  <conditionalFormatting sqref="K30:K34">
    <cfRule type="containsText" dxfId="2124" priority="394" operator="containsText" text="Muy Alta">
      <formula>NOT(ISERROR(SEARCH("Muy Alta",K30)))</formula>
    </cfRule>
    <cfRule type="containsText" dxfId="2123" priority="395" operator="containsText" text="Alta">
      <formula>NOT(ISERROR(SEARCH("Alta",K30)))</formula>
    </cfRule>
  </conditionalFormatting>
  <conditionalFormatting sqref="L30:L34">
    <cfRule type="containsText" dxfId="2122" priority="390" operator="containsText" text="Catastrófico">
      <formula>NOT(ISERROR(SEARCH("Catastrófico",L30)))</formula>
    </cfRule>
    <cfRule type="containsText" dxfId="2121" priority="391" operator="containsText" text="Mayor">
      <formula>NOT(ISERROR(SEARCH("Mayor",L30)))</formula>
    </cfRule>
    <cfRule type="containsText" dxfId="2120" priority="392" operator="containsText" text="Menor">
      <formula>NOT(ISERROR(SEARCH("Menor",L30)))</formula>
    </cfRule>
    <cfRule type="containsText" dxfId="2119" priority="393" operator="containsText" text="Leve">
      <formula>NOT(ISERROR(SEARCH("Leve",L30)))</formula>
    </cfRule>
  </conditionalFormatting>
  <conditionalFormatting sqref="K35:L35">
    <cfRule type="containsText" dxfId="2118" priority="384" operator="containsText" text="3- Moderado">
      <formula>NOT(ISERROR(SEARCH("3- Moderado",K35)))</formula>
    </cfRule>
    <cfRule type="containsText" dxfId="2117" priority="385" operator="containsText" text="6- Moderado">
      <formula>NOT(ISERROR(SEARCH("6- Moderado",K35)))</formula>
    </cfRule>
    <cfRule type="containsText" dxfId="2116" priority="386" operator="containsText" text="4- Moderado">
      <formula>NOT(ISERROR(SEARCH("4- Moderado",K35)))</formula>
    </cfRule>
    <cfRule type="containsText" dxfId="2115" priority="387" operator="containsText" text="3- Bajo">
      <formula>NOT(ISERROR(SEARCH("3- Bajo",K35)))</formula>
    </cfRule>
    <cfRule type="containsText" dxfId="2114" priority="388" operator="containsText" text="4- Bajo">
      <formula>NOT(ISERROR(SEARCH("4- Bajo",K35)))</formula>
    </cfRule>
    <cfRule type="containsText" dxfId="2113" priority="389" operator="containsText" text="1- Bajo">
      <formula>NOT(ISERROR(SEARCH("1- Bajo",K35)))</formula>
    </cfRule>
  </conditionalFormatting>
  <conditionalFormatting sqref="H35:I35">
    <cfRule type="containsText" dxfId="2112" priority="378" operator="containsText" text="3- Moderado">
      <formula>NOT(ISERROR(SEARCH("3- Moderado",H35)))</formula>
    </cfRule>
    <cfRule type="containsText" dxfId="2111" priority="379" operator="containsText" text="6- Moderado">
      <formula>NOT(ISERROR(SEARCH("6- Moderado",H35)))</formula>
    </cfRule>
    <cfRule type="containsText" dxfId="2110" priority="380" operator="containsText" text="4- Moderado">
      <formula>NOT(ISERROR(SEARCH("4- Moderado",H35)))</formula>
    </cfRule>
    <cfRule type="containsText" dxfId="2109" priority="381" operator="containsText" text="3- Bajo">
      <formula>NOT(ISERROR(SEARCH("3- Bajo",H35)))</formula>
    </cfRule>
    <cfRule type="containsText" dxfId="2108" priority="382" operator="containsText" text="4- Bajo">
      <formula>NOT(ISERROR(SEARCH("4- Bajo",H35)))</formula>
    </cfRule>
    <cfRule type="containsText" dxfId="2107" priority="383" operator="containsText" text="1- Bajo">
      <formula>NOT(ISERROR(SEARCH("1- Bajo",H35)))</formula>
    </cfRule>
  </conditionalFormatting>
  <conditionalFormatting sqref="A35 C35:E35">
    <cfRule type="containsText" dxfId="2106" priority="372" operator="containsText" text="3- Moderado">
      <formula>NOT(ISERROR(SEARCH("3- Moderado",A35)))</formula>
    </cfRule>
    <cfRule type="containsText" dxfId="2105" priority="373" operator="containsText" text="6- Moderado">
      <formula>NOT(ISERROR(SEARCH("6- Moderado",A35)))</formula>
    </cfRule>
    <cfRule type="containsText" dxfId="2104" priority="374" operator="containsText" text="4- Moderado">
      <formula>NOT(ISERROR(SEARCH("4- Moderado",A35)))</formula>
    </cfRule>
    <cfRule type="containsText" dxfId="2103" priority="375" operator="containsText" text="3- Bajo">
      <formula>NOT(ISERROR(SEARCH("3- Bajo",A35)))</formula>
    </cfRule>
    <cfRule type="containsText" dxfId="2102" priority="376" operator="containsText" text="4- Bajo">
      <formula>NOT(ISERROR(SEARCH("4- Bajo",A35)))</formula>
    </cfRule>
    <cfRule type="containsText" dxfId="2101" priority="377" operator="containsText" text="1- Bajo">
      <formula>NOT(ISERROR(SEARCH("1- Bajo",A35)))</formula>
    </cfRule>
  </conditionalFormatting>
  <conditionalFormatting sqref="F35:G35">
    <cfRule type="containsText" dxfId="2100" priority="366" operator="containsText" text="3- Moderado">
      <formula>NOT(ISERROR(SEARCH("3- Moderado",F35)))</formula>
    </cfRule>
    <cfRule type="containsText" dxfId="2099" priority="367" operator="containsText" text="6- Moderado">
      <formula>NOT(ISERROR(SEARCH("6- Moderado",F35)))</formula>
    </cfRule>
    <cfRule type="containsText" dxfId="2098" priority="368" operator="containsText" text="4- Moderado">
      <formula>NOT(ISERROR(SEARCH("4- Moderado",F35)))</formula>
    </cfRule>
    <cfRule type="containsText" dxfId="2097" priority="369" operator="containsText" text="3- Bajo">
      <formula>NOT(ISERROR(SEARCH("3- Bajo",F35)))</formula>
    </cfRule>
    <cfRule type="containsText" dxfId="2096" priority="370" operator="containsText" text="4- Bajo">
      <formula>NOT(ISERROR(SEARCH("4- Bajo",F35)))</formula>
    </cfRule>
    <cfRule type="containsText" dxfId="2095" priority="371" operator="containsText" text="1- Bajo">
      <formula>NOT(ISERROR(SEARCH("1- Bajo",F35)))</formula>
    </cfRule>
  </conditionalFormatting>
  <conditionalFormatting sqref="J35:J39">
    <cfRule type="containsText" dxfId="2094" priority="361" operator="containsText" text="Bajo">
      <formula>NOT(ISERROR(SEARCH("Bajo",J35)))</formula>
    </cfRule>
    <cfRule type="containsText" dxfId="2093" priority="362" operator="containsText" text="Moderado">
      <formula>NOT(ISERROR(SEARCH("Moderado",J35)))</formula>
    </cfRule>
    <cfRule type="containsText" dxfId="2092" priority="363" operator="containsText" text="Alto">
      <formula>NOT(ISERROR(SEARCH("Alto",J35)))</formula>
    </cfRule>
    <cfRule type="containsText" dxfId="2091" priority="364" operator="containsText" text="Extremo">
      <formula>NOT(ISERROR(SEARCH("Extremo",J35)))</formula>
    </cfRule>
    <cfRule type="colorScale" priority="365">
      <colorScale>
        <cfvo type="min"/>
        <cfvo type="max"/>
        <color rgb="FFFF7128"/>
        <color rgb="FFFFEF9C"/>
      </colorScale>
    </cfRule>
  </conditionalFormatting>
  <conditionalFormatting sqref="M35:M39">
    <cfRule type="containsText" dxfId="2090" priority="336" operator="containsText" text="Moderado">
      <formula>NOT(ISERROR(SEARCH("Moderado",M35)))</formula>
    </cfRule>
    <cfRule type="containsText" dxfId="2089" priority="356" operator="containsText" text="Bajo">
      <formula>NOT(ISERROR(SEARCH("Bajo",M35)))</formula>
    </cfRule>
    <cfRule type="containsText" dxfId="2088" priority="357" operator="containsText" text="Moderado">
      <formula>NOT(ISERROR(SEARCH("Moderado",M35)))</formula>
    </cfRule>
    <cfRule type="containsText" dxfId="2087" priority="358" operator="containsText" text="Alto">
      <formula>NOT(ISERROR(SEARCH("Alto",M35)))</formula>
    </cfRule>
    <cfRule type="containsText" dxfId="2086" priority="359" operator="containsText" text="Extremo">
      <formula>NOT(ISERROR(SEARCH("Extremo",M35)))</formula>
    </cfRule>
    <cfRule type="colorScale" priority="360">
      <colorScale>
        <cfvo type="min"/>
        <cfvo type="max"/>
        <color rgb="FFFF7128"/>
        <color rgb="FFFFEF9C"/>
      </colorScale>
    </cfRule>
  </conditionalFormatting>
  <conditionalFormatting sqref="N35">
    <cfRule type="containsText" dxfId="2085" priority="350" operator="containsText" text="3- Moderado">
      <formula>NOT(ISERROR(SEARCH("3- Moderado",N35)))</formula>
    </cfRule>
    <cfRule type="containsText" dxfId="2084" priority="351" operator="containsText" text="6- Moderado">
      <formula>NOT(ISERROR(SEARCH("6- Moderado",N35)))</formula>
    </cfRule>
    <cfRule type="containsText" dxfId="2083" priority="352" operator="containsText" text="4- Moderado">
      <formula>NOT(ISERROR(SEARCH("4- Moderado",N35)))</formula>
    </cfRule>
    <cfRule type="containsText" dxfId="2082" priority="353" operator="containsText" text="3- Bajo">
      <formula>NOT(ISERROR(SEARCH("3- Bajo",N35)))</formula>
    </cfRule>
    <cfRule type="containsText" dxfId="2081" priority="354" operator="containsText" text="4- Bajo">
      <formula>NOT(ISERROR(SEARCH("4- Bajo",N35)))</formula>
    </cfRule>
    <cfRule type="containsText" dxfId="2080" priority="355" operator="containsText" text="1- Bajo">
      <formula>NOT(ISERROR(SEARCH("1- Bajo",N35)))</formula>
    </cfRule>
  </conditionalFormatting>
  <conditionalFormatting sqref="H35:H39">
    <cfRule type="containsText" dxfId="2079" priority="337" operator="containsText" text="Muy Alta">
      <formula>NOT(ISERROR(SEARCH("Muy Alta",H35)))</formula>
    </cfRule>
    <cfRule type="containsText" dxfId="2078" priority="338" operator="containsText" text="Alta">
      <formula>NOT(ISERROR(SEARCH("Alta",H35)))</formula>
    </cfRule>
    <cfRule type="containsText" dxfId="2077" priority="339" operator="containsText" text="Muy Alta">
      <formula>NOT(ISERROR(SEARCH("Muy Alta",H35)))</formula>
    </cfRule>
    <cfRule type="containsText" dxfId="2076" priority="344" operator="containsText" text="Muy Baja">
      <formula>NOT(ISERROR(SEARCH("Muy Baja",H35)))</formula>
    </cfRule>
    <cfRule type="containsText" dxfId="2075" priority="345" operator="containsText" text="Baja">
      <formula>NOT(ISERROR(SEARCH("Baja",H35)))</formula>
    </cfRule>
    <cfRule type="containsText" dxfId="2074" priority="346" operator="containsText" text="Media">
      <formula>NOT(ISERROR(SEARCH("Media",H35)))</formula>
    </cfRule>
    <cfRule type="containsText" dxfId="2073" priority="347" operator="containsText" text="Alta">
      <formula>NOT(ISERROR(SEARCH("Alta",H35)))</formula>
    </cfRule>
    <cfRule type="containsText" dxfId="2072" priority="349" operator="containsText" text="Muy Alta">
      <formula>NOT(ISERROR(SEARCH("Muy Alta",H35)))</formula>
    </cfRule>
  </conditionalFormatting>
  <conditionalFormatting sqref="I35:I39">
    <cfRule type="containsText" dxfId="2071" priority="340" operator="containsText" text="Catastrófico">
      <formula>NOT(ISERROR(SEARCH("Catastrófico",I35)))</formula>
    </cfRule>
    <cfRule type="containsText" dxfId="2070" priority="341" operator="containsText" text="Mayor">
      <formula>NOT(ISERROR(SEARCH("Mayor",I35)))</formula>
    </cfRule>
    <cfRule type="containsText" dxfId="2069" priority="342" operator="containsText" text="Menor">
      <formula>NOT(ISERROR(SEARCH("Menor",I35)))</formula>
    </cfRule>
    <cfRule type="containsText" dxfId="2068" priority="343" operator="containsText" text="Leve">
      <formula>NOT(ISERROR(SEARCH("Leve",I35)))</formula>
    </cfRule>
    <cfRule type="containsText" dxfId="2067" priority="348" operator="containsText" text="Moderado">
      <formula>NOT(ISERROR(SEARCH("Moderado",I35)))</formula>
    </cfRule>
  </conditionalFormatting>
  <conditionalFormatting sqref="K35:K39">
    <cfRule type="containsText" dxfId="2066" priority="335" operator="containsText" text="Media">
      <formula>NOT(ISERROR(SEARCH("Media",K35)))</formula>
    </cfRule>
  </conditionalFormatting>
  <conditionalFormatting sqref="L35:L39">
    <cfRule type="containsText" dxfId="2065" priority="334" operator="containsText" text="Moderado">
      <formula>NOT(ISERROR(SEARCH("Moderado",L35)))</formula>
    </cfRule>
  </conditionalFormatting>
  <conditionalFormatting sqref="J35:J39">
    <cfRule type="containsText" dxfId="2064" priority="333" operator="containsText" text="Moderado">
      <formula>NOT(ISERROR(SEARCH("Moderado",J35)))</formula>
    </cfRule>
  </conditionalFormatting>
  <conditionalFormatting sqref="J35:J39">
    <cfRule type="containsText" dxfId="2063" priority="331" operator="containsText" text="Bajo">
      <formula>NOT(ISERROR(SEARCH("Bajo",J35)))</formula>
    </cfRule>
    <cfRule type="containsText" dxfId="2062" priority="332" operator="containsText" text="Extremo">
      <formula>NOT(ISERROR(SEARCH("Extremo",J35)))</formula>
    </cfRule>
  </conditionalFormatting>
  <conditionalFormatting sqref="K35:K39">
    <cfRule type="containsText" dxfId="2061" priority="329" operator="containsText" text="Baja">
      <formula>NOT(ISERROR(SEARCH("Baja",K35)))</formula>
    </cfRule>
    <cfRule type="containsText" dxfId="2060" priority="330" operator="containsText" text="Muy Baja">
      <formula>NOT(ISERROR(SEARCH("Muy Baja",K35)))</formula>
    </cfRule>
  </conditionalFormatting>
  <conditionalFormatting sqref="K35:K39">
    <cfRule type="containsText" dxfId="2059" priority="327" operator="containsText" text="Muy Alta">
      <formula>NOT(ISERROR(SEARCH("Muy Alta",K35)))</formula>
    </cfRule>
    <cfRule type="containsText" dxfId="2058" priority="328" operator="containsText" text="Alta">
      <formula>NOT(ISERROR(SEARCH("Alta",K35)))</formula>
    </cfRule>
  </conditionalFormatting>
  <conditionalFormatting sqref="L35:L39">
    <cfRule type="containsText" dxfId="2057" priority="323" operator="containsText" text="Catastrófico">
      <formula>NOT(ISERROR(SEARCH("Catastrófico",L35)))</formula>
    </cfRule>
    <cfRule type="containsText" dxfId="2056" priority="324" operator="containsText" text="Mayor">
      <formula>NOT(ISERROR(SEARCH("Mayor",L35)))</formula>
    </cfRule>
    <cfRule type="containsText" dxfId="2055" priority="325" operator="containsText" text="Menor">
      <formula>NOT(ISERROR(SEARCH("Menor",L35)))</formula>
    </cfRule>
    <cfRule type="containsText" dxfId="2054" priority="326" operator="containsText" text="Leve">
      <formula>NOT(ISERROR(SEARCH("Leve",L35)))</formula>
    </cfRule>
  </conditionalFormatting>
  <conditionalFormatting sqref="K40:L40">
    <cfRule type="containsText" dxfId="2053" priority="317" operator="containsText" text="3- Moderado">
      <formula>NOT(ISERROR(SEARCH("3- Moderado",K40)))</formula>
    </cfRule>
    <cfRule type="containsText" dxfId="2052" priority="318" operator="containsText" text="6- Moderado">
      <formula>NOT(ISERROR(SEARCH("6- Moderado",K40)))</formula>
    </cfRule>
    <cfRule type="containsText" dxfId="2051" priority="319" operator="containsText" text="4- Moderado">
      <formula>NOT(ISERROR(SEARCH("4- Moderado",K40)))</formula>
    </cfRule>
    <cfRule type="containsText" dxfId="2050" priority="320" operator="containsText" text="3- Bajo">
      <formula>NOT(ISERROR(SEARCH("3- Bajo",K40)))</formula>
    </cfRule>
    <cfRule type="containsText" dxfId="2049" priority="321" operator="containsText" text="4- Bajo">
      <formula>NOT(ISERROR(SEARCH("4- Bajo",K40)))</formula>
    </cfRule>
    <cfRule type="containsText" dxfId="2048" priority="322" operator="containsText" text="1- Bajo">
      <formula>NOT(ISERROR(SEARCH("1- Bajo",K40)))</formula>
    </cfRule>
  </conditionalFormatting>
  <conditionalFormatting sqref="H40:I40">
    <cfRule type="containsText" dxfId="2047" priority="311" operator="containsText" text="3- Moderado">
      <formula>NOT(ISERROR(SEARCH("3- Moderado",H40)))</formula>
    </cfRule>
    <cfRule type="containsText" dxfId="2046" priority="312" operator="containsText" text="6- Moderado">
      <formula>NOT(ISERROR(SEARCH("6- Moderado",H40)))</formula>
    </cfRule>
    <cfRule type="containsText" dxfId="2045" priority="313" operator="containsText" text="4- Moderado">
      <formula>NOT(ISERROR(SEARCH("4- Moderado",H40)))</formula>
    </cfRule>
    <cfRule type="containsText" dxfId="2044" priority="314" operator="containsText" text="3- Bajo">
      <formula>NOT(ISERROR(SEARCH("3- Bajo",H40)))</formula>
    </cfRule>
    <cfRule type="containsText" dxfId="2043" priority="315" operator="containsText" text="4- Bajo">
      <formula>NOT(ISERROR(SEARCH("4- Bajo",H40)))</formula>
    </cfRule>
    <cfRule type="containsText" dxfId="2042" priority="316" operator="containsText" text="1- Bajo">
      <formula>NOT(ISERROR(SEARCH("1- Bajo",H40)))</formula>
    </cfRule>
  </conditionalFormatting>
  <conditionalFormatting sqref="A40 C40:E40">
    <cfRule type="containsText" dxfId="2041" priority="305" operator="containsText" text="3- Moderado">
      <formula>NOT(ISERROR(SEARCH("3- Moderado",A40)))</formula>
    </cfRule>
    <cfRule type="containsText" dxfId="2040" priority="306" operator="containsText" text="6- Moderado">
      <formula>NOT(ISERROR(SEARCH("6- Moderado",A40)))</formula>
    </cfRule>
    <cfRule type="containsText" dxfId="2039" priority="307" operator="containsText" text="4- Moderado">
      <formula>NOT(ISERROR(SEARCH("4- Moderado",A40)))</formula>
    </cfRule>
    <cfRule type="containsText" dxfId="2038" priority="308" operator="containsText" text="3- Bajo">
      <formula>NOT(ISERROR(SEARCH("3- Bajo",A40)))</formula>
    </cfRule>
    <cfRule type="containsText" dxfId="2037" priority="309" operator="containsText" text="4- Bajo">
      <formula>NOT(ISERROR(SEARCH("4- Bajo",A40)))</formula>
    </cfRule>
    <cfRule type="containsText" dxfId="2036" priority="310" operator="containsText" text="1- Bajo">
      <formula>NOT(ISERROR(SEARCH("1- Bajo",A40)))</formula>
    </cfRule>
  </conditionalFormatting>
  <conditionalFormatting sqref="F40:G40">
    <cfRule type="containsText" dxfId="2035" priority="299" operator="containsText" text="3- Moderado">
      <formula>NOT(ISERROR(SEARCH("3- Moderado",F40)))</formula>
    </cfRule>
    <cfRule type="containsText" dxfId="2034" priority="300" operator="containsText" text="6- Moderado">
      <formula>NOT(ISERROR(SEARCH("6- Moderado",F40)))</formula>
    </cfRule>
    <cfRule type="containsText" dxfId="2033" priority="301" operator="containsText" text="4- Moderado">
      <formula>NOT(ISERROR(SEARCH("4- Moderado",F40)))</formula>
    </cfRule>
    <cfRule type="containsText" dxfId="2032" priority="302" operator="containsText" text="3- Bajo">
      <formula>NOT(ISERROR(SEARCH("3- Bajo",F40)))</formula>
    </cfRule>
    <cfRule type="containsText" dxfId="2031" priority="303" operator="containsText" text="4- Bajo">
      <formula>NOT(ISERROR(SEARCH("4- Bajo",F40)))</formula>
    </cfRule>
    <cfRule type="containsText" dxfId="2030" priority="304" operator="containsText" text="1- Bajo">
      <formula>NOT(ISERROR(SEARCH("1- Bajo",F40)))</formula>
    </cfRule>
  </conditionalFormatting>
  <conditionalFormatting sqref="J40:J44">
    <cfRule type="containsText" dxfId="2029" priority="294" operator="containsText" text="Bajo">
      <formula>NOT(ISERROR(SEARCH("Bajo",J40)))</formula>
    </cfRule>
    <cfRule type="containsText" dxfId="2028" priority="295" operator="containsText" text="Moderado">
      <formula>NOT(ISERROR(SEARCH("Moderado",J40)))</formula>
    </cfRule>
    <cfRule type="containsText" dxfId="2027" priority="296" operator="containsText" text="Alto">
      <formula>NOT(ISERROR(SEARCH("Alto",J40)))</formula>
    </cfRule>
    <cfRule type="containsText" dxfId="2026" priority="297" operator="containsText" text="Extremo">
      <formula>NOT(ISERROR(SEARCH("Extremo",J40)))</formula>
    </cfRule>
    <cfRule type="colorScale" priority="298">
      <colorScale>
        <cfvo type="min"/>
        <cfvo type="max"/>
        <color rgb="FFFF7128"/>
        <color rgb="FFFFEF9C"/>
      </colorScale>
    </cfRule>
  </conditionalFormatting>
  <conditionalFormatting sqref="M40:M44">
    <cfRule type="containsText" dxfId="2025" priority="269" operator="containsText" text="Moderado">
      <formula>NOT(ISERROR(SEARCH("Moderado",M40)))</formula>
    </cfRule>
    <cfRule type="containsText" dxfId="2024" priority="289" operator="containsText" text="Bajo">
      <formula>NOT(ISERROR(SEARCH("Bajo",M40)))</formula>
    </cfRule>
    <cfRule type="containsText" dxfId="2023" priority="290" operator="containsText" text="Moderado">
      <formula>NOT(ISERROR(SEARCH("Moderado",M40)))</formula>
    </cfRule>
    <cfRule type="containsText" dxfId="2022" priority="291" operator="containsText" text="Alto">
      <formula>NOT(ISERROR(SEARCH("Alto",M40)))</formula>
    </cfRule>
    <cfRule type="containsText" dxfId="2021" priority="292" operator="containsText" text="Extremo">
      <formula>NOT(ISERROR(SEARCH("Extremo",M40)))</formula>
    </cfRule>
    <cfRule type="colorScale" priority="293">
      <colorScale>
        <cfvo type="min"/>
        <cfvo type="max"/>
        <color rgb="FFFF7128"/>
        <color rgb="FFFFEF9C"/>
      </colorScale>
    </cfRule>
  </conditionalFormatting>
  <conditionalFormatting sqref="N40">
    <cfRule type="containsText" dxfId="2020" priority="283" operator="containsText" text="3- Moderado">
      <formula>NOT(ISERROR(SEARCH("3- Moderado",N40)))</formula>
    </cfRule>
    <cfRule type="containsText" dxfId="2019" priority="284" operator="containsText" text="6- Moderado">
      <formula>NOT(ISERROR(SEARCH("6- Moderado",N40)))</formula>
    </cfRule>
    <cfRule type="containsText" dxfId="2018" priority="285" operator="containsText" text="4- Moderado">
      <formula>NOT(ISERROR(SEARCH("4- Moderado",N40)))</formula>
    </cfRule>
    <cfRule type="containsText" dxfId="2017" priority="286" operator="containsText" text="3- Bajo">
      <formula>NOT(ISERROR(SEARCH("3- Bajo",N40)))</formula>
    </cfRule>
    <cfRule type="containsText" dxfId="2016" priority="287" operator="containsText" text="4- Bajo">
      <formula>NOT(ISERROR(SEARCH("4- Bajo",N40)))</formula>
    </cfRule>
    <cfRule type="containsText" dxfId="2015" priority="288" operator="containsText" text="1- Bajo">
      <formula>NOT(ISERROR(SEARCH("1- Bajo",N40)))</formula>
    </cfRule>
  </conditionalFormatting>
  <conditionalFormatting sqref="H40:H44">
    <cfRule type="containsText" dxfId="2014" priority="270" operator="containsText" text="Muy Alta">
      <formula>NOT(ISERROR(SEARCH("Muy Alta",H40)))</formula>
    </cfRule>
    <cfRule type="containsText" dxfId="2013" priority="271" operator="containsText" text="Alta">
      <formula>NOT(ISERROR(SEARCH("Alta",H40)))</formula>
    </cfRule>
    <cfRule type="containsText" dxfId="2012" priority="272" operator="containsText" text="Muy Alta">
      <formula>NOT(ISERROR(SEARCH("Muy Alta",H40)))</formula>
    </cfRule>
    <cfRule type="containsText" dxfId="2011" priority="277" operator="containsText" text="Muy Baja">
      <formula>NOT(ISERROR(SEARCH("Muy Baja",H40)))</formula>
    </cfRule>
    <cfRule type="containsText" dxfId="2010" priority="278" operator="containsText" text="Baja">
      <formula>NOT(ISERROR(SEARCH("Baja",H40)))</formula>
    </cfRule>
    <cfRule type="containsText" dxfId="2009" priority="279" operator="containsText" text="Media">
      <formula>NOT(ISERROR(SEARCH("Media",H40)))</formula>
    </cfRule>
    <cfRule type="containsText" dxfId="2008" priority="280" operator="containsText" text="Alta">
      <formula>NOT(ISERROR(SEARCH("Alta",H40)))</formula>
    </cfRule>
    <cfRule type="containsText" dxfId="2007" priority="282" operator="containsText" text="Muy Alta">
      <formula>NOT(ISERROR(SEARCH("Muy Alta",H40)))</formula>
    </cfRule>
  </conditionalFormatting>
  <conditionalFormatting sqref="I40:I44">
    <cfRule type="containsText" dxfId="2006" priority="273" operator="containsText" text="Catastrófico">
      <formula>NOT(ISERROR(SEARCH("Catastrófico",I40)))</formula>
    </cfRule>
    <cfRule type="containsText" dxfId="2005" priority="274" operator="containsText" text="Mayor">
      <formula>NOT(ISERROR(SEARCH("Mayor",I40)))</formula>
    </cfRule>
    <cfRule type="containsText" dxfId="2004" priority="275" operator="containsText" text="Menor">
      <formula>NOT(ISERROR(SEARCH("Menor",I40)))</formula>
    </cfRule>
    <cfRule type="containsText" dxfId="2003" priority="276" operator="containsText" text="Leve">
      <formula>NOT(ISERROR(SEARCH("Leve",I40)))</formula>
    </cfRule>
    <cfRule type="containsText" dxfId="2002" priority="281" operator="containsText" text="Moderado">
      <formula>NOT(ISERROR(SEARCH("Moderado",I40)))</formula>
    </cfRule>
  </conditionalFormatting>
  <conditionalFormatting sqref="K40:K44">
    <cfRule type="containsText" dxfId="2001" priority="268" operator="containsText" text="Media">
      <formula>NOT(ISERROR(SEARCH("Media",K40)))</formula>
    </cfRule>
  </conditionalFormatting>
  <conditionalFormatting sqref="L40:L44">
    <cfRule type="containsText" dxfId="2000" priority="267" operator="containsText" text="Moderado">
      <formula>NOT(ISERROR(SEARCH("Moderado",L40)))</formula>
    </cfRule>
  </conditionalFormatting>
  <conditionalFormatting sqref="J40:J44">
    <cfRule type="containsText" dxfId="1999" priority="266" operator="containsText" text="Moderado">
      <formula>NOT(ISERROR(SEARCH("Moderado",J40)))</formula>
    </cfRule>
  </conditionalFormatting>
  <conditionalFormatting sqref="J40:J44">
    <cfRule type="containsText" dxfId="1998" priority="264" operator="containsText" text="Bajo">
      <formula>NOT(ISERROR(SEARCH("Bajo",J40)))</formula>
    </cfRule>
    <cfRule type="containsText" dxfId="1997" priority="265" operator="containsText" text="Extremo">
      <formula>NOT(ISERROR(SEARCH("Extremo",J40)))</formula>
    </cfRule>
  </conditionalFormatting>
  <conditionalFormatting sqref="K40:K44">
    <cfRule type="containsText" dxfId="1996" priority="262" operator="containsText" text="Baja">
      <formula>NOT(ISERROR(SEARCH("Baja",K40)))</formula>
    </cfRule>
    <cfRule type="containsText" dxfId="1995" priority="263" operator="containsText" text="Muy Baja">
      <formula>NOT(ISERROR(SEARCH("Muy Baja",K40)))</formula>
    </cfRule>
  </conditionalFormatting>
  <conditionalFormatting sqref="K40:K44">
    <cfRule type="containsText" dxfId="1994" priority="260" operator="containsText" text="Muy Alta">
      <formula>NOT(ISERROR(SEARCH("Muy Alta",K40)))</formula>
    </cfRule>
    <cfRule type="containsText" dxfId="1993" priority="261" operator="containsText" text="Alta">
      <formula>NOT(ISERROR(SEARCH("Alta",K40)))</formula>
    </cfRule>
  </conditionalFormatting>
  <conditionalFormatting sqref="L40:L44">
    <cfRule type="containsText" dxfId="1992" priority="256" operator="containsText" text="Catastrófico">
      <formula>NOT(ISERROR(SEARCH("Catastrófico",L40)))</formula>
    </cfRule>
    <cfRule type="containsText" dxfId="1991" priority="257" operator="containsText" text="Mayor">
      <formula>NOT(ISERROR(SEARCH("Mayor",L40)))</formula>
    </cfRule>
    <cfRule type="containsText" dxfId="1990" priority="258" operator="containsText" text="Menor">
      <formula>NOT(ISERROR(SEARCH("Menor",L40)))</formula>
    </cfRule>
    <cfRule type="containsText" dxfId="1989" priority="259" operator="containsText" text="Leve">
      <formula>NOT(ISERROR(SEARCH("Leve",L40)))</formula>
    </cfRule>
  </conditionalFormatting>
  <conditionalFormatting sqref="K45:L45">
    <cfRule type="containsText" dxfId="1988" priority="250" operator="containsText" text="3- Moderado">
      <formula>NOT(ISERROR(SEARCH("3- Moderado",K45)))</formula>
    </cfRule>
    <cfRule type="containsText" dxfId="1987" priority="251" operator="containsText" text="6- Moderado">
      <formula>NOT(ISERROR(SEARCH("6- Moderado",K45)))</formula>
    </cfRule>
    <cfRule type="containsText" dxfId="1986" priority="252" operator="containsText" text="4- Moderado">
      <formula>NOT(ISERROR(SEARCH("4- Moderado",K45)))</formula>
    </cfRule>
    <cfRule type="containsText" dxfId="1985" priority="253" operator="containsText" text="3- Bajo">
      <formula>NOT(ISERROR(SEARCH("3- Bajo",K45)))</formula>
    </cfRule>
    <cfRule type="containsText" dxfId="1984" priority="254" operator="containsText" text="4- Bajo">
      <formula>NOT(ISERROR(SEARCH("4- Bajo",K45)))</formula>
    </cfRule>
    <cfRule type="containsText" dxfId="1983" priority="255" operator="containsText" text="1- Bajo">
      <formula>NOT(ISERROR(SEARCH("1- Bajo",K45)))</formula>
    </cfRule>
  </conditionalFormatting>
  <conditionalFormatting sqref="H45:I45">
    <cfRule type="containsText" dxfId="1982" priority="244" operator="containsText" text="3- Moderado">
      <formula>NOT(ISERROR(SEARCH("3- Moderado",H45)))</formula>
    </cfRule>
    <cfRule type="containsText" dxfId="1981" priority="245" operator="containsText" text="6- Moderado">
      <formula>NOT(ISERROR(SEARCH("6- Moderado",H45)))</formula>
    </cfRule>
    <cfRule type="containsText" dxfId="1980" priority="246" operator="containsText" text="4- Moderado">
      <formula>NOT(ISERROR(SEARCH("4- Moderado",H45)))</formula>
    </cfRule>
    <cfRule type="containsText" dxfId="1979" priority="247" operator="containsText" text="3- Bajo">
      <formula>NOT(ISERROR(SEARCH("3- Bajo",H45)))</formula>
    </cfRule>
    <cfRule type="containsText" dxfId="1978" priority="248" operator="containsText" text="4- Bajo">
      <formula>NOT(ISERROR(SEARCH("4- Bajo",H45)))</formula>
    </cfRule>
    <cfRule type="containsText" dxfId="1977" priority="249" operator="containsText" text="1- Bajo">
      <formula>NOT(ISERROR(SEARCH("1- Bajo",H45)))</formula>
    </cfRule>
  </conditionalFormatting>
  <conditionalFormatting sqref="A45 C45:E45">
    <cfRule type="containsText" dxfId="1976" priority="238" operator="containsText" text="3- Moderado">
      <formula>NOT(ISERROR(SEARCH("3- Moderado",A45)))</formula>
    </cfRule>
    <cfRule type="containsText" dxfId="1975" priority="239" operator="containsText" text="6- Moderado">
      <formula>NOT(ISERROR(SEARCH("6- Moderado",A45)))</formula>
    </cfRule>
    <cfRule type="containsText" dxfId="1974" priority="240" operator="containsText" text="4- Moderado">
      <formula>NOT(ISERROR(SEARCH("4- Moderado",A45)))</formula>
    </cfRule>
    <cfRule type="containsText" dxfId="1973" priority="241" operator="containsText" text="3- Bajo">
      <formula>NOT(ISERROR(SEARCH("3- Bajo",A45)))</formula>
    </cfRule>
    <cfRule type="containsText" dxfId="1972" priority="242" operator="containsText" text="4- Bajo">
      <formula>NOT(ISERROR(SEARCH("4- Bajo",A45)))</formula>
    </cfRule>
    <cfRule type="containsText" dxfId="1971" priority="243" operator="containsText" text="1- Bajo">
      <formula>NOT(ISERROR(SEARCH("1- Bajo",A45)))</formula>
    </cfRule>
  </conditionalFormatting>
  <conditionalFormatting sqref="F45:G45">
    <cfRule type="containsText" dxfId="1970" priority="232" operator="containsText" text="3- Moderado">
      <formula>NOT(ISERROR(SEARCH("3- Moderado",F45)))</formula>
    </cfRule>
    <cfRule type="containsText" dxfId="1969" priority="233" operator="containsText" text="6- Moderado">
      <formula>NOT(ISERROR(SEARCH("6- Moderado",F45)))</formula>
    </cfRule>
    <cfRule type="containsText" dxfId="1968" priority="234" operator="containsText" text="4- Moderado">
      <formula>NOT(ISERROR(SEARCH("4- Moderado",F45)))</formula>
    </cfRule>
    <cfRule type="containsText" dxfId="1967" priority="235" operator="containsText" text="3- Bajo">
      <formula>NOT(ISERROR(SEARCH("3- Bajo",F45)))</formula>
    </cfRule>
    <cfRule type="containsText" dxfId="1966" priority="236" operator="containsText" text="4- Bajo">
      <formula>NOT(ISERROR(SEARCH("4- Bajo",F45)))</formula>
    </cfRule>
    <cfRule type="containsText" dxfId="1965" priority="237" operator="containsText" text="1- Bajo">
      <formula>NOT(ISERROR(SEARCH("1- Bajo",F45)))</formula>
    </cfRule>
  </conditionalFormatting>
  <conditionalFormatting sqref="J45:J49">
    <cfRule type="containsText" dxfId="1964" priority="227" operator="containsText" text="Bajo">
      <formula>NOT(ISERROR(SEARCH("Bajo",J45)))</formula>
    </cfRule>
    <cfRule type="containsText" dxfId="1963" priority="228" operator="containsText" text="Moderado">
      <formula>NOT(ISERROR(SEARCH("Moderado",J45)))</formula>
    </cfRule>
    <cfRule type="containsText" dxfId="1962" priority="229" operator="containsText" text="Alto">
      <formula>NOT(ISERROR(SEARCH("Alto",J45)))</formula>
    </cfRule>
    <cfRule type="containsText" dxfId="1961" priority="230" operator="containsText" text="Extremo">
      <formula>NOT(ISERROR(SEARCH("Extremo",J45)))</formula>
    </cfRule>
    <cfRule type="colorScale" priority="231">
      <colorScale>
        <cfvo type="min"/>
        <cfvo type="max"/>
        <color rgb="FFFF7128"/>
        <color rgb="FFFFEF9C"/>
      </colorScale>
    </cfRule>
  </conditionalFormatting>
  <conditionalFormatting sqref="M45:M49">
    <cfRule type="containsText" dxfId="1960" priority="202" operator="containsText" text="Moderado">
      <formula>NOT(ISERROR(SEARCH("Moderado",M45)))</formula>
    </cfRule>
    <cfRule type="containsText" dxfId="1959" priority="222" operator="containsText" text="Bajo">
      <formula>NOT(ISERROR(SEARCH("Bajo",M45)))</formula>
    </cfRule>
    <cfRule type="containsText" dxfId="1958" priority="223" operator="containsText" text="Moderado">
      <formula>NOT(ISERROR(SEARCH("Moderado",M45)))</formula>
    </cfRule>
    <cfRule type="containsText" dxfId="1957" priority="224" operator="containsText" text="Alto">
      <formula>NOT(ISERROR(SEARCH("Alto",M45)))</formula>
    </cfRule>
    <cfRule type="containsText" dxfId="1956" priority="225" operator="containsText" text="Extremo">
      <formula>NOT(ISERROR(SEARCH("Extremo",M45)))</formula>
    </cfRule>
    <cfRule type="colorScale" priority="226">
      <colorScale>
        <cfvo type="min"/>
        <cfvo type="max"/>
        <color rgb="FFFF7128"/>
        <color rgb="FFFFEF9C"/>
      </colorScale>
    </cfRule>
  </conditionalFormatting>
  <conditionalFormatting sqref="N45">
    <cfRule type="containsText" dxfId="1955" priority="216" operator="containsText" text="3- Moderado">
      <formula>NOT(ISERROR(SEARCH("3- Moderado",N45)))</formula>
    </cfRule>
    <cfRule type="containsText" dxfId="1954" priority="217" operator="containsText" text="6- Moderado">
      <formula>NOT(ISERROR(SEARCH("6- Moderado",N45)))</formula>
    </cfRule>
    <cfRule type="containsText" dxfId="1953" priority="218" operator="containsText" text="4- Moderado">
      <formula>NOT(ISERROR(SEARCH("4- Moderado",N45)))</formula>
    </cfRule>
    <cfRule type="containsText" dxfId="1952" priority="219" operator="containsText" text="3- Bajo">
      <formula>NOT(ISERROR(SEARCH("3- Bajo",N45)))</formula>
    </cfRule>
    <cfRule type="containsText" dxfId="1951" priority="220" operator="containsText" text="4- Bajo">
      <formula>NOT(ISERROR(SEARCH("4- Bajo",N45)))</formula>
    </cfRule>
    <cfRule type="containsText" dxfId="1950" priority="221" operator="containsText" text="1- Bajo">
      <formula>NOT(ISERROR(SEARCH("1- Bajo",N45)))</formula>
    </cfRule>
  </conditionalFormatting>
  <conditionalFormatting sqref="H45:H49">
    <cfRule type="containsText" dxfId="1949" priority="203" operator="containsText" text="Muy Alta">
      <formula>NOT(ISERROR(SEARCH("Muy Alta",H45)))</formula>
    </cfRule>
    <cfRule type="containsText" dxfId="1948" priority="204" operator="containsText" text="Alta">
      <formula>NOT(ISERROR(SEARCH("Alta",H45)))</formula>
    </cfRule>
    <cfRule type="containsText" dxfId="1947" priority="205" operator="containsText" text="Muy Alta">
      <formula>NOT(ISERROR(SEARCH("Muy Alta",H45)))</formula>
    </cfRule>
    <cfRule type="containsText" dxfId="1946" priority="210" operator="containsText" text="Muy Baja">
      <formula>NOT(ISERROR(SEARCH("Muy Baja",H45)))</formula>
    </cfRule>
    <cfRule type="containsText" dxfId="1945" priority="211" operator="containsText" text="Baja">
      <formula>NOT(ISERROR(SEARCH("Baja",H45)))</formula>
    </cfRule>
    <cfRule type="containsText" dxfId="1944" priority="212" operator="containsText" text="Media">
      <formula>NOT(ISERROR(SEARCH("Media",H45)))</formula>
    </cfRule>
    <cfRule type="containsText" dxfId="1943" priority="213" operator="containsText" text="Alta">
      <formula>NOT(ISERROR(SEARCH("Alta",H45)))</formula>
    </cfRule>
    <cfRule type="containsText" dxfId="1942" priority="215" operator="containsText" text="Muy Alta">
      <formula>NOT(ISERROR(SEARCH("Muy Alta",H45)))</formula>
    </cfRule>
  </conditionalFormatting>
  <conditionalFormatting sqref="I45:I49">
    <cfRule type="containsText" dxfId="1941" priority="206" operator="containsText" text="Catastrófico">
      <formula>NOT(ISERROR(SEARCH("Catastrófico",I45)))</formula>
    </cfRule>
    <cfRule type="containsText" dxfId="1940" priority="207" operator="containsText" text="Mayor">
      <formula>NOT(ISERROR(SEARCH("Mayor",I45)))</formula>
    </cfRule>
    <cfRule type="containsText" dxfId="1939" priority="208" operator="containsText" text="Menor">
      <formula>NOT(ISERROR(SEARCH("Menor",I45)))</formula>
    </cfRule>
    <cfRule type="containsText" dxfId="1938" priority="209" operator="containsText" text="Leve">
      <formula>NOT(ISERROR(SEARCH("Leve",I45)))</formula>
    </cfRule>
    <cfRule type="containsText" dxfId="1937" priority="214" operator="containsText" text="Moderado">
      <formula>NOT(ISERROR(SEARCH("Moderado",I45)))</formula>
    </cfRule>
  </conditionalFormatting>
  <conditionalFormatting sqref="K45:K49">
    <cfRule type="containsText" dxfId="1936" priority="201" operator="containsText" text="Media">
      <formula>NOT(ISERROR(SEARCH("Media",K45)))</formula>
    </cfRule>
  </conditionalFormatting>
  <conditionalFormatting sqref="L45:L49">
    <cfRule type="containsText" dxfId="1935" priority="200" operator="containsText" text="Moderado">
      <formula>NOT(ISERROR(SEARCH("Moderado",L45)))</formula>
    </cfRule>
  </conditionalFormatting>
  <conditionalFormatting sqref="J45:J49">
    <cfRule type="containsText" dxfId="1934" priority="199" operator="containsText" text="Moderado">
      <formula>NOT(ISERROR(SEARCH("Moderado",J45)))</formula>
    </cfRule>
  </conditionalFormatting>
  <conditionalFormatting sqref="J45:J49">
    <cfRule type="containsText" dxfId="1933" priority="197" operator="containsText" text="Bajo">
      <formula>NOT(ISERROR(SEARCH("Bajo",J45)))</formula>
    </cfRule>
    <cfRule type="containsText" dxfId="1932" priority="198" operator="containsText" text="Extremo">
      <formula>NOT(ISERROR(SEARCH("Extremo",J45)))</formula>
    </cfRule>
  </conditionalFormatting>
  <conditionalFormatting sqref="K45:K49">
    <cfRule type="containsText" dxfId="1931" priority="195" operator="containsText" text="Baja">
      <formula>NOT(ISERROR(SEARCH("Baja",K45)))</formula>
    </cfRule>
    <cfRule type="containsText" dxfId="1930" priority="196" operator="containsText" text="Muy Baja">
      <formula>NOT(ISERROR(SEARCH("Muy Baja",K45)))</formula>
    </cfRule>
  </conditionalFormatting>
  <conditionalFormatting sqref="K45:K49">
    <cfRule type="containsText" dxfId="1929" priority="193" operator="containsText" text="Muy Alta">
      <formula>NOT(ISERROR(SEARCH("Muy Alta",K45)))</formula>
    </cfRule>
    <cfRule type="containsText" dxfId="1928" priority="194" operator="containsText" text="Alta">
      <formula>NOT(ISERROR(SEARCH("Alta",K45)))</formula>
    </cfRule>
  </conditionalFormatting>
  <conditionalFormatting sqref="L45:L49">
    <cfRule type="containsText" dxfId="1927" priority="189" operator="containsText" text="Catastrófico">
      <formula>NOT(ISERROR(SEARCH("Catastrófico",L45)))</formula>
    </cfRule>
    <cfRule type="containsText" dxfId="1926" priority="190" operator="containsText" text="Mayor">
      <formula>NOT(ISERROR(SEARCH("Mayor",L45)))</formula>
    </cfRule>
    <cfRule type="containsText" dxfId="1925" priority="191" operator="containsText" text="Menor">
      <formula>NOT(ISERROR(SEARCH("Menor",L45)))</formula>
    </cfRule>
    <cfRule type="containsText" dxfId="1924" priority="192" operator="containsText" text="Leve">
      <formula>NOT(ISERROR(SEARCH("Leve",L45)))</formula>
    </cfRule>
  </conditionalFormatting>
  <conditionalFormatting sqref="K50:L50">
    <cfRule type="containsText" dxfId="1923" priority="183" operator="containsText" text="3- Moderado">
      <formula>NOT(ISERROR(SEARCH("3- Moderado",K50)))</formula>
    </cfRule>
    <cfRule type="containsText" dxfId="1922" priority="184" operator="containsText" text="6- Moderado">
      <formula>NOT(ISERROR(SEARCH("6- Moderado",K50)))</formula>
    </cfRule>
    <cfRule type="containsText" dxfId="1921" priority="185" operator="containsText" text="4- Moderado">
      <formula>NOT(ISERROR(SEARCH("4- Moderado",K50)))</formula>
    </cfRule>
    <cfRule type="containsText" dxfId="1920" priority="186" operator="containsText" text="3- Bajo">
      <formula>NOT(ISERROR(SEARCH("3- Bajo",K50)))</formula>
    </cfRule>
    <cfRule type="containsText" dxfId="1919" priority="187" operator="containsText" text="4- Bajo">
      <formula>NOT(ISERROR(SEARCH("4- Bajo",K50)))</formula>
    </cfRule>
    <cfRule type="containsText" dxfId="1918" priority="188" operator="containsText" text="1- Bajo">
      <formula>NOT(ISERROR(SEARCH("1- Bajo",K50)))</formula>
    </cfRule>
  </conditionalFormatting>
  <conditionalFormatting sqref="H50:I50">
    <cfRule type="containsText" dxfId="1917" priority="177" operator="containsText" text="3- Moderado">
      <formula>NOT(ISERROR(SEARCH("3- Moderado",H50)))</formula>
    </cfRule>
    <cfRule type="containsText" dxfId="1916" priority="178" operator="containsText" text="6- Moderado">
      <formula>NOT(ISERROR(SEARCH("6- Moderado",H50)))</formula>
    </cfRule>
    <cfRule type="containsText" dxfId="1915" priority="179" operator="containsText" text="4- Moderado">
      <formula>NOT(ISERROR(SEARCH("4- Moderado",H50)))</formula>
    </cfRule>
    <cfRule type="containsText" dxfId="1914" priority="180" operator="containsText" text="3- Bajo">
      <formula>NOT(ISERROR(SEARCH("3- Bajo",H50)))</formula>
    </cfRule>
    <cfRule type="containsText" dxfId="1913" priority="181" operator="containsText" text="4- Bajo">
      <formula>NOT(ISERROR(SEARCH("4- Bajo",H50)))</formula>
    </cfRule>
    <cfRule type="containsText" dxfId="1912" priority="182" operator="containsText" text="1- Bajo">
      <formula>NOT(ISERROR(SEARCH("1- Bajo",H50)))</formula>
    </cfRule>
  </conditionalFormatting>
  <conditionalFormatting sqref="A50 C50:E50">
    <cfRule type="containsText" dxfId="1911" priority="171" operator="containsText" text="3- Moderado">
      <formula>NOT(ISERROR(SEARCH("3- Moderado",A50)))</formula>
    </cfRule>
    <cfRule type="containsText" dxfId="1910" priority="172" operator="containsText" text="6- Moderado">
      <formula>NOT(ISERROR(SEARCH("6- Moderado",A50)))</formula>
    </cfRule>
    <cfRule type="containsText" dxfId="1909" priority="173" operator="containsText" text="4- Moderado">
      <formula>NOT(ISERROR(SEARCH("4- Moderado",A50)))</formula>
    </cfRule>
    <cfRule type="containsText" dxfId="1908" priority="174" operator="containsText" text="3- Bajo">
      <formula>NOT(ISERROR(SEARCH("3- Bajo",A50)))</formula>
    </cfRule>
    <cfRule type="containsText" dxfId="1907" priority="175" operator="containsText" text="4- Bajo">
      <formula>NOT(ISERROR(SEARCH("4- Bajo",A50)))</formula>
    </cfRule>
    <cfRule type="containsText" dxfId="1906" priority="176" operator="containsText" text="1- Bajo">
      <formula>NOT(ISERROR(SEARCH("1- Bajo",A50)))</formula>
    </cfRule>
  </conditionalFormatting>
  <conditionalFormatting sqref="F50:G50">
    <cfRule type="containsText" dxfId="1905" priority="165" operator="containsText" text="3- Moderado">
      <formula>NOT(ISERROR(SEARCH("3- Moderado",F50)))</formula>
    </cfRule>
    <cfRule type="containsText" dxfId="1904" priority="166" operator="containsText" text="6- Moderado">
      <formula>NOT(ISERROR(SEARCH("6- Moderado",F50)))</formula>
    </cfRule>
    <cfRule type="containsText" dxfId="1903" priority="167" operator="containsText" text="4- Moderado">
      <formula>NOT(ISERROR(SEARCH("4- Moderado",F50)))</formula>
    </cfRule>
    <cfRule type="containsText" dxfId="1902" priority="168" operator="containsText" text="3- Bajo">
      <formula>NOT(ISERROR(SEARCH("3- Bajo",F50)))</formula>
    </cfRule>
    <cfRule type="containsText" dxfId="1901" priority="169" operator="containsText" text="4- Bajo">
      <formula>NOT(ISERROR(SEARCH("4- Bajo",F50)))</formula>
    </cfRule>
    <cfRule type="containsText" dxfId="1900" priority="170" operator="containsText" text="1- Bajo">
      <formula>NOT(ISERROR(SEARCH("1- Bajo",F50)))</formula>
    </cfRule>
  </conditionalFormatting>
  <conditionalFormatting sqref="J50:J54">
    <cfRule type="containsText" dxfId="1899" priority="160" operator="containsText" text="Bajo">
      <formula>NOT(ISERROR(SEARCH("Bajo",J50)))</formula>
    </cfRule>
    <cfRule type="containsText" dxfId="1898" priority="161" operator="containsText" text="Moderado">
      <formula>NOT(ISERROR(SEARCH("Moderado",J50)))</formula>
    </cfRule>
    <cfRule type="containsText" dxfId="1897" priority="162" operator="containsText" text="Alto">
      <formula>NOT(ISERROR(SEARCH("Alto",J50)))</formula>
    </cfRule>
    <cfRule type="containsText" dxfId="1896" priority="163" operator="containsText" text="Extremo">
      <formula>NOT(ISERROR(SEARCH("Extremo",J50)))</formula>
    </cfRule>
    <cfRule type="colorScale" priority="164">
      <colorScale>
        <cfvo type="min"/>
        <cfvo type="max"/>
        <color rgb="FFFF7128"/>
        <color rgb="FFFFEF9C"/>
      </colorScale>
    </cfRule>
  </conditionalFormatting>
  <conditionalFormatting sqref="M50:M54">
    <cfRule type="containsText" dxfId="1895" priority="135" operator="containsText" text="Moderado">
      <formula>NOT(ISERROR(SEARCH("Moderado",M50)))</formula>
    </cfRule>
    <cfRule type="containsText" dxfId="1894" priority="155" operator="containsText" text="Bajo">
      <formula>NOT(ISERROR(SEARCH("Bajo",M50)))</formula>
    </cfRule>
    <cfRule type="containsText" dxfId="1893" priority="156" operator="containsText" text="Moderado">
      <formula>NOT(ISERROR(SEARCH("Moderado",M50)))</formula>
    </cfRule>
    <cfRule type="containsText" dxfId="1892" priority="157" operator="containsText" text="Alto">
      <formula>NOT(ISERROR(SEARCH("Alto",M50)))</formula>
    </cfRule>
    <cfRule type="containsText" dxfId="1891" priority="158" operator="containsText" text="Extremo">
      <formula>NOT(ISERROR(SEARCH("Extremo",M50)))</formula>
    </cfRule>
    <cfRule type="colorScale" priority="159">
      <colorScale>
        <cfvo type="min"/>
        <cfvo type="max"/>
        <color rgb="FFFF7128"/>
        <color rgb="FFFFEF9C"/>
      </colorScale>
    </cfRule>
  </conditionalFormatting>
  <conditionalFormatting sqref="N50">
    <cfRule type="containsText" dxfId="1890" priority="149" operator="containsText" text="3- Moderado">
      <formula>NOT(ISERROR(SEARCH("3- Moderado",N50)))</formula>
    </cfRule>
    <cfRule type="containsText" dxfId="1889" priority="150" operator="containsText" text="6- Moderado">
      <formula>NOT(ISERROR(SEARCH("6- Moderado",N50)))</formula>
    </cfRule>
    <cfRule type="containsText" dxfId="1888" priority="151" operator="containsText" text="4- Moderado">
      <formula>NOT(ISERROR(SEARCH("4- Moderado",N50)))</formula>
    </cfRule>
    <cfRule type="containsText" dxfId="1887" priority="152" operator="containsText" text="3- Bajo">
      <formula>NOT(ISERROR(SEARCH("3- Bajo",N50)))</formula>
    </cfRule>
    <cfRule type="containsText" dxfId="1886" priority="153" operator="containsText" text="4- Bajo">
      <formula>NOT(ISERROR(SEARCH("4- Bajo",N50)))</formula>
    </cfRule>
    <cfRule type="containsText" dxfId="1885" priority="154" operator="containsText" text="1- Bajo">
      <formula>NOT(ISERROR(SEARCH("1- Bajo",N50)))</formula>
    </cfRule>
  </conditionalFormatting>
  <conditionalFormatting sqref="H50:H54">
    <cfRule type="containsText" dxfId="1884" priority="136" operator="containsText" text="Muy Alta">
      <formula>NOT(ISERROR(SEARCH("Muy Alta",H50)))</formula>
    </cfRule>
    <cfRule type="containsText" dxfId="1883" priority="137" operator="containsText" text="Alta">
      <formula>NOT(ISERROR(SEARCH("Alta",H50)))</formula>
    </cfRule>
    <cfRule type="containsText" dxfId="1882" priority="138" operator="containsText" text="Muy Alta">
      <formula>NOT(ISERROR(SEARCH("Muy Alta",H50)))</formula>
    </cfRule>
    <cfRule type="containsText" dxfId="1881" priority="143" operator="containsText" text="Muy Baja">
      <formula>NOT(ISERROR(SEARCH("Muy Baja",H50)))</formula>
    </cfRule>
    <cfRule type="containsText" dxfId="1880" priority="144" operator="containsText" text="Baja">
      <formula>NOT(ISERROR(SEARCH("Baja",H50)))</formula>
    </cfRule>
    <cfRule type="containsText" dxfId="1879" priority="145" operator="containsText" text="Media">
      <formula>NOT(ISERROR(SEARCH("Media",H50)))</formula>
    </cfRule>
    <cfRule type="containsText" dxfId="1878" priority="146" operator="containsText" text="Alta">
      <formula>NOT(ISERROR(SEARCH("Alta",H50)))</formula>
    </cfRule>
    <cfRule type="containsText" dxfId="1877" priority="148" operator="containsText" text="Muy Alta">
      <formula>NOT(ISERROR(SEARCH("Muy Alta",H50)))</formula>
    </cfRule>
  </conditionalFormatting>
  <conditionalFormatting sqref="I50:I54">
    <cfRule type="containsText" dxfId="1876" priority="139" operator="containsText" text="Catastrófico">
      <formula>NOT(ISERROR(SEARCH("Catastrófico",I50)))</formula>
    </cfRule>
    <cfRule type="containsText" dxfId="1875" priority="140" operator="containsText" text="Mayor">
      <formula>NOT(ISERROR(SEARCH("Mayor",I50)))</formula>
    </cfRule>
    <cfRule type="containsText" dxfId="1874" priority="141" operator="containsText" text="Menor">
      <formula>NOT(ISERROR(SEARCH("Menor",I50)))</formula>
    </cfRule>
    <cfRule type="containsText" dxfId="1873" priority="142" operator="containsText" text="Leve">
      <formula>NOT(ISERROR(SEARCH("Leve",I50)))</formula>
    </cfRule>
    <cfRule type="containsText" dxfId="1872" priority="147" operator="containsText" text="Moderado">
      <formula>NOT(ISERROR(SEARCH("Moderado",I50)))</formula>
    </cfRule>
  </conditionalFormatting>
  <conditionalFormatting sqref="K50:K54">
    <cfRule type="containsText" dxfId="1871" priority="134" operator="containsText" text="Media">
      <formula>NOT(ISERROR(SEARCH("Media",K50)))</formula>
    </cfRule>
  </conditionalFormatting>
  <conditionalFormatting sqref="L50:L54">
    <cfRule type="containsText" dxfId="1870" priority="133" operator="containsText" text="Moderado">
      <formula>NOT(ISERROR(SEARCH("Moderado",L50)))</formula>
    </cfRule>
  </conditionalFormatting>
  <conditionalFormatting sqref="J50:J54">
    <cfRule type="containsText" dxfId="1869" priority="132" operator="containsText" text="Moderado">
      <formula>NOT(ISERROR(SEARCH("Moderado",J50)))</formula>
    </cfRule>
  </conditionalFormatting>
  <conditionalFormatting sqref="J50:J54">
    <cfRule type="containsText" dxfId="1868" priority="130" operator="containsText" text="Bajo">
      <formula>NOT(ISERROR(SEARCH("Bajo",J50)))</formula>
    </cfRule>
    <cfRule type="containsText" dxfId="1867" priority="131" operator="containsText" text="Extremo">
      <formula>NOT(ISERROR(SEARCH("Extremo",J50)))</formula>
    </cfRule>
  </conditionalFormatting>
  <conditionalFormatting sqref="K50:K54">
    <cfRule type="containsText" dxfId="1866" priority="128" operator="containsText" text="Baja">
      <formula>NOT(ISERROR(SEARCH("Baja",K50)))</formula>
    </cfRule>
    <cfRule type="containsText" dxfId="1865" priority="129" operator="containsText" text="Muy Baja">
      <formula>NOT(ISERROR(SEARCH("Muy Baja",K50)))</formula>
    </cfRule>
  </conditionalFormatting>
  <conditionalFormatting sqref="K50:K54">
    <cfRule type="containsText" dxfId="1864" priority="126" operator="containsText" text="Muy Alta">
      <formula>NOT(ISERROR(SEARCH("Muy Alta",K50)))</formula>
    </cfRule>
    <cfRule type="containsText" dxfId="1863" priority="127" operator="containsText" text="Alta">
      <formula>NOT(ISERROR(SEARCH("Alta",K50)))</formula>
    </cfRule>
  </conditionalFormatting>
  <conditionalFormatting sqref="L50:L54">
    <cfRule type="containsText" dxfId="1862" priority="122" operator="containsText" text="Catastrófico">
      <formula>NOT(ISERROR(SEARCH("Catastrófico",L50)))</formula>
    </cfRule>
    <cfRule type="containsText" dxfId="1861" priority="123" operator="containsText" text="Mayor">
      <formula>NOT(ISERROR(SEARCH("Mayor",L50)))</formula>
    </cfRule>
    <cfRule type="containsText" dxfId="1860" priority="124" operator="containsText" text="Menor">
      <formula>NOT(ISERROR(SEARCH("Menor",L50)))</formula>
    </cfRule>
    <cfRule type="containsText" dxfId="1859" priority="125" operator="containsText" text="Leve">
      <formula>NOT(ISERROR(SEARCH("Leve",L50)))</formula>
    </cfRule>
  </conditionalFormatting>
  <conditionalFormatting sqref="K55:L55">
    <cfRule type="containsText" dxfId="1858" priority="116" operator="containsText" text="3- Moderado">
      <formula>NOT(ISERROR(SEARCH("3- Moderado",K55)))</formula>
    </cfRule>
    <cfRule type="containsText" dxfId="1857" priority="117" operator="containsText" text="6- Moderado">
      <formula>NOT(ISERROR(SEARCH("6- Moderado",K55)))</formula>
    </cfRule>
    <cfRule type="containsText" dxfId="1856" priority="118" operator="containsText" text="4- Moderado">
      <formula>NOT(ISERROR(SEARCH("4- Moderado",K55)))</formula>
    </cfRule>
    <cfRule type="containsText" dxfId="1855" priority="119" operator="containsText" text="3- Bajo">
      <formula>NOT(ISERROR(SEARCH("3- Bajo",K55)))</formula>
    </cfRule>
    <cfRule type="containsText" dxfId="1854" priority="120" operator="containsText" text="4- Bajo">
      <formula>NOT(ISERROR(SEARCH("4- Bajo",K55)))</formula>
    </cfRule>
    <cfRule type="containsText" dxfId="1853" priority="121" operator="containsText" text="1- Bajo">
      <formula>NOT(ISERROR(SEARCH("1- Bajo",K55)))</formula>
    </cfRule>
  </conditionalFormatting>
  <conditionalFormatting sqref="H55:I55">
    <cfRule type="containsText" dxfId="1852" priority="110" operator="containsText" text="3- Moderado">
      <formula>NOT(ISERROR(SEARCH("3- Moderado",H55)))</formula>
    </cfRule>
    <cfRule type="containsText" dxfId="1851" priority="111" operator="containsText" text="6- Moderado">
      <formula>NOT(ISERROR(SEARCH("6- Moderado",H55)))</formula>
    </cfRule>
    <cfRule type="containsText" dxfId="1850" priority="112" operator="containsText" text="4- Moderado">
      <formula>NOT(ISERROR(SEARCH("4- Moderado",H55)))</formula>
    </cfRule>
    <cfRule type="containsText" dxfId="1849" priority="113" operator="containsText" text="3- Bajo">
      <formula>NOT(ISERROR(SEARCH("3- Bajo",H55)))</formula>
    </cfRule>
    <cfRule type="containsText" dxfId="1848" priority="114" operator="containsText" text="4- Bajo">
      <formula>NOT(ISERROR(SEARCH("4- Bajo",H55)))</formula>
    </cfRule>
    <cfRule type="containsText" dxfId="1847" priority="115" operator="containsText" text="1- Bajo">
      <formula>NOT(ISERROR(SEARCH("1- Bajo",H55)))</formula>
    </cfRule>
  </conditionalFormatting>
  <conditionalFormatting sqref="A55 C55:E55">
    <cfRule type="containsText" dxfId="1846" priority="104" operator="containsText" text="3- Moderado">
      <formula>NOT(ISERROR(SEARCH("3- Moderado",A55)))</formula>
    </cfRule>
    <cfRule type="containsText" dxfId="1845" priority="105" operator="containsText" text="6- Moderado">
      <formula>NOT(ISERROR(SEARCH("6- Moderado",A55)))</formula>
    </cfRule>
    <cfRule type="containsText" dxfId="1844" priority="106" operator="containsText" text="4- Moderado">
      <formula>NOT(ISERROR(SEARCH("4- Moderado",A55)))</formula>
    </cfRule>
    <cfRule type="containsText" dxfId="1843" priority="107" operator="containsText" text="3- Bajo">
      <formula>NOT(ISERROR(SEARCH("3- Bajo",A55)))</formula>
    </cfRule>
    <cfRule type="containsText" dxfId="1842" priority="108" operator="containsText" text="4- Bajo">
      <formula>NOT(ISERROR(SEARCH("4- Bajo",A55)))</formula>
    </cfRule>
    <cfRule type="containsText" dxfId="1841" priority="109" operator="containsText" text="1- Bajo">
      <formula>NOT(ISERROR(SEARCH("1- Bajo",A55)))</formula>
    </cfRule>
  </conditionalFormatting>
  <conditionalFormatting sqref="F55:G55">
    <cfRule type="containsText" dxfId="1840" priority="98" operator="containsText" text="3- Moderado">
      <formula>NOT(ISERROR(SEARCH("3- Moderado",F55)))</formula>
    </cfRule>
    <cfRule type="containsText" dxfId="1839" priority="99" operator="containsText" text="6- Moderado">
      <formula>NOT(ISERROR(SEARCH("6- Moderado",F55)))</formula>
    </cfRule>
    <cfRule type="containsText" dxfId="1838" priority="100" operator="containsText" text="4- Moderado">
      <formula>NOT(ISERROR(SEARCH("4- Moderado",F55)))</formula>
    </cfRule>
    <cfRule type="containsText" dxfId="1837" priority="101" operator="containsText" text="3- Bajo">
      <formula>NOT(ISERROR(SEARCH("3- Bajo",F55)))</formula>
    </cfRule>
    <cfRule type="containsText" dxfId="1836" priority="102" operator="containsText" text="4- Bajo">
      <formula>NOT(ISERROR(SEARCH("4- Bajo",F55)))</formula>
    </cfRule>
    <cfRule type="containsText" dxfId="1835" priority="103" operator="containsText" text="1- Bajo">
      <formula>NOT(ISERROR(SEARCH("1- Bajo",F55)))</formula>
    </cfRule>
  </conditionalFormatting>
  <conditionalFormatting sqref="J55:J59">
    <cfRule type="containsText" dxfId="1834" priority="93" operator="containsText" text="Bajo">
      <formula>NOT(ISERROR(SEARCH("Bajo",J55)))</formula>
    </cfRule>
    <cfRule type="containsText" dxfId="1833" priority="94" operator="containsText" text="Moderado">
      <formula>NOT(ISERROR(SEARCH("Moderado",J55)))</formula>
    </cfRule>
    <cfRule type="containsText" dxfId="1832" priority="95" operator="containsText" text="Alto">
      <formula>NOT(ISERROR(SEARCH("Alto",J55)))</formula>
    </cfRule>
    <cfRule type="containsText" dxfId="1831" priority="96" operator="containsText" text="Extremo">
      <formula>NOT(ISERROR(SEARCH("Extremo",J55)))</formula>
    </cfRule>
    <cfRule type="colorScale" priority="97">
      <colorScale>
        <cfvo type="min"/>
        <cfvo type="max"/>
        <color rgb="FFFF7128"/>
        <color rgb="FFFFEF9C"/>
      </colorScale>
    </cfRule>
  </conditionalFormatting>
  <conditionalFormatting sqref="M55:M59">
    <cfRule type="containsText" dxfId="1830" priority="68" operator="containsText" text="Moderado">
      <formula>NOT(ISERROR(SEARCH("Moderado",M55)))</formula>
    </cfRule>
    <cfRule type="containsText" dxfId="1829" priority="88" operator="containsText" text="Bajo">
      <formula>NOT(ISERROR(SEARCH("Bajo",M55)))</formula>
    </cfRule>
    <cfRule type="containsText" dxfId="1828" priority="89" operator="containsText" text="Moderado">
      <formula>NOT(ISERROR(SEARCH("Moderado",M55)))</formula>
    </cfRule>
    <cfRule type="containsText" dxfId="1827" priority="90" operator="containsText" text="Alto">
      <formula>NOT(ISERROR(SEARCH("Alto",M55)))</formula>
    </cfRule>
    <cfRule type="containsText" dxfId="1826" priority="91" operator="containsText" text="Extremo">
      <formula>NOT(ISERROR(SEARCH("Extremo",M55)))</formula>
    </cfRule>
    <cfRule type="colorScale" priority="92">
      <colorScale>
        <cfvo type="min"/>
        <cfvo type="max"/>
        <color rgb="FFFF7128"/>
        <color rgb="FFFFEF9C"/>
      </colorScale>
    </cfRule>
  </conditionalFormatting>
  <conditionalFormatting sqref="N55">
    <cfRule type="containsText" dxfId="1825" priority="82" operator="containsText" text="3- Moderado">
      <formula>NOT(ISERROR(SEARCH("3- Moderado",N55)))</formula>
    </cfRule>
    <cfRule type="containsText" dxfId="1824" priority="83" operator="containsText" text="6- Moderado">
      <formula>NOT(ISERROR(SEARCH("6- Moderado",N55)))</formula>
    </cfRule>
    <cfRule type="containsText" dxfId="1823" priority="84" operator="containsText" text="4- Moderado">
      <formula>NOT(ISERROR(SEARCH("4- Moderado",N55)))</formula>
    </cfRule>
    <cfRule type="containsText" dxfId="1822" priority="85" operator="containsText" text="3- Bajo">
      <formula>NOT(ISERROR(SEARCH("3- Bajo",N55)))</formula>
    </cfRule>
    <cfRule type="containsText" dxfId="1821" priority="86" operator="containsText" text="4- Bajo">
      <formula>NOT(ISERROR(SEARCH("4- Bajo",N55)))</formula>
    </cfRule>
    <cfRule type="containsText" dxfId="1820" priority="87" operator="containsText" text="1- Bajo">
      <formula>NOT(ISERROR(SEARCH("1- Bajo",N55)))</formula>
    </cfRule>
  </conditionalFormatting>
  <conditionalFormatting sqref="H55:H59">
    <cfRule type="containsText" dxfId="1819" priority="69" operator="containsText" text="Muy Alta">
      <formula>NOT(ISERROR(SEARCH("Muy Alta",H55)))</formula>
    </cfRule>
    <cfRule type="containsText" dxfId="1818" priority="70" operator="containsText" text="Alta">
      <formula>NOT(ISERROR(SEARCH("Alta",H55)))</formula>
    </cfRule>
    <cfRule type="containsText" dxfId="1817" priority="71" operator="containsText" text="Muy Alta">
      <formula>NOT(ISERROR(SEARCH("Muy Alta",H55)))</formula>
    </cfRule>
    <cfRule type="containsText" dxfId="1816" priority="76" operator="containsText" text="Muy Baja">
      <formula>NOT(ISERROR(SEARCH("Muy Baja",H55)))</formula>
    </cfRule>
    <cfRule type="containsText" dxfId="1815" priority="77" operator="containsText" text="Baja">
      <formula>NOT(ISERROR(SEARCH("Baja",H55)))</formula>
    </cfRule>
    <cfRule type="containsText" dxfId="1814" priority="78" operator="containsText" text="Media">
      <formula>NOT(ISERROR(SEARCH("Media",H55)))</formula>
    </cfRule>
    <cfRule type="containsText" dxfId="1813" priority="79" operator="containsText" text="Alta">
      <formula>NOT(ISERROR(SEARCH("Alta",H55)))</formula>
    </cfRule>
    <cfRule type="containsText" dxfId="1812" priority="81" operator="containsText" text="Muy Alta">
      <formula>NOT(ISERROR(SEARCH("Muy Alta",H55)))</formula>
    </cfRule>
  </conditionalFormatting>
  <conditionalFormatting sqref="I55:I59">
    <cfRule type="containsText" dxfId="1811" priority="72" operator="containsText" text="Catastrófico">
      <formula>NOT(ISERROR(SEARCH("Catastrófico",I55)))</formula>
    </cfRule>
    <cfRule type="containsText" dxfId="1810" priority="73" operator="containsText" text="Mayor">
      <formula>NOT(ISERROR(SEARCH("Mayor",I55)))</formula>
    </cfRule>
    <cfRule type="containsText" dxfId="1809" priority="74" operator="containsText" text="Menor">
      <formula>NOT(ISERROR(SEARCH("Menor",I55)))</formula>
    </cfRule>
    <cfRule type="containsText" dxfId="1808" priority="75" operator="containsText" text="Leve">
      <formula>NOT(ISERROR(SEARCH("Leve",I55)))</formula>
    </cfRule>
    <cfRule type="containsText" dxfId="1807" priority="80" operator="containsText" text="Moderado">
      <formula>NOT(ISERROR(SEARCH("Moderado",I55)))</formula>
    </cfRule>
  </conditionalFormatting>
  <conditionalFormatting sqref="K55:K59">
    <cfRule type="containsText" dxfId="1806" priority="67" operator="containsText" text="Media">
      <formula>NOT(ISERROR(SEARCH("Media",K55)))</formula>
    </cfRule>
  </conditionalFormatting>
  <conditionalFormatting sqref="L55:L59">
    <cfRule type="containsText" dxfId="1805" priority="66" operator="containsText" text="Moderado">
      <formula>NOT(ISERROR(SEARCH("Moderado",L55)))</formula>
    </cfRule>
  </conditionalFormatting>
  <conditionalFormatting sqref="J55:J59">
    <cfRule type="containsText" dxfId="1804" priority="65" operator="containsText" text="Moderado">
      <formula>NOT(ISERROR(SEARCH("Moderado",J55)))</formula>
    </cfRule>
  </conditionalFormatting>
  <conditionalFormatting sqref="J55:J59">
    <cfRule type="containsText" dxfId="1803" priority="63" operator="containsText" text="Bajo">
      <formula>NOT(ISERROR(SEARCH("Bajo",J55)))</formula>
    </cfRule>
    <cfRule type="containsText" dxfId="1802" priority="64" operator="containsText" text="Extremo">
      <formula>NOT(ISERROR(SEARCH("Extremo",J55)))</formula>
    </cfRule>
  </conditionalFormatting>
  <conditionalFormatting sqref="K55:K59">
    <cfRule type="containsText" dxfId="1801" priority="61" operator="containsText" text="Baja">
      <formula>NOT(ISERROR(SEARCH("Baja",K55)))</formula>
    </cfRule>
    <cfRule type="containsText" dxfId="1800" priority="62" operator="containsText" text="Muy Baja">
      <formula>NOT(ISERROR(SEARCH("Muy Baja",K55)))</formula>
    </cfRule>
  </conditionalFormatting>
  <conditionalFormatting sqref="K55:K59">
    <cfRule type="containsText" dxfId="1799" priority="59" operator="containsText" text="Muy Alta">
      <formula>NOT(ISERROR(SEARCH("Muy Alta",K55)))</formula>
    </cfRule>
    <cfRule type="containsText" dxfId="1798" priority="60" operator="containsText" text="Alta">
      <formula>NOT(ISERROR(SEARCH("Alta",K55)))</formula>
    </cfRule>
  </conditionalFormatting>
  <conditionalFormatting sqref="L55:L59">
    <cfRule type="containsText" dxfId="1797" priority="55" operator="containsText" text="Catastrófico">
      <formula>NOT(ISERROR(SEARCH("Catastrófico",L55)))</formula>
    </cfRule>
    <cfRule type="containsText" dxfId="1796" priority="56" operator="containsText" text="Mayor">
      <formula>NOT(ISERROR(SEARCH("Mayor",L55)))</formula>
    </cfRule>
    <cfRule type="containsText" dxfId="1795" priority="57" operator="containsText" text="Menor">
      <formula>NOT(ISERROR(SEARCH("Menor",L55)))</formula>
    </cfRule>
    <cfRule type="containsText" dxfId="1794" priority="58" operator="containsText" text="Leve">
      <formula>NOT(ISERROR(SEARCH("Leve",L55)))</formula>
    </cfRule>
  </conditionalFormatting>
  <dataValidations count="7">
    <dataValidation allowBlank="1" showInputMessage="1" showErrorMessage="1" prompt="seleccionar si el responsable de ejecutar las acciones es el nivel central" sqref="Q8"/>
    <dataValidation allowBlank="1" showInputMessage="1" showErrorMessage="1" prompt="Seleccionar si el responsable es el responsable de las acciones es el nivel central" sqref="P7:P8"/>
    <dataValidation allowBlank="1" showInputMessage="1" showErrorMessage="1" prompt="Describir las actividades que se van a desarrollar para el proyecto" sqref="O7"/>
    <dataValidation allowBlank="1" showInputMessage="1" showErrorMessage="1" prompt="El grado de afectación puede ser " sqref="I8"/>
    <dataValidation allowBlank="1" showInputMessage="1" showErrorMessage="1" prompt="Que tan factible es que materialize el riesgo?" sqref="H8"/>
    <dataValidation allowBlank="1" showInputMessage="1" showErrorMessage="1" prompt="Registrar qué factor  que ocasina el riesgo: un facot identtficado el contexto._x000a_O  personas, recursos, estilo de direccion , factores externos, , codiciones ambientales" sqref="F8:G8"/>
    <dataValidation allowBlank="1" showInputMessage="1" showErrorMessage="1" prompt="Seleccionar el tipo de riesgo teniendo en cuenta que  factor organizaconal afecta. Ver explicacion en hoja " sqref="E8"/>
  </dataValidation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JR59"/>
  <sheetViews>
    <sheetView topLeftCell="G7" zoomScale="71" zoomScaleNormal="71" workbookViewId="0">
      <selection activeCell="T7" sqref="T7:T8"/>
    </sheetView>
  </sheetViews>
  <sheetFormatPr baseColWidth="10" defaultColWidth="11.42578125" defaultRowHeight="15"/>
  <cols>
    <col min="1" max="2" width="18.42578125" style="82" customWidth="1"/>
    <col min="3" max="3" width="15.5703125" customWidth="1"/>
    <col min="4" max="4" width="27.5703125" style="82" customWidth="1"/>
    <col min="5" max="5" width="18" style="206" customWidth="1"/>
    <col min="6" max="6" width="40.140625" customWidth="1"/>
    <col min="7" max="7" width="20.42578125" customWidth="1"/>
    <col min="8" max="8" width="10.42578125" style="207" customWidth="1"/>
    <col min="9" max="9" width="11.42578125" style="207" customWidth="1"/>
    <col min="10" max="10" width="10.140625" style="208" customWidth="1"/>
    <col min="11" max="11" width="11.42578125" style="207" customWidth="1"/>
    <col min="12" max="12" width="10.85546875" style="207" customWidth="1"/>
    <col min="13" max="13" width="18.28515625" style="207" bestFit="1" customWidth="1"/>
    <col min="14" max="14" width="18.28515625" bestFit="1" customWidth="1"/>
    <col min="15" max="15" width="32.85546875" customWidth="1"/>
    <col min="16" max="16" width="14.42578125" customWidth="1"/>
    <col min="17" max="17" width="14.5703125" customWidth="1"/>
    <col min="18" max="18" width="17.42578125" customWidth="1"/>
    <col min="19" max="19" width="16.28515625" customWidth="1"/>
    <col min="20" max="20" width="32.42578125" customWidth="1"/>
    <col min="21" max="176" width="11.42578125" style="126"/>
  </cols>
  <sheetData>
    <row r="1" spans="1:278" s="167" customFormat="1" ht="16.5" customHeight="1">
      <c r="A1" s="412"/>
      <c r="B1" s="413"/>
      <c r="C1" s="413"/>
      <c r="D1" s="526" t="s">
        <v>388</v>
      </c>
      <c r="E1" s="526"/>
      <c r="F1" s="526"/>
      <c r="G1" s="526"/>
      <c r="H1" s="526"/>
      <c r="I1" s="526"/>
      <c r="J1" s="526"/>
      <c r="K1" s="526"/>
      <c r="L1" s="526"/>
      <c r="M1" s="526"/>
      <c r="N1" s="526"/>
      <c r="O1" s="526"/>
      <c r="P1" s="526"/>
      <c r="Q1" s="527"/>
      <c r="R1" s="404" t="s">
        <v>67</v>
      </c>
      <c r="S1" s="404"/>
      <c r="T1" s="404"/>
      <c r="U1" s="166"/>
      <c r="V1" s="166"/>
      <c r="W1" s="166"/>
      <c r="X1" s="166"/>
      <c r="Y1" s="166"/>
      <c r="Z1" s="166"/>
      <c r="AA1" s="166"/>
      <c r="AB1" s="166"/>
      <c r="AC1" s="166"/>
      <c r="AD1" s="166"/>
      <c r="AE1" s="166"/>
      <c r="AF1" s="166"/>
      <c r="AG1" s="166"/>
      <c r="AH1" s="166"/>
      <c r="AI1" s="166"/>
      <c r="AJ1" s="166"/>
      <c r="AK1" s="166"/>
      <c r="AL1" s="166"/>
      <c r="AM1" s="166"/>
      <c r="AN1" s="166"/>
      <c r="AO1" s="166"/>
      <c r="AP1" s="166"/>
      <c r="AQ1" s="166"/>
      <c r="AR1" s="166"/>
      <c r="AS1" s="166"/>
      <c r="AT1" s="166"/>
      <c r="AU1" s="166"/>
      <c r="AV1" s="166"/>
      <c r="AW1" s="166"/>
      <c r="AX1" s="166"/>
      <c r="AY1" s="166"/>
      <c r="AZ1" s="166"/>
      <c r="BA1" s="166"/>
      <c r="BB1" s="166"/>
      <c r="BC1" s="166"/>
      <c r="BD1" s="166"/>
      <c r="BE1" s="166"/>
      <c r="BF1" s="166"/>
      <c r="BG1" s="166"/>
      <c r="BH1" s="166"/>
      <c r="BI1" s="166"/>
      <c r="BJ1" s="166"/>
      <c r="BK1" s="166"/>
      <c r="BL1" s="166"/>
      <c r="BM1" s="166"/>
      <c r="BN1" s="166"/>
      <c r="BO1" s="166"/>
      <c r="BP1" s="166"/>
      <c r="BQ1" s="166"/>
      <c r="BR1" s="166"/>
      <c r="BS1" s="166"/>
      <c r="BT1" s="166"/>
      <c r="BU1" s="166"/>
      <c r="BV1" s="166"/>
      <c r="BW1" s="166"/>
      <c r="BX1" s="166"/>
      <c r="BY1" s="166"/>
      <c r="BZ1" s="166"/>
      <c r="CA1" s="166"/>
      <c r="CB1" s="166"/>
      <c r="CC1" s="166"/>
      <c r="CD1" s="166"/>
      <c r="CE1" s="166"/>
      <c r="CF1" s="166"/>
      <c r="CG1" s="166"/>
      <c r="CH1" s="166"/>
      <c r="CI1" s="166"/>
      <c r="CJ1" s="166"/>
      <c r="CK1" s="166"/>
      <c r="CL1" s="166"/>
      <c r="CM1" s="166"/>
      <c r="CN1" s="166"/>
      <c r="CO1" s="166"/>
      <c r="CP1" s="166"/>
      <c r="CQ1" s="166"/>
      <c r="CR1" s="166"/>
      <c r="CS1" s="166"/>
      <c r="CT1" s="166"/>
      <c r="CU1" s="166"/>
      <c r="CV1" s="166"/>
      <c r="CW1" s="166"/>
      <c r="CX1" s="166"/>
      <c r="CY1" s="166"/>
      <c r="CZ1" s="166"/>
      <c r="DA1" s="166"/>
      <c r="DB1" s="166"/>
      <c r="DC1" s="166"/>
      <c r="DD1" s="166"/>
      <c r="DE1" s="166"/>
      <c r="DF1" s="166"/>
      <c r="DG1" s="166"/>
      <c r="DH1" s="166"/>
      <c r="DI1" s="166"/>
      <c r="DJ1" s="166"/>
      <c r="DK1" s="166"/>
      <c r="DL1" s="166"/>
      <c r="DM1" s="166"/>
      <c r="DN1" s="166"/>
      <c r="DO1" s="166"/>
      <c r="DP1" s="166"/>
      <c r="DQ1" s="166"/>
      <c r="DR1" s="166"/>
      <c r="DS1" s="166"/>
      <c r="DT1" s="166"/>
      <c r="DU1" s="166"/>
      <c r="DV1" s="166"/>
      <c r="DW1" s="166"/>
      <c r="DX1" s="166"/>
      <c r="DY1" s="166"/>
      <c r="DZ1" s="166"/>
      <c r="EA1" s="166"/>
      <c r="EB1" s="166"/>
      <c r="EC1" s="166"/>
      <c r="ED1" s="166"/>
      <c r="EE1" s="166"/>
      <c r="EF1" s="166"/>
      <c r="EG1" s="166"/>
      <c r="EH1" s="166"/>
      <c r="EI1" s="166"/>
      <c r="EJ1" s="166"/>
      <c r="EK1" s="166"/>
      <c r="EL1" s="166"/>
      <c r="EM1" s="166"/>
      <c r="EN1" s="166"/>
      <c r="EO1" s="166"/>
      <c r="EP1" s="166"/>
      <c r="EQ1" s="166"/>
      <c r="ER1" s="166"/>
      <c r="ES1" s="166"/>
      <c r="ET1" s="166"/>
      <c r="EU1" s="166"/>
      <c r="EV1" s="166"/>
      <c r="EW1" s="166"/>
      <c r="EX1" s="166"/>
      <c r="EY1" s="166"/>
      <c r="EZ1" s="166"/>
      <c r="FA1" s="166"/>
      <c r="FB1" s="166"/>
      <c r="FC1" s="166"/>
      <c r="FD1" s="166"/>
      <c r="FE1" s="166"/>
      <c r="FF1" s="166"/>
      <c r="FG1" s="166"/>
      <c r="FH1" s="166"/>
      <c r="FI1" s="166"/>
      <c r="FJ1" s="166"/>
      <c r="FK1" s="166"/>
      <c r="FL1" s="166"/>
      <c r="FM1" s="166"/>
      <c r="FN1" s="166"/>
      <c r="FO1" s="166"/>
      <c r="FP1" s="166"/>
      <c r="FQ1" s="166"/>
      <c r="FR1" s="166"/>
      <c r="FS1" s="166"/>
      <c r="FT1" s="166"/>
      <c r="FU1" s="166"/>
      <c r="FV1" s="166"/>
      <c r="FW1" s="166"/>
      <c r="FX1" s="166"/>
      <c r="FY1" s="166"/>
      <c r="FZ1" s="166"/>
      <c r="GA1" s="166"/>
      <c r="GB1" s="166"/>
      <c r="GC1" s="166"/>
      <c r="GD1" s="166"/>
      <c r="GE1" s="166"/>
      <c r="GF1" s="166"/>
      <c r="GG1" s="166"/>
      <c r="GH1" s="166"/>
      <c r="GI1" s="166"/>
      <c r="GJ1" s="166"/>
      <c r="GK1" s="166"/>
      <c r="GL1" s="166"/>
      <c r="GM1" s="166"/>
      <c r="GN1" s="166"/>
      <c r="GO1" s="166"/>
      <c r="GP1" s="166"/>
      <c r="GQ1" s="166"/>
      <c r="GR1" s="166"/>
      <c r="GS1" s="166"/>
      <c r="GT1" s="166"/>
      <c r="GU1" s="166"/>
      <c r="GV1" s="166"/>
      <c r="GW1" s="166"/>
      <c r="GX1" s="166"/>
      <c r="GY1" s="166"/>
      <c r="GZ1" s="166"/>
      <c r="HA1" s="166"/>
      <c r="HB1" s="166"/>
      <c r="HC1" s="166"/>
      <c r="HD1" s="166"/>
      <c r="HE1" s="166"/>
      <c r="HF1" s="166"/>
      <c r="HG1" s="166"/>
      <c r="HH1" s="166"/>
      <c r="HI1" s="166"/>
      <c r="HJ1" s="166"/>
      <c r="HK1" s="166"/>
      <c r="HL1" s="166"/>
      <c r="HM1" s="166"/>
      <c r="HN1" s="166"/>
      <c r="HO1" s="166"/>
      <c r="HP1" s="166"/>
      <c r="HQ1" s="166"/>
      <c r="HR1" s="166"/>
      <c r="HS1" s="166"/>
      <c r="HT1" s="166"/>
      <c r="HU1" s="166"/>
      <c r="HV1" s="166"/>
      <c r="HW1" s="166"/>
      <c r="HX1" s="166"/>
      <c r="HY1" s="166"/>
      <c r="HZ1" s="166"/>
      <c r="IA1" s="166"/>
      <c r="IB1" s="166"/>
      <c r="IC1" s="166"/>
      <c r="ID1" s="166"/>
      <c r="IE1" s="166"/>
      <c r="IF1" s="166"/>
      <c r="IG1" s="166"/>
      <c r="IH1" s="166"/>
      <c r="II1" s="166"/>
      <c r="IJ1" s="166"/>
      <c r="IK1" s="166"/>
      <c r="IL1" s="166"/>
      <c r="IM1" s="166"/>
      <c r="IN1" s="166"/>
      <c r="IO1" s="166"/>
      <c r="IP1" s="166"/>
      <c r="IQ1" s="166"/>
      <c r="IR1" s="166"/>
      <c r="IS1" s="166"/>
      <c r="IT1" s="166"/>
      <c r="IU1" s="166"/>
      <c r="IV1" s="166"/>
      <c r="IW1" s="166"/>
      <c r="IX1" s="166"/>
      <c r="IY1" s="166"/>
      <c r="IZ1" s="166"/>
      <c r="JA1" s="166"/>
      <c r="JB1" s="166"/>
      <c r="JC1" s="166"/>
      <c r="JD1" s="166"/>
      <c r="JE1" s="166"/>
      <c r="JF1" s="166"/>
      <c r="JG1" s="166"/>
      <c r="JH1" s="166"/>
      <c r="JI1" s="166"/>
      <c r="JJ1" s="166"/>
      <c r="JK1" s="166"/>
      <c r="JL1" s="166"/>
      <c r="JM1" s="166"/>
      <c r="JN1" s="166"/>
      <c r="JO1" s="166"/>
      <c r="JP1" s="166"/>
      <c r="JQ1" s="166"/>
      <c r="JR1" s="166"/>
    </row>
    <row r="2" spans="1:278" s="167" customFormat="1" ht="39.75" customHeight="1">
      <c r="A2" s="414"/>
      <c r="B2" s="415"/>
      <c r="C2" s="415"/>
      <c r="D2" s="528"/>
      <c r="E2" s="528"/>
      <c r="F2" s="528"/>
      <c r="G2" s="528"/>
      <c r="H2" s="528"/>
      <c r="I2" s="528"/>
      <c r="J2" s="528"/>
      <c r="K2" s="528"/>
      <c r="L2" s="528"/>
      <c r="M2" s="528"/>
      <c r="N2" s="528"/>
      <c r="O2" s="528"/>
      <c r="P2" s="528"/>
      <c r="Q2" s="529"/>
      <c r="R2" s="404"/>
      <c r="S2" s="404"/>
      <c r="T2" s="404"/>
      <c r="U2" s="166"/>
      <c r="V2" s="166"/>
      <c r="W2" s="166"/>
      <c r="X2" s="166"/>
      <c r="Y2" s="166"/>
      <c r="Z2" s="166"/>
      <c r="AA2" s="166"/>
      <c r="AB2" s="166"/>
      <c r="AC2" s="166"/>
      <c r="AD2" s="166"/>
      <c r="AE2" s="166"/>
      <c r="AF2" s="166"/>
      <c r="AG2" s="166"/>
      <c r="AH2" s="166"/>
      <c r="AI2" s="166"/>
      <c r="AJ2" s="166"/>
      <c r="AK2" s="166"/>
      <c r="AL2" s="166"/>
      <c r="AM2" s="166"/>
      <c r="AN2" s="166"/>
      <c r="AO2" s="166"/>
      <c r="AP2" s="166"/>
      <c r="AQ2" s="166"/>
      <c r="AR2" s="166"/>
      <c r="AS2" s="166"/>
      <c r="AT2" s="166"/>
      <c r="AU2" s="166"/>
      <c r="AV2" s="166"/>
      <c r="AW2" s="166"/>
      <c r="AX2" s="166"/>
      <c r="AY2" s="166"/>
      <c r="AZ2" s="166"/>
      <c r="BA2" s="166"/>
      <c r="BB2" s="166"/>
      <c r="BC2" s="166"/>
      <c r="BD2" s="166"/>
      <c r="BE2" s="166"/>
      <c r="BF2" s="166"/>
      <c r="BG2" s="166"/>
      <c r="BH2" s="166"/>
      <c r="BI2" s="166"/>
      <c r="BJ2" s="166"/>
      <c r="BK2" s="166"/>
      <c r="BL2" s="166"/>
      <c r="BM2" s="166"/>
      <c r="BN2" s="166"/>
      <c r="BO2" s="166"/>
      <c r="BP2" s="166"/>
      <c r="BQ2" s="166"/>
      <c r="BR2" s="166"/>
      <c r="BS2" s="166"/>
      <c r="BT2" s="166"/>
      <c r="BU2" s="166"/>
      <c r="BV2" s="166"/>
      <c r="BW2" s="166"/>
      <c r="BX2" s="166"/>
      <c r="BY2" s="166"/>
      <c r="BZ2" s="166"/>
      <c r="CA2" s="166"/>
      <c r="CB2" s="166"/>
      <c r="CC2" s="166"/>
      <c r="CD2" s="166"/>
      <c r="CE2" s="166"/>
      <c r="CF2" s="166"/>
      <c r="CG2" s="166"/>
      <c r="CH2" s="166"/>
      <c r="CI2" s="166"/>
      <c r="CJ2" s="166"/>
      <c r="CK2" s="166"/>
      <c r="CL2" s="166"/>
      <c r="CM2" s="166"/>
      <c r="CN2" s="166"/>
      <c r="CO2" s="166"/>
      <c r="CP2" s="166"/>
      <c r="CQ2" s="166"/>
      <c r="CR2" s="166"/>
      <c r="CS2" s="166"/>
      <c r="CT2" s="166"/>
      <c r="CU2" s="166"/>
      <c r="CV2" s="166"/>
      <c r="CW2" s="166"/>
      <c r="CX2" s="166"/>
      <c r="CY2" s="166"/>
      <c r="CZ2" s="166"/>
      <c r="DA2" s="166"/>
      <c r="DB2" s="166"/>
      <c r="DC2" s="166"/>
      <c r="DD2" s="166"/>
      <c r="DE2" s="166"/>
      <c r="DF2" s="166"/>
      <c r="DG2" s="166"/>
      <c r="DH2" s="166"/>
      <c r="DI2" s="166"/>
      <c r="DJ2" s="166"/>
      <c r="DK2" s="166"/>
      <c r="DL2" s="166"/>
      <c r="DM2" s="166"/>
      <c r="DN2" s="166"/>
      <c r="DO2" s="166"/>
      <c r="DP2" s="166"/>
      <c r="DQ2" s="166"/>
      <c r="DR2" s="166"/>
      <c r="DS2" s="166"/>
      <c r="DT2" s="166"/>
      <c r="DU2" s="166"/>
      <c r="DV2" s="166"/>
      <c r="DW2" s="166"/>
      <c r="DX2" s="166"/>
      <c r="DY2" s="166"/>
      <c r="DZ2" s="166"/>
      <c r="EA2" s="166"/>
      <c r="EB2" s="166"/>
      <c r="EC2" s="166"/>
      <c r="ED2" s="166"/>
      <c r="EE2" s="166"/>
      <c r="EF2" s="166"/>
      <c r="EG2" s="166"/>
      <c r="EH2" s="166"/>
      <c r="EI2" s="166"/>
      <c r="EJ2" s="166"/>
      <c r="EK2" s="166"/>
      <c r="EL2" s="166"/>
      <c r="EM2" s="166"/>
      <c r="EN2" s="166"/>
      <c r="EO2" s="166"/>
      <c r="EP2" s="166"/>
      <c r="EQ2" s="166"/>
      <c r="ER2" s="166"/>
      <c r="ES2" s="166"/>
      <c r="ET2" s="166"/>
      <c r="EU2" s="166"/>
      <c r="EV2" s="166"/>
      <c r="EW2" s="166"/>
      <c r="EX2" s="166"/>
      <c r="EY2" s="166"/>
      <c r="EZ2" s="166"/>
      <c r="FA2" s="166"/>
      <c r="FB2" s="166"/>
      <c r="FC2" s="166"/>
      <c r="FD2" s="166"/>
      <c r="FE2" s="166"/>
      <c r="FF2" s="166"/>
      <c r="FG2" s="166"/>
      <c r="FH2" s="166"/>
      <c r="FI2" s="166"/>
      <c r="FJ2" s="166"/>
      <c r="FK2" s="166"/>
      <c r="FL2" s="166"/>
      <c r="FM2" s="166"/>
      <c r="FN2" s="166"/>
      <c r="FO2" s="166"/>
      <c r="FP2" s="166"/>
      <c r="FQ2" s="166"/>
      <c r="FR2" s="166"/>
      <c r="FS2" s="166"/>
      <c r="FT2" s="166"/>
      <c r="FU2" s="166"/>
      <c r="FV2" s="166"/>
      <c r="FW2" s="166"/>
      <c r="FX2" s="166"/>
      <c r="FY2" s="166"/>
      <c r="FZ2" s="166"/>
      <c r="GA2" s="166"/>
      <c r="GB2" s="166"/>
      <c r="GC2" s="166"/>
      <c r="GD2" s="166"/>
      <c r="GE2" s="166"/>
      <c r="GF2" s="166"/>
      <c r="GG2" s="166"/>
      <c r="GH2" s="166"/>
      <c r="GI2" s="166"/>
      <c r="GJ2" s="166"/>
      <c r="GK2" s="166"/>
      <c r="GL2" s="166"/>
      <c r="GM2" s="166"/>
      <c r="GN2" s="166"/>
      <c r="GO2" s="166"/>
      <c r="GP2" s="166"/>
      <c r="GQ2" s="166"/>
      <c r="GR2" s="166"/>
      <c r="GS2" s="166"/>
      <c r="GT2" s="166"/>
      <c r="GU2" s="166"/>
      <c r="GV2" s="166"/>
      <c r="GW2" s="166"/>
      <c r="GX2" s="166"/>
      <c r="GY2" s="166"/>
      <c r="GZ2" s="166"/>
      <c r="HA2" s="166"/>
      <c r="HB2" s="166"/>
      <c r="HC2" s="166"/>
      <c r="HD2" s="166"/>
      <c r="HE2" s="166"/>
      <c r="HF2" s="166"/>
      <c r="HG2" s="166"/>
      <c r="HH2" s="166"/>
      <c r="HI2" s="166"/>
      <c r="HJ2" s="166"/>
      <c r="HK2" s="166"/>
      <c r="HL2" s="166"/>
      <c r="HM2" s="166"/>
      <c r="HN2" s="166"/>
      <c r="HO2" s="166"/>
      <c r="HP2" s="166"/>
      <c r="HQ2" s="166"/>
      <c r="HR2" s="166"/>
      <c r="HS2" s="166"/>
      <c r="HT2" s="166"/>
      <c r="HU2" s="166"/>
      <c r="HV2" s="166"/>
      <c r="HW2" s="166"/>
      <c r="HX2" s="166"/>
      <c r="HY2" s="166"/>
      <c r="HZ2" s="166"/>
      <c r="IA2" s="166"/>
      <c r="IB2" s="166"/>
      <c r="IC2" s="166"/>
      <c r="ID2" s="166"/>
      <c r="IE2" s="166"/>
      <c r="IF2" s="166"/>
      <c r="IG2" s="166"/>
      <c r="IH2" s="166"/>
      <c r="II2" s="166"/>
      <c r="IJ2" s="166"/>
      <c r="IK2" s="166"/>
      <c r="IL2" s="166"/>
      <c r="IM2" s="166"/>
      <c r="IN2" s="166"/>
      <c r="IO2" s="166"/>
      <c r="IP2" s="166"/>
      <c r="IQ2" s="166"/>
      <c r="IR2" s="166"/>
      <c r="IS2" s="166"/>
      <c r="IT2" s="166"/>
      <c r="IU2" s="166"/>
      <c r="IV2" s="166"/>
      <c r="IW2" s="166"/>
      <c r="IX2" s="166"/>
      <c r="IY2" s="166"/>
      <c r="IZ2" s="166"/>
      <c r="JA2" s="166"/>
      <c r="JB2" s="166"/>
      <c r="JC2" s="166"/>
      <c r="JD2" s="166"/>
      <c r="JE2" s="166"/>
      <c r="JF2" s="166"/>
      <c r="JG2" s="166"/>
      <c r="JH2" s="166"/>
      <c r="JI2" s="166"/>
      <c r="JJ2" s="166"/>
      <c r="JK2" s="166"/>
      <c r="JL2" s="166"/>
      <c r="JM2" s="166"/>
      <c r="JN2" s="166"/>
      <c r="JO2" s="166"/>
      <c r="JP2" s="166"/>
      <c r="JQ2" s="166"/>
      <c r="JR2" s="166"/>
    </row>
    <row r="3" spans="1:278" s="167" customFormat="1" ht="3" customHeight="1">
      <c r="A3" s="2"/>
      <c r="B3" s="2"/>
      <c r="C3" s="190"/>
      <c r="D3" s="528"/>
      <c r="E3" s="528"/>
      <c r="F3" s="528"/>
      <c r="G3" s="528"/>
      <c r="H3" s="528"/>
      <c r="I3" s="528"/>
      <c r="J3" s="528"/>
      <c r="K3" s="528"/>
      <c r="L3" s="528"/>
      <c r="M3" s="528"/>
      <c r="N3" s="528"/>
      <c r="O3" s="528"/>
      <c r="P3" s="528"/>
      <c r="Q3" s="529"/>
      <c r="R3" s="404"/>
      <c r="S3" s="404"/>
      <c r="T3" s="404"/>
      <c r="U3" s="166"/>
      <c r="V3" s="166"/>
      <c r="W3" s="166"/>
      <c r="X3" s="166"/>
      <c r="Y3" s="166"/>
      <c r="Z3" s="166"/>
      <c r="AA3" s="166"/>
      <c r="AB3" s="166"/>
      <c r="AC3" s="166"/>
      <c r="AD3" s="166"/>
      <c r="AE3" s="166"/>
      <c r="AF3" s="166"/>
      <c r="AG3" s="166"/>
      <c r="AH3" s="166"/>
      <c r="AI3" s="166"/>
      <c r="AJ3" s="166"/>
      <c r="AK3" s="166"/>
      <c r="AL3" s="166"/>
      <c r="AM3" s="166"/>
      <c r="AN3" s="166"/>
      <c r="AO3" s="166"/>
      <c r="AP3" s="166"/>
      <c r="AQ3" s="166"/>
      <c r="AR3" s="166"/>
      <c r="AS3" s="166"/>
      <c r="AT3" s="166"/>
      <c r="AU3" s="166"/>
      <c r="AV3" s="166"/>
      <c r="AW3" s="166"/>
      <c r="AX3" s="166"/>
      <c r="AY3" s="166"/>
      <c r="AZ3" s="166"/>
      <c r="BA3" s="166"/>
      <c r="BB3" s="166"/>
      <c r="BC3" s="166"/>
      <c r="BD3" s="166"/>
      <c r="BE3" s="166"/>
      <c r="BF3" s="166"/>
      <c r="BG3" s="166"/>
      <c r="BH3" s="166"/>
      <c r="BI3" s="166"/>
      <c r="BJ3" s="166"/>
      <c r="BK3" s="166"/>
      <c r="BL3" s="166"/>
      <c r="BM3" s="166"/>
      <c r="BN3" s="166"/>
      <c r="BO3" s="166"/>
      <c r="BP3" s="166"/>
      <c r="BQ3" s="166"/>
      <c r="BR3" s="166"/>
      <c r="BS3" s="166"/>
      <c r="BT3" s="166"/>
      <c r="BU3" s="166"/>
      <c r="BV3" s="166"/>
      <c r="BW3" s="166"/>
      <c r="BX3" s="166"/>
      <c r="BY3" s="166"/>
      <c r="BZ3" s="166"/>
      <c r="CA3" s="166"/>
      <c r="CB3" s="166"/>
      <c r="CC3" s="166"/>
      <c r="CD3" s="166"/>
      <c r="CE3" s="166"/>
      <c r="CF3" s="166"/>
      <c r="CG3" s="166"/>
      <c r="CH3" s="166"/>
      <c r="CI3" s="166"/>
      <c r="CJ3" s="166"/>
      <c r="CK3" s="166"/>
      <c r="CL3" s="166"/>
      <c r="CM3" s="166"/>
      <c r="CN3" s="166"/>
      <c r="CO3" s="166"/>
      <c r="CP3" s="166"/>
      <c r="CQ3" s="166"/>
      <c r="CR3" s="166"/>
      <c r="CS3" s="166"/>
      <c r="CT3" s="166"/>
      <c r="CU3" s="166"/>
      <c r="CV3" s="166"/>
      <c r="CW3" s="166"/>
      <c r="CX3" s="166"/>
      <c r="CY3" s="166"/>
      <c r="CZ3" s="166"/>
      <c r="DA3" s="166"/>
      <c r="DB3" s="166"/>
      <c r="DC3" s="166"/>
      <c r="DD3" s="166"/>
      <c r="DE3" s="166"/>
      <c r="DF3" s="166"/>
      <c r="DG3" s="166"/>
      <c r="DH3" s="166"/>
      <c r="DI3" s="166"/>
      <c r="DJ3" s="166"/>
      <c r="DK3" s="166"/>
      <c r="DL3" s="166"/>
      <c r="DM3" s="166"/>
      <c r="DN3" s="166"/>
      <c r="DO3" s="166"/>
      <c r="DP3" s="166"/>
      <c r="DQ3" s="166"/>
      <c r="DR3" s="166"/>
      <c r="DS3" s="166"/>
      <c r="DT3" s="166"/>
      <c r="DU3" s="166"/>
      <c r="DV3" s="166"/>
      <c r="DW3" s="166"/>
      <c r="DX3" s="166"/>
      <c r="DY3" s="166"/>
      <c r="DZ3" s="166"/>
      <c r="EA3" s="166"/>
      <c r="EB3" s="166"/>
      <c r="EC3" s="166"/>
      <c r="ED3" s="166"/>
      <c r="EE3" s="166"/>
      <c r="EF3" s="166"/>
      <c r="EG3" s="166"/>
      <c r="EH3" s="166"/>
      <c r="EI3" s="166"/>
      <c r="EJ3" s="166"/>
      <c r="EK3" s="166"/>
      <c r="EL3" s="166"/>
      <c r="EM3" s="166"/>
      <c r="EN3" s="166"/>
      <c r="EO3" s="166"/>
      <c r="EP3" s="166"/>
      <c r="EQ3" s="166"/>
      <c r="ER3" s="166"/>
      <c r="ES3" s="166"/>
      <c r="ET3" s="166"/>
      <c r="EU3" s="166"/>
      <c r="EV3" s="166"/>
      <c r="EW3" s="166"/>
      <c r="EX3" s="166"/>
      <c r="EY3" s="166"/>
      <c r="EZ3" s="166"/>
      <c r="FA3" s="166"/>
      <c r="FB3" s="166"/>
      <c r="FC3" s="166"/>
      <c r="FD3" s="166"/>
      <c r="FE3" s="166"/>
      <c r="FF3" s="166"/>
      <c r="FG3" s="166"/>
      <c r="FH3" s="166"/>
      <c r="FI3" s="166"/>
      <c r="FJ3" s="166"/>
      <c r="FK3" s="166"/>
      <c r="FL3" s="166"/>
      <c r="FM3" s="166"/>
      <c r="FN3" s="166"/>
      <c r="FO3" s="166"/>
      <c r="FP3" s="166"/>
      <c r="FQ3" s="166"/>
      <c r="FR3" s="166"/>
      <c r="FS3" s="166"/>
      <c r="FT3" s="166"/>
      <c r="FU3" s="166"/>
      <c r="FV3" s="166"/>
      <c r="FW3" s="166"/>
      <c r="FX3" s="166"/>
      <c r="FY3" s="166"/>
      <c r="FZ3" s="166"/>
      <c r="GA3" s="166"/>
      <c r="GB3" s="166"/>
      <c r="GC3" s="166"/>
      <c r="GD3" s="166"/>
      <c r="GE3" s="166"/>
      <c r="GF3" s="166"/>
      <c r="GG3" s="166"/>
      <c r="GH3" s="166"/>
      <c r="GI3" s="166"/>
      <c r="GJ3" s="166"/>
      <c r="GK3" s="166"/>
      <c r="GL3" s="166"/>
      <c r="GM3" s="166"/>
      <c r="GN3" s="166"/>
      <c r="GO3" s="166"/>
      <c r="GP3" s="166"/>
      <c r="GQ3" s="166"/>
      <c r="GR3" s="166"/>
      <c r="GS3" s="166"/>
      <c r="GT3" s="166"/>
      <c r="GU3" s="166"/>
      <c r="GV3" s="166"/>
      <c r="GW3" s="166"/>
      <c r="GX3" s="166"/>
      <c r="GY3" s="166"/>
      <c r="GZ3" s="166"/>
      <c r="HA3" s="166"/>
      <c r="HB3" s="166"/>
      <c r="HC3" s="166"/>
      <c r="HD3" s="166"/>
      <c r="HE3" s="166"/>
      <c r="HF3" s="166"/>
      <c r="HG3" s="166"/>
      <c r="HH3" s="166"/>
      <c r="HI3" s="166"/>
      <c r="HJ3" s="166"/>
      <c r="HK3" s="166"/>
      <c r="HL3" s="166"/>
      <c r="HM3" s="166"/>
      <c r="HN3" s="166"/>
      <c r="HO3" s="166"/>
      <c r="HP3" s="166"/>
      <c r="HQ3" s="166"/>
      <c r="HR3" s="166"/>
      <c r="HS3" s="166"/>
      <c r="HT3" s="166"/>
      <c r="HU3" s="166"/>
      <c r="HV3" s="166"/>
      <c r="HW3" s="166"/>
      <c r="HX3" s="166"/>
      <c r="HY3" s="166"/>
      <c r="HZ3" s="166"/>
      <c r="IA3" s="166"/>
      <c r="IB3" s="166"/>
      <c r="IC3" s="166"/>
      <c r="ID3" s="166"/>
      <c r="IE3" s="166"/>
      <c r="IF3" s="166"/>
      <c r="IG3" s="166"/>
      <c r="IH3" s="166"/>
      <c r="II3" s="166"/>
      <c r="IJ3" s="166"/>
      <c r="IK3" s="166"/>
      <c r="IL3" s="166"/>
      <c r="IM3" s="166"/>
      <c r="IN3" s="166"/>
      <c r="IO3" s="166"/>
      <c r="IP3" s="166"/>
      <c r="IQ3" s="166"/>
      <c r="IR3" s="166"/>
      <c r="IS3" s="166"/>
      <c r="IT3" s="166"/>
      <c r="IU3" s="166"/>
      <c r="IV3" s="166"/>
      <c r="IW3" s="166"/>
      <c r="IX3" s="166"/>
      <c r="IY3" s="166"/>
      <c r="IZ3" s="166"/>
      <c r="JA3" s="166"/>
      <c r="JB3" s="166"/>
      <c r="JC3" s="166"/>
      <c r="JD3" s="166"/>
      <c r="JE3" s="166"/>
      <c r="JF3" s="166"/>
      <c r="JG3" s="166"/>
      <c r="JH3" s="166"/>
      <c r="JI3" s="166"/>
      <c r="JJ3" s="166"/>
      <c r="JK3" s="166"/>
      <c r="JL3" s="166"/>
      <c r="JM3" s="166"/>
      <c r="JN3" s="166"/>
      <c r="JO3" s="166"/>
      <c r="JP3" s="166"/>
      <c r="JQ3" s="166"/>
      <c r="JR3" s="166"/>
    </row>
    <row r="4" spans="1:278" s="167" customFormat="1" ht="41.25" customHeight="1">
      <c r="A4" s="405" t="s">
        <v>0</v>
      </c>
      <c r="B4" s="406"/>
      <c r="C4" s="407"/>
      <c r="D4" s="408" t="str">
        <f>'Mapa Final'!D4</f>
        <v>Gestión de la formación judicial</v>
      </c>
      <c r="E4" s="409"/>
      <c r="F4" s="409"/>
      <c r="G4" s="409"/>
      <c r="H4" s="409"/>
      <c r="I4" s="409"/>
      <c r="J4" s="409"/>
      <c r="K4" s="409"/>
      <c r="L4" s="409"/>
      <c r="M4" s="409"/>
      <c r="N4" s="410"/>
      <c r="O4" s="411"/>
      <c r="P4" s="411"/>
      <c r="Q4" s="411"/>
      <c r="R4" s="1"/>
      <c r="S4" s="1"/>
      <c r="T4" s="1"/>
      <c r="U4" s="166"/>
      <c r="V4" s="166"/>
      <c r="W4" s="166"/>
      <c r="X4" s="166"/>
      <c r="Y4" s="166"/>
      <c r="Z4" s="166"/>
      <c r="AA4" s="166"/>
      <c r="AB4" s="166"/>
      <c r="AC4" s="166"/>
      <c r="AD4" s="166"/>
      <c r="AE4" s="166"/>
      <c r="AF4" s="166"/>
      <c r="AG4" s="166"/>
      <c r="AH4" s="166"/>
      <c r="AI4" s="166"/>
      <c r="AJ4" s="166"/>
      <c r="AK4" s="166"/>
      <c r="AL4" s="166"/>
      <c r="AM4" s="166"/>
      <c r="AN4" s="166"/>
      <c r="AO4" s="166"/>
      <c r="AP4" s="166"/>
      <c r="AQ4" s="166"/>
      <c r="AR4" s="166"/>
      <c r="AS4" s="166"/>
      <c r="AT4" s="166"/>
      <c r="AU4" s="166"/>
      <c r="AV4" s="166"/>
      <c r="AW4" s="166"/>
      <c r="AX4" s="166"/>
      <c r="AY4" s="166"/>
      <c r="AZ4" s="166"/>
      <c r="BA4" s="166"/>
      <c r="BB4" s="166"/>
      <c r="BC4" s="166"/>
      <c r="BD4" s="166"/>
      <c r="BE4" s="166"/>
      <c r="BF4" s="166"/>
      <c r="BG4" s="166"/>
      <c r="BH4" s="166"/>
      <c r="BI4" s="166"/>
      <c r="BJ4" s="166"/>
      <c r="BK4" s="166"/>
      <c r="BL4" s="166"/>
      <c r="BM4" s="166"/>
      <c r="BN4" s="166"/>
      <c r="BO4" s="166"/>
      <c r="BP4" s="166"/>
      <c r="BQ4" s="166"/>
      <c r="BR4" s="166"/>
      <c r="BS4" s="166"/>
      <c r="BT4" s="166"/>
      <c r="BU4" s="166"/>
      <c r="BV4" s="166"/>
      <c r="BW4" s="166"/>
      <c r="BX4" s="166"/>
      <c r="BY4" s="166"/>
      <c r="BZ4" s="166"/>
      <c r="CA4" s="166"/>
      <c r="CB4" s="166"/>
      <c r="CC4" s="166"/>
      <c r="CD4" s="166"/>
      <c r="CE4" s="166"/>
      <c r="CF4" s="166"/>
      <c r="CG4" s="166"/>
      <c r="CH4" s="166"/>
      <c r="CI4" s="166"/>
      <c r="CJ4" s="166"/>
      <c r="CK4" s="166"/>
      <c r="CL4" s="166"/>
      <c r="CM4" s="166"/>
      <c r="CN4" s="166"/>
      <c r="CO4" s="166"/>
      <c r="CP4" s="166"/>
      <c r="CQ4" s="166"/>
      <c r="CR4" s="166"/>
      <c r="CS4" s="166"/>
      <c r="CT4" s="166"/>
      <c r="CU4" s="166"/>
      <c r="CV4" s="166"/>
      <c r="CW4" s="166"/>
      <c r="CX4" s="166"/>
      <c r="CY4" s="166"/>
      <c r="CZ4" s="166"/>
      <c r="DA4" s="166"/>
      <c r="DB4" s="166"/>
      <c r="DC4" s="166"/>
      <c r="DD4" s="166"/>
      <c r="DE4" s="166"/>
      <c r="DF4" s="166"/>
      <c r="DG4" s="166"/>
      <c r="DH4" s="166"/>
      <c r="DI4" s="166"/>
      <c r="DJ4" s="166"/>
      <c r="DK4" s="166"/>
      <c r="DL4" s="166"/>
      <c r="DM4" s="166"/>
      <c r="DN4" s="166"/>
      <c r="DO4" s="166"/>
      <c r="DP4" s="166"/>
      <c r="DQ4" s="166"/>
      <c r="DR4" s="166"/>
      <c r="DS4" s="166"/>
      <c r="DT4" s="166"/>
      <c r="DU4" s="166"/>
      <c r="DV4" s="166"/>
      <c r="DW4" s="166"/>
      <c r="DX4" s="166"/>
      <c r="DY4" s="166"/>
      <c r="DZ4" s="166"/>
      <c r="EA4" s="166"/>
      <c r="EB4" s="166"/>
      <c r="EC4" s="166"/>
      <c r="ED4" s="166"/>
      <c r="EE4" s="166"/>
      <c r="EF4" s="166"/>
      <c r="EG4" s="166"/>
      <c r="EH4" s="166"/>
      <c r="EI4" s="166"/>
      <c r="EJ4" s="166"/>
      <c r="EK4" s="166"/>
      <c r="EL4" s="166"/>
      <c r="EM4" s="166"/>
      <c r="EN4" s="166"/>
      <c r="EO4" s="166"/>
      <c r="EP4" s="166"/>
      <c r="EQ4" s="166"/>
      <c r="ER4" s="166"/>
      <c r="ES4" s="166"/>
      <c r="ET4" s="166"/>
      <c r="EU4" s="166"/>
      <c r="EV4" s="166"/>
      <c r="EW4" s="166"/>
      <c r="EX4" s="166"/>
      <c r="EY4" s="166"/>
      <c r="EZ4" s="166"/>
      <c r="FA4" s="166"/>
      <c r="FB4" s="166"/>
      <c r="FC4" s="166"/>
      <c r="FD4" s="166"/>
      <c r="FE4" s="166"/>
      <c r="FF4" s="166"/>
      <c r="FG4" s="166"/>
      <c r="FH4" s="166"/>
      <c r="FI4" s="166"/>
      <c r="FJ4" s="166"/>
      <c r="FK4" s="166"/>
      <c r="FL4" s="166"/>
      <c r="FM4" s="166"/>
      <c r="FN4" s="166"/>
      <c r="FO4" s="166"/>
      <c r="FP4" s="166"/>
      <c r="FQ4" s="166"/>
      <c r="FR4" s="166"/>
      <c r="FS4" s="166"/>
      <c r="FT4" s="166"/>
      <c r="FU4" s="166"/>
      <c r="FV4" s="166"/>
      <c r="FW4" s="166"/>
      <c r="FX4" s="166"/>
      <c r="FY4" s="166"/>
      <c r="FZ4" s="166"/>
      <c r="GA4" s="166"/>
      <c r="GB4" s="166"/>
      <c r="GC4" s="166"/>
      <c r="GD4" s="166"/>
      <c r="GE4" s="166"/>
      <c r="GF4" s="166"/>
      <c r="GG4" s="166"/>
      <c r="GH4" s="166"/>
      <c r="GI4" s="166"/>
      <c r="GJ4" s="166"/>
      <c r="GK4" s="166"/>
      <c r="GL4" s="166"/>
      <c r="GM4" s="166"/>
      <c r="GN4" s="166"/>
      <c r="GO4" s="166"/>
      <c r="GP4" s="166"/>
      <c r="GQ4" s="166"/>
      <c r="GR4" s="166"/>
      <c r="GS4" s="166"/>
      <c r="GT4" s="166"/>
      <c r="GU4" s="166"/>
      <c r="GV4" s="166"/>
      <c r="GW4" s="166"/>
      <c r="GX4" s="166"/>
      <c r="GY4" s="166"/>
      <c r="GZ4" s="166"/>
      <c r="HA4" s="166"/>
      <c r="HB4" s="166"/>
      <c r="HC4" s="166"/>
      <c r="HD4" s="166"/>
      <c r="HE4" s="166"/>
      <c r="HF4" s="166"/>
      <c r="HG4" s="166"/>
      <c r="HH4" s="166"/>
      <c r="HI4" s="166"/>
      <c r="HJ4" s="166"/>
      <c r="HK4" s="166"/>
      <c r="HL4" s="166"/>
      <c r="HM4" s="166"/>
      <c r="HN4" s="166"/>
      <c r="HO4" s="166"/>
      <c r="HP4" s="166"/>
      <c r="HQ4" s="166"/>
      <c r="HR4" s="166"/>
      <c r="HS4" s="166"/>
      <c r="HT4" s="166"/>
      <c r="HU4" s="166"/>
      <c r="HV4" s="166"/>
      <c r="HW4" s="166"/>
      <c r="HX4" s="166"/>
      <c r="HY4" s="166"/>
      <c r="HZ4" s="166"/>
      <c r="IA4" s="166"/>
      <c r="IB4" s="166"/>
      <c r="IC4" s="166"/>
      <c r="ID4" s="166"/>
      <c r="IE4" s="166"/>
      <c r="IF4" s="166"/>
      <c r="IG4" s="166"/>
      <c r="IH4" s="166"/>
      <c r="II4" s="166"/>
      <c r="IJ4" s="166"/>
      <c r="IK4" s="166"/>
      <c r="IL4" s="166"/>
      <c r="IM4" s="166"/>
      <c r="IN4" s="166"/>
      <c r="IO4" s="166"/>
      <c r="IP4" s="166"/>
      <c r="IQ4" s="166"/>
      <c r="IR4" s="166"/>
      <c r="IS4" s="166"/>
      <c r="IT4" s="166"/>
      <c r="IU4" s="166"/>
      <c r="IV4" s="166"/>
      <c r="IW4" s="166"/>
      <c r="IX4" s="166"/>
      <c r="IY4" s="166"/>
      <c r="IZ4" s="166"/>
      <c r="JA4" s="166"/>
      <c r="JB4" s="166"/>
      <c r="JC4" s="166"/>
      <c r="JD4" s="166"/>
      <c r="JE4" s="166"/>
      <c r="JF4" s="166"/>
      <c r="JG4" s="166"/>
      <c r="JH4" s="166"/>
      <c r="JI4" s="166"/>
      <c r="JJ4" s="166"/>
      <c r="JK4" s="166"/>
      <c r="JL4" s="166"/>
      <c r="JM4" s="166"/>
      <c r="JN4" s="166"/>
      <c r="JO4" s="166"/>
      <c r="JP4" s="166"/>
      <c r="JQ4" s="166"/>
      <c r="JR4" s="166"/>
    </row>
    <row r="5" spans="1:278" s="167" customFormat="1" ht="52.5" customHeight="1">
      <c r="A5" s="405" t="s">
        <v>1</v>
      </c>
      <c r="B5" s="406"/>
      <c r="C5" s="407"/>
      <c r="D5" s="416" t="str">
        <f>'Mapa Final'!D5</f>
        <v>Contribuir a través de la formación judicial al fortalecimiento de las competencias requeridas para el ejercicio de la función judicial tanto en los magistrados (as), jueces y empleados (as) judiciales como en los jueces y juezas de paz y en las autoridades indígenas que administran justicia, mediante el desarrollo y seguimiento del plan de formación de la Rama Judicial de acuerdo con los recursos asignados; dando cumplimiento en el marco del Sistema de Gestión de Calidad, Medio Ambiente, Seguridad y Salud en el Trabajo.</v>
      </c>
      <c r="E5" s="417"/>
      <c r="F5" s="417"/>
      <c r="G5" s="417"/>
      <c r="H5" s="417"/>
      <c r="I5" s="417"/>
      <c r="J5" s="417"/>
      <c r="K5" s="417"/>
      <c r="L5" s="417"/>
      <c r="M5" s="417"/>
      <c r="N5" s="418"/>
      <c r="O5" s="1"/>
      <c r="P5" s="1"/>
      <c r="Q5" s="1"/>
      <c r="R5" s="1"/>
      <c r="S5" s="1"/>
      <c r="T5" s="1"/>
      <c r="U5" s="166"/>
      <c r="V5" s="166"/>
      <c r="W5" s="166"/>
      <c r="X5" s="166"/>
      <c r="Y5" s="166"/>
      <c r="Z5" s="166"/>
      <c r="AA5" s="166"/>
      <c r="AB5" s="166"/>
      <c r="AC5" s="166"/>
      <c r="AD5" s="166"/>
      <c r="AE5" s="166"/>
      <c r="AF5" s="166"/>
      <c r="AG5" s="166"/>
      <c r="AH5" s="166"/>
      <c r="AI5" s="166"/>
      <c r="AJ5" s="166"/>
      <c r="AK5" s="166"/>
      <c r="AL5" s="166"/>
      <c r="AM5" s="166"/>
      <c r="AN5" s="166"/>
      <c r="AO5" s="166"/>
      <c r="AP5" s="166"/>
      <c r="AQ5" s="166"/>
      <c r="AR5" s="166"/>
      <c r="AS5" s="166"/>
      <c r="AT5" s="166"/>
      <c r="AU5" s="166"/>
      <c r="AV5" s="166"/>
      <c r="AW5" s="166"/>
      <c r="AX5" s="166"/>
      <c r="AY5" s="166"/>
      <c r="AZ5" s="166"/>
      <c r="BA5" s="166"/>
      <c r="BB5" s="166"/>
      <c r="BC5" s="166"/>
      <c r="BD5" s="166"/>
      <c r="BE5" s="166"/>
      <c r="BF5" s="166"/>
      <c r="BG5" s="166"/>
      <c r="BH5" s="166"/>
      <c r="BI5" s="166"/>
      <c r="BJ5" s="166"/>
      <c r="BK5" s="166"/>
      <c r="BL5" s="166"/>
      <c r="BM5" s="166"/>
      <c r="BN5" s="166"/>
      <c r="BO5" s="166"/>
      <c r="BP5" s="166"/>
      <c r="BQ5" s="166"/>
      <c r="BR5" s="166"/>
      <c r="BS5" s="166"/>
      <c r="BT5" s="166"/>
      <c r="BU5" s="166"/>
      <c r="BV5" s="166"/>
      <c r="BW5" s="166"/>
      <c r="BX5" s="166"/>
      <c r="BY5" s="166"/>
      <c r="BZ5" s="166"/>
      <c r="CA5" s="166"/>
      <c r="CB5" s="166"/>
      <c r="CC5" s="166"/>
      <c r="CD5" s="166"/>
      <c r="CE5" s="166"/>
      <c r="CF5" s="166"/>
      <c r="CG5" s="166"/>
      <c r="CH5" s="166"/>
      <c r="CI5" s="166"/>
      <c r="CJ5" s="166"/>
      <c r="CK5" s="166"/>
      <c r="CL5" s="166"/>
      <c r="CM5" s="166"/>
      <c r="CN5" s="166"/>
      <c r="CO5" s="166"/>
      <c r="CP5" s="166"/>
      <c r="CQ5" s="166"/>
      <c r="CR5" s="166"/>
      <c r="CS5" s="166"/>
      <c r="CT5" s="166"/>
      <c r="CU5" s="166"/>
      <c r="CV5" s="166"/>
      <c r="CW5" s="166"/>
      <c r="CX5" s="166"/>
      <c r="CY5" s="166"/>
      <c r="CZ5" s="166"/>
      <c r="DA5" s="166"/>
      <c r="DB5" s="166"/>
      <c r="DC5" s="166"/>
      <c r="DD5" s="166"/>
      <c r="DE5" s="166"/>
      <c r="DF5" s="166"/>
      <c r="DG5" s="166"/>
      <c r="DH5" s="166"/>
      <c r="DI5" s="166"/>
      <c r="DJ5" s="166"/>
      <c r="DK5" s="166"/>
      <c r="DL5" s="166"/>
      <c r="DM5" s="166"/>
      <c r="DN5" s="166"/>
      <c r="DO5" s="166"/>
      <c r="DP5" s="166"/>
      <c r="DQ5" s="166"/>
      <c r="DR5" s="166"/>
      <c r="DS5" s="166"/>
      <c r="DT5" s="166"/>
      <c r="DU5" s="166"/>
      <c r="DV5" s="166"/>
      <c r="DW5" s="166"/>
      <c r="DX5" s="166"/>
      <c r="DY5" s="166"/>
      <c r="DZ5" s="166"/>
      <c r="EA5" s="166"/>
      <c r="EB5" s="166"/>
      <c r="EC5" s="166"/>
      <c r="ED5" s="166"/>
      <c r="EE5" s="166"/>
      <c r="EF5" s="166"/>
      <c r="EG5" s="166"/>
      <c r="EH5" s="166"/>
      <c r="EI5" s="166"/>
      <c r="EJ5" s="166"/>
      <c r="EK5" s="166"/>
      <c r="EL5" s="166"/>
      <c r="EM5" s="166"/>
      <c r="EN5" s="166"/>
      <c r="EO5" s="166"/>
      <c r="EP5" s="166"/>
      <c r="EQ5" s="166"/>
      <c r="ER5" s="166"/>
      <c r="ES5" s="166"/>
      <c r="ET5" s="166"/>
      <c r="EU5" s="166"/>
      <c r="EV5" s="166"/>
      <c r="EW5" s="166"/>
      <c r="EX5" s="166"/>
      <c r="EY5" s="166"/>
      <c r="EZ5" s="166"/>
      <c r="FA5" s="166"/>
      <c r="FB5" s="166"/>
      <c r="FC5" s="166"/>
      <c r="FD5" s="166"/>
      <c r="FE5" s="166"/>
      <c r="FF5" s="166"/>
      <c r="FG5" s="166"/>
      <c r="FH5" s="166"/>
      <c r="FI5" s="166"/>
      <c r="FJ5" s="166"/>
      <c r="FK5" s="166"/>
      <c r="FL5" s="166"/>
      <c r="FM5" s="166"/>
      <c r="FN5" s="166"/>
      <c r="FO5" s="166"/>
      <c r="FP5" s="166"/>
      <c r="FQ5" s="166"/>
      <c r="FR5" s="166"/>
      <c r="FS5" s="166"/>
      <c r="FT5" s="166"/>
      <c r="FU5" s="166"/>
      <c r="FV5" s="166"/>
      <c r="FW5" s="166"/>
      <c r="FX5" s="166"/>
      <c r="FY5" s="166"/>
      <c r="FZ5" s="166"/>
      <c r="GA5" s="166"/>
      <c r="GB5" s="166"/>
      <c r="GC5" s="166"/>
      <c r="GD5" s="166"/>
      <c r="GE5" s="166"/>
      <c r="GF5" s="166"/>
      <c r="GG5" s="166"/>
      <c r="GH5" s="166"/>
      <c r="GI5" s="166"/>
      <c r="GJ5" s="166"/>
      <c r="GK5" s="166"/>
      <c r="GL5" s="166"/>
      <c r="GM5" s="166"/>
      <c r="GN5" s="166"/>
      <c r="GO5" s="166"/>
      <c r="GP5" s="166"/>
      <c r="GQ5" s="166"/>
      <c r="GR5" s="166"/>
      <c r="GS5" s="166"/>
      <c r="GT5" s="166"/>
      <c r="GU5" s="166"/>
      <c r="GV5" s="166"/>
      <c r="GW5" s="166"/>
      <c r="GX5" s="166"/>
      <c r="GY5" s="166"/>
      <c r="GZ5" s="166"/>
      <c r="HA5" s="166"/>
      <c r="HB5" s="166"/>
      <c r="HC5" s="166"/>
      <c r="HD5" s="166"/>
      <c r="HE5" s="166"/>
      <c r="HF5" s="166"/>
      <c r="HG5" s="166"/>
      <c r="HH5" s="166"/>
      <c r="HI5" s="166"/>
      <c r="HJ5" s="166"/>
      <c r="HK5" s="166"/>
      <c r="HL5" s="166"/>
      <c r="HM5" s="166"/>
      <c r="HN5" s="166"/>
      <c r="HO5" s="166"/>
      <c r="HP5" s="166"/>
      <c r="HQ5" s="166"/>
      <c r="HR5" s="166"/>
      <c r="HS5" s="166"/>
      <c r="HT5" s="166"/>
      <c r="HU5" s="166"/>
      <c r="HV5" s="166"/>
      <c r="HW5" s="166"/>
      <c r="HX5" s="166"/>
      <c r="HY5" s="166"/>
      <c r="HZ5" s="166"/>
      <c r="IA5" s="166"/>
      <c r="IB5" s="166"/>
      <c r="IC5" s="166"/>
      <c r="ID5" s="166"/>
      <c r="IE5" s="166"/>
      <c r="IF5" s="166"/>
      <c r="IG5" s="166"/>
      <c r="IH5" s="166"/>
      <c r="II5" s="166"/>
      <c r="IJ5" s="166"/>
      <c r="IK5" s="166"/>
      <c r="IL5" s="166"/>
      <c r="IM5" s="166"/>
      <c r="IN5" s="166"/>
      <c r="IO5" s="166"/>
      <c r="IP5" s="166"/>
      <c r="IQ5" s="166"/>
      <c r="IR5" s="166"/>
      <c r="IS5" s="166"/>
      <c r="IT5" s="166"/>
      <c r="IU5" s="166"/>
      <c r="IV5" s="166"/>
      <c r="IW5" s="166"/>
      <c r="IX5" s="166"/>
      <c r="IY5" s="166"/>
      <c r="IZ5" s="166"/>
      <c r="JA5" s="166"/>
      <c r="JB5" s="166"/>
      <c r="JC5" s="166"/>
      <c r="JD5" s="166"/>
      <c r="JE5" s="166"/>
      <c r="JF5" s="166"/>
      <c r="JG5" s="166"/>
      <c r="JH5" s="166"/>
      <c r="JI5" s="166"/>
      <c r="JJ5" s="166"/>
      <c r="JK5" s="166"/>
      <c r="JL5" s="166"/>
      <c r="JM5" s="166"/>
      <c r="JN5" s="166"/>
      <c r="JO5" s="166"/>
      <c r="JP5" s="166"/>
      <c r="JQ5" s="166"/>
      <c r="JR5" s="166"/>
    </row>
    <row r="6" spans="1:278" s="167" customFormat="1" ht="32.25" customHeight="1" thickBot="1">
      <c r="A6" s="405" t="s">
        <v>2</v>
      </c>
      <c r="B6" s="406"/>
      <c r="C6" s="407"/>
      <c r="D6" s="416" t="str">
        <f>'Mapa Final'!D6</f>
        <v xml:space="preserve">Nivel Central </v>
      </c>
      <c r="E6" s="417"/>
      <c r="F6" s="417"/>
      <c r="G6" s="417"/>
      <c r="H6" s="417"/>
      <c r="I6" s="417"/>
      <c r="J6" s="417"/>
      <c r="K6" s="417"/>
      <c r="L6" s="417"/>
      <c r="M6" s="417"/>
      <c r="N6" s="418"/>
      <c r="O6" s="1"/>
      <c r="P6" s="1"/>
      <c r="Q6" s="1"/>
      <c r="R6" s="1"/>
      <c r="S6" s="1"/>
      <c r="T6" s="1"/>
      <c r="U6" s="166"/>
      <c r="V6" s="166"/>
      <c r="W6" s="166"/>
      <c r="X6" s="166"/>
      <c r="Y6" s="166"/>
      <c r="Z6" s="166"/>
      <c r="AA6" s="166"/>
      <c r="AB6" s="166"/>
      <c r="AC6" s="166"/>
      <c r="AD6" s="166"/>
      <c r="AE6" s="166"/>
      <c r="AF6" s="166"/>
      <c r="AG6" s="166"/>
      <c r="AH6" s="166"/>
      <c r="AI6" s="166"/>
      <c r="AJ6" s="166"/>
      <c r="AK6" s="166"/>
      <c r="AL6" s="166"/>
      <c r="AM6" s="166"/>
      <c r="AN6" s="166"/>
      <c r="AO6" s="166"/>
      <c r="AP6" s="166"/>
      <c r="AQ6" s="166"/>
      <c r="AR6" s="166"/>
      <c r="AS6" s="166"/>
      <c r="AT6" s="166"/>
      <c r="AU6" s="166"/>
      <c r="AV6" s="166"/>
      <c r="AW6" s="166"/>
      <c r="AX6" s="166"/>
      <c r="AY6" s="166"/>
      <c r="AZ6" s="166"/>
      <c r="BA6" s="166"/>
      <c r="BB6" s="166"/>
      <c r="BC6" s="166"/>
      <c r="BD6" s="166"/>
      <c r="BE6" s="166"/>
      <c r="BF6" s="166"/>
      <c r="BG6" s="166"/>
      <c r="BH6" s="166"/>
      <c r="BI6" s="166"/>
      <c r="BJ6" s="166"/>
      <c r="BK6" s="166"/>
      <c r="BL6" s="166"/>
      <c r="BM6" s="166"/>
      <c r="BN6" s="166"/>
      <c r="BO6" s="166"/>
      <c r="BP6" s="166"/>
      <c r="BQ6" s="166"/>
      <c r="BR6" s="166"/>
      <c r="BS6" s="166"/>
      <c r="BT6" s="166"/>
      <c r="BU6" s="166"/>
      <c r="BV6" s="166"/>
      <c r="BW6" s="166"/>
      <c r="BX6" s="166"/>
      <c r="BY6" s="166"/>
      <c r="BZ6" s="166"/>
      <c r="CA6" s="166"/>
      <c r="CB6" s="166"/>
      <c r="CC6" s="166"/>
      <c r="CD6" s="166"/>
      <c r="CE6" s="166"/>
      <c r="CF6" s="166"/>
      <c r="CG6" s="166"/>
      <c r="CH6" s="166"/>
      <c r="CI6" s="166"/>
      <c r="CJ6" s="166"/>
      <c r="CK6" s="166"/>
      <c r="CL6" s="166"/>
      <c r="CM6" s="166"/>
      <c r="CN6" s="166"/>
      <c r="CO6" s="166"/>
      <c r="CP6" s="166"/>
      <c r="CQ6" s="166"/>
      <c r="CR6" s="166"/>
      <c r="CS6" s="166"/>
      <c r="CT6" s="166"/>
      <c r="CU6" s="166"/>
      <c r="CV6" s="166"/>
      <c r="CW6" s="166"/>
      <c r="CX6" s="166"/>
      <c r="CY6" s="166"/>
      <c r="CZ6" s="166"/>
      <c r="DA6" s="166"/>
      <c r="DB6" s="166"/>
      <c r="DC6" s="166"/>
      <c r="DD6" s="166"/>
      <c r="DE6" s="166"/>
      <c r="DF6" s="166"/>
      <c r="DG6" s="166"/>
      <c r="DH6" s="166"/>
      <c r="DI6" s="166"/>
      <c r="DJ6" s="166"/>
      <c r="DK6" s="166"/>
      <c r="DL6" s="166"/>
      <c r="DM6" s="166"/>
      <c r="DN6" s="166"/>
      <c r="DO6" s="166"/>
      <c r="DP6" s="166"/>
      <c r="DQ6" s="166"/>
      <c r="DR6" s="166"/>
      <c r="DS6" s="166"/>
      <c r="DT6" s="166"/>
      <c r="DU6" s="166"/>
      <c r="DV6" s="166"/>
      <c r="DW6" s="166"/>
      <c r="DX6" s="166"/>
      <c r="DY6" s="166"/>
      <c r="DZ6" s="166"/>
      <c r="EA6" s="166"/>
      <c r="EB6" s="166"/>
      <c r="EC6" s="166"/>
      <c r="ED6" s="166"/>
      <c r="EE6" s="166"/>
      <c r="EF6" s="166"/>
      <c r="EG6" s="166"/>
      <c r="EH6" s="166"/>
      <c r="EI6" s="166"/>
      <c r="EJ6" s="166"/>
      <c r="EK6" s="166"/>
      <c r="EL6" s="166"/>
      <c r="EM6" s="166"/>
      <c r="EN6" s="166"/>
      <c r="EO6" s="166"/>
      <c r="EP6" s="166"/>
      <c r="EQ6" s="166"/>
      <c r="ER6" s="166"/>
      <c r="ES6" s="166"/>
      <c r="ET6" s="166"/>
      <c r="EU6" s="166"/>
      <c r="EV6" s="166"/>
      <c r="EW6" s="166"/>
      <c r="EX6" s="166"/>
      <c r="EY6" s="166"/>
      <c r="EZ6" s="166"/>
      <c r="FA6" s="166"/>
      <c r="FB6" s="166"/>
      <c r="FC6" s="166"/>
      <c r="FD6" s="166"/>
      <c r="FE6" s="166"/>
      <c r="FF6" s="166"/>
      <c r="FG6" s="166"/>
      <c r="FH6" s="166"/>
      <c r="FI6" s="166"/>
      <c r="FJ6" s="166"/>
      <c r="FK6" s="166"/>
      <c r="FL6" s="166"/>
      <c r="FM6" s="166"/>
      <c r="FN6" s="166"/>
      <c r="FO6" s="166"/>
      <c r="FP6" s="166"/>
      <c r="FQ6" s="166"/>
      <c r="FR6" s="166"/>
      <c r="FS6" s="166"/>
      <c r="FT6" s="166"/>
      <c r="FU6" s="166"/>
      <c r="FV6" s="166"/>
      <c r="FW6" s="166"/>
      <c r="FX6" s="166"/>
      <c r="FY6" s="166"/>
      <c r="FZ6" s="166"/>
      <c r="GA6" s="166"/>
      <c r="GB6" s="166"/>
      <c r="GC6" s="166"/>
      <c r="GD6" s="166"/>
      <c r="GE6" s="166"/>
      <c r="GF6" s="166"/>
      <c r="GG6" s="166"/>
      <c r="GH6" s="166"/>
      <c r="GI6" s="166"/>
      <c r="GJ6" s="166"/>
      <c r="GK6" s="166"/>
      <c r="GL6" s="166"/>
      <c r="GM6" s="166"/>
      <c r="GN6" s="166"/>
      <c r="GO6" s="166"/>
      <c r="GP6" s="166"/>
      <c r="GQ6" s="166"/>
      <c r="GR6" s="166"/>
      <c r="GS6" s="166"/>
      <c r="GT6" s="166"/>
      <c r="GU6" s="166"/>
      <c r="GV6" s="166"/>
      <c r="GW6" s="166"/>
      <c r="GX6" s="166"/>
      <c r="GY6" s="166"/>
      <c r="GZ6" s="166"/>
      <c r="HA6" s="166"/>
      <c r="HB6" s="166"/>
      <c r="HC6" s="166"/>
      <c r="HD6" s="166"/>
      <c r="HE6" s="166"/>
      <c r="HF6" s="166"/>
      <c r="HG6" s="166"/>
      <c r="HH6" s="166"/>
      <c r="HI6" s="166"/>
      <c r="HJ6" s="166"/>
      <c r="HK6" s="166"/>
      <c r="HL6" s="166"/>
      <c r="HM6" s="166"/>
      <c r="HN6" s="166"/>
      <c r="HO6" s="166"/>
      <c r="HP6" s="166"/>
      <c r="HQ6" s="166"/>
      <c r="HR6" s="166"/>
      <c r="HS6" s="166"/>
      <c r="HT6" s="166"/>
      <c r="HU6" s="166"/>
      <c r="HV6" s="166"/>
      <c r="HW6" s="166"/>
      <c r="HX6" s="166"/>
      <c r="HY6" s="166"/>
      <c r="HZ6" s="166"/>
      <c r="IA6" s="166"/>
      <c r="IB6" s="166"/>
      <c r="IC6" s="166"/>
      <c r="ID6" s="166"/>
      <c r="IE6" s="166"/>
      <c r="IF6" s="166"/>
      <c r="IG6" s="166"/>
      <c r="IH6" s="166"/>
      <c r="II6" s="166"/>
      <c r="IJ6" s="166"/>
      <c r="IK6" s="166"/>
      <c r="IL6" s="166"/>
      <c r="IM6" s="166"/>
      <c r="IN6" s="166"/>
      <c r="IO6" s="166"/>
      <c r="IP6" s="166"/>
      <c r="IQ6" s="166"/>
      <c r="IR6" s="166"/>
      <c r="IS6" s="166"/>
      <c r="IT6" s="166"/>
      <c r="IU6" s="166"/>
      <c r="IV6" s="166"/>
      <c r="IW6" s="166"/>
      <c r="IX6" s="166"/>
      <c r="IY6" s="166"/>
      <c r="IZ6" s="166"/>
      <c r="JA6" s="166"/>
      <c r="JB6" s="166"/>
      <c r="JC6" s="166"/>
      <c r="JD6" s="166"/>
      <c r="JE6" s="166"/>
      <c r="JF6" s="166"/>
      <c r="JG6" s="166"/>
      <c r="JH6" s="166"/>
      <c r="JI6" s="166"/>
      <c r="JJ6" s="166"/>
      <c r="JK6" s="166"/>
      <c r="JL6" s="166"/>
      <c r="JM6" s="166"/>
      <c r="JN6" s="166"/>
      <c r="JO6" s="166"/>
      <c r="JP6" s="166"/>
      <c r="JQ6" s="166"/>
      <c r="JR6" s="166"/>
    </row>
    <row r="7" spans="1:278" s="202" customFormat="1" ht="46.5" customHeight="1" thickTop="1" thickBot="1">
      <c r="A7" s="521" t="s">
        <v>365</v>
      </c>
      <c r="B7" s="522"/>
      <c r="C7" s="522"/>
      <c r="D7" s="522"/>
      <c r="E7" s="522"/>
      <c r="F7" s="523"/>
      <c r="G7" s="209"/>
      <c r="H7" s="524" t="s">
        <v>366</v>
      </c>
      <c r="I7" s="524"/>
      <c r="J7" s="524"/>
      <c r="K7" s="524" t="s">
        <v>367</v>
      </c>
      <c r="L7" s="524"/>
      <c r="M7" s="524"/>
      <c r="N7" s="525" t="s">
        <v>368</v>
      </c>
      <c r="O7" s="530" t="s">
        <v>369</v>
      </c>
      <c r="P7" s="532" t="s">
        <v>370</v>
      </c>
      <c r="Q7" s="533"/>
      <c r="R7" s="532" t="s">
        <v>371</v>
      </c>
      <c r="S7" s="533"/>
      <c r="T7" s="534" t="s">
        <v>391</v>
      </c>
      <c r="U7" s="215"/>
      <c r="V7" s="215"/>
      <c r="W7" s="215"/>
      <c r="X7" s="215"/>
      <c r="Y7" s="215"/>
      <c r="Z7" s="215"/>
      <c r="AA7" s="215"/>
      <c r="AB7" s="215"/>
      <c r="AC7" s="215"/>
      <c r="AD7" s="215"/>
      <c r="AE7" s="215"/>
      <c r="AF7" s="215"/>
      <c r="AG7" s="215"/>
      <c r="AH7" s="215"/>
      <c r="AI7" s="215"/>
      <c r="AJ7" s="215"/>
      <c r="AK7" s="215"/>
      <c r="AL7" s="215"/>
      <c r="AM7" s="215"/>
      <c r="AN7" s="215"/>
      <c r="AO7" s="215"/>
      <c r="AP7" s="215"/>
      <c r="AQ7" s="215"/>
      <c r="AR7" s="215"/>
      <c r="AS7" s="215"/>
      <c r="AT7" s="215"/>
      <c r="AU7" s="215"/>
      <c r="AV7" s="215"/>
      <c r="AW7" s="215"/>
      <c r="AX7" s="215"/>
      <c r="AY7" s="215"/>
      <c r="AZ7" s="215"/>
      <c r="BA7" s="215"/>
      <c r="BB7" s="215"/>
      <c r="BC7" s="215"/>
      <c r="BD7" s="215"/>
      <c r="BE7" s="215"/>
      <c r="BF7" s="215"/>
      <c r="BG7" s="215"/>
      <c r="BH7" s="215"/>
      <c r="BI7" s="215"/>
      <c r="BJ7" s="215"/>
      <c r="BK7" s="215"/>
      <c r="BL7" s="215"/>
      <c r="BM7" s="215"/>
      <c r="BN7" s="215"/>
      <c r="BO7" s="215"/>
      <c r="BP7" s="215"/>
      <c r="BQ7" s="215"/>
      <c r="BR7" s="215"/>
      <c r="BS7" s="215"/>
      <c r="BT7" s="215"/>
      <c r="BU7" s="215"/>
      <c r="BV7" s="215"/>
      <c r="BW7" s="215"/>
      <c r="BX7" s="215"/>
      <c r="BY7" s="215"/>
      <c r="BZ7" s="215"/>
      <c r="CA7" s="215"/>
      <c r="CB7" s="215"/>
      <c r="CC7" s="215"/>
      <c r="CD7" s="215"/>
      <c r="CE7" s="215"/>
      <c r="CF7" s="215"/>
      <c r="CG7" s="215"/>
      <c r="CH7" s="215"/>
      <c r="CI7" s="215"/>
      <c r="CJ7" s="215"/>
      <c r="CK7" s="215"/>
      <c r="CL7" s="215"/>
      <c r="CM7" s="215"/>
      <c r="CN7" s="215"/>
      <c r="CO7" s="215"/>
      <c r="CP7" s="215"/>
      <c r="CQ7" s="215"/>
      <c r="CR7" s="215"/>
      <c r="CS7" s="215"/>
      <c r="CT7" s="215"/>
      <c r="CU7" s="215"/>
      <c r="CV7" s="215"/>
      <c r="CW7" s="215"/>
      <c r="CX7" s="215"/>
      <c r="CY7" s="215"/>
      <c r="CZ7" s="215"/>
      <c r="DA7" s="215"/>
      <c r="DB7" s="215"/>
      <c r="DC7" s="215"/>
      <c r="DD7" s="215"/>
      <c r="DE7" s="215"/>
      <c r="DF7" s="215"/>
      <c r="DG7" s="215"/>
      <c r="DH7" s="215"/>
      <c r="DI7" s="215"/>
      <c r="DJ7" s="215"/>
      <c r="DK7" s="215"/>
      <c r="DL7" s="215"/>
      <c r="DM7" s="215"/>
      <c r="DN7" s="215"/>
      <c r="DO7" s="215"/>
      <c r="DP7" s="215"/>
      <c r="DQ7" s="215"/>
      <c r="DR7" s="215"/>
      <c r="DS7" s="215"/>
      <c r="DT7" s="215"/>
      <c r="DU7" s="215"/>
      <c r="DV7" s="215"/>
      <c r="DW7" s="215"/>
      <c r="DX7" s="215"/>
      <c r="DY7" s="215"/>
      <c r="DZ7" s="215"/>
      <c r="EA7" s="215"/>
      <c r="EB7" s="215"/>
      <c r="EC7" s="215"/>
      <c r="ED7" s="215"/>
      <c r="EE7" s="215"/>
      <c r="EF7" s="215"/>
      <c r="EG7" s="215"/>
      <c r="EH7" s="215"/>
      <c r="EI7" s="215"/>
      <c r="EJ7" s="215"/>
      <c r="EK7" s="215"/>
      <c r="EL7" s="215"/>
      <c r="EM7" s="215"/>
      <c r="EN7" s="215"/>
      <c r="EO7" s="215"/>
      <c r="EP7" s="215"/>
      <c r="EQ7" s="215"/>
      <c r="ER7" s="215"/>
      <c r="ES7" s="215"/>
      <c r="ET7" s="215"/>
      <c r="EU7" s="215"/>
      <c r="EV7" s="215"/>
      <c r="EW7" s="215"/>
      <c r="EX7" s="215"/>
      <c r="EY7" s="215"/>
      <c r="EZ7" s="215"/>
      <c r="FA7" s="215"/>
      <c r="FB7" s="215"/>
      <c r="FC7" s="215"/>
      <c r="FD7" s="215"/>
      <c r="FE7" s="215"/>
      <c r="FF7" s="215"/>
      <c r="FG7" s="215"/>
      <c r="FH7" s="215"/>
      <c r="FI7" s="215"/>
      <c r="FJ7" s="215"/>
      <c r="FK7" s="215"/>
      <c r="FL7" s="215"/>
      <c r="FM7" s="215"/>
      <c r="FN7" s="215"/>
      <c r="FO7" s="215"/>
      <c r="FP7" s="215"/>
      <c r="FQ7" s="215"/>
      <c r="FR7" s="215"/>
      <c r="FS7" s="215"/>
      <c r="FT7" s="215"/>
    </row>
    <row r="8" spans="1:278" s="203" customFormat="1" ht="60.95" customHeight="1" thickTop="1" thickBot="1">
      <c r="A8" s="219" t="s">
        <v>204</v>
      </c>
      <c r="B8" s="219" t="s">
        <v>397</v>
      </c>
      <c r="C8" s="220" t="s">
        <v>8</v>
      </c>
      <c r="D8" s="210" t="s">
        <v>380</v>
      </c>
      <c r="E8" s="211" t="s">
        <v>10</v>
      </c>
      <c r="F8" s="211" t="s">
        <v>11</v>
      </c>
      <c r="G8" s="211" t="s">
        <v>12</v>
      </c>
      <c r="H8" s="212" t="s">
        <v>373</v>
      </c>
      <c r="I8" s="212" t="s">
        <v>38</v>
      </c>
      <c r="J8" s="212" t="s">
        <v>374</v>
      </c>
      <c r="K8" s="212" t="s">
        <v>373</v>
      </c>
      <c r="L8" s="212" t="s">
        <v>375</v>
      </c>
      <c r="M8" s="212" t="s">
        <v>374</v>
      </c>
      <c r="N8" s="525"/>
      <c r="O8" s="531"/>
      <c r="P8" s="213" t="s">
        <v>376</v>
      </c>
      <c r="Q8" s="213" t="s">
        <v>377</v>
      </c>
      <c r="R8" s="213" t="s">
        <v>378</v>
      </c>
      <c r="S8" s="213" t="s">
        <v>379</v>
      </c>
      <c r="T8" s="534"/>
      <c r="U8" s="216"/>
      <c r="V8" s="216"/>
      <c r="W8" s="216"/>
      <c r="X8" s="216"/>
      <c r="Y8" s="216"/>
      <c r="Z8" s="216"/>
      <c r="AA8" s="216"/>
      <c r="AB8" s="216"/>
      <c r="AC8" s="216"/>
      <c r="AD8" s="216"/>
      <c r="AE8" s="216"/>
      <c r="AF8" s="216"/>
      <c r="AG8" s="216"/>
      <c r="AH8" s="216"/>
      <c r="AI8" s="216"/>
      <c r="AJ8" s="216"/>
      <c r="AK8" s="216"/>
      <c r="AL8" s="216"/>
      <c r="AM8" s="216"/>
      <c r="AN8" s="216"/>
      <c r="AO8" s="216"/>
      <c r="AP8" s="216"/>
      <c r="AQ8" s="216"/>
      <c r="AR8" s="216"/>
      <c r="AS8" s="216"/>
      <c r="AT8" s="216"/>
      <c r="AU8" s="216"/>
      <c r="AV8" s="216"/>
      <c r="AW8" s="216"/>
      <c r="AX8" s="216"/>
      <c r="AY8" s="216"/>
      <c r="AZ8" s="216"/>
      <c r="BA8" s="216"/>
      <c r="BB8" s="216"/>
      <c r="BC8" s="216"/>
      <c r="BD8" s="216"/>
      <c r="BE8" s="216"/>
      <c r="BF8" s="216"/>
      <c r="BG8" s="216"/>
      <c r="BH8" s="216"/>
      <c r="BI8" s="216"/>
      <c r="BJ8" s="216"/>
      <c r="BK8" s="216"/>
      <c r="BL8" s="216"/>
      <c r="BM8" s="216"/>
      <c r="BN8" s="216"/>
      <c r="BO8" s="216"/>
      <c r="BP8" s="216"/>
      <c r="BQ8" s="216"/>
      <c r="BR8" s="216"/>
      <c r="BS8" s="216"/>
      <c r="BT8" s="216"/>
      <c r="BU8" s="216"/>
      <c r="BV8" s="216"/>
      <c r="BW8" s="216"/>
      <c r="BX8" s="216"/>
      <c r="BY8" s="216"/>
      <c r="BZ8" s="216"/>
      <c r="CA8" s="216"/>
      <c r="CB8" s="216"/>
      <c r="CC8" s="216"/>
      <c r="CD8" s="216"/>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216"/>
      <c r="DD8" s="216"/>
      <c r="DE8" s="216"/>
      <c r="DF8" s="216"/>
      <c r="DG8" s="216"/>
      <c r="DH8" s="216"/>
      <c r="DI8" s="216"/>
      <c r="DJ8" s="216"/>
      <c r="DK8" s="216"/>
      <c r="DL8" s="216"/>
      <c r="DM8" s="216"/>
      <c r="DN8" s="216"/>
      <c r="DO8" s="216"/>
      <c r="DP8" s="216"/>
      <c r="DQ8" s="216"/>
      <c r="DR8" s="216"/>
      <c r="DS8" s="216"/>
      <c r="DT8" s="216"/>
      <c r="DU8" s="216"/>
      <c r="DV8" s="216"/>
      <c r="DW8" s="216"/>
      <c r="DX8" s="216"/>
      <c r="DY8" s="216"/>
      <c r="DZ8" s="216"/>
      <c r="EA8" s="216"/>
      <c r="EB8" s="216"/>
      <c r="EC8" s="216"/>
      <c r="ED8" s="216"/>
      <c r="EE8" s="216"/>
      <c r="EF8" s="216"/>
      <c r="EG8" s="216"/>
      <c r="EH8" s="216"/>
      <c r="EI8" s="216"/>
      <c r="EJ8" s="216"/>
      <c r="EK8" s="216"/>
      <c r="EL8" s="216"/>
      <c r="EM8" s="216"/>
      <c r="EN8" s="216"/>
      <c r="EO8" s="216"/>
      <c r="EP8" s="216"/>
      <c r="EQ8" s="216"/>
      <c r="ER8" s="216"/>
      <c r="ES8" s="216"/>
      <c r="ET8" s="216"/>
      <c r="EU8" s="216"/>
      <c r="EV8" s="216"/>
      <c r="EW8" s="216"/>
      <c r="EX8" s="216"/>
      <c r="EY8" s="216"/>
      <c r="EZ8" s="216"/>
      <c r="FA8" s="216"/>
      <c r="FB8" s="216"/>
      <c r="FC8" s="216"/>
      <c r="FD8" s="216"/>
      <c r="FE8" s="216"/>
      <c r="FF8" s="216"/>
      <c r="FG8" s="216"/>
      <c r="FH8" s="216"/>
      <c r="FI8" s="216"/>
      <c r="FJ8" s="216"/>
      <c r="FK8" s="216"/>
      <c r="FL8" s="216"/>
      <c r="FM8" s="216"/>
      <c r="FN8" s="216"/>
      <c r="FO8" s="216"/>
      <c r="FP8" s="216"/>
      <c r="FQ8" s="216"/>
      <c r="FR8" s="216"/>
      <c r="FS8" s="216"/>
      <c r="FT8" s="216"/>
    </row>
    <row r="9" spans="1:278" s="204" customFormat="1" ht="10.5" customHeight="1" thickTop="1" thickBot="1">
      <c r="A9" s="535"/>
      <c r="B9" s="536"/>
      <c r="C9" s="536"/>
      <c r="D9" s="536"/>
      <c r="E9" s="536"/>
      <c r="F9" s="536"/>
      <c r="G9" s="536"/>
      <c r="H9" s="536"/>
      <c r="I9" s="536"/>
      <c r="J9" s="536"/>
      <c r="K9" s="536"/>
      <c r="L9" s="536"/>
      <c r="M9" s="536"/>
      <c r="N9" s="536"/>
      <c r="T9" s="214"/>
      <c r="U9" s="217"/>
      <c r="V9" s="217"/>
      <c r="W9" s="217"/>
      <c r="X9" s="217"/>
      <c r="Y9" s="217"/>
      <c r="Z9" s="217"/>
      <c r="AA9" s="217"/>
      <c r="AB9" s="217"/>
      <c r="AC9" s="217"/>
      <c r="AD9" s="217"/>
      <c r="AE9" s="217"/>
      <c r="AF9" s="217"/>
      <c r="AG9" s="217"/>
      <c r="AH9" s="217"/>
      <c r="AI9" s="217"/>
      <c r="AJ9" s="217"/>
      <c r="AK9" s="217"/>
      <c r="AL9" s="217"/>
      <c r="AM9" s="217"/>
      <c r="AN9" s="217"/>
      <c r="AO9" s="217"/>
      <c r="AP9" s="217"/>
      <c r="AQ9" s="217"/>
      <c r="AR9" s="217"/>
      <c r="AS9" s="217"/>
      <c r="AT9" s="217"/>
      <c r="AU9" s="217"/>
      <c r="AV9" s="217"/>
      <c r="AW9" s="217"/>
      <c r="AX9" s="217"/>
      <c r="AY9" s="217"/>
      <c r="AZ9" s="217"/>
      <c r="BA9" s="217"/>
      <c r="BB9" s="217"/>
      <c r="BC9" s="217"/>
      <c r="BD9" s="217"/>
      <c r="BE9" s="217"/>
      <c r="BF9" s="217"/>
      <c r="BG9" s="217"/>
      <c r="BH9" s="217"/>
      <c r="BI9" s="217"/>
      <c r="BJ9" s="217"/>
      <c r="BK9" s="217"/>
      <c r="BL9" s="217"/>
      <c r="BM9" s="217"/>
      <c r="BN9" s="217"/>
      <c r="BO9" s="217"/>
      <c r="BP9" s="217"/>
      <c r="BQ9" s="217"/>
      <c r="BR9" s="217"/>
      <c r="BS9" s="217"/>
      <c r="BT9" s="217"/>
      <c r="BU9" s="217"/>
      <c r="BV9" s="217"/>
      <c r="BW9" s="217"/>
      <c r="BX9" s="217"/>
      <c r="BY9" s="217"/>
      <c r="BZ9" s="217"/>
      <c r="CA9" s="217"/>
      <c r="CB9" s="217"/>
      <c r="CC9" s="217"/>
      <c r="CD9" s="217"/>
      <c r="CE9" s="217"/>
      <c r="CF9" s="217"/>
      <c r="CG9" s="217"/>
      <c r="CH9" s="217"/>
      <c r="CI9" s="217"/>
      <c r="CJ9" s="217"/>
      <c r="CK9" s="217"/>
      <c r="CL9" s="217"/>
      <c r="CM9" s="217"/>
      <c r="CN9" s="217"/>
      <c r="CO9" s="217"/>
      <c r="CP9" s="217"/>
      <c r="CQ9" s="217"/>
      <c r="CR9" s="217"/>
      <c r="CS9" s="217"/>
      <c r="CT9" s="217"/>
      <c r="CU9" s="217"/>
      <c r="CV9" s="217"/>
      <c r="CW9" s="217"/>
      <c r="CX9" s="217"/>
      <c r="CY9" s="217"/>
      <c r="CZ9" s="217"/>
      <c r="DA9" s="217"/>
      <c r="DB9" s="217"/>
      <c r="DC9" s="217"/>
      <c r="DD9" s="217"/>
      <c r="DE9" s="217"/>
      <c r="DF9" s="217"/>
      <c r="DG9" s="217"/>
      <c r="DH9" s="217"/>
      <c r="DI9" s="217"/>
      <c r="DJ9" s="217"/>
      <c r="DK9" s="217"/>
      <c r="DL9" s="217"/>
      <c r="DM9" s="217"/>
      <c r="DN9" s="217"/>
      <c r="DO9" s="217"/>
      <c r="DP9" s="217"/>
      <c r="DQ9" s="217"/>
      <c r="DR9" s="217"/>
      <c r="DS9" s="217"/>
      <c r="DT9" s="217"/>
      <c r="DU9" s="217"/>
      <c r="DV9" s="217"/>
      <c r="DW9" s="217"/>
      <c r="DX9" s="217"/>
      <c r="DY9" s="217"/>
      <c r="DZ9" s="217"/>
      <c r="EA9" s="217"/>
      <c r="EB9" s="217"/>
      <c r="EC9" s="217"/>
      <c r="ED9" s="217"/>
      <c r="EE9" s="217"/>
      <c r="EF9" s="217"/>
      <c r="EG9" s="217"/>
      <c r="EH9" s="217"/>
      <c r="EI9" s="217"/>
      <c r="EJ9" s="217"/>
      <c r="EK9" s="217"/>
      <c r="EL9" s="217"/>
      <c r="EM9" s="217"/>
      <c r="EN9" s="217"/>
      <c r="EO9" s="217"/>
      <c r="EP9" s="217"/>
      <c r="EQ9" s="217"/>
      <c r="ER9" s="217"/>
      <c r="ES9" s="217"/>
      <c r="ET9" s="217"/>
      <c r="EU9" s="217"/>
      <c r="EV9" s="217"/>
      <c r="EW9" s="217"/>
      <c r="EX9" s="217"/>
      <c r="EY9" s="217"/>
      <c r="EZ9" s="217"/>
      <c r="FA9" s="217"/>
      <c r="FB9" s="217"/>
      <c r="FC9" s="217"/>
      <c r="FD9" s="217"/>
      <c r="FE9" s="217"/>
      <c r="FF9" s="217"/>
      <c r="FG9" s="217"/>
      <c r="FH9" s="217"/>
      <c r="FI9" s="217"/>
      <c r="FJ9" s="217"/>
      <c r="FK9" s="217"/>
      <c r="FL9" s="217"/>
      <c r="FM9" s="217"/>
      <c r="FN9" s="217"/>
      <c r="FO9" s="217"/>
      <c r="FP9" s="217"/>
      <c r="FQ9" s="217"/>
      <c r="FR9" s="217"/>
      <c r="FS9" s="217"/>
      <c r="FT9" s="217"/>
    </row>
    <row r="10" spans="1:278" s="205" customFormat="1" ht="15" customHeight="1">
      <c r="A10" s="537">
        <f>'Mapa Final'!A10</f>
        <v>1</v>
      </c>
      <c r="B10" s="571" t="str">
        <f>'Mapa Final'!B10</f>
        <v>Tardanza</v>
      </c>
      <c r="C10" s="540" t="str">
        <f>'Mapa Final'!C10</f>
        <v>Reputacional</v>
      </c>
      <c r="D10" s="540" t="str">
        <f>'Mapa Final'!D10</f>
        <v>1. Demora en el Proceso de Contratación para la selección del operador que apoye la ejecucion de las actividades.</v>
      </c>
      <c r="E10" s="543" t="str">
        <f>'Mapa Final'!E10</f>
        <v xml:space="preserve">Demora en el proceso de aprobación del Plan Operativo Anual de Inversiones y Plan de Formación.
</v>
      </c>
      <c r="F10" s="543" t="str">
        <f>'Mapa Final'!F10</f>
        <v>La probabilidad de la perdida reputacional por la demora  en el proceso de aprobación del Plan Operativo Anual de Inversiones y Plan de Formación.</v>
      </c>
      <c r="G10" s="543" t="str">
        <f>'Mapa Final'!G10</f>
        <v>Ejecución y Administración de Procesos</v>
      </c>
      <c r="H10" s="550" t="str">
        <f>'Mapa Final'!I10</f>
        <v>Baja</v>
      </c>
      <c r="I10" s="553" t="str">
        <f>'Mapa Final'!L10</f>
        <v>Leve</v>
      </c>
      <c r="J10" s="563" t="str">
        <f>'Mapa Final'!N10</f>
        <v>Bajo</v>
      </c>
      <c r="K10" s="559" t="str">
        <f>'Mapa Final'!AA10</f>
        <v>Baja</v>
      </c>
      <c r="L10" s="559" t="str">
        <f>'Mapa Final'!AE10</f>
        <v>Leve</v>
      </c>
      <c r="M10" s="556" t="str">
        <f>'Mapa Final'!AG10</f>
        <v>Bajo</v>
      </c>
      <c r="N10" s="559" t="str">
        <f>'Mapa Final'!AH10</f>
        <v>Aceptar</v>
      </c>
      <c r="O10" s="549" t="s">
        <v>544</v>
      </c>
      <c r="P10" s="562" t="s">
        <v>179</v>
      </c>
      <c r="Q10" s="566"/>
      <c r="R10" s="546">
        <v>44287</v>
      </c>
      <c r="S10" s="546">
        <v>44377</v>
      </c>
      <c r="T10" s="549" t="s">
        <v>543</v>
      </c>
      <c r="U10" s="218"/>
      <c r="V10" s="218"/>
      <c r="W10" s="218"/>
      <c r="X10" s="218"/>
      <c r="Y10" s="218"/>
      <c r="Z10" s="218"/>
      <c r="AA10" s="218"/>
      <c r="AB10" s="218"/>
      <c r="AC10" s="218"/>
      <c r="AD10" s="218"/>
      <c r="AE10" s="218"/>
      <c r="AF10" s="218"/>
      <c r="AG10" s="218"/>
      <c r="AH10" s="218"/>
      <c r="AI10" s="218"/>
      <c r="AJ10" s="218"/>
      <c r="AK10" s="218"/>
      <c r="AL10" s="218"/>
      <c r="AM10" s="218"/>
      <c r="AN10" s="218"/>
      <c r="AO10" s="218"/>
      <c r="AP10" s="218"/>
      <c r="AQ10" s="218"/>
      <c r="AR10" s="218"/>
      <c r="AS10" s="218"/>
      <c r="AT10" s="218"/>
      <c r="AU10" s="218"/>
      <c r="AV10" s="218"/>
      <c r="AW10" s="218"/>
      <c r="AX10" s="218"/>
      <c r="AY10" s="218"/>
      <c r="AZ10" s="218"/>
      <c r="BA10" s="218"/>
      <c r="BB10" s="218"/>
      <c r="BC10" s="218"/>
      <c r="BD10" s="218"/>
      <c r="BE10" s="218"/>
      <c r="BF10" s="218"/>
      <c r="BG10" s="218"/>
      <c r="BH10" s="218"/>
      <c r="BI10" s="218"/>
      <c r="BJ10" s="218"/>
      <c r="BK10" s="218"/>
      <c r="BL10" s="218"/>
      <c r="BM10" s="218"/>
      <c r="BN10" s="218"/>
      <c r="BO10" s="218"/>
      <c r="BP10" s="218"/>
      <c r="BQ10" s="218"/>
      <c r="BR10" s="218"/>
      <c r="BS10" s="218"/>
      <c r="BT10" s="218"/>
      <c r="BU10" s="218"/>
      <c r="BV10" s="218"/>
      <c r="BW10" s="218"/>
      <c r="BX10" s="218"/>
      <c r="BY10" s="218"/>
      <c r="BZ10" s="218"/>
      <c r="CA10" s="218"/>
      <c r="CB10" s="218"/>
      <c r="CC10" s="218"/>
      <c r="CD10" s="218"/>
      <c r="CE10" s="218"/>
      <c r="CF10" s="218"/>
      <c r="CG10" s="218"/>
      <c r="CH10" s="218"/>
      <c r="CI10" s="218"/>
      <c r="CJ10" s="218"/>
      <c r="CK10" s="218"/>
      <c r="CL10" s="218"/>
      <c r="CM10" s="218"/>
      <c r="CN10" s="218"/>
      <c r="CO10" s="218"/>
      <c r="CP10" s="218"/>
      <c r="CQ10" s="218"/>
      <c r="CR10" s="218"/>
      <c r="CS10" s="218"/>
      <c r="CT10" s="218"/>
      <c r="CU10" s="218"/>
      <c r="CV10" s="218"/>
      <c r="CW10" s="218"/>
      <c r="CX10" s="218"/>
      <c r="CY10" s="218"/>
      <c r="CZ10" s="218"/>
      <c r="DA10" s="218"/>
      <c r="DB10" s="218"/>
      <c r="DC10" s="218"/>
      <c r="DD10" s="218"/>
      <c r="DE10" s="218"/>
      <c r="DF10" s="218"/>
      <c r="DG10" s="218"/>
      <c r="DH10" s="218"/>
      <c r="DI10" s="218"/>
      <c r="DJ10" s="218"/>
      <c r="DK10" s="218"/>
      <c r="DL10" s="218"/>
      <c r="DM10" s="218"/>
      <c r="DN10" s="218"/>
      <c r="DO10" s="218"/>
      <c r="DP10" s="218"/>
      <c r="DQ10" s="218"/>
      <c r="DR10" s="218"/>
      <c r="DS10" s="218"/>
      <c r="DT10" s="218"/>
      <c r="DU10" s="218"/>
      <c r="DV10" s="218"/>
      <c r="DW10" s="218"/>
      <c r="DX10" s="218"/>
      <c r="DY10" s="218"/>
      <c r="DZ10" s="218"/>
      <c r="EA10" s="218"/>
      <c r="EB10" s="218"/>
      <c r="EC10" s="218"/>
      <c r="ED10" s="218"/>
      <c r="EE10" s="218"/>
      <c r="EF10" s="218"/>
      <c r="EG10" s="218"/>
      <c r="EH10" s="218"/>
      <c r="EI10" s="218"/>
      <c r="EJ10" s="218"/>
      <c r="EK10" s="218"/>
      <c r="EL10" s="218"/>
      <c r="EM10" s="218"/>
      <c r="EN10" s="218"/>
      <c r="EO10" s="218"/>
      <c r="EP10" s="218"/>
      <c r="EQ10" s="218"/>
      <c r="ER10" s="218"/>
      <c r="ES10" s="218"/>
      <c r="ET10" s="218"/>
      <c r="EU10" s="218"/>
      <c r="EV10" s="218"/>
      <c r="EW10" s="218"/>
      <c r="EX10" s="218"/>
      <c r="EY10" s="218"/>
      <c r="EZ10" s="218"/>
      <c r="FA10" s="218"/>
      <c r="FB10" s="218"/>
      <c r="FC10" s="218"/>
      <c r="FD10" s="218"/>
      <c r="FE10" s="218"/>
      <c r="FF10" s="218"/>
      <c r="FG10" s="218"/>
      <c r="FH10" s="218"/>
      <c r="FI10" s="218"/>
      <c r="FJ10" s="218"/>
      <c r="FK10" s="218"/>
      <c r="FL10" s="218"/>
      <c r="FM10" s="218"/>
      <c r="FN10" s="218"/>
      <c r="FO10" s="218"/>
      <c r="FP10" s="218"/>
      <c r="FQ10" s="218"/>
      <c r="FR10" s="218"/>
      <c r="FS10" s="218"/>
      <c r="FT10" s="218"/>
    </row>
    <row r="11" spans="1:278" s="205" customFormat="1" ht="13.5" customHeight="1">
      <c r="A11" s="538"/>
      <c r="B11" s="573"/>
      <c r="C11" s="541"/>
      <c r="D11" s="541"/>
      <c r="E11" s="544"/>
      <c r="F11" s="544"/>
      <c r="G11" s="544"/>
      <c r="H11" s="551"/>
      <c r="I11" s="554"/>
      <c r="J11" s="564"/>
      <c r="K11" s="560"/>
      <c r="L11" s="560"/>
      <c r="M11" s="557"/>
      <c r="N11" s="560"/>
      <c r="O11" s="547"/>
      <c r="P11" s="547"/>
      <c r="Q11" s="567"/>
      <c r="R11" s="547"/>
      <c r="S11" s="547"/>
      <c r="T11" s="547"/>
      <c r="U11" s="218"/>
      <c r="V11" s="218"/>
      <c r="W11" s="218"/>
      <c r="X11" s="218"/>
      <c r="Y11" s="218"/>
      <c r="Z11" s="218"/>
      <c r="AA11" s="218"/>
      <c r="AB11" s="218"/>
      <c r="AC11" s="218"/>
      <c r="AD11" s="218"/>
      <c r="AE11" s="218"/>
      <c r="AF11" s="218"/>
      <c r="AG11" s="218"/>
      <c r="AH11" s="218"/>
      <c r="AI11" s="218"/>
      <c r="AJ11" s="218"/>
      <c r="AK11" s="218"/>
      <c r="AL11" s="218"/>
      <c r="AM11" s="218"/>
      <c r="AN11" s="218"/>
      <c r="AO11" s="218"/>
      <c r="AP11" s="218"/>
      <c r="AQ11" s="218"/>
      <c r="AR11" s="218"/>
      <c r="AS11" s="218"/>
      <c r="AT11" s="218"/>
      <c r="AU11" s="218"/>
      <c r="AV11" s="218"/>
      <c r="AW11" s="218"/>
      <c r="AX11" s="218"/>
      <c r="AY11" s="218"/>
      <c r="AZ11" s="218"/>
      <c r="BA11" s="218"/>
      <c r="BB11" s="218"/>
      <c r="BC11" s="218"/>
      <c r="BD11" s="218"/>
      <c r="BE11" s="218"/>
      <c r="BF11" s="218"/>
      <c r="BG11" s="218"/>
      <c r="BH11" s="218"/>
      <c r="BI11" s="218"/>
      <c r="BJ11" s="218"/>
      <c r="BK11" s="218"/>
      <c r="BL11" s="218"/>
      <c r="BM11" s="218"/>
      <c r="BN11" s="218"/>
      <c r="BO11" s="218"/>
      <c r="BP11" s="218"/>
      <c r="BQ11" s="218"/>
      <c r="BR11" s="218"/>
      <c r="BS11" s="218"/>
      <c r="BT11" s="218"/>
      <c r="BU11" s="218"/>
      <c r="BV11" s="218"/>
      <c r="BW11" s="218"/>
      <c r="BX11" s="218"/>
      <c r="BY11" s="218"/>
      <c r="BZ11" s="218"/>
      <c r="CA11" s="218"/>
      <c r="CB11" s="218"/>
      <c r="CC11" s="218"/>
      <c r="CD11" s="218"/>
      <c r="CE11" s="218"/>
      <c r="CF11" s="218"/>
      <c r="CG11" s="218"/>
      <c r="CH11" s="218"/>
      <c r="CI11" s="218"/>
      <c r="CJ11" s="218"/>
      <c r="CK11" s="218"/>
      <c r="CL11" s="218"/>
      <c r="CM11" s="218"/>
      <c r="CN11" s="218"/>
      <c r="CO11" s="218"/>
      <c r="CP11" s="218"/>
      <c r="CQ11" s="218"/>
      <c r="CR11" s="218"/>
      <c r="CS11" s="218"/>
      <c r="CT11" s="218"/>
      <c r="CU11" s="218"/>
      <c r="CV11" s="218"/>
      <c r="CW11" s="218"/>
      <c r="CX11" s="218"/>
      <c r="CY11" s="218"/>
      <c r="CZ11" s="218"/>
      <c r="DA11" s="218"/>
      <c r="DB11" s="218"/>
      <c r="DC11" s="218"/>
      <c r="DD11" s="218"/>
      <c r="DE11" s="218"/>
      <c r="DF11" s="218"/>
      <c r="DG11" s="218"/>
      <c r="DH11" s="218"/>
      <c r="DI11" s="218"/>
      <c r="DJ11" s="218"/>
      <c r="DK11" s="218"/>
      <c r="DL11" s="218"/>
      <c r="DM11" s="218"/>
      <c r="DN11" s="218"/>
      <c r="DO11" s="218"/>
      <c r="DP11" s="218"/>
      <c r="DQ11" s="218"/>
      <c r="DR11" s="218"/>
      <c r="DS11" s="218"/>
      <c r="DT11" s="218"/>
      <c r="DU11" s="218"/>
      <c r="DV11" s="218"/>
      <c r="DW11" s="218"/>
      <c r="DX11" s="218"/>
      <c r="DY11" s="218"/>
      <c r="DZ11" s="218"/>
      <c r="EA11" s="218"/>
      <c r="EB11" s="218"/>
      <c r="EC11" s="218"/>
      <c r="ED11" s="218"/>
      <c r="EE11" s="218"/>
      <c r="EF11" s="218"/>
      <c r="EG11" s="218"/>
      <c r="EH11" s="218"/>
      <c r="EI11" s="218"/>
      <c r="EJ11" s="218"/>
      <c r="EK11" s="218"/>
      <c r="EL11" s="218"/>
      <c r="EM11" s="218"/>
      <c r="EN11" s="218"/>
      <c r="EO11" s="218"/>
      <c r="EP11" s="218"/>
      <c r="EQ11" s="218"/>
      <c r="ER11" s="218"/>
      <c r="ES11" s="218"/>
      <c r="ET11" s="218"/>
      <c r="EU11" s="218"/>
      <c r="EV11" s="218"/>
      <c r="EW11" s="218"/>
      <c r="EX11" s="218"/>
      <c r="EY11" s="218"/>
      <c r="EZ11" s="218"/>
      <c r="FA11" s="218"/>
      <c r="FB11" s="218"/>
      <c r="FC11" s="218"/>
      <c r="FD11" s="218"/>
      <c r="FE11" s="218"/>
      <c r="FF11" s="218"/>
      <c r="FG11" s="218"/>
      <c r="FH11" s="218"/>
      <c r="FI11" s="218"/>
      <c r="FJ11" s="218"/>
      <c r="FK11" s="218"/>
      <c r="FL11" s="218"/>
      <c r="FM11" s="218"/>
      <c r="FN11" s="218"/>
      <c r="FO11" s="218"/>
      <c r="FP11" s="218"/>
      <c r="FQ11" s="218"/>
      <c r="FR11" s="218"/>
      <c r="FS11" s="218"/>
      <c r="FT11" s="218"/>
    </row>
    <row r="12" spans="1:278" s="205" customFormat="1" ht="13.5" customHeight="1">
      <c r="A12" s="538"/>
      <c r="B12" s="573"/>
      <c r="C12" s="541"/>
      <c r="D12" s="541"/>
      <c r="E12" s="544"/>
      <c r="F12" s="544"/>
      <c r="G12" s="544"/>
      <c r="H12" s="551"/>
      <c r="I12" s="554"/>
      <c r="J12" s="564"/>
      <c r="K12" s="560"/>
      <c r="L12" s="560"/>
      <c r="M12" s="557"/>
      <c r="N12" s="560"/>
      <c r="O12" s="547"/>
      <c r="P12" s="547"/>
      <c r="Q12" s="567"/>
      <c r="R12" s="547"/>
      <c r="S12" s="547"/>
      <c r="T12" s="547"/>
      <c r="U12" s="218"/>
      <c r="V12" s="218"/>
      <c r="W12" s="218"/>
      <c r="X12" s="218"/>
      <c r="Y12" s="218"/>
      <c r="Z12" s="218"/>
      <c r="AA12" s="218"/>
      <c r="AB12" s="218"/>
      <c r="AC12" s="218"/>
      <c r="AD12" s="218"/>
      <c r="AE12" s="218"/>
      <c r="AF12" s="218"/>
      <c r="AG12" s="218"/>
      <c r="AH12" s="218"/>
      <c r="AI12" s="218"/>
      <c r="AJ12" s="218"/>
      <c r="AK12" s="218"/>
      <c r="AL12" s="218"/>
      <c r="AM12" s="218"/>
      <c r="AN12" s="218"/>
      <c r="AO12" s="218"/>
      <c r="AP12" s="218"/>
      <c r="AQ12" s="218"/>
      <c r="AR12" s="218"/>
      <c r="AS12" s="218"/>
      <c r="AT12" s="218"/>
      <c r="AU12" s="218"/>
      <c r="AV12" s="218"/>
      <c r="AW12" s="218"/>
      <c r="AX12" s="218"/>
      <c r="AY12" s="218"/>
      <c r="AZ12" s="218"/>
      <c r="BA12" s="218"/>
      <c r="BB12" s="218"/>
      <c r="BC12" s="218"/>
      <c r="BD12" s="218"/>
      <c r="BE12" s="218"/>
      <c r="BF12" s="218"/>
      <c r="BG12" s="218"/>
      <c r="BH12" s="218"/>
      <c r="BI12" s="218"/>
      <c r="BJ12" s="218"/>
      <c r="BK12" s="218"/>
      <c r="BL12" s="218"/>
      <c r="BM12" s="218"/>
      <c r="BN12" s="218"/>
      <c r="BO12" s="218"/>
      <c r="BP12" s="218"/>
      <c r="BQ12" s="218"/>
      <c r="BR12" s="218"/>
      <c r="BS12" s="218"/>
      <c r="BT12" s="218"/>
      <c r="BU12" s="218"/>
      <c r="BV12" s="218"/>
      <c r="BW12" s="218"/>
      <c r="BX12" s="218"/>
      <c r="BY12" s="218"/>
      <c r="BZ12" s="218"/>
      <c r="CA12" s="218"/>
      <c r="CB12" s="218"/>
      <c r="CC12" s="218"/>
      <c r="CD12" s="218"/>
      <c r="CE12" s="218"/>
      <c r="CF12" s="218"/>
      <c r="CG12" s="218"/>
      <c r="CH12" s="218"/>
      <c r="CI12" s="218"/>
      <c r="CJ12" s="218"/>
      <c r="CK12" s="218"/>
      <c r="CL12" s="218"/>
      <c r="CM12" s="218"/>
      <c r="CN12" s="218"/>
      <c r="CO12" s="218"/>
      <c r="CP12" s="218"/>
      <c r="CQ12" s="218"/>
      <c r="CR12" s="218"/>
      <c r="CS12" s="218"/>
      <c r="CT12" s="218"/>
      <c r="CU12" s="218"/>
      <c r="CV12" s="218"/>
      <c r="CW12" s="218"/>
      <c r="CX12" s="218"/>
      <c r="CY12" s="218"/>
      <c r="CZ12" s="218"/>
      <c r="DA12" s="218"/>
      <c r="DB12" s="218"/>
      <c r="DC12" s="218"/>
      <c r="DD12" s="218"/>
      <c r="DE12" s="218"/>
      <c r="DF12" s="218"/>
      <c r="DG12" s="218"/>
      <c r="DH12" s="218"/>
      <c r="DI12" s="218"/>
      <c r="DJ12" s="218"/>
      <c r="DK12" s="218"/>
      <c r="DL12" s="218"/>
      <c r="DM12" s="218"/>
      <c r="DN12" s="218"/>
      <c r="DO12" s="218"/>
      <c r="DP12" s="218"/>
      <c r="DQ12" s="218"/>
      <c r="DR12" s="218"/>
      <c r="DS12" s="218"/>
      <c r="DT12" s="218"/>
      <c r="DU12" s="218"/>
      <c r="DV12" s="218"/>
      <c r="DW12" s="218"/>
      <c r="DX12" s="218"/>
      <c r="DY12" s="218"/>
      <c r="DZ12" s="218"/>
      <c r="EA12" s="218"/>
      <c r="EB12" s="218"/>
      <c r="EC12" s="218"/>
      <c r="ED12" s="218"/>
      <c r="EE12" s="218"/>
      <c r="EF12" s="218"/>
      <c r="EG12" s="218"/>
      <c r="EH12" s="218"/>
      <c r="EI12" s="218"/>
      <c r="EJ12" s="218"/>
      <c r="EK12" s="218"/>
      <c r="EL12" s="218"/>
      <c r="EM12" s="218"/>
      <c r="EN12" s="218"/>
      <c r="EO12" s="218"/>
      <c r="EP12" s="218"/>
      <c r="EQ12" s="218"/>
      <c r="ER12" s="218"/>
      <c r="ES12" s="218"/>
      <c r="ET12" s="218"/>
      <c r="EU12" s="218"/>
      <c r="EV12" s="218"/>
      <c r="EW12" s="218"/>
      <c r="EX12" s="218"/>
      <c r="EY12" s="218"/>
      <c r="EZ12" s="218"/>
      <c r="FA12" s="218"/>
      <c r="FB12" s="218"/>
      <c r="FC12" s="218"/>
      <c r="FD12" s="218"/>
      <c r="FE12" s="218"/>
      <c r="FF12" s="218"/>
      <c r="FG12" s="218"/>
      <c r="FH12" s="218"/>
      <c r="FI12" s="218"/>
      <c r="FJ12" s="218"/>
      <c r="FK12" s="218"/>
      <c r="FL12" s="218"/>
      <c r="FM12" s="218"/>
      <c r="FN12" s="218"/>
      <c r="FO12" s="218"/>
      <c r="FP12" s="218"/>
      <c r="FQ12" s="218"/>
      <c r="FR12" s="218"/>
      <c r="FS12" s="218"/>
      <c r="FT12" s="218"/>
    </row>
    <row r="13" spans="1:278" s="205" customFormat="1" ht="13.5" customHeight="1">
      <c r="A13" s="538"/>
      <c r="B13" s="573"/>
      <c r="C13" s="541"/>
      <c r="D13" s="541"/>
      <c r="E13" s="544"/>
      <c r="F13" s="544"/>
      <c r="G13" s="544"/>
      <c r="H13" s="551"/>
      <c r="I13" s="554"/>
      <c r="J13" s="564"/>
      <c r="K13" s="560"/>
      <c r="L13" s="560"/>
      <c r="M13" s="557"/>
      <c r="N13" s="560"/>
      <c r="O13" s="547"/>
      <c r="P13" s="547"/>
      <c r="Q13" s="567"/>
      <c r="R13" s="547"/>
      <c r="S13" s="547"/>
      <c r="T13" s="547"/>
      <c r="U13" s="218"/>
      <c r="V13" s="218"/>
      <c r="W13" s="218"/>
      <c r="X13" s="218"/>
      <c r="Y13" s="218"/>
      <c r="Z13" s="218"/>
      <c r="AA13" s="218"/>
      <c r="AB13" s="218"/>
      <c r="AC13" s="218"/>
      <c r="AD13" s="218"/>
      <c r="AE13" s="218"/>
      <c r="AF13" s="218"/>
      <c r="AG13" s="218"/>
      <c r="AH13" s="218"/>
      <c r="AI13" s="218"/>
      <c r="AJ13" s="218"/>
      <c r="AK13" s="218"/>
      <c r="AL13" s="218"/>
      <c r="AM13" s="218"/>
      <c r="AN13" s="218"/>
      <c r="AO13" s="218"/>
      <c r="AP13" s="218"/>
      <c r="AQ13" s="218"/>
      <c r="AR13" s="218"/>
      <c r="AS13" s="218"/>
      <c r="AT13" s="218"/>
      <c r="AU13" s="218"/>
      <c r="AV13" s="218"/>
      <c r="AW13" s="218"/>
      <c r="AX13" s="218"/>
      <c r="AY13" s="218"/>
      <c r="AZ13" s="218"/>
      <c r="BA13" s="218"/>
      <c r="BB13" s="218"/>
      <c r="BC13" s="218"/>
      <c r="BD13" s="218"/>
      <c r="BE13" s="218"/>
      <c r="BF13" s="218"/>
      <c r="BG13" s="218"/>
      <c r="BH13" s="218"/>
      <c r="BI13" s="218"/>
      <c r="BJ13" s="218"/>
      <c r="BK13" s="218"/>
      <c r="BL13" s="218"/>
      <c r="BM13" s="218"/>
      <c r="BN13" s="218"/>
      <c r="BO13" s="218"/>
      <c r="BP13" s="218"/>
      <c r="BQ13" s="218"/>
      <c r="BR13" s="218"/>
      <c r="BS13" s="218"/>
      <c r="BT13" s="218"/>
      <c r="BU13" s="218"/>
      <c r="BV13" s="218"/>
      <c r="BW13" s="218"/>
      <c r="BX13" s="218"/>
      <c r="BY13" s="218"/>
      <c r="BZ13" s="218"/>
      <c r="CA13" s="218"/>
      <c r="CB13" s="218"/>
      <c r="CC13" s="218"/>
      <c r="CD13" s="218"/>
      <c r="CE13" s="218"/>
      <c r="CF13" s="218"/>
      <c r="CG13" s="218"/>
      <c r="CH13" s="218"/>
      <c r="CI13" s="218"/>
      <c r="CJ13" s="218"/>
      <c r="CK13" s="218"/>
      <c r="CL13" s="218"/>
      <c r="CM13" s="218"/>
      <c r="CN13" s="218"/>
      <c r="CO13" s="218"/>
      <c r="CP13" s="218"/>
      <c r="CQ13" s="218"/>
      <c r="CR13" s="218"/>
      <c r="CS13" s="218"/>
      <c r="CT13" s="218"/>
      <c r="CU13" s="218"/>
      <c r="CV13" s="218"/>
      <c r="CW13" s="218"/>
      <c r="CX13" s="218"/>
      <c r="CY13" s="218"/>
      <c r="CZ13" s="218"/>
      <c r="DA13" s="218"/>
      <c r="DB13" s="218"/>
      <c r="DC13" s="218"/>
      <c r="DD13" s="218"/>
      <c r="DE13" s="218"/>
      <c r="DF13" s="218"/>
      <c r="DG13" s="218"/>
      <c r="DH13" s="218"/>
      <c r="DI13" s="218"/>
      <c r="DJ13" s="218"/>
      <c r="DK13" s="218"/>
      <c r="DL13" s="218"/>
      <c r="DM13" s="218"/>
      <c r="DN13" s="218"/>
      <c r="DO13" s="218"/>
      <c r="DP13" s="218"/>
      <c r="DQ13" s="218"/>
      <c r="DR13" s="218"/>
      <c r="DS13" s="218"/>
      <c r="DT13" s="218"/>
      <c r="DU13" s="218"/>
      <c r="DV13" s="218"/>
      <c r="DW13" s="218"/>
      <c r="DX13" s="218"/>
      <c r="DY13" s="218"/>
      <c r="DZ13" s="218"/>
      <c r="EA13" s="218"/>
      <c r="EB13" s="218"/>
      <c r="EC13" s="218"/>
      <c r="ED13" s="218"/>
      <c r="EE13" s="218"/>
      <c r="EF13" s="218"/>
      <c r="EG13" s="218"/>
      <c r="EH13" s="218"/>
      <c r="EI13" s="218"/>
      <c r="EJ13" s="218"/>
      <c r="EK13" s="218"/>
      <c r="EL13" s="218"/>
      <c r="EM13" s="218"/>
      <c r="EN13" s="218"/>
      <c r="EO13" s="218"/>
      <c r="EP13" s="218"/>
      <c r="EQ13" s="218"/>
      <c r="ER13" s="218"/>
      <c r="ES13" s="218"/>
      <c r="ET13" s="218"/>
      <c r="EU13" s="218"/>
      <c r="EV13" s="218"/>
      <c r="EW13" s="218"/>
      <c r="EX13" s="218"/>
      <c r="EY13" s="218"/>
      <c r="EZ13" s="218"/>
      <c r="FA13" s="218"/>
      <c r="FB13" s="218"/>
      <c r="FC13" s="218"/>
      <c r="FD13" s="218"/>
      <c r="FE13" s="218"/>
      <c r="FF13" s="218"/>
      <c r="FG13" s="218"/>
      <c r="FH13" s="218"/>
      <c r="FI13" s="218"/>
      <c r="FJ13" s="218"/>
      <c r="FK13" s="218"/>
      <c r="FL13" s="218"/>
      <c r="FM13" s="218"/>
      <c r="FN13" s="218"/>
      <c r="FO13" s="218"/>
      <c r="FP13" s="218"/>
      <c r="FQ13" s="218"/>
      <c r="FR13" s="218"/>
      <c r="FS13" s="218"/>
      <c r="FT13" s="218"/>
    </row>
    <row r="14" spans="1:278" s="205" customFormat="1" ht="238.5" customHeight="1" thickBot="1">
      <c r="A14" s="539"/>
      <c r="B14" s="574"/>
      <c r="C14" s="542"/>
      <c r="D14" s="542"/>
      <c r="E14" s="545"/>
      <c r="F14" s="545"/>
      <c r="G14" s="545"/>
      <c r="H14" s="552"/>
      <c r="I14" s="555"/>
      <c r="J14" s="565"/>
      <c r="K14" s="561"/>
      <c r="L14" s="561"/>
      <c r="M14" s="558"/>
      <c r="N14" s="561"/>
      <c r="O14" s="548"/>
      <c r="P14" s="548"/>
      <c r="Q14" s="568"/>
      <c r="R14" s="548"/>
      <c r="S14" s="548"/>
      <c r="T14" s="548"/>
      <c r="U14" s="218"/>
      <c r="V14" s="218"/>
      <c r="W14" s="218"/>
      <c r="X14" s="218"/>
      <c r="Y14" s="218"/>
      <c r="Z14" s="218"/>
      <c r="AA14" s="218"/>
      <c r="AB14" s="218"/>
      <c r="AC14" s="218"/>
      <c r="AD14" s="218"/>
      <c r="AE14" s="218"/>
      <c r="AF14" s="218"/>
      <c r="AG14" s="218"/>
      <c r="AH14" s="218"/>
      <c r="AI14" s="218"/>
      <c r="AJ14" s="218"/>
      <c r="AK14" s="218"/>
      <c r="AL14" s="218"/>
      <c r="AM14" s="218"/>
      <c r="AN14" s="218"/>
      <c r="AO14" s="218"/>
      <c r="AP14" s="218"/>
      <c r="AQ14" s="218"/>
      <c r="AR14" s="218"/>
      <c r="AS14" s="218"/>
      <c r="AT14" s="218"/>
      <c r="AU14" s="218"/>
      <c r="AV14" s="218"/>
      <c r="AW14" s="218"/>
      <c r="AX14" s="218"/>
      <c r="AY14" s="218"/>
      <c r="AZ14" s="218"/>
      <c r="BA14" s="218"/>
      <c r="BB14" s="218"/>
      <c r="BC14" s="218"/>
      <c r="BD14" s="218"/>
      <c r="BE14" s="218"/>
      <c r="BF14" s="218"/>
      <c r="BG14" s="218"/>
      <c r="BH14" s="218"/>
      <c r="BI14" s="218"/>
      <c r="BJ14" s="218"/>
      <c r="BK14" s="218"/>
      <c r="BL14" s="218"/>
      <c r="BM14" s="218"/>
      <c r="BN14" s="218"/>
      <c r="BO14" s="218"/>
      <c r="BP14" s="218"/>
      <c r="BQ14" s="218"/>
      <c r="BR14" s="218"/>
      <c r="BS14" s="218"/>
      <c r="BT14" s="218"/>
      <c r="BU14" s="218"/>
      <c r="BV14" s="218"/>
      <c r="BW14" s="218"/>
      <c r="BX14" s="218"/>
      <c r="BY14" s="218"/>
      <c r="BZ14" s="218"/>
      <c r="CA14" s="218"/>
      <c r="CB14" s="218"/>
      <c r="CC14" s="218"/>
      <c r="CD14" s="218"/>
      <c r="CE14" s="218"/>
      <c r="CF14" s="218"/>
      <c r="CG14" s="218"/>
      <c r="CH14" s="218"/>
      <c r="CI14" s="218"/>
      <c r="CJ14" s="218"/>
      <c r="CK14" s="218"/>
      <c r="CL14" s="218"/>
      <c r="CM14" s="218"/>
      <c r="CN14" s="218"/>
      <c r="CO14" s="218"/>
      <c r="CP14" s="218"/>
      <c r="CQ14" s="218"/>
      <c r="CR14" s="218"/>
      <c r="CS14" s="218"/>
      <c r="CT14" s="218"/>
      <c r="CU14" s="218"/>
      <c r="CV14" s="218"/>
      <c r="CW14" s="218"/>
      <c r="CX14" s="218"/>
      <c r="CY14" s="218"/>
      <c r="CZ14" s="218"/>
      <c r="DA14" s="218"/>
      <c r="DB14" s="218"/>
      <c r="DC14" s="218"/>
      <c r="DD14" s="218"/>
      <c r="DE14" s="218"/>
      <c r="DF14" s="218"/>
      <c r="DG14" s="218"/>
      <c r="DH14" s="218"/>
      <c r="DI14" s="218"/>
      <c r="DJ14" s="218"/>
      <c r="DK14" s="218"/>
      <c r="DL14" s="218"/>
      <c r="DM14" s="218"/>
      <c r="DN14" s="218"/>
      <c r="DO14" s="218"/>
      <c r="DP14" s="218"/>
      <c r="DQ14" s="218"/>
      <c r="DR14" s="218"/>
      <c r="DS14" s="218"/>
      <c r="DT14" s="218"/>
      <c r="DU14" s="218"/>
      <c r="DV14" s="218"/>
      <c r="DW14" s="218"/>
      <c r="DX14" s="218"/>
      <c r="DY14" s="218"/>
      <c r="DZ14" s="218"/>
      <c r="EA14" s="218"/>
      <c r="EB14" s="218"/>
      <c r="EC14" s="218"/>
      <c r="ED14" s="218"/>
      <c r="EE14" s="218"/>
      <c r="EF14" s="218"/>
      <c r="EG14" s="218"/>
      <c r="EH14" s="218"/>
      <c r="EI14" s="218"/>
      <c r="EJ14" s="218"/>
      <c r="EK14" s="218"/>
      <c r="EL14" s="218"/>
      <c r="EM14" s="218"/>
      <c r="EN14" s="218"/>
      <c r="EO14" s="218"/>
      <c r="EP14" s="218"/>
      <c r="EQ14" s="218"/>
      <c r="ER14" s="218"/>
      <c r="ES14" s="218"/>
      <c r="ET14" s="218"/>
      <c r="EU14" s="218"/>
      <c r="EV14" s="218"/>
      <c r="EW14" s="218"/>
      <c r="EX14" s="218"/>
      <c r="EY14" s="218"/>
      <c r="EZ14" s="218"/>
      <c r="FA14" s="218"/>
      <c r="FB14" s="218"/>
      <c r="FC14" s="218"/>
      <c r="FD14" s="218"/>
      <c r="FE14" s="218"/>
      <c r="FF14" s="218"/>
      <c r="FG14" s="218"/>
      <c r="FH14" s="218"/>
      <c r="FI14" s="218"/>
      <c r="FJ14" s="218"/>
      <c r="FK14" s="218"/>
      <c r="FL14" s="218"/>
      <c r="FM14" s="218"/>
      <c r="FN14" s="218"/>
      <c r="FO14" s="218"/>
      <c r="FP14" s="218"/>
      <c r="FQ14" s="218"/>
      <c r="FR14" s="218"/>
      <c r="FS14" s="218"/>
      <c r="FT14" s="218"/>
    </row>
    <row r="15" spans="1:278" s="205" customFormat="1" ht="15" customHeight="1">
      <c r="A15" s="537">
        <f>'Mapa Final'!A15</f>
        <v>2</v>
      </c>
      <c r="B15" s="571" t="str">
        <f>'Mapa Final'!B15</f>
        <v>Incumplimiento</v>
      </c>
      <c r="C15" s="540" t="str">
        <f>'Mapa Final'!C15</f>
        <v>Incumplimiento de las metas establecidas</v>
      </c>
      <c r="D15" s="540" t="str">
        <f>'Mapa Final'!D15</f>
        <v>1. Ausentismo de los discentes a las actividades académicas presenciales de los diferentes programas de formación.
2. Deserción en las actividades de formación virtual que se programen en el marco de los diferentes programas de formación.
3. Falta de disponibilidad de los formadores debido a la negación de los permisos y/o comisiones.
4. Tardanza en la socialización de las convocatorias por parte de los Consejos Seccionales.</v>
      </c>
      <c r="E15" s="543" t="str">
        <f>'Mapa Final'!E15</f>
        <v>Retraso en el inicio de la ejecución del Plan de Formación</v>
      </c>
      <c r="F15" s="543" t="str">
        <f>'Mapa Final'!F15</f>
        <v>la probailidad del incumplimiento de las metas establecidas con ocasión al retraso en el inicio de la ejecución del Plan de Formación</v>
      </c>
      <c r="G15" s="543" t="str">
        <f>'Mapa Final'!G15</f>
        <v>Ejecución y Administración de Procesos</v>
      </c>
      <c r="H15" s="550" t="str">
        <f>'Mapa Final'!I15</f>
        <v>Media</v>
      </c>
      <c r="I15" s="553" t="str">
        <f>'Mapa Final'!L15</f>
        <v>Leve</v>
      </c>
      <c r="J15" s="563" t="str">
        <f>'Mapa Final'!N15</f>
        <v>Moderado</v>
      </c>
      <c r="K15" s="559" t="str">
        <f>'Mapa Final'!AA15</f>
        <v>Baja</v>
      </c>
      <c r="L15" s="559" t="str">
        <f>'Mapa Final'!AE15</f>
        <v>Leve</v>
      </c>
      <c r="M15" s="556" t="str">
        <f>'Mapa Final'!AG15</f>
        <v>Bajo</v>
      </c>
      <c r="N15" s="559" t="str">
        <f>'Mapa Final'!AH15</f>
        <v>Aceptar</v>
      </c>
      <c r="O15" s="566"/>
      <c r="P15" s="562" t="s">
        <v>179</v>
      </c>
      <c r="Q15" s="566"/>
      <c r="R15" s="546">
        <v>44287</v>
      </c>
      <c r="S15" s="546">
        <v>44377</v>
      </c>
      <c r="T15" s="549" t="s">
        <v>538</v>
      </c>
      <c r="U15" s="218"/>
      <c r="V15" s="218"/>
      <c r="W15" s="218"/>
      <c r="X15" s="218"/>
      <c r="Y15" s="218"/>
      <c r="Z15" s="218"/>
      <c r="AA15" s="218"/>
      <c r="AB15" s="218"/>
      <c r="AC15" s="218"/>
      <c r="AD15" s="218"/>
      <c r="AE15" s="218"/>
      <c r="AF15" s="218"/>
      <c r="AG15" s="218"/>
      <c r="AH15" s="218"/>
      <c r="AI15" s="218"/>
      <c r="AJ15" s="218"/>
      <c r="AK15" s="218"/>
      <c r="AL15" s="218"/>
      <c r="AM15" s="218"/>
      <c r="AN15" s="218"/>
      <c r="AO15" s="218"/>
      <c r="AP15" s="218"/>
      <c r="AQ15" s="218"/>
      <c r="AR15" s="218"/>
      <c r="AS15" s="218"/>
      <c r="AT15" s="218"/>
      <c r="AU15" s="218"/>
      <c r="AV15" s="218"/>
      <c r="AW15" s="218"/>
      <c r="AX15" s="218"/>
      <c r="AY15" s="218"/>
      <c r="AZ15" s="218"/>
      <c r="BA15" s="218"/>
      <c r="BB15" s="218"/>
      <c r="BC15" s="218"/>
      <c r="BD15" s="218"/>
      <c r="BE15" s="218"/>
      <c r="BF15" s="218"/>
      <c r="BG15" s="218"/>
      <c r="BH15" s="218"/>
      <c r="BI15" s="218"/>
      <c r="BJ15" s="218"/>
      <c r="BK15" s="218"/>
      <c r="BL15" s="218"/>
      <c r="BM15" s="218"/>
      <c r="BN15" s="218"/>
      <c r="BO15" s="218"/>
      <c r="BP15" s="218"/>
      <c r="BQ15" s="218"/>
      <c r="BR15" s="218"/>
      <c r="BS15" s="218"/>
      <c r="BT15" s="218"/>
      <c r="BU15" s="218"/>
      <c r="BV15" s="218"/>
      <c r="BW15" s="218"/>
      <c r="BX15" s="218"/>
      <c r="BY15" s="218"/>
      <c r="BZ15" s="218"/>
      <c r="CA15" s="218"/>
      <c r="CB15" s="218"/>
      <c r="CC15" s="218"/>
      <c r="CD15" s="218"/>
      <c r="CE15" s="218"/>
      <c r="CF15" s="218"/>
      <c r="CG15" s="218"/>
      <c r="CH15" s="218"/>
      <c r="CI15" s="218"/>
      <c r="CJ15" s="218"/>
      <c r="CK15" s="218"/>
      <c r="CL15" s="218"/>
      <c r="CM15" s="218"/>
      <c r="CN15" s="218"/>
      <c r="CO15" s="218"/>
      <c r="CP15" s="218"/>
      <c r="CQ15" s="218"/>
      <c r="CR15" s="218"/>
      <c r="CS15" s="218"/>
      <c r="CT15" s="218"/>
      <c r="CU15" s="218"/>
      <c r="CV15" s="218"/>
      <c r="CW15" s="218"/>
      <c r="CX15" s="218"/>
      <c r="CY15" s="218"/>
      <c r="CZ15" s="218"/>
      <c r="DA15" s="218"/>
      <c r="DB15" s="218"/>
      <c r="DC15" s="218"/>
      <c r="DD15" s="218"/>
      <c r="DE15" s="218"/>
      <c r="DF15" s="218"/>
      <c r="DG15" s="218"/>
      <c r="DH15" s="218"/>
      <c r="DI15" s="218"/>
      <c r="DJ15" s="218"/>
      <c r="DK15" s="218"/>
      <c r="DL15" s="218"/>
      <c r="DM15" s="218"/>
      <c r="DN15" s="218"/>
      <c r="DO15" s="218"/>
      <c r="DP15" s="218"/>
      <c r="DQ15" s="218"/>
      <c r="DR15" s="218"/>
      <c r="DS15" s="218"/>
      <c r="DT15" s="218"/>
      <c r="DU15" s="218"/>
      <c r="DV15" s="218"/>
      <c r="DW15" s="218"/>
      <c r="DX15" s="218"/>
      <c r="DY15" s="218"/>
      <c r="DZ15" s="218"/>
      <c r="EA15" s="218"/>
      <c r="EB15" s="218"/>
      <c r="EC15" s="218"/>
      <c r="ED15" s="218"/>
      <c r="EE15" s="218"/>
      <c r="EF15" s="218"/>
      <c r="EG15" s="218"/>
      <c r="EH15" s="218"/>
      <c r="EI15" s="218"/>
      <c r="EJ15" s="218"/>
      <c r="EK15" s="218"/>
      <c r="EL15" s="218"/>
      <c r="EM15" s="218"/>
      <c r="EN15" s="218"/>
      <c r="EO15" s="218"/>
      <c r="EP15" s="218"/>
      <c r="EQ15" s="218"/>
      <c r="ER15" s="218"/>
      <c r="ES15" s="218"/>
      <c r="ET15" s="218"/>
      <c r="EU15" s="218"/>
      <c r="EV15" s="218"/>
      <c r="EW15" s="218"/>
      <c r="EX15" s="218"/>
      <c r="EY15" s="218"/>
      <c r="EZ15" s="218"/>
      <c r="FA15" s="218"/>
      <c r="FB15" s="218"/>
      <c r="FC15" s="218"/>
      <c r="FD15" s="218"/>
      <c r="FE15" s="218"/>
      <c r="FF15" s="218"/>
      <c r="FG15" s="218"/>
      <c r="FH15" s="218"/>
      <c r="FI15" s="218"/>
      <c r="FJ15" s="218"/>
      <c r="FK15" s="218"/>
      <c r="FL15" s="218"/>
      <c r="FM15" s="218"/>
      <c r="FN15" s="218"/>
      <c r="FO15" s="218"/>
      <c r="FP15" s="218"/>
      <c r="FQ15" s="218"/>
      <c r="FR15" s="218"/>
      <c r="FS15" s="218"/>
      <c r="FT15" s="218"/>
    </row>
    <row r="16" spans="1:278" s="205" customFormat="1" ht="13.5" customHeight="1">
      <c r="A16" s="538"/>
      <c r="B16" s="573"/>
      <c r="C16" s="541"/>
      <c r="D16" s="541"/>
      <c r="E16" s="544"/>
      <c r="F16" s="544"/>
      <c r="G16" s="544"/>
      <c r="H16" s="551"/>
      <c r="I16" s="554"/>
      <c r="J16" s="564"/>
      <c r="K16" s="560"/>
      <c r="L16" s="560"/>
      <c r="M16" s="557"/>
      <c r="N16" s="560"/>
      <c r="O16" s="567"/>
      <c r="P16" s="547"/>
      <c r="Q16" s="567"/>
      <c r="R16" s="547"/>
      <c r="S16" s="547"/>
      <c r="T16" s="569"/>
      <c r="U16" s="218"/>
      <c r="V16" s="218"/>
      <c r="W16" s="218"/>
      <c r="X16" s="218"/>
      <c r="Y16" s="218"/>
      <c r="Z16" s="218"/>
      <c r="AA16" s="218"/>
      <c r="AB16" s="218"/>
      <c r="AC16" s="218"/>
      <c r="AD16" s="218"/>
      <c r="AE16" s="218"/>
      <c r="AF16" s="218"/>
      <c r="AG16" s="218"/>
      <c r="AH16" s="218"/>
      <c r="AI16" s="218"/>
      <c r="AJ16" s="218"/>
      <c r="AK16" s="218"/>
      <c r="AL16" s="218"/>
      <c r="AM16" s="218"/>
      <c r="AN16" s="218"/>
      <c r="AO16" s="218"/>
      <c r="AP16" s="218"/>
      <c r="AQ16" s="218"/>
      <c r="AR16" s="218"/>
      <c r="AS16" s="218"/>
      <c r="AT16" s="218"/>
      <c r="AU16" s="218"/>
      <c r="AV16" s="218"/>
      <c r="AW16" s="218"/>
      <c r="AX16" s="218"/>
      <c r="AY16" s="218"/>
      <c r="AZ16" s="218"/>
      <c r="BA16" s="218"/>
      <c r="BB16" s="218"/>
      <c r="BC16" s="218"/>
      <c r="BD16" s="218"/>
      <c r="BE16" s="218"/>
      <c r="BF16" s="218"/>
      <c r="BG16" s="218"/>
      <c r="BH16" s="218"/>
      <c r="BI16" s="218"/>
      <c r="BJ16" s="218"/>
      <c r="BK16" s="218"/>
      <c r="BL16" s="218"/>
      <c r="BM16" s="218"/>
      <c r="BN16" s="218"/>
      <c r="BO16" s="218"/>
      <c r="BP16" s="218"/>
      <c r="BQ16" s="218"/>
      <c r="BR16" s="218"/>
      <c r="BS16" s="218"/>
      <c r="BT16" s="218"/>
      <c r="BU16" s="218"/>
      <c r="BV16" s="218"/>
      <c r="BW16" s="218"/>
      <c r="BX16" s="218"/>
      <c r="BY16" s="218"/>
      <c r="BZ16" s="218"/>
      <c r="CA16" s="218"/>
      <c r="CB16" s="218"/>
      <c r="CC16" s="218"/>
      <c r="CD16" s="218"/>
      <c r="CE16" s="218"/>
      <c r="CF16" s="218"/>
      <c r="CG16" s="218"/>
      <c r="CH16" s="218"/>
      <c r="CI16" s="218"/>
      <c r="CJ16" s="218"/>
      <c r="CK16" s="218"/>
      <c r="CL16" s="218"/>
      <c r="CM16" s="218"/>
      <c r="CN16" s="218"/>
      <c r="CO16" s="218"/>
      <c r="CP16" s="218"/>
      <c r="CQ16" s="218"/>
      <c r="CR16" s="218"/>
      <c r="CS16" s="218"/>
      <c r="CT16" s="218"/>
      <c r="CU16" s="218"/>
      <c r="CV16" s="218"/>
      <c r="CW16" s="218"/>
      <c r="CX16" s="218"/>
      <c r="CY16" s="218"/>
      <c r="CZ16" s="218"/>
      <c r="DA16" s="218"/>
      <c r="DB16" s="218"/>
      <c r="DC16" s="218"/>
      <c r="DD16" s="218"/>
      <c r="DE16" s="218"/>
      <c r="DF16" s="218"/>
      <c r="DG16" s="218"/>
      <c r="DH16" s="218"/>
      <c r="DI16" s="218"/>
      <c r="DJ16" s="218"/>
      <c r="DK16" s="218"/>
      <c r="DL16" s="218"/>
      <c r="DM16" s="218"/>
      <c r="DN16" s="218"/>
      <c r="DO16" s="218"/>
      <c r="DP16" s="218"/>
      <c r="DQ16" s="218"/>
      <c r="DR16" s="218"/>
      <c r="DS16" s="218"/>
      <c r="DT16" s="218"/>
      <c r="DU16" s="218"/>
      <c r="DV16" s="218"/>
      <c r="DW16" s="218"/>
      <c r="DX16" s="218"/>
      <c r="DY16" s="218"/>
      <c r="DZ16" s="218"/>
      <c r="EA16" s="218"/>
      <c r="EB16" s="218"/>
      <c r="EC16" s="218"/>
      <c r="ED16" s="218"/>
      <c r="EE16" s="218"/>
      <c r="EF16" s="218"/>
      <c r="EG16" s="218"/>
      <c r="EH16" s="218"/>
      <c r="EI16" s="218"/>
      <c r="EJ16" s="218"/>
      <c r="EK16" s="218"/>
      <c r="EL16" s="218"/>
      <c r="EM16" s="218"/>
      <c r="EN16" s="218"/>
      <c r="EO16" s="218"/>
      <c r="EP16" s="218"/>
      <c r="EQ16" s="218"/>
      <c r="ER16" s="218"/>
      <c r="ES16" s="218"/>
      <c r="ET16" s="218"/>
      <c r="EU16" s="218"/>
      <c r="EV16" s="218"/>
      <c r="EW16" s="218"/>
      <c r="EX16" s="218"/>
      <c r="EY16" s="218"/>
      <c r="EZ16" s="218"/>
      <c r="FA16" s="218"/>
      <c r="FB16" s="218"/>
      <c r="FC16" s="218"/>
      <c r="FD16" s="218"/>
      <c r="FE16" s="218"/>
      <c r="FF16" s="218"/>
      <c r="FG16" s="218"/>
      <c r="FH16" s="218"/>
      <c r="FI16" s="218"/>
      <c r="FJ16" s="218"/>
      <c r="FK16" s="218"/>
      <c r="FL16" s="218"/>
      <c r="FM16" s="218"/>
      <c r="FN16" s="218"/>
      <c r="FO16" s="218"/>
      <c r="FP16" s="218"/>
      <c r="FQ16" s="218"/>
      <c r="FR16" s="218"/>
      <c r="FS16" s="218"/>
      <c r="FT16" s="218"/>
    </row>
    <row r="17" spans="1:176" s="205" customFormat="1" ht="13.5" customHeight="1">
      <c r="A17" s="538"/>
      <c r="B17" s="573"/>
      <c r="C17" s="541"/>
      <c r="D17" s="541"/>
      <c r="E17" s="544"/>
      <c r="F17" s="544"/>
      <c r="G17" s="544"/>
      <c r="H17" s="551"/>
      <c r="I17" s="554"/>
      <c r="J17" s="564"/>
      <c r="K17" s="560"/>
      <c r="L17" s="560"/>
      <c r="M17" s="557"/>
      <c r="N17" s="560"/>
      <c r="O17" s="567"/>
      <c r="P17" s="547"/>
      <c r="Q17" s="567"/>
      <c r="R17" s="547"/>
      <c r="S17" s="547"/>
      <c r="T17" s="569"/>
      <c r="U17" s="218"/>
      <c r="V17" s="218"/>
      <c r="W17" s="218"/>
      <c r="X17" s="218"/>
      <c r="Y17" s="218"/>
      <c r="Z17" s="218"/>
      <c r="AA17" s="218"/>
      <c r="AB17" s="218"/>
      <c r="AC17" s="218"/>
      <c r="AD17" s="218"/>
      <c r="AE17" s="218"/>
      <c r="AF17" s="218"/>
      <c r="AG17" s="218"/>
      <c r="AH17" s="218"/>
      <c r="AI17" s="218"/>
      <c r="AJ17" s="218"/>
      <c r="AK17" s="218"/>
      <c r="AL17" s="218"/>
      <c r="AM17" s="218"/>
      <c r="AN17" s="218"/>
      <c r="AO17" s="218"/>
      <c r="AP17" s="218"/>
      <c r="AQ17" s="218"/>
      <c r="AR17" s="218"/>
      <c r="AS17" s="218"/>
      <c r="AT17" s="218"/>
      <c r="AU17" s="218"/>
      <c r="AV17" s="218"/>
      <c r="AW17" s="218"/>
      <c r="AX17" s="218"/>
      <c r="AY17" s="218"/>
      <c r="AZ17" s="218"/>
      <c r="BA17" s="218"/>
      <c r="BB17" s="218"/>
      <c r="BC17" s="218"/>
      <c r="BD17" s="218"/>
      <c r="BE17" s="218"/>
      <c r="BF17" s="218"/>
      <c r="BG17" s="218"/>
      <c r="BH17" s="218"/>
      <c r="BI17" s="218"/>
      <c r="BJ17" s="218"/>
      <c r="BK17" s="218"/>
      <c r="BL17" s="218"/>
      <c r="BM17" s="218"/>
      <c r="BN17" s="218"/>
      <c r="BO17" s="218"/>
      <c r="BP17" s="218"/>
      <c r="BQ17" s="218"/>
      <c r="BR17" s="218"/>
      <c r="BS17" s="218"/>
      <c r="BT17" s="218"/>
      <c r="BU17" s="218"/>
      <c r="BV17" s="218"/>
      <c r="BW17" s="218"/>
      <c r="BX17" s="218"/>
      <c r="BY17" s="218"/>
      <c r="BZ17" s="218"/>
      <c r="CA17" s="218"/>
      <c r="CB17" s="218"/>
      <c r="CC17" s="218"/>
      <c r="CD17" s="218"/>
      <c r="CE17" s="218"/>
      <c r="CF17" s="218"/>
      <c r="CG17" s="218"/>
      <c r="CH17" s="218"/>
      <c r="CI17" s="218"/>
      <c r="CJ17" s="218"/>
      <c r="CK17" s="218"/>
      <c r="CL17" s="218"/>
      <c r="CM17" s="218"/>
      <c r="CN17" s="218"/>
      <c r="CO17" s="218"/>
      <c r="CP17" s="218"/>
      <c r="CQ17" s="218"/>
      <c r="CR17" s="218"/>
      <c r="CS17" s="218"/>
      <c r="CT17" s="218"/>
      <c r="CU17" s="218"/>
      <c r="CV17" s="218"/>
      <c r="CW17" s="218"/>
      <c r="CX17" s="218"/>
      <c r="CY17" s="218"/>
      <c r="CZ17" s="218"/>
      <c r="DA17" s="218"/>
      <c r="DB17" s="218"/>
      <c r="DC17" s="218"/>
      <c r="DD17" s="218"/>
      <c r="DE17" s="218"/>
      <c r="DF17" s="218"/>
      <c r="DG17" s="218"/>
      <c r="DH17" s="218"/>
      <c r="DI17" s="218"/>
      <c r="DJ17" s="218"/>
      <c r="DK17" s="218"/>
      <c r="DL17" s="218"/>
      <c r="DM17" s="218"/>
      <c r="DN17" s="218"/>
      <c r="DO17" s="218"/>
      <c r="DP17" s="218"/>
      <c r="DQ17" s="218"/>
      <c r="DR17" s="218"/>
      <c r="DS17" s="218"/>
      <c r="DT17" s="218"/>
      <c r="DU17" s="218"/>
      <c r="DV17" s="218"/>
      <c r="DW17" s="218"/>
      <c r="DX17" s="218"/>
      <c r="DY17" s="218"/>
      <c r="DZ17" s="218"/>
      <c r="EA17" s="218"/>
      <c r="EB17" s="218"/>
      <c r="EC17" s="218"/>
      <c r="ED17" s="218"/>
      <c r="EE17" s="218"/>
      <c r="EF17" s="218"/>
      <c r="EG17" s="218"/>
      <c r="EH17" s="218"/>
      <c r="EI17" s="218"/>
      <c r="EJ17" s="218"/>
      <c r="EK17" s="218"/>
      <c r="EL17" s="218"/>
      <c r="EM17" s="218"/>
      <c r="EN17" s="218"/>
      <c r="EO17" s="218"/>
      <c r="EP17" s="218"/>
      <c r="EQ17" s="218"/>
      <c r="ER17" s="218"/>
      <c r="ES17" s="218"/>
      <c r="ET17" s="218"/>
      <c r="EU17" s="218"/>
      <c r="EV17" s="218"/>
      <c r="EW17" s="218"/>
      <c r="EX17" s="218"/>
      <c r="EY17" s="218"/>
      <c r="EZ17" s="218"/>
      <c r="FA17" s="218"/>
      <c r="FB17" s="218"/>
      <c r="FC17" s="218"/>
      <c r="FD17" s="218"/>
      <c r="FE17" s="218"/>
      <c r="FF17" s="218"/>
      <c r="FG17" s="218"/>
      <c r="FH17" s="218"/>
      <c r="FI17" s="218"/>
      <c r="FJ17" s="218"/>
      <c r="FK17" s="218"/>
      <c r="FL17" s="218"/>
      <c r="FM17" s="218"/>
      <c r="FN17" s="218"/>
      <c r="FO17" s="218"/>
      <c r="FP17" s="218"/>
      <c r="FQ17" s="218"/>
      <c r="FR17" s="218"/>
      <c r="FS17" s="218"/>
      <c r="FT17" s="218"/>
    </row>
    <row r="18" spans="1:176" s="205" customFormat="1" ht="13.5" customHeight="1">
      <c r="A18" s="538"/>
      <c r="B18" s="573"/>
      <c r="C18" s="541"/>
      <c r="D18" s="541"/>
      <c r="E18" s="544"/>
      <c r="F18" s="544"/>
      <c r="G18" s="544"/>
      <c r="H18" s="551"/>
      <c r="I18" s="554"/>
      <c r="J18" s="564"/>
      <c r="K18" s="560"/>
      <c r="L18" s="560"/>
      <c r="M18" s="557"/>
      <c r="N18" s="560"/>
      <c r="O18" s="567"/>
      <c r="P18" s="547"/>
      <c r="Q18" s="567"/>
      <c r="R18" s="547"/>
      <c r="S18" s="547"/>
      <c r="T18" s="569"/>
      <c r="U18" s="218"/>
      <c r="V18" s="218"/>
      <c r="W18" s="218"/>
      <c r="X18" s="218"/>
      <c r="Y18" s="218"/>
      <c r="Z18" s="218"/>
      <c r="AA18" s="218"/>
      <c r="AB18" s="218"/>
      <c r="AC18" s="218"/>
      <c r="AD18" s="218"/>
      <c r="AE18" s="218"/>
      <c r="AF18" s="218"/>
      <c r="AG18" s="218"/>
      <c r="AH18" s="218"/>
      <c r="AI18" s="218"/>
      <c r="AJ18" s="218"/>
      <c r="AK18" s="218"/>
      <c r="AL18" s="218"/>
      <c r="AM18" s="218"/>
      <c r="AN18" s="218"/>
      <c r="AO18" s="218"/>
      <c r="AP18" s="218"/>
      <c r="AQ18" s="218"/>
      <c r="AR18" s="218"/>
      <c r="AS18" s="218"/>
      <c r="AT18" s="218"/>
      <c r="AU18" s="218"/>
      <c r="AV18" s="218"/>
      <c r="AW18" s="218"/>
      <c r="AX18" s="218"/>
      <c r="AY18" s="218"/>
      <c r="AZ18" s="218"/>
      <c r="BA18" s="218"/>
      <c r="BB18" s="218"/>
      <c r="BC18" s="218"/>
      <c r="BD18" s="218"/>
      <c r="BE18" s="218"/>
      <c r="BF18" s="218"/>
      <c r="BG18" s="218"/>
      <c r="BH18" s="218"/>
      <c r="BI18" s="218"/>
      <c r="BJ18" s="218"/>
      <c r="BK18" s="218"/>
      <c r="BL18" s="218"/>
      <c r="BM18" s="218"/>
      <c r="BN18" s="218"/>
      <c r="BO18" s="218"/>
      <c r="BP18" s="218"/>
      <c r="BQ18" s="218"/>
      <c r="BR18" s="218"/>
      <c r="BS18" s="218"/>
      <c r="BT18" s="218"/>
      <c r="BU18" s="218"/>
      <c r="BV18" s="218"/>
      <c r="BW18" s="218"/>
      <c r="BX18" s="218"/>
      <c r="BY18" s="218"/>
      <c r="BZ18" s="218"/>
      <c r="CA18" s="218"/>
      <c r="CB18" s="218"/>
      <c r="CC18" s="218"/>
      <c r="CD18" s="218"/>
      <c r="CE18" s="218"/>
      <c r="CF18" s="218"/>
      <c r="CG18" s="218"/>
      <c r="CH18" s="218"/>
      <c r="CI18" s="218"/>
      <c r="CJ18" s="218"/>
      <c r="CK18" s="218"/>
      <c r="CL18" s="218"/>
      <c r="CM18" s="218"/>
      <c r="CN18" s="218"/>
      <c r="CO18" s="218"/>
      <c r="CP18" s="218"/>
      <c r="CQ18" s="218"/>
      <c r="CR18" s="218"/>
      <c r="CS18" s="218"/>
      <c r="CT18" s="218"/>
      <c r="CU18" s="218"/>
      <c r="CV18" s="218"/>
      <c r="CW18" s="218"/>
      <c r="CX18" s="218"/>
      <c r="CY18" s="218"/>
      <c r="CZ18" s="218"/>
      <c r="DA18" s="218"/>
      <c r="DB18" s="218"/>
      <c r="DC18" s="218"/>
      <c r="DD18" s="218"/>
      <c r="DE18" s="218"/>
      <c r="DF18" s="218"/>
      <c r="DG18" s="218"/>
      <c r="DH18" s="218"/>
      <c r="DI18" s="218"/>
      <c r="DJ18" s="218"/>
      <c r="DK18" s="218"/>
      <c r="DL18" s="218"/>
      <c r="DM18" s="218"/>
      <c r="DN18" s="218"/>
      <c r="DO18" s="218"/>
      <c r="DP18" s="218"/>
      <c r="DQ18" s="218"/>
      <c r="DR18" s="218"/>
      <c r="DS18" s="218"/>
      <c r="DT18" s="218"/>
      <c r="DU18" s="218"/>
      <c r="DV18" s="218"/>
      <c r="DW18" s="218"/>
      <c r="DX18" s="218"/>
      <c r="DY18" s="218"/>
      <c r="DZ18" s="218"/>
      <c r="EA18" s="218"/>
      <c r="EB18" s="218"/>
      <c r="EC18" s="218"/>
      <c r="ED18" s="218"/>
      <c r="EE18" s="218"/>
      <c r="EF18" s="218"/>
      <c r="EG18" s="218"/>
      <c r="EH18" s="218"/>
      <c r="EI18" s="218"/>
      <c r="EJ18" s="218"/>
      <c r="EK18" s="218"/>
      <c r="EL18" s="218"/>
      <c r="EM18" s="218"/>
      <c r="EN18" s="218"/>
      <c r="EO18" s="218"/>
      <c r="EP18" s="218"/>
      <c r="EQ18" s="218"/>
      <c r="ER18" s="218"/>
      <c r="ES18" s="218"/>
      <c r="ET18" s="218"/>
      <c r="EU18" s="218"/>
      <c r="EV18" s="218"/>
      <c r="EW18" s="218"/>
      <c r="EX18" s="218"/>
      <c r="EY18" s="218"/>
      <c r="EZ18" s="218"/>
      <c r="FA18" s="218"/>
      <c r="FB18" s="218"/>
      <c r="FC18" s="218"/>
      <c r="FD18" s="218"/>
      <c r="FE18" s="218"/>
      <c r="FF18" s="218"/>
      <c r="FG18" s="218"/>
      <c r="FH18" s="218"/>
      <c r="FI18" s="218"/>
      <c r="FJ18" s="218"/>
      <c r="FK18" s="218"/>
      <c r="FL18" s="218"/>
      <c r="FM18" s="218"/>
      <c r="FN18" s="218"/>
      <c r="FO18" s="218"/>
      <c r="FP18" s="218"/>
      <c r="FQ18" s="218"/>
      <c r="FR18" s="218"/>
      <c r="FS18" s="218"/>
      <c r="FT18" s="218"/>
    </row>
    <row r="19" spans="1:176" s="205" customFormat="1" ht="255.75" customHeight="1" thickBot="1">
      <c r="A19" s="539"/>
      <c r="B19" s="574"/>
      <c r="C19" s="542"/>
      <c r="D19" s="542"/>
      <c r="E19" s="545"/>
      <c r="F19" s="545"/>
      <c r="G19" s="545"/>
      <c r="H19" s="552"/>
      <c r="I19" s="555"/>
      <c r="J19" s="565"/>
      <c r="K19" s="561"/>
      <c r="L19" s="561"/>
      <c r="M19" s="558"/>
      <c r="N19" s="561"/>
      <c r="O19" s="568"/>
      <c r="P19" s="548"/>
      <c r="Q19" s="568"/>
      <c r="R19" s="548"/>
      <c r="S19" s="548"/>
      <c r="T19" s="570"/>
      <c r="U19" s="218"/>
      <c r="V19" s="218"/>
      <c r="W19" s="218"/>
      <c r="X19" s="218"/>
      <c r="Y19" s="218"/>
      <c r="Z19" s="218"/>
      <c r="AA19" s="218"/>
      <c r="AB19" s="218"/>
      <c r="AC19" s="218"/>
      <c r="AD19" s="218"/>
      <c r="AE19" s="218"/>
      <c r="AF19" s="218"/>
      <c r="AG19" s="218"/>
      <c r="AH19" s="218"/>
      <c r="AI19" s="218"/>
      <c r="AJ19" s="218"/>
      <c r="AK19" s="218"/>
      <c r="AL19" s="218"/>
      <c r="AM19" s="218"/>
      <c r="AN19" s="218"/>
      <c r="AO19" s="218"/>
      <c r="AP19" s="218"/>
      <c r="AQ19" s="218"/>
      <c r="AR19" s="218"/>
      <c r="AS19" s="218"/>
      <c r="AT19" s="218"/>
      <c r="AU19" s="218"/>
      <c r="AV19" s="218"/>
      <c r="AW19" s="218"/>
      <c r="AX19" s="218"/>
      <c r="AY19" s="218"/>
      <c r="AZ19" s="218"/>
      <c r="BA19" s="218"/>
      <c r="BB19" s="218"/>
      <c r="BC19" s="218"/>
      <c r="BD19" s="218"/>
      <c r="BE19" s="218"/>
      <c r="BF19" s="218"/>
      <c r="BG19" s="218"/>
      <c r="BH19" s="218"/>
      <c r="BI19" s="218"/>
      <c r="BJ19" s="218"/>
      <c r="BK19" s="218"/>
      <c r="BL19" s="218"/>
      <c r="BM19" s="218"/>
      <c r="BN19" s="218"/>
      <c r="BO19" s="218"/>
      <c r="BP19" s="218"/>
      <c r="BQ19" s="218"/>
      <c r="BR19" s="218"/>
      <c r="BS19" s="218"/>
      <c r="BT19" s="218"/>
      <c r="BU19" s="218"/>
      <c r="BV19" s="218"/>
      <c r="BW19" s="218"/>
      <c r="BX19" s="218"/>
      <c r="BY19" s="218"/>
      <c r="BZ19" s="218"/>
      <c r="CA19" s="218"/>
      <c r="CB19" s="218"/>
      <c r="CC19" s="218"/>
      <c r="CD19" s="218"/>
      <c r="CE19" s="218"/>
      <c r="CF19" s="218"/>
      <c r="CG19" s="218"/>
      <c r="CH19" s="218"/>
      <c r="CI19" s="218"/>
      <c r="CJ19" s="218"/>
      <c r="CK19" s="218"/>
      <c r="CL19" s="218"/>
      <c r="CM19" s="218"/>
      <c r="CN19" s="218"/>
      <c r="CO19" s="218"/>
      <c r="CP19" s="218"/>
      <c r="CQ19" s="218"/>
      <c r="CR19" s="218"/>
      <c r="CS19" s="218"/>
      <c r="CT19" s="218"/>
      <c r="CU19" s="218"/>
      <c r="CV19" s="218"/>
      <c r="CW19" s="218"/>
      <c r="CX19" s="218"/>
      <c r="CY19" s="218"/>
      <c r="CZ19" s="218"/>
      <c r="DA19" s="218"/>
      <c r="DB19" s="218"/>
      <c r="DC19" s="218"/>
      <c r="DD19" s="218"/>
      <c r="DE19" s="218"/>
      <c r="DF19" s="218"/>
      <c r="DG19" s="218"/>
      <c r="DH19" s="218"/>
      <c r="DI19" s="218"/>
      <c r="DJ19" s="218"/>
      <c r="DK19" s="218"/>
      <c r="DL19" s="218"/>
      <c r="DM19" s="218"/>
      <c r="DN19" s="218"/>
      <c r="DO19" s="218"/>
      <c r="DP19" s="218"/>
      <c r="DQ19" s="218"/>
      <c r="DR19" s="218"/>
      <c r="DS19" s="218"/>
      <c r="DT19" s="218"/>
      <c r="DU19" s="218"/>
      <c r="DV19" s="218"/>
      <c r="DW19" s="218"/>
      <c r="DX19" s="218"/>
      <c r="DY19" s="218"/>
      <c r="DZ19" s="218"/>
      <c r="EA19" s="218"/>
      <c r="EB19" s="218"/>
      <c r="EC19" s="218"/>
      <c r="ED19" s="218"/>
      <c r="EE19" s="218"/>
      <c r="EF19" s="218"/>
      <c r="EG19" s="218"/>
      <c r="EH19" s="218"/>
      <c r="EI19" s="218"/>
      <c r="EJ19" s="218"/>
      <c r="EK19" s="218"/>
      <c r="EL19" s="218"/>
      <c r="EM19" s="218"/>
      <c r="EN19" s="218"/>
      <c r="EO19" s="218"/>
      <c r="EP19" s="218"/>
      <c r="EQ19" s="218"/>
      <c r="ER19" s="218"/>
      <c r="ES19" s="218"/>
      <c r="ET19" s="218"/>
      <c r="EU19" s="218"/>
      <c r="EV19" s="218"/>
      <c r="EW19" s="218"/>
      <c r="EX19" s="218"/>
      <c r="EY19" s="218"/>
      <c r="EZ19" s="218"/>
      <c r="FA19" s="218"/>
      <c r="FB19" s="218"/>
      <c r="FC19" s="218"/>
      <c r="FD19" s="218"/>
      <c r="FE19" s="218"/>
      <c r="FF19" s="218"/>
      <c r="FG19" s="218"/>
      <c r="FH19" s="218"/>
      <c r="FI19" s="218"/>
      <c r="FJ19" s="218"/>
      <c r="FK19" s="218"/>
      <c r="FL19" s="218"/>
      <c r="FM19" s="218"/>
      <c r="FN19" s="218"/>
      <c r="FO19" s="218"/>
      <c r="FP19" s="218"/>
      <c r="FQ19" s="218"/>
      <c r="FR19" s="218"/>
      <c r="FS19" s="218"/>
      <c r="FT19" s="218"/>
    </row>
    <row r="20" spans="1:176">
      <c r="A20" s="537">
        <f>'Mapa Final'!A20</f>
        <v>3</v>
      </c>
      <c r="B20" s="571" t="str">
        <f>'Mapa Final'!B20</f>
        <v>Demoras en la tabulación de la información</v>
      </c>
      <c r="C20" s="540" t="str">
        <f>'Mapa Final'!C20</f>
        <v>Incumplimiento de las metas establecidas</v>
      </c>
      <c r="D20" s="540" t="str">
        <f>'Mapa Final'!D20</f>
        <v>1. Los sistemas utilizados por la Escuela Judicial no cuentan con la funcionalidad que permita recolectar, consolidar y tabular las encuestas de cada una de las actividades académicas.
2. La encuesta de satisfacción es tabulada en ambientes aislados (de forma manual) que no se encuentran integrados a los sistemas utilizados por la Escuela Judicial.</v>
      </c>
      <c r="E20" s="543" t="str">
        <f>'Mapa Final'!E20</f>
        <v>No se cuenta con un sistema para la recopilación y tabulación de la informacion de las encuestas.</v>
      </c>
      <c r="F20" s="543" t="str">
        <f>'Mapa Final'!F20</f>
        <v>La probabilidad del incumpliento de las metas establecidas debido ha que no se cuenta con un sistema para la recopilación y tabulación de las encuentas.</v>
      </c>
      <c r="G20" s="543" t="str">
        <f>'Mapa Final'!G20</f>
        <v>Ejecución y Administración de Procesos</v>
      </c>
      <c r="H20" s="550" t="str">
        <f>'Mapa Final'!I20</f>
        <v>Media</v>
      </c>
      <c r="I20" s="553" t="str">
        <f>'Mapa Final'!L20</f>
        <v>Leve</v>
      </c>
      <c r="J20" s="563" t="str">
        <f>'Mapa Final'!N20</f>
        <v>Moderado</v>
      </c>
      <c r="K20" s="559" t="str">
        <f>'Mapa Final'!AA20</f>
        <v>Baja</v>
      </c>
      <c r="L20" s="559" t="str">
        <f>'Mapa Final'!AE20</f>
        <v>Leve</v>
      </c>
      <c r="M20" s="556" t="str">
        <f>'Mapa Final'!AG20</f>
        <v>Bajo</v>
      </c>
      <c r="N20" s="559" t="str">
        <f>'Mapa Final'!AH20</f>
        <v>Evitar</v>
      </c>
      <c r="O20" s="566"/>
      <c r="P20" s="562" t="s">
        <v>179</v>
      </c>
      <c r="Q20" s="566"/>
      <c r="R20" s="546">
        <v>44287</v>
      </c>
      <c r="S20" s="546">
        <v>44377</v>
      </c>
      <c r="T20" s="549" t="s">
        <v>539</v>
      </c>
      <c r="U20" s="218"/>
      <c r="V20" s="218"/>
    </row>
    <row r="21" spans="1:176">
      <c r="A21" s="538"/>
      <c r="B21" s="573"/>
      <c r="C21" s="541"/>
      <c r="D21" s="541"/>
      <c r="E21" s="544"/>
      <c r="F21" s="544"/>
      <c r="G21" s="544"/>
      <c r="H21" s="551"/>
      <c r="I21" s="554"/>
      <c r="J21" s="564"/>
      <c r="K21" s="560"/>
      <c r="L21" s="560"/>
      <c r="M21" s="557"/>
      <c r="N21" s="560"/>
      <c r="O21" s="567"/>
      <c r="P21" s="547"/>
      <c r="Q21" s="567"/>
      <c r="R21" s="547"/>
      <c r="S21" s="547"/>
      <c r="T21" s="569"/>
      <c r="U21" s="218"/>
      <c r="V21" s="218"/>
    </row>
    <row r="22" spans="1:176">
      <c r="A22" s="538"/>
      <c r="B22" s="573"/>
      <c r="C22" s="541"/>
      <c r="D22" s="541"/>
      <c r="E22" s="544"/>
      <c r="F22" s="544"/>
      <c r="G22" s="544"/>
      <c r="H22" s="551"/>
      <c r="I22" s="554"/>
      <c r="J22" s="564"/>
      <c r="K22" s="560"/>
      <c r="L22" s="560"/>
      <c r="M22" s="557"/>
      <c r="N22" s="560"/>
      <c r="O22" s="567"/>
      <c r="P22" s="547"/>
      <c r="Q22" s="567"/>
      <c r="R22" s="547"/>
      <c r="S22" s="547"/>
      <c r="T22" s="569"/>
      <c r="U22" s="218"/>
      <c r="V22" s="218"/>
    </row>
    <row r="23" spans="1:176">
      <c r="A23" s="538"/>
      <c r="B23" s="573"/>
      <c r="C23" s="541"/>
      <c r="D23" s="541"/>
      <c r="E23" s="544"/>
      <c r="F23" s="544"/>
      <c r="G23" s="544"/>
      <c r="H23" s="551"/>
      <c r="I23" s="554"/>
      <c r="J23" s="564"/>
      <c r="K23" s="560"/>
      <c r="L23" s="560"/>
      <c r="M23" s="557"/>
      <c r="N23" s="560"/>
      <c r="O23" s="567"/>
      <c r="P23" s="547"/>
      <c r="Q23" s="567"/>
      <c r="R23" s="547"/>
      <c r="S23" s="547"/>
      <c r="T23" s="569"/>
      <c r="U23" s="218"/>
      <c r="V23" s="218"/>
    </row>
    <row r="24" spans="1:176" ht="307.5" customHeight="1" thickBot="1">
      <c r="A24" s="539"/>
      <c r="B24" s="574"/>
      <c r="C24" s="542"/>
      <c r="D24" s="542"/>
      <c r="E24" s="545"/>
      <c r="F24" s="545"/>
      <c r="G24" s="545"/>
      <c r="H24" s="552"/>
      <c r="I24" s="555"/>
      <c r="J24" s="565"/>
      <c r="K24" s="561"/>
      <c r="L24" s="561"/>
      <c r="M24" s="558"/>
      <c r="N24" s="561"/>
      <c r="O24" s="568"/>
      <c r="P24" s="548"/>
      <c r="Q24" s="568"/>
      <c r="R24" s="548"/>
      <c r="S24" s="548"/>
      <c r="T24" s="570"/>
      <c r="U24" s="218"/>
      <c r="V24" s="218"/>
    </row>
    <row r="25" spans="1:176">
      <c r="A25" s="537">
        <f>'Mapa Final'!A25</f>
        <v>4</v>
      </c>
      <c r="B25" s="571" t="str">
        <f>'Mapa Final'!B25</f>
        <v>Cancelar actividades</v>
      </c>
      <c r="C25" s="540" t="str">
        <f>'Mapa Final'!C25</f>
        <v>Incumplimiento de las metas establecidas</v>
      </c>
      <c r="D25" s="540" t="str">
        <f>'Mapa Final'!D25</f>
        <v xml:space="preserve">1. Orden Público
2. Paro Gremial
3. Paro Judicial
4. Emergencia Sanitaria o Ambiental
</v>
      </c>
      <c r="E25" s="543" t="str">
        <f>'Mapa Final'!E25</f>
        <v xml:space="preserve">Situaciones imprevistas que imposibilitan las Actividades del Plan Anual de Formación de la Rama Judicial. </v>
      </c>
      <c r="F25" s="543" t="str">
        <f>'Mapa Final'!F25</f>
        <v xml:space="preserve">La probabilidad del incumplimeinto de las metas establecidas debido a las Situaciones imprevistas que imposibilitan las Actividades del Plan Anual de Formación de la Rama Judicial. </v>
      </c>
      <c r="G25" s="543" t="str">
        <f>'Mapa Final'!G25</f>
        <v>Ejecución y Administración de Procesos</v>
      </c>
      <c r="H25" s="550" t="str">
        <f>'Mapa Final'!I25</f>
        <v>Media</v>
      </c>
      <c r="I25" s="553" t="str">
        <f>'Mapa Final'!L25</f>
        <v>Leve</v>
      </c>
      <c r="J25" s="563" t="str">
        <f>'Mapa Final'!N25</f>
        <v>Moderado</v>
      </c>
      <c r="K25" s="559" t="str">
        <f>'Mapa Final'!AA25</f>
        <v>Baja</v>
      </c>
      <c r="L25" s="559" t="str">
        <f>'Mapa Final'!AE25</f>
        <v>Leve</v>
      </c>
      <c r="M25" s="556" t="str">
        <f>'Mapa Final'!AG25</f>
        <v>Bajo</v>
      </c>
      <c r="N25" s="559" t="str">
        <f>'Mapa Final'!AH25</f>
        <v>Aceptar</v>
      </c>
      <c r="O25" s="566"/>
      <c r="P25" s="562" t="s">
        <v>179</v>
      </c>
      <c r="Q25" s="566"/>
      <c r="R25" s="546">
        <v>44287</v>
      </c>
      <c r="S25" s="546">
        <v>44377</v>
      </c>
      <c r="T25" s="549" t="s">
        <v>540</v>
      </c>
    </row>
    <row r="26" spans="1:176">
      <c r="A26" s="538"/>
      <c r="B26" s="573"/>
      <c r="C26" s="541"/>
      <c r="D26" s="541"/>
      <c r="E26" s="544"/>
      <c r="F26" s="544"/>
      <c r="G26" s="544"/>
      <c r="H26" s="551"/>
      <c r="I26" s="554"/>
      <c r="J26" s="564"/>
      <c r="K26" s="560"/>
      <c r="L26" s="560"/>
      <c r="M26" s="557"/>
      <c r="N26" s="560"/>
      <c r="O26" s="567"/>
      <c r="P26" s="547"/>
      <c r="Q26" s="567"/>
      <c r="R26" s="547"/>
      <c r="S26" s="547"/>
      <c r="T26" s="547"/>
    </row>
    <row r="27" spans="1:176">
      <c r="A27" s="538"/>
      <c r="B27" s="573"/>
      <c r="C27" s="541"/>
      <c r="D27" s="541"/>
      <c r="E27" s="544"/>
      <c r="F27" s="544"/>
      <c r="G27" s="544"/>
      <c r="H27" s="551"/>
      <c r="I27" s="554"/>
      <c r="J27" s="564"/>
      <c r="K27" s="560"/>
      <c r="L27" s="560"/>
      <c r="M27" s="557"/>
      <c r="N27" s="560"/>
      <c r="O27" s="567"/>
      <c r="P27" s="547"/>
      <c r="Q27" s="567"/>
      <c r="R27" s="547"/>
      <c r="S27" s="547"/>
      <c r="T27" s="547"/>
    </row>
    <row r="28" spans="1:176">
      <c r="A28" s="538"/>
      <c r="B28" s="573"/>
      <c r="C28" s="541"/>
      <c r="D28" s="541"/>
      <c r="E28" s="544"/>
      <c r="F28" s="544"/>
      <c r="G28" s="544"/>
      <c r="H28" s="551"/>
      <c r="I28" s="554"/>
      <c r="J28" s="564"/>
      <c r="K28" s="560"/>
      <c r="L28" s="560"/>
      <c r="M28" s="557"/>
      <c r="N28" s="560"/>
      <c r="O28" s="567"/>
      <c r="P28" s="547"/>
      <c r="Q28" s="567"/>
      <c r="R28" s="547"/>
      <c r="S28" s="547"/>
      <c r="T28" s="547"/>
    </row>
    <row r="29" spans="1:176" ht="277.5" customHeight="1" thickBot="1">
      <c r="A29" s="539"/>
      <c r="B29" s="574"/>
      <c r="C29" s="542"/>
      <c r="D29" s="542"/>
      <c r="E29" s="545"/>
      <c r="F29" s="545"/>
      <c r="G29" s="545"/>
      <c r="H29" s="552"/>
      <c r="I29" s="555"/>
      <c r="J29" s="565"/>
      <c r="K29" s="561"/>
      <c r="L29" s="561"/>
      <c r="M29" s="558"/>
      <c r="N29" s="561"/>
      <c r="O29" s="568"/>
      <c r="P29" s="548"/>
      <c r="Q29" s="568"/>
      <c r="R29" s="548"/>
      <c r="S29" s="548"/>
      <c r="T29" s="548"/>
    </row>
    <row r="30" spans="1:176">
      <c r="A30" s="537">
        <f>'Mapa Final'!A30</f>
        <v>5</v>
      </c>
      <c r="B30" s="571" t="str">
        <f>'Mapa Final'!B30</f>
        <v>Riesgo de Corrupción</v>
      </c>
      <c r="C30" s="540" t="str">
        <f>'Mapa Final'!C30</f>
        <v>Reputacional(Corrupción)</v>
      </c>
      <c r="D30" s="540" t="str">
        <f>'Mapa Final'!D30</f>
        <v xml:space="preserve">
1. Indebida influencia de Terceros, ajenos a la organización, para la toma de decisiones
2. Favorecimiento indebido al servidor judicial y/o un tercero</v>
      </c>
      <c r="E30" s="543" t="str">
        <f>'Mapa Final'!E30</f>
        <v>Destinación inadecuada de los recursos asignados</v>
      </c>
      <c r="F30" s="543" t="str">
        <f>'Mapa Final'!F30</f>
        <v>La probabilidad de cualquier acto de corrupción con ocasión de la destinación inadecuada de los recursos asigandos.</v>
      </c>
      <c r="G30" s="543" t="str">
        <f>'Mapa Final'!G30</f>
        <v>Fraude Interno</v>
      </c>
      <c r="H30" s="550" t="str">
        <f>'Mapa Final'!I30</f>
        <v>Media</v>
      </c>
      <c r="I30" s="553" t="str">
        <f>'Mapa Final'!L30</f>
        <v>Mayor</v>
      </c>
      <c r="J30" s="563" t="str">
        <f>'Mapa Final'!N30</f>
        <v xml:space="preserve">Alto </v>
      </c>
      <c r="K30" s="559" t="str">
        <f>'Mapa Final'!AA30</f>
        <v>Baja</v>
      </c>
      <c r="L30" s="559" t="str">
        <f>'Mapa Final'!AE30</f>
        <v>Mayor</v>
      </c>
      <c r="M30" s="556" t="str">
        <f>'Mapa Final'!AG30</f>
        <v xml:space="preserve">Alto </v>
      </c>
      <c r="N30" s="559" t="str">
        <f>'Mapa Final'!AH30</f>
        <v>Reducir(mitigar)</v>
      </c>
      <c r="O30" s="566"/>
      <c r="P30" s="562" t="s">
        <v>179</v>
      </c>
      <c r="Q30" s="566"/>
      <c r="R30" s="546">
        <v>44287</v>
      </c>
      <c r="S30" s="546">
        <v>44377</v>
      </c>
      <c r="T30" s="549" t="s">
        <v>541</v>
      </c>
    </row>
    <row r="31" spans="1:176">
      <c r="A31" s="538"/>
      <c r="B31" s="573"/>
      <c r="C31" s="541"/>
      <c r="D31" s="541"/>
      <c r="E31" s="544"/>
      <c r="F31" s="544"/>
      <c r="G31" s="544"/>
      <c r="H31" s="551"/>
      <c r="I31" s="554"/>
      <c r="J31" s="564"/>
      <c r="K31" s="560"/>
      <c r="L31" s="560"/>
      <c r="M31" s="557"/>
      <c r="N31" s="560"/>
      <c r="O31" s="567"/>
      <c r="P31" s="547"/>
      <c r="Q31" s="567"/>
      <c r="R31" s="547"/>
      <c r="S31" s="547"/>
      <c r="T31" s="569"/>
    </row>
    <row r="32" spans="1:176">
      <c r="A32" s="538"/>
      <c r="B32" s="573"/>
      <c r="C32" s="541"/>
      <c r="D32" s="541"/>
      <c r="E32" s="544"/>
      <c r="F32" s="544"/>
      <c r="G32" s="544"/>
      <c r="H32" s="551"/>
      <c r="I32" s="554"/>
      <c r="J32" s="564"/>
      <c r="K32" s="560"/>
      <c r="L32" s="560"/>
      <c r="M32" s="557"/>
      <c r="N32" s="560"/>
      <c r="O32" s="567"/>
      <c r="P32" s="547"/>
      <c r="Q32" s="567"/>
      <c r="R32" s="547"/>
      <c r="S32" s="547"/>
      <c r="T32" s="569"/>
    </row>
    <row r="33" spans="1:20">
      <c r="A33" s="538"/>
      <c r="B33" s="573"/>
      <c r="C33" s="541"/>
      <c r="D33" s="541"/>
      <c r="E33" s="544"/>
      <c r="F33" s="544"/>
      <c r="G33" s="544"/>
      <c r="H33" s="551"/>
      <c r="I33" s="554"/>
      <c r="J33" s="564"/>
      <c r="K33" s="560"/>
      <c r="L33" s="560"/>
      <c r="M33" s="557"/>
      <c r="N33" s="560"/>
      <c r="O33" s="567"/>
      <c r="P33" s="547"/>
      <c r="Q33" s="567"/>
      <c r="R33" s="547"/>
      <c r="S33" s="547"/>
      <c r="T33" s="569"/>
    </row>
    <row r="34" spans="1:20" ht="102.75" customHeight="1" thickBot="1">
      <c r="A34" s="539"/>
      <c r="B34" s="574"/>
      <c r="C34" s="542"/>
      <c r="D34" s="542"/>
      <c r="E34" s="545"/>
      <c r="F34" s="545"/>
      <c r="G34" s="545"/>
      <c r="H34" s="552"/>
      <c r="I34" s="555"/>
      <c r="J34" s="565"/>
      <c r="K34" s="561"/>
      <c r="L34" s="561"/>
      <c r="M34" s="558"/>
      <c r="N34" s="561"/>
      <c r="O34" s="568"/>
      <c r="P34" s="548"/>
      <c r="Q34" s="568"/>
      <c r="R34" s="548"/>
      <c r="S34" s="548"/>
      <c r="T34" s="570"/>
    </row>
    <row r="35" spans="1:20">
      <c r="A35" s="537">
        <f>'Mapa Final'!A35</f>
        <v>6</v>
      </c>
      <c r="B35" s="571" t="str">
        <f>'Mapa Final'!B35</f>
        <v>Inaplicabilidad de la normavidad ambiental vigente</v>
      </c>
      <c r="C35" s="540" t="str">
        <f>'Mapa Final'!C35</f>
        <v xml:space="preserve"> Afectación Ambiental</v>
      </c>
      <c r="D35" s="540" t="str">
        <f>'Mapa Final'!D35</f>
        <v>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v>
      </c>
      <c r="E35" s="543" t="str">
        <f>'Mapa Final'!E35</f>
        <v>Desconocimiento de los lineamientos ambientales y normatividad  ambiental vigente</v>
      </c>
      <c r="F35" s="543" t="str">
        <f>'Mapa Final'!F35</f>
        <v>Posibilidad de afectación ambiental debido al desconocimiento de las lineamientos ambientales y normatividad ambiental vigente</v>
      </c>
      <c r="G35" s="543" t="str">
        <f>'Mapa Final'!G35</f>
        <v>Eventos Ambientales Internos</v>
      </c>
      <c r="H35" s="550" t="str">
        <f>'Mapa Final'!I35</f>
        <v>Media</v>
      </c>
      <c r="I35" s="553" t="str">
        <f>'Mapa Final'!L35</f>
        <v>Moderado</v>
      </c>
      <c r="J35" s="563" t="str">
        <f>'Mapa Final'!N35</f>
        <v>Moderado</v>
      </c>
      <c r="K35" s="559" t="str">
        <f>'Mapa Final'!AA35</f>
        <v>Baja</v>
      </c>
      <c r="L35" s="559" t="str">
        <f>'Mapa Final'!AE35</f>
        <v>Moderado</v>
      </c>
      <c r="M35" s="556" t="str">
        <f>'Mapa Final'!AG35</f>
        <v>Moderado</v>
      </c>
      <c r="N35" s="559" t="str">
        <f>'Mapa Final'!AH35</f>
        <v>Reducir(mitigar)</v>
      </c>
      <c r="O35" s="566"/>
      <c r="P35" s="566"/>
      <c r="Q35" s="566"/>
      <c r="R35" s="566"/>
      <c r="S35" s="566"/>
      <c r="T35" s="566"/>
    </row>
    <row r="36" spans="1:20">
      <c r="A36" s="538"/>
      <c r="B36" s="573"/>
      <c r="C36" s="541"/>
      <c r="D36" s="541"/>
      <c r="E36" s="544"/>
      <c r="F36" s="544"/>
      <c r="G36" s="544"/>
      <c r="H36" s="551"/>
      <c r="I36" s="554"/>
      <c r="J36" s="564"/>
      <c r="K36" s="560"/>
      <c r="L36" s="560"/>
      <c r="M36" s="557"/>
      <c r="N36" s="560"/>
      <c r="O36" s="567"/>
      <c r="P36" s="567"/>
      <c r="Q36" s="567"/>
      <c r="R36" s="567"/>
      <c r="S36" s="567"/>
      <c r="T36" s="567"/>
    </row>
    <row r="37" spans="1:20">
      <c r="A37" s="538"/>
      <c r="B37" s="573"/>
      <c r="C37" s="541"/>
      <c r="D37" s="541"/>
      <c r="E37" s="544"/>
      <c r="F37" s="544"/>
      <c r="G37" s="544"/>
      <c r="H37" s="551"/>
      <c r="I37" s="554"/>
      <c r="J37" s="564"/>
      <c r="K37" s="560"/>
      <c r="L37" s="560"/>
      <c r="M37" s="557"/>
      <c r="N37" s="560"/>
      <c r="O37" s="567"/>
      <c r="P37" s="567"/>
      <c r="Q37" s="567"/>
      <c r="R37" s="567"/>
      <c r="S37" s="567"/>
      <c r="T37" s="567"/>
    </row>
    <row r="38" spans="1:20">
      <c r="A38" s="538"/>
      <c r="B38" s="573"/>
      <c r="C38" s="541"/>
      <c r="D38" s="541"/>
      <c r="E38" s="544"/>
      <c r="F38" s="544"/>
      <c r="G38" s="544"/>
      <c r="H38" s="551"/>
      <c r="I38" s="554"/>
      <c r="J38" s="564"/>
      <c r="K38" s="560"/>
      <c r="L38" s="560"/>
      <c r="M38" s="557"/>
      <c r="N38" s="560"/>
      <c r="O38" s="567"/>
      <c r="P38" s="567"/>
      <c r="Q38" s="567"/>
      <c r="R38" s="567"/>
      <c r="S38" s="567"/>
      <c r="T38" s="567"/>
    </row>
    <row r="39" spans="1:20" ht="278.25" customHeight="1" thickBot="1">
      <c r="A39" s="539"/>
      <c r="B39" s="574"/>
      <c r="C39" s="542"/>
      <c r="D39" s="542"/>
      <c r="E39" s="545"/>
      <c r="F39" s="545"/>
      <c r="G39" s="545"/>
      <c r="H39" s="552"/>
      <c r="I39" s="555"/>
      <c r="J39" s="565"/>
      <c r="K39" s="561"/>
      <c r="L39" s="561"/>
      <c r="M39" s="558"/>
      <c r="N39" s="561"/>
      <c r="O39" s="568"/>
      <c r="P39" s="568"/>
      <c r="Q39" s="568"/>
      <c r="R39" s="568"/>
      <c r="S39" s="568"/>
      <c r="T39" s="568"/>
    </row>
    <row r="40" spans="1:20">
      <c r="A40" s="537">
        <f>'Mapa Final'!A40</f>
        <v>0</v>
      </c>
      <c r="B40" s="571">
        <f>'Mapa Final'!B40</f>
        <v>0</v>
      </c>
      <c r="C40" s="540">
        <f>'Mapa Final'!C40</f>
        <v>0</v>
      </c>
      <c r="D40" s="540">
        <f>'Mapa Final'!D40</f>
        <v>0</v>
      </c>
      <c r="E40" s="543">
        <f>'Mapa Final'!E40</f>
        <v>0</v>
      </c>
      <c r="F40" s="543">
        <f>'Mapa Final'!F40</f>
        <v>0</v>
      </c>
      <c r="G40" s="543">
        <f>'Mapa Final'!G40</f>
        <v>0</v>
      </c>
      <c r="H40" s="550" t="str">
        <f>'Mapa Final'!I40</f>
        <v>Muy Baja</v>
      </c>
      <c r="I40" s="553" t="b">
        <f>'Mapa Final'!L40</f>
        <v>0</v>
      </c>
      <c r="J40" s="563" t="e">
        <f>'Mapa Final'!N40</f>
        <v>#N/A</v>
      </c>
      <c r="K40" s="559" t="e">
        <f>'Mapa Final'!AA40</f>
        <v>#DIV/0!</v>
      </c>
      <c r="L40" s="559" t="e">
        <f>'Mapa Final'!AE40</f>
        <v>#DIV/0!</v>
      </c>
      <c r="M40" s="556" t="e">
        <f>'Mapa Final'!AG40</f>
        <v>#DIV/0!</v>
      </c>
      <c r="N40" s="559">
        <f>'Mapa Final'!AH40</f>
        <v>0</v>
      </c>
      <c r="O40" s="566"/>
      <c r="P40" s="566"/>
      <c r="Q40" s="566"/>
      <c r="R40" s="566"/>
      <c r="S40" s="566"/>
      <c r="T40" s="566"/>
    </row>
    <row r="41" spans="1:20">
      <c r="A41" s="538"/>
      <c r="B41" s="573"/>
      <c r="C41" s="541"/>
      <c r="D41" s="541"/>
      <c r="E41" s="544"/>
      <c r="F41" s="544"/>
      <c r="G41" s="544"/>
      <c r="H41" s="551"/>
      <c r="I41" s="554"/>
      <c r="J41" s="564"/>
      <c r="K41" s="560"/>
      <c r="L41" s="560"/>
      <c r="M41" s="557"/>
      <c r="N41" s="560"/>
      <c r="O41" s="567"/>
      <c r="P41" s="567"/>
      <c r="Q41" s="567"/>
      <c r="R41" s="567"/>
      <c r="S41" s="567"/>
      <c r="T41" s="567"/>
    </row>
    <row r="42" spans="1:20">
      <c r="A42" s="538"/>
      <c r="B42" s="573"/>
      <c r="C42" s="541"/>
      <c r="D42" s="541"/>
      <c r="E42" s="544"/>
      <c r="F42" s="544"/>
      <c r="G42" s="544"/>
      <c r="H42" s="551"/>
      <c r="I42" s="554"/>
      <c r="J42" s="564"/>
      <c r="K42" s="560"/>
      <c r="L42" s="560"/>
      <c r="M42" s="557"/>
      <c r="N42" s="560"/>
      <c r="O42" s="567"/>
      <c r="P42" s="567"/>
      <c r="Q42" s="567"/>
      <c r="R42" s="567"/>
      <c r="S42" s="567"/>
      <c r="T42" s="567"/>
    </row>
    <row r="43" spans="1:20">
      <c r="A43" s="538"/>
      <c r="B43" s="573"/>
      <c r="C43" s="541"/>
      <c r="D43" s="541"/>
      <c r="E43" s="544"/>
      <c r="F43" s="544"/>
      <c r="G43" s="544"/>
      <c r="H43" s="551"/>
      <c r="I43" s="554"/>
      <c r="J43" s="564"/>
      <c r="K43" s="560"/>
      <c r="L43" s="560"/>
      <c r="M43" s="557"/>
      <c r="N43" s="560"/>
      <c r="O43" s="567"/>
      <c r="P43" s="567"/>
      <c r="Q43" s="567"/>
      <c r="R43" s="567"/>
      <c r="S43" s="567"/>
      <c r="T43" s="567"/>
    </row>
    <row r="44" spans="1:20" ht="15.75" thickBot="1">
      <c r="A44" s="539"/>
      <c r="B44" s="574"/>
      <c r="C44" s="542"/>
      <c r="D44" s="542"/>
      <c r="E44" s="545"/>
      <c r="F44" s="545"/>
      <c r="G44" s="545"/>
      <c r="H44" s="552"/>
      <c r="I44" s="555"/>
      <c r="J44" s="565"/>
      <c r="K44" s="561"/>
      <c r="L44" s="561"/>
      <c r="M44" s="558"/>
      <c r="N44" s="561"/>
      <c r="O44" s="568"/>
      <c r="P44" s="568"/>
      <c r="Q44" s="568"/>
      <c r="R44" s="568"/>
      <c r="S44" s="568"/>
      <c r="T44" s="568"/>
    </row>
    <row r="45" spans="1:20">
      <c r="A45" s="537">
        <f>'Mapa Final'!A45</f>
        <v>0</v>
      </c>
      <c r="B45" s="571">
        <f>'Mapa Final'!B45</f>
        <v>0</v>
      </c>
      <c r="C45" s="540">
        <f>'Mapa Final'!C45</f>
        <v>0</v>
      </c>
      <c r="D45" s="540">
        <f>'Mapa Final'!D45</f>
        <v>0</v>
      </c>
      <c r="E45" s="543">
        <f>'Mapa Final'!E45</f>
        <v>0</v>
      </c>
      <c r="F45" s="543">
        <f>'Mapa Final'!F45</f>
        <v>0</v>
      </c>
      <c r="G45" s="543">
        <f>'Mapa Final'!G45</f>
        <v>0</v>
      </c>
      <c r="H45" s="550" t="str">
        <f>'Mapa Final'!I45</f>
        <v>Muy Baja</v>
      </c>
      <c r="I45" s="553" t="b">
        <f>'Mapa Final'!L45</f>
        <v>0</v>
      </c>
      <c r="J45" s="563" t="e">
        <f>'Mapa Final'!N45</f>
        <v>#N/A</v>
      </c>
      <c r="K45" s="559" t="e">
        <f>'Mapa Final'!AA45</f>
        <v>#DIV/0!</v>
      </c>
      <c r="L45" s="559" t="e">
        <f>'Mapa Final'!AE45</f>
        <v>#DIV/0!</v>
      </c>
      <c r="M45" s="556" t="e">
        <f>'Mapa Final'!AG45</f>
        <v>#DIV/0!</v>
      </c>
      <c r="N45" s="559">
        <f>'Mapa Final'!AH45</f>
        <v>0</v>
      </c>
      <c r="O45" s="566"/>
      <c r="P45" s="566"/>
      <c r="Q45" s="566"/>
      <c r="R45" s="566"/>
      <c r="S45" s="566"/>
      <c r="T45" s="566"/>
    </row>
    <row r="46" spans="1:20">
      <c r="A46" s="538"/>
      <c r="B46" s="573"/>
      <c r="C46" s="541"/>
      <c r="D46" s="541"/>
      <c r="E46" s="544"/>
      <c r="F46" s="544"/>
      <c r="G46" s="544"/>
      <c r="H46" s="551"/>
      <c r="I46" s="554"/>
      <c r="J46" s="564"/>
      <c r="K46" s="560"/>
      <c r="L46" s="560"/>
      <c r="M46" s="557"/>
      <c r="N46" s="560"/>
      <c r="O46" s="567"/>
      <c r="P46" s="567"/>
      <c r="Q46" s="567"/>
      <c r="R46" s="567"/>
      <c r="S46" s="567"/>
      <c r="T46" s="567"/>
    </row>
    <row r="47" spans="1:20">
      <c r="A47" s="538"/>
      <c r="B47" s="573"/>
      <c r="C47" s="541"/>
      <c r="D47" s="541"/>
      <c r="E47" s="544"/>
      <c r="F47" s="544"/>
      <c r="G47" s="544"/>
      <c r="H47" s="551"/>
      <c r="I47" s="554"/>
      <c r="J47" s="564"/>
      <c r="K47" s="560"/>
      <c r="L47" s="560"/>
      <c r="M47" s="557"/>
      <c r="N47" s="560"/>
      <c r="O47" s="567"/>
      <c r="P47" s="567"/>
      <c r="Q47" s="567"/>
      <c r="R47" s="567"/>
      <c r="S47" s="567"/>
      <c r="T47" s="567"/>
    </row>
    <row r="48" spans="1:20">
      <c r="A48" s="538"/>
      <c r="B48" s="573"/>
      <c r="C48" s="541"/>
      <c r="D48" s="541"/>
      <c r="E48" s="544"/>
      <c r="F48" s="544"/>
      <c r="G48" s="544"/>
      <c r="H48" s="551"/>
      <c r="I48" s="554"/>
      <c r="J48" s="564"/>
      <c r="K48" s="560"/>
      <c r="L48" s="560"/>
      <c r="M48" s="557"/>
      <c r="N48" s="560"/>
      <c r="O48" s="567"/>
      <c r="P48" s="567"/>
      <c r="Q48" s="567"/>
      <c r="R48" s="567"/>
      <c r="S48" s="567"/>
      <c r="T48" s="567"/>
    </row>
    <row r="49" spans="1:20" ht="15.75" thickBot="1">
      <c r="A49" s="539"/>
      <c r="B49" s="574"/>
      <c r="C49" s="542"/>
      <c r="D49" s="542"/>
      <c r="E49" s="545"/>
      <c r="F49" s="545"/>
      <c r="G49" s="545"/>
      <c r="H49" s="552"/>
      <c r="I49" s="555"/>
      <c r="J49" s="565"/>
      <c r="K49" s="561"/>
      <c r="L49" s="561"/>
      <c r="M49" s="558"/>
      <c r="N49" s="561"/>
      <c r="O49" s="568"/>
      <c r="P49" s="568"/>
      <c r="Q49" s="568"/>
      <c r="R49" s="568"/>
      <c r="S49" s="568"/>
      <c r="T49" s="568"/>
    </row>
    <row r="50" spans="1:20">
      <c r="A50" s="537">
        <f>'Mapa Final'!A50</f>
        <v>0</v>
      </c>
      <c r="B50" s="571">
        <f>'Mapa Final'!B50</f>
        <v>0</v>
      </c>
      <c r="C50" s="540">
        <f>'Mapa Final'!C50</f>
        <v>0</v>
      </c>
      <c r="D50" s="540">
        <f>'Mapa Final'!D50</f>
        <v>0</v>
      </c>
      <c r="E50" s="543">
        <f>'Mapa Final'!E50</f>
        <v>0</v>
      </c>
      <c r="F50" s="543">
        <f>'Mapa Final'!F50</f>
        <v>0</v>
      </c>
      <c r="G50" s="543">
        <f>'Mapa Final'!G50</f>
        <v>0</v>
      </c>
      <c r="H50" s="550" t="str">
        <f>'Mapa Final'!I50</f>
        <v>Muy Baja</v>
      </c>
      <c r="I50" s="553" t="b">
        <f>'Mapa Final'!L50</f>
        <v>0</v>
      </c>
      <c r="J50" s="563" t="e">
        <f>'Mapa Final'!N50</f>
        <v>#N/A</v>
      </c>
      <c r="K50" s="559" t="e">
        <f>'Mapa Final'!AA50</f>
        <v>#DIV/0!</v>
      </c>
      <c r="L50" s="559" t="e">
        <f>'Mapa Final'!AE50</f>
        <v>#DIV/0!</v>
      </c>
      <c r="M50" s="556" t="e">
        <f>'Mapa Final'!AG50</f>
        <v>#DIV/0!</v>
      </c>
      <c r="N50" s="559">
        <f>'Mapa Final'!AH50</f>
        <v>0</v>
      </c>
      <c r="O50" s="566"/>
      <c r="P50" s="566"/>
      <c r="Q50" s="566"/>
      <c r="R50" s="566"/>
      <c r="S50" s="566"/>
      <c r="T50" s="566"/>
    </row>
    <row r="51" spans="1:20">
      <c r="A51" s="538"/>
      <c r="B51" s="573"/>
      <c r="C51" s="541"/>
      <c r="D51" s="541"/>
      <c r="E51" s="544"/>
      <c r="F51" s="544"/>
      <c r="G51" s="544"/>
      <c r="H51" s="551"/>
      <c r="I51" s="554"/>
      <c r="J51" s="564"/>
      <c r="K51" s="560"/>
      <c r="L51" s="560"/>
      <c r="M51" s="557"/>
      <c r="N51" s="560"/>
      <c r="O51" s="567"/>
      <c r="P51" s="567"/>
      <c r="Q51" s="567"/>
      <c r="R51" s="567"/>
      <c r="S51" s="567"/>
      <c r="T51" s="567"/>
    </row>
    <row r="52" spans="1:20">
      <c r="A52" s="538"/>
      <c r="B52" s="573"/>
      <c r="C52" s="541"/>
      <c r="D52" s="541"/>
      <c r="E52" s="544"/>
      <c r="F52" s="544"/>
      <c r="G52" s="544"/>
      <c r="H52" s="551"/>
      <c r="I52" s="554"/>
      <c r="J52" s="564"/>
      <c r="K52" s="560"/>
      <c r="L52" s="560"/>
      <c r="M52" s="557"/>
      <c r="N52" s="560"/>
      <c r="O52" s="567"/>
      <c r="P52" s="567"/>
      <c r="Q52" s="567"/>
      <c r="R52" s="567"/>
      <c r="S52" s="567"/>
      <c r="T52" s="567"/>
    </row>
    <row r="53" spans="1:20">
      <c r="A53" s="538"/>
      <c r="B53" s="573"/>
      <c r="C53" s="541"/>
      <c r="D53" s="541"/>
      <c r="E53" s="544"/>
      <c r="F53" s="544"/>
      <c r="G53" s="544"/>
      <c r="H53" s="551"/>
      <c r="I53" s="554"/>
      <c r="J53" s="564"/>
      <c r="K53" s="560"/>
      <c r="L53" s="560"/>
      <c r="M53" s="557"/>
      <c r="N53" s="560"/>
      <c r="O53" s="567"/>
      <c r="P53" s="567"/>
      <c r="Q53" s="567"/>
      <c r="R53" s="567"/>
      <c r="S53" s="567"/>
      <c r="T53" s="567"/>
    </row>
    <row r="54" spans="1:20" ht="15.75" thickBot="1">
      <c r="A54" s="539"/>
      <c r="B54" s="574"/>
      <c r="C54" s="542"/>
      <c r="D54" s="542"/>
      <c r="E54" s="545"/>
      <c r="F54" s="545"/>
      <c r="G54" s="545"/>
      <c r="H54" s="552"/>
      <c r="I54" s="555"/>
      <c r="J54" s="565"/>
      <c r="K54" s="561"/>
      <c r="L54" s="561"/>
      <c r="M54" s="558"/>
      <c r="N54" s="561"/>
      <c r="O54" s="568"/>
      <c r="P54" s="568"/>
      <c r="Q54" s="568"/>
      <c r="R54" s="568"/>
      <c r="S54" s="568"/>
      <c r="T54" s="568"/>
    </row>
    <row r="55" spans="1:20">
      <c r="A55" s="537">
        <f>'Mapa Final'!A55</f>
        <v>0</v>
      </c>
      <c r="B55" s="571">
        <f>'Mapa Final'!B55</f>
        <v>0</v>
      </c>
      <c r="C55" s="540">
        <f>'Mapa Final'!C55</f>
        <v>0</v>
      </c>
      <c r="D55" s="540">
        <f>'Mapa Final'!D55</f>
        <v>0</v>
      </c>
      <c r="E55" s="543">
        <f>'Mapa Final'!E55</f>
        <v>0</v>
      </c>
      <c r="F55" s="543">
        <f>'Mapa Final'!F55</f>
        <v>0</v>
      </c>
      <c r="G55" s="543">
        <f>'Mapa Final'!G55</f>
        <v>0</v>
      </c>
      <c r="H55" s="550" t="str">
        <f>'Mapa Final'!I55</f>
        <v>Muy Baja</v>
      </c>
      <c r="I55" s="553" t="b">
        <f>'Mapa Final'!L55</f>
        <v>0</v>
      </c>
      <c r="J55" s="563" t="e">
        <f>'Mapa Final'!N55</f>
        <v>#N/A</v>
      </c>
      <c r="K55" s="559" t="e">
        <f>'Mapa Final'!AA55</f>
        <v>#DIV/0!</v>
      </c>
      <c r="L55" s="559" t="e">
        <f>'Mapa Final'!AE55</f>
        <v>#DIV/0!</v>
      </c>
      <c r="M55" s="556" t="e">
        <f>'Mapa Final'!AG55</f>
        <v>#DIV/0!</v>
      </c>
      <c r="N55" s="559">
        <f>'Mapa Final'!AH55</f>
        <v>0</v>
      </c>
      <c r="O55" s="566"/>
      <c r="P55" s="566"/>
      <c r="Q55" s="566"/>
      <c r="R55" s="566"/>
      <c r="S55" s="566"/>
      <c r="T55" s="566"/>
    </row>
    <row r="56" spans="1:20">
      <c r="A56" s="538"/>
      <c r="B56" s="573"/>
      <c r="C56" s="541"/>
      <c r="D56" s="541"/>
      <c r="E56" s="544"/>
      <c r="F56" s="544"/>
      <c r="G56" s="544"/>
      <c r="H56" s="551"/>
      <c r="I56" s="554"/>
      <c r="J56" s="564"/>
      <c r="K56" s="560"/>
      <c r="L56" s="560"/>
      <c r="M56" s="557"/>
      <c r="N56" s="560"/>
      <c r="O56" s="567"/>
      <c r="P56" s="567"/>
      <c r="Q56" s="567"/>
      <c r="R56" s="567"/>
      <c r="S56" s="567"/>
      <c r="T56" s="567"/>
    </row>
    <row r="57" spans="1:20">
      <c r="A57" s="538"/>
      <c r="B57" s="573"/>
      <c r="C57" s="541"/>
      <c r="D57" s="541"/>
      <c r="E57" s="544"/>
      <c r="F57" s="544"/>
      <c r="G57" s="544"/>
      <c r="H57" s="551"/>
      <c r="I57" s="554"/>
      <c r="J57" s="564"/>
      <c r="K57" s="560"/>
      <c r="L57" s="560"/>
      <c r="M57" s="557"/>
      <c r="N57" s="560"/>
      <c r="O57" s="567"/>
      <c r="P57" s="567"/>
      <c r="Q57" s="567"/>
      <c r="R57" s="567"/>
      <c r="S57" s="567"/>
      <c r="T57" s="567"/>
    </row>
    <row r="58" spans="1:20">
      <c r="A58" s="538"/>
      <c r="B58" s="573"/>
      <c r="C58" s="541"/>
      <c r="D58" s="541"/>
      <c r="E58" s="544"/>
      <c r="F58" s="544"/>
      <c r="G58" s="544"/>
      <c r="H58" s="551"/>
      <c r="I58" s="554"/>
      <c r="J58" s="564"/>
      <c r="K58" s="560"/>
      <c r="L58" s="560"/>
      <c r="M58" s="557"/>
      <c r="N58" s="560"/>
      <c r="O58" s="567"/>
      <c r="P58" s="567"/>
      <c r="Q58" s="567"/>
      <c r="R58" s="567"/>
      <c r="S58" s="567"/>
      <c r="T58" s="567"/>
    </row>
    <row r="59" spans="1:20" ht="15.75" thickBot="1">
      <c r="A59" s="539"/>
      <c r="B59" s="574"/>
      <c r="C59" s="542"/>
      <c r="D59" s="542"/>
      <c r="E59" s="545"/>
      <c r="F59" s="545"/>
      <c r="G59" s="545"/>
      <c r="H59" s="552"/>
      <c r="I59" s="555"/>
      <c r="J59" s="565"/>
      <c r="K59" s="561"/>
      <c r="L59" s="561"/>
      <c r="M59" s="558"/>
      <c r="N59" s="561"/>
      <c r="O59" s="568"/>
      <c r="P59" s="568"/>
      <c r="Q59" s="568"/>
      <c r="R59" s="568"/>
      <c r="S59" s="568"/>
      <c r="T59" s="568"/>
    </row>
  </sheetData>
  <mergeCells count="219">
    <mergeCell ref="B20:B24"/>
    <mergeCell ref="B25:B29"/>
    <mergeCell ref="B30:B34"/>
    <mergeCell ref="B35:B39"/>
    <mergeCell ref="B40:B44"/>
    <mergeCell ref="B45:B49"/>
    <mergeCell ref="B50:B54"/>
    <mergeCell ref="B55:B59"/>
    <mergeCell ref="K55:K59"/>
    <mergeCell ref="E45:E49"/>
    <mergeCell ref="F45:F49"/>
    <mergeCell ref="G45:G49"/>
    <mergeCell ref="I55:I59"/>
    <mergeCell ref="J55:J59"/>
    <mergeCell ref="I35:I39"/>
    <mergeCell ref="J35:J39"/>
    <mergeCell ref="K35:K39"/>
    <mergeCell ref="K40:K44"/>
    <mergeCell ref="D25:D29"/>
    <mergeCell ref="E25:E29"/>
    <mergeCell ref="F25:F29"/>
    <mergeCell ref="G25:G29"/>
    <mergeCell ref="H45:H49"/>
    <mergeCell ref="I45:I49"/>
    <mergeCell ref="M55:M59"/>
    <mergeCell ref="S50:S54"/>
    <mergeCell ref="T50:T54"/>
    <mergeCell ref="A55:A59"/>
    <mergeCell ref="C55:C59"/>
    <mergeCell ref="D55:D59"/>
    <mergeCell ref="E55:E59"/>
    <mergeCell ref="F55:F59"/>
    <mergeCell ref="G55:G59"/>
    <mergeCell ref="K50:K54"/>
    <mergeCell ref="L50:L54"/>
    <mergeCell ref="M50:M54"/>
    <mergeCell ref="N50:N54"/>
    <mergeCell ref="O50:O54"/>
    <mergeCell ref="P50:P54"/>
    <mergeCell ref="T55:T59"/>
    <mergeCell ref="N55:N59"/>
    <mergeCell ref="O55:O59"/>
    <mergeCell ref="P55:P59"/>
    <mergeCell ref="Q55:Q59"/>
    <mergeCell ref="R55:R59"/>
    <mergeCell ref="S55:S59"/>
    <mergeCell ref="H55:H59"/>
    <mergeCell ref="J45:J49"/>
    <mergeCell ref="K45:K49"/>
    <mergeCell ref="L45:L49"/>
    <mergeCell ref="A45:A49"/>
    <mergeCell ref="C45:C49"/>
    <mergeCell ref="D45:D49"/>
    <mergeCell ref="L55:L59"/>
    <mergeCell ref="A50:A54"/>
    <mergeCell ref="C50:C54"/>
    <mergeCell ref="D50:D54"/>
    <mergeCell ref="E50:E54"/>
    <mergeCell ref="F50:F54"/>
    <mergeCell ref="G50:G54"/>
    <mergeCell ref="H50:H54"/>
    <mergeCell ref="I50:I54"/>
    <mergeCell ref="J50:J54"/>
    <mergeCell ref="L35:L39"/>
    <mergeCell ref="M35:M39"/>
    <mergeCell ref="Q40:Q44"/>
    <mergeCell ref="M45:M49"/>
    <mergeCell ref="Q50:Q54"/>
    <mergeCell ref="R50:R54"/>
    <mergeCell ref="R40:R44"/>
    <mergeCell ref="S40:S44"/>
    <mergeCell ref="T40:T44"/>
    <mergeCell ref="N40:N44"/>
    <mergeCell ref="O40:O44"/>
    <mergeCell ref="P40:P44"/>
    <mergeCell ref="L40:L44"/>
    <mergeCell ref="M40:M44"/>
    <mergeCell ref="T45:T49"/>
    <mergeCell ref="N45:N49"/>
    <mergeCell ref="O45:O49"/>
    <mergeCell ref="P45:P49"/>
    <mergeCell ref="Q45:Q49"/>
    <mergeCell ref="R45:R49"/>
    <mergeCell ref="S45:S49"/>
    <mergeCell ref="A40:A44"/>
    <mergeCell ref="C40:C44"/>
    <mergeCell ref="D40:D44"/>
    <mergeCell ref="E40:E44"/>
    <mergeCell ref="F40:F44"/>
    <mergeCell ref="G40:G44"/>
    <mergeCell ref="H40:H44"/>
    <mergeCell ref="I40:I44"/>
    <mergeCell ref="J40:J44"/>
    <mergeCell ref="Q30:Q34"/>
    <mergeCell ref="R30:R34"/>
    <mergeCell ref="S30:S34"/>
    <mergeCell ref="T30:T34"/>
    <mergeCell ref="A35:A39"/>
    <mergeCell ref="C35:C39"/>
    <mergeCell ref="D35:D39"/>
    <mergeCell ref="E35:E39"/>
    <mergeCell ref="F35:F39"/>
    <mergeCell ref="G35:G39"/>
    <mergeCell ref="K30:K34"/>
    <mergeCell ref="L30:L34"/>
    <mergeCell ref="M30:M34"/>
    <mergeCell ref="N30:N34"/>
    <mergeCell ref="O30:O34"/>
    <mergeCell ref="P30:P34"/>
    <mergeCell ref="T35:T39"/>
    <mergeCell ref="N35:N39"/>
    <mergeCell ref="O35:O39"/>
    <mergeCell ref="P35:P39"/>
    <mergeCell ref="Q35:Q39"/>
    <mergeCell ref="R35:R39"/>
    <mergeCell ref="S35:S39"/>
    <mergeCell ref="H35:H39"/>
    <mergeCell ref="T25:T29"/>
    <mergeCell ref="A30:A34"/>
    <mergeCell ref="C30:C34"/>
    <mergeCell ref="D30:D34"/>
    <mergeCell ref="E30:E34"/>
    <mergeCell ref="F30:F34"/>
    <mergeCell ref="G30:G34"/>
    <mergeCell ref="H30:H34"/>
    <mergeCell ref="I30:I34"/>
    <mergeCell ref="J30:J34"/>
    <mergeCell ref="N25:N29"/>
    <mergeCell ref="O25:O29"/>
    <mergeCell ref="P25:P29"/>
    <mergeCell ref="Q25:Q29"/>
    <mergeCell ref="R25:R29"/>
    <mergeCell ref="S25:S29"/>
    <mergeCell ref="H25:H29"/>
    <mergeCell ref="I25:I29"/>
    <mergeCell ref="J25:J29"/>
    <mergeCell ref="K25:K29"/>
    <mergeCell ref="L25:L29"/>
    <mergeCell ref="M25:M29"/>
    <mergeCell ref="A25:A29"/>
    <mergeCell ref="C25:C29"/>
    <mergeCell ref="O20:O24"/>
    <mergeCell ref="P20:P24"/>
    <mergeCell ref="Q20:Q24"/>
    <mergeCell ref="R20:R24"/>
    <mergeCell ref="S20:S24"/>
    <mergeCell ref="D20:D24"/>
    <mergeCell ref="E20:E24"/>
    <mergeCell ref="F20:F24"/>
    <mergeCell ref="G20:G24"/>
    <mergeCell ref="H20:H24"/>
    <mergeCell ref="I20:I24"/>
    <mergeCell ref="J20:J24"/>
    <mergeCell ref="K20:K24"/>
    <mergeCell ref="L20:L24"/>
    <mergeCell ref="M20:M24"/>
    <mergeCell ref="T10:T14"/>
    <mergeCell ref="A7:F7"/>
    <mergeCell ref="A1:C2"/>
    <mergeCell ref="A4:C4"/>
    <mergeCell ref="D4:N4"/>
    <mergeCell ref="O4:Q4"/>
    <mergeCell ref="A5:C5"/>
    <mergeCell ref="D5:N5"/>
    <mergeCell ref="O10:O14"/>
    <mergeCell ref="P10:P14"/>
    <mergeCell ref="Q10:Q14"/>
    <mergeCell ref="R10:R14"/>
    <mergeCell ref="S10:S14"/>
    <mergeCell ref="I10:I14"/>
    <mergeCell ref="R1:T3"/>
    <mergeCell ref="D1:Q3"/>
    <mergeCell ref="R7:S7"/>
    <mergeCell ref="T7:T8"/>
    <mergeCell ref="A9:N9"/>
    <mergeCell ref="A10:A14"/>
    <mergeCell ref="C10:C14"/>
    <mergeCell ref="D10:D14"/>
    <mergeCell ref="E10:E14"/>
    <mergeCell ref="H10:H14"/>
    <mergeCell ref="J15:J19"/>
    <mergeCell ref="T20:T24"/>
    <mergeCell ref="N20:N24"/>
    <mergeCell ref="A20:A24"/>
    <mergeCell ref="C20:C24"/>
    <mergeCell ref="A15:A19"/>
    <mergeCell ref="C15:C19"/>
    <mergeCell ref="D15:D19"/>
    <mergeCell ref="E15:E19"/>
    <mergeCell ref="H15:H19"/>
    <mergeCell ref="I15:I19"/>
    <mergeCell ref="F15:F19"/>
    <mergeCell ref="G15:G19"/>
    <mergeCell ref="T15:T19"/>
    <mergeCell ref="O15:O19"/>
    <mergeCell ref="P15:P19"/>
    <mergeCell ref="Q15:Q19"/>
    <mergeCell ref="R15:R19"/>
    <mergeCell ref="S15:S19"/>
    <mergeCell ref="K15:K19"/>
    <mergeCell ref="L15:L19"/>
    <mergeCell ref="M15:M19"/>
    <mergeCell ref="N15:N19"/>
    <mergeCell ref="B15:B19"/>
    <mergeCell ref="O7:O8"/>
    <mergeCell ref="P7:Q7"/>
    <mergeCell ref="H7:J7"/>
    <mergeCell ref="K7:M7"/>
    <mergeCell ref="N7:N8"/>
    <mergeCell ref="F10:F14"/>
    <mergeCell ref="G10:G14"/>
    <mergeCell ref="A6:C6"/>
    <mergeCell ref="D6:N6"/>
    <mergeCell ref="J10:J14"/>
    <mergeCell ref="K10:K14"/>
    <mergeCell ref="L10:L14"/>
    <mergeCell ref="M10:M14"/>
    <mergeCell ref="N10:N14"/>
    <mergeCell ref="B10:B14"/>
  </mergeCells>
  <conditionalFormatting sqref="D8:G8 H7 H60:J1048576 A7:B7">
    <cfRule type="containsText" dxfId="1793" priority="703" operator="containsText" text="3- Moderado">
      <formula>NOT(ISERROR(SEARCH("3- Moderado",A7)))</formula>
    </cfRule>
    <cfRule type="containsText" dxfId="1792" priority="704" operator="containsText" text="6- Moderado">
      <formula>NOT(ISERROR(SEARCH("6- Moderado",A7)))</formula>
    </cfRule>
    <cfRule type="containsText" dxfId="1791" priority="705" operator="containsText" text="4- Moderado">
      <formula>NOT(ISERROR(SEARCH("4- Moderado",A7)))</formula>
    </cfRule>
    <cfRule type="containsText" dxfId="1790" priority="706" operator="containsText" text="3- Bajo">
      <formula>NOT(ISERROR(SEARCH("3- Bajo",A7)))</formula>
    </cfRule>
    <cfRule type="containsText" dxfId="1789" priority="707" operator="containsText" text="4- Bajo">
      <formula>NOT(ISERROR(SEARCH("4- Bajo",A7)))</formula>
    </cfRule>
    <cfRule type="containsText" dxfId="1788" priority="708" operator="containsText" text="1- Bajo">
      <formula>NOT(ISERROR(SEARCH("1- Bajo",A7)))</formula>
    </cfRule>
  </conditionalFormatting>
  <conditionalFormatting sqref="H8:J8">
    <cfRule type="containsText" dxfId="1787" priority="696" operator="containsText" text="3- Moderado">
      <formula>NOT(ISERROR(SEARCH("3- Moderado",H8)))</formula>
    </cfRule>
    <cfRule type="containsText" dxfId="1786" priority="697" operator="containsText" text="6- Moderado">
      <formula>NOT(ISERROR(SEARCH("6- Moderado",H8)))</formula>
    </cfRule>
    <cfRule type="containsText" dxfId="1785" priority="698" operator="containsText" text="4- Moderado">
      <formula>NOT(ISERROR(SEARCH("4- Moderado",H8)))</formula>
    </cfRule>
    <cfRule type="containsText" dxfId="1784" priority="699" operator="containsText" text="3- Bajo">
      <formula>NOT(ISERROR(SEARCH("3- Bajo",H8)))</formula>
    </cfRule>
    <cfRule type="containsText" dxfId="1783" priority="700" operator="containsText" text="4- Bajo">
      <formula>NOT(ISERROR(SEARCH("4- Bajo",H8)))</formula>
    </cfRule>
    <cfRule type="containsText" dxfId="1782" priority="702" operator="containsText" text="1- Bajo">
      <formula>NOT(ISERROR(SEARCH("1- Bajo",H8)))</formula>
    </cfRule>
  </conditionalFormatting>
  <conditionalFormatting sqref="J8 J60:J1048576">
    <cfRule type="containsText" dxfId="1781" priority="685" operator="containsText" text="25- Extremo">
      <formula>NOT(ISERROR(SEARCH("25- Extremo",J8)))</formula>
    </cfRule>
    <cfRule type="containsText" dxfId="1780" priority="686" operator="containsText" text="20- Extremo">
      <formula>NOT(ISERROR(SEARCH("20- Extremo",J8)))</formula>
    </cfRule>
    <cfRule type="containsText" dxfId="1779" priority="687" operator="containsText" text="15- Extremo">
      <formula>NOT(ISERROR(SEARCH("15- Extremo",J8)))</formula>
    </cfRule>
    <cfRule type="containsText" dxfId="1778" priority="688" operator="containsText" text="10- Extremo">
      <formula>NOT(ISERROR(SEARCH("10- Extremo",J8)))</formula>
    </cfRule>
    <cfRule type="containsText" dxfId="1777" priority="689" operator="containsText" text="5- Extremo">
      <formula>NOT(ISERROR(SEARCH("5- Extremo",J8)))</formula>
    </cfRule>
    <cfRule type="containsText" dxfId="1776" priority="690" operator="containsText" text="12- Alto">
      <formula>NOT(ISERROR(SEARCH("12- Alto",J8)))</formula>
    </cfRule>
    <cfRule type="containsText" dxfId="1775" priority="691" operator="containsText" text="10- Alto">
      <formula>NOT(ISERROR(SEARCH("10- Alto",J8)))</formula>
    </cfRule>
    <cfRule type="containsText" dxfId="1774" priority="692" operator="containsText" text="9- Alto">
      <formula>NOT(ISERROR(SEARCH("9- Alto",J8)))</formula>
    </cfRule>
    <cfRule type="containsText" dxfId="1773" priority="693" operator="containsText" text="8- Alto">
      <formula>NOT(ISERROR(SEARCH("8- Alto",J8)))</formula>
    </cfRule>
    <cfRule type="containsText" dxfId="1772" priority="694" operator="containsText" text="5- Alto">
      <formula>NOT(ISERROR(SEARCH("5- Alto",J8)))</formula>
    </cfRule>
    <cfRule type="containsText" dxfId="1771" priority="695" operator="containsText" text="4- Alto">
      <formula>NOT(ISERROR(SEARCH("4- Alto",J8)))</formula>
    </cfRule>
    <cfRule type="containsText" dxfId="1770" priority="701" operator="containsText" text="2- Bajo">
      <formula>NOT(ISERROR(SEARCH("2- Bajo",J8)))</formula>
    </cfRule>
  </conditionalFormatting>
  <conditionalFormatting sqref="K10:L10 K15:L15 K20:L20">
    <cfRule type="containsText" dxfId="1769" priority="679" operator="containsText" text="3- Moderado">
      <formula>NOT(ISERROR(SEARCH("3- Moderado",K10)))</formula>
    </cfRule>
    <cfRule type="containsText" dxfId="1768" priority="680" operator="containsText" text="6- Moderado">
      <formula>NOT(ISERROR(SEARCH("6- Moderado",K10)))</formula>
    </cfRule>
    <cfRule type="containsText" dxfId="1767" priority="681" operator="containsText" text="4- Moderado">
      <formula>NOT(ISERROR(SEARCH("4- Moderado",K10)))</formula>
    </cfRule>
    <cfRule type="containsText" dxfId="1766" priority="682" operator="containsText" text="3- Bajo">
      <formula>NOT(ISERROR(SEARCH("3- Bajo",K10)))</formula>
    </cfRule>
    <cfRule type="containsText" dxfId="1765" priority="683" operator="containsText" text="4- Bajo">
      <formula>NOT(ISERROR(SEARCH("4- Bajo",K10)))</formula>
    </cfRule>
    <cfRule type="containsText" dxfId="1764" priority="684" operator="containsText" text="1- Bajo">
      <formula>NOT(ISERROR(SEARCH("1- Bajo",K10)))</formula>
    </cfRule>
  </conditionalFormatting>
  <conditionalFormatting sqref="H10:I10 H15:I15 H20:I20">
    <cfRule type="containsText" dxfId="1763" priority="673" operator="containsText" text="3- Moderado">
      <formula>NOT(ISERROR(SEARCH("3- Moderado",H10)))</formula>
    </cfRule>
    <cfRule type="containsText" dxfId="1762" priority="674" operator="containsText" text="6- Moderado">
      <formula>NOT(ISERROR(SEARCH("6- Moderado",H10)))</formula>
    </cfRule>
    <cfRule type="containsText" dxfId="1761" priority="675" operator="containsText" text="4- Moderado">
      <formula>NOT(ISERROR(SEARCH("4- Moderado",H10)))</formula>
    </cfRule>
    <cfRule type="containsText" dxfId="1760" priority="676" operator="containsText" text="3- Bajo">
      <formula>NOT(ISERROR(SEARCH("3- Bajo",H10)))</formula>
    </cfRule>
    <cfRule type="containsText" dxfId="1759" priority="677" operator="containsText" text="4- Bajo">
      <formula>NOT(ISERROR(SEARCH("4- Bajo",H10)))</formula>
    </cfRule>
    <cfRule type="containsText" dxfId="1758" priority="678" operator="containsText" text="1- Bajo">
      <formula>NOT(ISERROR(SEARCH("1- Bajo",H10)))</formula>
    </cfRule>
  </conditionalFormatting>
  <conditionalFormatting sqref="A10:E10 E15 A15:B15 B20 B25 B30 B35 B40 B45 B50 B55">
    <cfRule type="containsText" dxfId="1757" priority="667" operator="containsText" text="3- Moderado">
      <formula>NOT(ISERROR(SEARCH("3- Moderado",A10)))</formula>
    </cfRule>
    <cfRule type="containsText" dxfId="1756" priority="668" operator="containsText" text="6- Moderado">
      <formula>NOT(ISERROR(SEARCH("6- Moderado",A10)))</formula>
    </cfRule>
    <cfRule type="containsText" dxfId="1755" priority="669" operator="containsText" text="4- Moderado">
      <formula>NOT(ISERROR(SEARCH("4- Moderado",A10)))</formula>
    </cfRule>
    <cfRule type="containsText" dxfId="1754" priority="670" operator="containsText" text="3- Bajo">
      <formula>NOT(ISERROR(SEARCH("3- Bajo",A10)))</formula>
    </cfRule>
    <cfRule type="containsText" dxfId="1753" priority="671" operator="containsText" text="4- Bajo">
      <formula>NOT(ISERROR(SEARCH("4- Bajo",A10)))</formula>
    </cfRule>
    <cfRule type="containsText" dxfId="1752" priority="672" operator="containsText" text="1- Bajo">
      <formula>NOT(ISERROR(SEARCH("1- Bajo",A10)))</formula>
    </cfRule>
  </conditionalFormatting>
  <conditionalFormatting sqref="F10:G10 F15:G15">
    <cfRule type="containsText" dxfId="1751" priority="661" operator="containsText" text="3- Moderado">
      <formula>NOT(ISERROR(SEARCH("3- Moderado",F10)))</formula>
    </cfRule>
    <cfRule type="containsText" dxfId="1750" priority="662" operator="containsText" text="6- Moderado">
      <formula>NOT(ISERROR(SEARCH("6- Moderado",F10)))</formula>
    </cfRule>
    <cfRule type="containsText" dxfId="1749" priority="663" operator="containsText" text="4- Moderado">
      <formula>NOT(ISERROR(SEARCH("4- Moderado",F10)))</formula>
    </cfRule>
    <cfRule type="containsText" dxfId="1748" priority="664" operator="containsText" text="3- Bajo">
      <formula>NOT(ISERROR(SEARCH("3- Bajo",F10)))</formula>
    </cfRule>
    <cfRule type="containsText" dxfId="1747" priority="665" operator="containsText" text="4- Bajo">
      <formula>NOT(ISERROR(SEARCH("4- Bajo",F10)))</formula>
    </cfRule>
    <cfRule type="containsText" dxfId="1746" priority="666" operator="containsText" text="1- Bajo">
      <formula>NOT(ISERROR(SEARCH("1- Bajo",F10)))</formula>
    </cfRule>
  </conditionalFormatting>
  <conditionalFormatting sqref="K8">
    <cfRule type="containsText" dxfId="1745" priority="655" operator="containsText" text="3- Moderado">
      <formula>NOT(ISERROR(SEARCH("3- Moderado",K8)))</formula>
    </cfRule>
    <cfRule type="containsText" dxfId="1744" priority="656" operator="containsText" text="6- Moderado">
      <formula>NOT(ISERROR(SEARCH("6- Moderado",K8)))</formula>
    </cfRule>
    <cfRule type="containsText" dxfId="1743" priority="657" operator="containsText" text="4- Moderado">
      <formula>NOT(ISERROR(SEARCH("4- Moderado",K8)))</formula>
    </cfRule>
    <cfRule type="containsText" dxfId="1742" priority="658" operator="containsText" text="3- Bajo">
      <formula>NOT(ISERROR(SEARCH("3- Bajo",K8)))</formula>
    </cfRule>
    <cfRule type="containsText" dxfId="1741" priority="659" operator="containsText" text="4- Bajo">
      <formula>NOT(ISERROR(SEARCH("4- Bajo",K8)))</formula>
    </cfRule>
    <cfRule type="containsText" dxfId="1740" priority="660" operator="containsText" text="1- Bajo">
      <formula>NOT(ISERROR(SEARCH("1- Bajo",K8)))</formula>
    </cfRule>
  </conditionalFormatting>
  <conditionalFormatting sqref="L8">
    <cfRule type="containsText" dxfId="1739" priority="649" operator="containsText" text="3- Moderado">
      <formula>NOT(ISERROR(SEARCH("3- Moderado",L8)))</formula>
    </cfRule>
    <cfRule type="containsText" dxfId="1738" priority="650" operator="containsText" text="6- Moderado">
      <formula>NOT(ISERROR(SEARCH("6- Moderado",L8)))</formula>
    </cfRule>
    <cfRule type="containsText" dxfId="1737" priority="651" operator="containsText" text="4- Moderado">
      <formula>NOT(ISERROR(SEARCH("4- Moderado",L8)))</formula>
    </cfRule>
    <cfRule type="containsText" dxfId="1736" priority="652" operator="containsText" text="3- Bajo">
      <formula>NOT(ISERROR(SEARCH("3- Bajo",L8)))</formula>
    </cfRule>
    <cfRule type="containsText" dxfId="1735" priority="653" operator="containsText" text="4- Bajo">
      <formula>NOT(ISERROR(SEARCH("4- Bajo",L8)))</formula>
    </cfRule>
    <cfRule type="containsText" dxfId="1734" priority="654" operator="containsText" text="1- Bajo">
      <formula>NOT(ISERROR(SEARCH("1- Bajo",L8)))</formula>
    </cfRule>
  </conditionalFormatting>
  <conditionalFormatting sqref="M8">
    <cfRule type="containsText" dxfId="1733" priority="643" operator="containsText" text="3- Moderado">
      <formula>NOT(ISERROR(SEARCH("3- Moderado",M8)))</formula>
    </cfRule>
    <cfRule type="containsText" dxfId="1732" priority="644" operator="containsText" text="6- Moderado">
      <formula>NOT(ISERROR(SEARCH("6- Moderado",M8)))</formula>
    </cfRule>
    <cfRule type="containsText" dxfId="1731" priority="645" operator="containsText" text="4- Moderado">
      <formula>NOT(ISERROR(SEARCH("4- Moderado",M8)))</formula>
    </cfRule>
    <cfRule type="containsText" dxfId="1730" priority="646" operator="containsText" text="3- Bajo">
      <formula>NOT(ISERROR(SEARCH("3- Bajo",M8)))</formula>
    </cfRule>
    <cfRule type="containsText" dxfId="1729" priority="647" operator="containsText" text="4- Bajo">
      <formula>NOT(ISERROR(SEARCH("4- Bajo",M8)))</formula>
    </cfRule>
    <cfRule type="containsText" dxfId="1728" priority="648" operator="containsText" text="1- Bajo">
      <formula>NOT(ISERROR(SEARCH("1- Bajo",M8)))</formula>
    </cfRule>
  </conditionalFormatting>
  <conditionalFormatting sqref="J10:J24">
    <cfRule type="containsText" dxfId="1727" priority="638" operator="containsText" text="Bajo">
      <formula>NOT(ISERROR(SEARCH("Bajo",J10)))</formula>
    </cfRule>
    <cfRule type="containsText" dxfId="1726" priority="639" operator="containsText" text="Moderado">
      <formula>NOT(ISERROR(SEARCH("Moderado",J10)))</formula>
    </cfRule>
    <cfRule type="containsText" dxfId="1725" priority="640" operator="containsText" text="Alto">
      <formula>NOT(ISERROR(SEARCH("Alto",J10)))</formula>
    </cfRule>
    <cfRule type="containsText" dxfId="1724" priority="641" operator="containsText" text="Extremo">
      <formula>NOT(ISERROR(SEARCH("Extremo",J10)))</formula>
    </cfRule>
    <cfRule type="colorScale" priority="642">
      <colorScale>
        <cfvo type="min"/>
        <cfvo type="max"/>
        <color rgb="FFFF7128"/>
        <color rgb="FFFFEF9C"/>
      </colorScale>
    </cfRule>
  </conditionalFormatting>
  <conditionalFormatting sqref="M10:M24">
    <cfRule type="containsText" dxfId="1723" priority="573" operator="containsText" text="Moderado">
      <formula>NOT(ISERROR(SEARCH("Moderado",M10)))</formula>
    </cfRule>
    <cfRule type="containsText" dxfId="1722" priority="633" operator="containsText" text="Bajo">
      <formula>NOT(ISERROR(SEARCH("Bajo",M10)))</formula>
    </cfRule>
    <cfRule type="containsText" dxfId="1721" priority="634" operator="containsText" text="Moderado">
      <formula>NOT(ISERROR(SEARCH("Moderado",M10)))</formula>
    </cfRule>
    <cfRule type="containsText" dxfId="1720" priority="635" operator="containsText" text="Alto">
      <formula>NOT(ISERROR(SEARCH("Alto",M10)))</formula>
    </cfRule>
    <cfRule type="containsText" dxfId="1719" priority="636" operator="containsText" text="Extremo">
      <formula>NOT(ISERROR(SEARCH("Extremo",M10)))</formula>
    </cfRule>
    <cfRule type="colorScale" priority="637">
      <colorScale>
        <cfvo type="min"/>
        <cfvo type="max"/>
        <color rgb="FFFF7128"/>
        <color rgb="FFFFEF9C"/>
      </colorScale>
    </cfRule>
  </conditionalFormatting>
  <conditionalFormatting sqref="N10 N15 N20">
    <cfRule type="containsText" dxfId="1718" priority="627" operator="containsText" text="3- Moderado">
      <formula>NOT(ISERROR(SEARCH("3- Moderado",N10)))</formula>
    </cfRule>
    <cfRule type="containsText" dxfId="1717" priority="628" operator="containsText" text="6- Moderado">
      <formula>NOT(ISERROR(SEARCH("6- Moderado",N10)))</formula>
    </cfRule>
    <cfRule type="containsText" dxfId="1716" priority="629" operator="containsText" text="4- Moderado">
      <formula>NOT(ISERROR(SEARCH("4- Moderado",N10)))</formula>
    </cfRule>
    <cfRule type="containsText" dxfId="1715" priority="630" operator="containsText" text="3- Bajo">
      <formula>NOT(ISERROR(SEARCH("3- Bajo",N10)))</formula>
    </cfRule>
    <cfRule type="containsText" dxfId="1714" priority="631" operator="containsText" text="4- Bajo">
      <formula>NOT(ISERROR(SEARCH("4- Bajo",N10)))</formula>
    </cfRule>
    <cfRule type="containsText" dxfId="1713" priority="632" operator="containsText" text="1- Bajo">
      <formula>NOT(ISERROR(SEARCH("1- Bajo",N10)))</formula>
    </cfRule>
  </conditionalFormatting>
  <conditionalFormatting sqref="H10:H24">
    <cfRule type="containsText" dxfId="1712" priority="574" operator="containsText" text="Muy Alta">
      <formula>NOT(ISERROR(SEARCH("Muy Alta",H10)))</formula>
    </cfRule>
    <cfRule type="containsText" dxfId="1711" priority="575" operator="containsText" text="Alta">
      <formula>NOT(ISERROR(SEARCH("Alta",H10)))</formula>
    </cfRule>
    <cfRule type="containsText" dxfId="1710" priority="576" operator="containsText" text="Muy Alta">
      <formula>NOT(ISERROR(SEARCH("Muy Alta",H10)))</formula>
    </cfRule>
    <cfRule type="containsText" dxfId="1709" priority="581" operator="containsText" text="Muy Baja">
      <formula>NOT(ISERROR(SEARCH("Muy Baja",H10)))</formula>
    </cfRule>
    <cfRule type="containsText" dxfId="1708" priority="582" operator="containsText" text="Baja">
      <formula>NOT(ISERROR(SEARCH("Baja",H10)))</formula>
    </cfRule>
    <cfRule type="containsText" dxfId="1707" priority="583" operator="containsText" text="Media">
      <formula>NOT(ISERROR(SEARCH("Media",H10)))</formula>
    </cfRule>
    <cfRule type="containsText" dxfId="1706" priority="584" operator="containsText" text="Alta">
      <formula>NOT(ISERROR(SEARCH("Alta",H10)))</formula>
    </cfRule>
    <cfRule type="containsText" dxfId="1705" priority="586" operator="containsText" text="Muy Alta">
      <formula>NOT(ISERROR(SEARCH("Muy Alta",H10)))</formula>
    </cfRule>
  </conditionalFormatting>
  <conditionalFormatting sqref="I10:I24">
    <cfRule type="containsText" dxfId="1704" priority="577" operator="containsText" text="Catastrófico">
      <formula>NOT(ISERROR(SEARCH("Catastrófico",I10)))</formula>
    </cfRule>
    <cfRule type="containsText" dxfId="1703" priority="578" operator="containsText" text="Mayor">
      <formula>NOT(ISERROR(SEARCH("Mayor",I10)))</formula>
    </cfRule>
    <cfRule type="containsText" dxfId="1702" priority="579" operator="containsText" text="Menor">
      <formula>NOT(ISERROR(SEARCH("Menor",I10)))</formula>
    </cfRule>
    <cfRule type="containsText" dxfId="1701" priority="580" operator="containsText" text="Leve">
      <formula>NOT(ISERROR(SEARCH("Leve",I10)))</formula>
    </cfRule>
    <cfRule type="containsText" dxfId="1700" priority="585" operator="containsText" text="Moderado">
      <formula>NOT(ISERROR(SEARCH("Moderado",I10)))</formula>
    </cfRule>
  </conditionalFormatting>
  <conditionalFormatting sqref="K10:K24">
    <cfRule type="containsText" dxfId="1699" priority="572" operator="containsText" text="Media">
      <formula>NOT(ISERROR(SEARCH("Media",K10)))</formula>
    </cfRule>
  </conditionalFormatting>
  <conditionalFormatting sqref="L10:L24">
    <cfRule type="containsText" dxfId="1698" priority="571" operator="containsText" text="Moderado">
      <formula>NOT(ISERROR(SEARCH("Moderado",L10)))</formula>
    </cfRule>
  </conditionalFormatting>
  <conditionalFormatting sqref="C15">
    <cfRule type="containsText" dxfId="1697" priority="565" operator="containsText" text="3- Moderado">
      <formula>NOT(ISERROR(SEARCH("3- Moderado",C15)))</formula>
    </cfRule>
    <cfRule type="containsText" dxfId="1696" priority="566" operator="containsText" text="6- Moderado">
      <formula>NOT(ISERROR(SEARCH("6- Moderado",C15)))</formula>
    </cfRule>
    <cfRule type="containsText" dxfId="1695" priority="567" operator="containsText" text="4- Moderado">
      <formula>NOT(ISERROR(SEARCH("4- Moderado",C15)))</formula>
    </cfRule>
    <cfRule type="containsText" dxfId="1694" priority="568" operator="containsText" text="3- Bajo">
      <formula>NOT(ISERROR(SEARCH("3- Bajo",C15)))</formula>
    </cfRule>
    <cfRule type="containsText" dxfId="1693" priority="569" operator="containsText" text="4- Bajo">
      <formula>NOT(ISERROR(SEARCH("4- Bajo",C15)))</formula>
    </cfRule>
    <cfRule type="containsText" dxfId="1692" priority="570" operator="containsText" text="1- Bajo">
      <formula>NOT(ISERROR(SEARCH("1- Bajo",C15)))</formula>
    </cfRule>
  </conditionalFormatting>
  <conditionalFormatting sqref="D15">
    <cfRule type="containsText" dxfId="1691" priority="559" operator="containsText" text="3- Moderado">
      <formula>NOT(ISERROR(SEARCH("3- Moderado",D15)))</formula>
    </cfRule>
    <cfRule type="containsText" dxfId="1690" priority="560" operator="containsText" text="6- Moderado">
      <formula>NOT(ISERROR(SEARCH("6- Moderado",D15)))</formula>
    </cfRule>
    <cfRule type="containsText" dxfId="1689" priority="561" operator="containsText" text="4- Moderado">
      <formula>NOT(ISERROR(SEARCH("4- Moderado",D15)))</formula>
    </cfRule>
    <cfRule type="containsText" dxfId="1688" priority="562" operator="containsText" text="3- Bajo">
      <formula>NOT(ISERROR(SEARCH("3- Bajo",D15)))</formula>
    </cfRule>
    <cfRule type="containsText" dxfId="1687" priority="563" operator="containsText" text="4- Bajo">
      <formula>NOT(ISERROR(SEARCH("4- Bajo",D15)))</formula>
    </cfRule>
    <cfRule type="containsText" dxfId="1686" priority="564" operator="containsText" text="1- Bajo">
      <formula>NOT(ISERROR(SEARCH("1- Bajo",D15)))</formula>
    </cfRule>
  </conditionalFormatting>
  <conditionalFormatting sqref="J10:J24">
    <cfRule type="containsText" dxfId="1685" priority="558" operator="containsText" text="Moderado">
      <formula>NOT(ISERROR(SEARCH("Moderado",J10)))</formula>
    </cfRule>
  </conditionalFormatting>
  <conditionalFormatting sqref="J10:J24">
    <cfRule type="containsText" dxfId="1684" priority="556" operator="containsText" text="Bajo">
      <formula>NOT(ISERROR(SEARCH("Bajo",J10)))</formula>
    </cfRule>
    <cfRule type="containsText" dxfId="1683" priority="557" operator="containsText" text="Extremo">
      <formula>NOT(ISERROR(SEARCH("Extremo",J10)))</formula>
    </cfRule>
  </conditionalFormatting>
  <conditionalFormatting sqref="K10:K24">
    <cfRule type="containsText" dxfId="1682" priority="554" operator="containsText" text="Baja">
      <formula>NOT(ISERROR(SEARCH("Baja",K10)))</formula>
    </cfRule>
    <cfRule type="containsText" dxfId="1681" priority="555" operator="containsText" text="Muy Baja">
      <formula>NOT(ISERROR(SEARCH("Muy Baja",K10)))</formula>
    </cfRule>
  </conditionalFormatting>
  <conditionalFormatting sqref="K10:K24">
    <cfRule type="containsText" dxfId="1680" priority="552" operator="containsText" text="Muy Alta">
      <formula>NOT(ISERROR(SEARCH("Muy Alta",K10)))</formula>
    </cfRule>
    <cfRule type="containsText" dxfId="1679" priority="553" operator="containsText" text="Alta">
      <formula>NOT(ISERROR(SEARCH("Alta",K10)))</formula>
    </cfRule>
  </conditionalFormatting>
  <conditionalFormatting sqref="L10:L24">
    <cfRule type="containsText" dxfId="1678" priority="548" operator="containsText" text="Catastrófico">
      <formula>NOT(ISERROR(SEARCH("Catastrófico",L10)))</formula>
    </cfRule>
    <cfRule type="containsText" dxfId="1677" priority="549" operator="containsText" text="Mayor">
      <formula>NOT(ISERROR(SEARCH("Mayor",L10)))</formula>
    </cfRule>
    <cfRule type="containsText" dxfId="1676" priority="550" operator="containsText" text="Menor">
      <formula>NOT(ISERROR(SEARCH("Menor",L10)))</formula>
    </cfRule>
    <cfRule type="containsText" dxfId="1675" priority="551" operator="containsText" text="Leve">
      <formula>NOT(ISERROR(SEARCH("Leve",L10)))</formula>
    </cfRule>
  </conditionalFormatting>
  <conditionalFormatting sqref="A20 E20">
    <cfRule type="containsText" dxfId="1674" priority="542" operator="containsText" text="3- Moderado">
      <formula>NOT(ISERROR(SEARCH("3- Moderado",A20)))</formula>
    </cfRule>
    <cfRule type="containsText" dxfId="1673" priority="543" operator="containsText" text="6- Moderado">
      <formula>NOT(ISERROR(SEARCH("6- Moderado",A20)))</formula>
    </cfRule>
    <cfRule type="containsText" dxfId="1672" priority="544" operator="containsText" text="4- Moderado">
      <formula>NOT(ISERROR(SEARCH("4- Moderado",A20)))</formula>
    </cfRule>
    <cfRule type="containsText" dxfId="1671" priority="545" operator="containsText" text="3- Bajo">
      <formula>NOT(ISERROR(SEARCH("3- Bajo",A20)))</formula>
    </cfRule>
    <cfRule type="containsText" dxfId="1670" priority="546" operator="containsText" text="4- Bajo">
      <formula>NOT(ISERROR(SEARCH("4- Bajo",A20)))</formula>
    </cfRule>
    <cfRule type="containsText" dxfId="1669" priority="547" operator="containsText" text="1- Bajo">
      <formula>NOT(ISERROR(SEARCH("1- Bajo",A20)))</formula>
    </cfRule>
  </conditionalFormatting>
  <conditionalFormatting sqref="F20:G20">
    <cfRule type="containsText" dxfId="1668" priority="536" operator="containsText" text="3- Moderado">
      <formula>NOT(ISERROR(SEARCH("3- Moderado",F20)))</formula>
    </cfRule>
    <cfRule type="containsText" dxfId="1667" priority="537" operator="containsText" text="6- Moderado">
      <formula>NOT(ISERROR(SEARCH("6- Moderado",F20)))</formula>
    </cfRule>
    <cfRule type="containsText" dxfId="1666" priority="538" operator="containsText" text="4- Moderado">
      <formula>NOT(ISERROR(SEARCH("4- Moderado",F20)))</formula>
    </cfRule>
    <cfRule type="containsText" dxfId="1665" priority="539" operator="containsText" text="3- Bajo">
      <formula>NOT(ISERROR(SEARCH("3- Bajo",F20)))</formula>
    </cfRule>
    <cfRule type="containsText" dxfId="1664" priority="540" operator="containsText" text="4- Bajo">
      <formula>NOT(ISERROR(SEARCH("4- Bajo",F20)))</formula>
    </cfRule>
    <cfRule type="containsText" dxfId="1663" priority="541" operator="containsText" text="1- Bajo">
      <formula>NOT(ISERROR(SEARCH("1- Bajo",F20)))</formula>
    </cfRule>
  </conditionalFormatting>
  <conditionalFormatting sqref="C20">
    <cfRule type="containsText" dxfId="1662" priority="530" operator="containsText" text="3- Moderado">
      <formula>NOT(ISERROR(SEARCH("3- Moderado",C20)))</formula>
    </cfRule>
    <cfRule type="containsText" dxfId="1661" priority="531" operator="containsText" text="6- Moderado">
      <formula>NOT(ISERROR(SEARCH("6- Moderado",C20)))</formula>
    </cfRule>
    <cfRule type="containsText" dxfId="1660" priority="532" operator="containsText" text="4- Moderado">
      <formula>NOT(ISERROR(SEARCH("4- Moderado",C20)))</formula>
    </cfRule>
    <cfRule type="containsText" dxfId="1659" priority="533" operator="containsText" text="3- Bajo">
      <formula>NOT(ISERROR(SEARCH("3- Bajo",C20)))</formula>
    </cfRule>
    <cfRule type="containsText" dxfId="1658" priority="534" operator="containsText" text="4- Bajo">
      <formula>NOT(ISERROR(SEARCH("4- Bajo",C20)))</formula>
    </cfRule>
    <cfRule type="containsText" dxfId="1657" priority="535" operator="containsText" text="1- Bajo">
      <formula>NOT(ISERROR(SEARCH("1- Bajo",C20)))</formula>
    </cfRule>
  </conditionalFormatting>
  <conditionalFormatting sqref="D20">
    <cfRule type="containsText" dxfId="1656" priority="524" operator="containsText" text="3- Moderado">
      <formula>NOT(ISERROR(SEARCH("3- Moderado",D20)))</formula>
    </cfRule>
    <cfRule type="containsText" dxfId="1655" priority="525" operator="containsText" text="6- Moderado">
      <formula>NOT(ISERROR(SEARCH("6- Moderado",D20)))</formula>
    </cfRule>
    <cfRule type="containsText" dxfId="1654" priority="526" operator="containsText" text="4- Moderado">
      <formula>NOT(ISERROR(SEARCH("4- Moderado",D20)))</formula>
    </cfRule>
    <cfRule type="containsText" dxfId="1653" priority="527" operator="containsText" text="3- Bajo">
      <formula>NOT(ISERROR(SEARCH("3- Bajo",D20)))</formula>
    </cfRule>
    <cfRule type="containsText" dxfId="1652" priority="528" operator="containsText" text="4- Bajo">
      <formula>NOT(ISERROR(SEARCH("4- Bajo",D20)))</formula>
    </cfRule>
    <cfRule type="containsText" dxfId="1651" priority="529" operator="containsText" text="1- Bajo">
      <formula>NOT(ISERROR(SEARCH("1- Bajo",D20)))</formula>
    </cfRule>
  </conditionalFormatting>
  <conditionalFormatting sqref="K25:L25">
    <cfRule type="containsText" dxfId="1650" priority="518" operator="containsText" text="3- Moderado">
      <formula>NOT(ISERROR(SEARCH("3- Moderado",K25)))</formula>
    </cfRule>
    <cfRule type="containsText" dxfId="1649" priority="519" operator="containsText" text="6- Moderado">
      <formula>NOT(ISERROR(SEARCH("6- Moderado",K25)))</formula>
    </cfRule>
    <cfRule type="containsText" dxfId="1648" priority="520" operator="containsText" text="4- Moderado">
      <formula>NOT(ISERROR(SEARCH("4- Moderado",K25)))</formula>
    </cfRule>
    <cfRule type="containsText" dxfId="1647" priority="521" operator="containsText" text="3- Bajo">
      <formula>NOT(ISERROR(SEARCH("3- Bajo",K25)))</formula>
    </cfRule>
    <cfRule type="containsText" dxfId="1646" priority="522" operator="containsText" text="4- Bajo">
      <formula>NOT(ISERROR(SEARCH("4- Bajo",K25)))</formula>
    </cfRule>
    <cfRule type="containsText" dxfId="1645" priority="523" operator="containsText" text="1- Bajo">
      <formula>NOT(ISERROR(SEARCH("1- Bajo",K25)))</formula>
    </cfRule>
  </conditionalFormatting>
  <conditionalFormatting sqref="H25:I25">
    <cfRule type="containsText" dxfId="1644" priority="512" operator="containsText" text="3- Moderado">
      <formula>NOT(ISERROR(SEARCH("3- Moderado",H25)))</formula>
    </cfRule>
    <cfRule type="containsText" dxfId="1643" priority="513" operator="containsText" text="6- Moderado">
      <formula>NOT(ISERROR(SEARCH("6- Moderado",H25)))</formula>
    </cfRule>
    <cfRule type="containsText" dxfId="1642" priority="514" operator="containsText" text="4- Moderado">
      <formula>NOT(ISERROR(SEARCH("4- Moderado",H25)))</formula>
    </cfRule>
    <cfRule type="containsText" dxfId="1641" priority="515" operator="containsText" text="3- Bajo">
      <formula>NOT(ISERROR(SEARCH("3- Bajo",H25)))</formula>
    </cfRule>
    <cfRule type="containsText" dxfId="1640" priority="516" operator="containsText" text="4- Bajo">
      <formula>NOT(ISERROR(SEARCH("4- Bajo",H25)))</formula>
    </cfRule>
    <cfRule type="containsText" dxfId="1639" priority="517" operator="containsText" text="1- Bajo">
      <formula>NOT(ISERROR(SEARCH("1- Bajo",H25)))</formula>
    </cfRule>
  </conditionalFormatting>
  <conditionalFormatting sqref="A25 C25:E25">
    <cfRule type="containsText" dxfId="1638" priority="506" operator="containsText" text="3- Moderado">
      <formula>NOT(ISERROR(SEARCH("3- Moderado",A25)))</formula>
    </cfRule>
    <cfRule type="containsText" dxfId="1637" priority="507" operator="containsText" text="6- Moderado">
      <formula>NOT(ISERROR(SEARCH("6- Moderado",A25)))</formula>
    </cfRule>
    <cfRule type="containsText" dxfId="1636" priority="508" operator="containsText" text="4- Moderado">
      <formula>NOT(ISERROR(SEARCH("4- Moderado",A25)))</formula>
    </cfRule>
    <cfRule type="containsText" dxfId="1635" priority="509" operator="containsText" text="3- Bajo">
      <formula>NOT(ISERROR(SEARCH("3- Bajo",A25)))</formula>
    </cfRule>
    <cfRule type="containsText" dxfId="1634" priority="510" operator="containsText" text="4- Bajo">
      <formula>NOT(ISERROR(SEARCH("4- Bajo",A25)))</formula>
    </cfRule>
    <cfRule type="containsText" dxfId="1633" priority="511" operator="containsText" text="1- Bajo">
      <formula>NOT(ISERROR(SEARCH("1- Bajo",A25)))</formula>
    </cfRule>
  </conditionalFormatting>
  <conditionalFormatting sqref="F25:G25">
    <cfRule type="containsText" dxfId="1632" priority="500" operator="containsText" text="3- Moderado">
      <formula>NOT(ISERROR(SEARCH("3- Moderado",F25)))</formula>
    </cfRule>
    <cfRule type="containsText" dxfId="1631" priority="501" operator="containsText" text="6- Moderado">
      <formula>NOT(ISERROR(SEARCH("6- Moderado",F25)))</formula>
    </cfRule>
    <cfRule type="containsText" dxfId="1630" priority="502" operator="containsText" text="4- Moderado">
      <formula>NOT(ISERROR(SEARCH("4- Moderado",F25)))</formula>
    </cfRule>
    <cfRule type="containsText" dxfId="1629" priority="503" operator="containsText" text="3- Bajo">
      <formula>NOT(ISERROR(SEARCH("3- Bajo",F25)))</formula>
    </cfRule>
    <cfRule type="containsText" dxfId="1628" priority="504" operator="containsText" text="4- Bajo">
      <formula>NOT(ISERROR(SEARCH("4- Bajo",F25)))</formula>
    </cfRule>
    <cfRule type="containsText" dxfId="1627" priority="505" operator="containsText" text="1- Bajo">
      <formula>NOT(ISERROR(SEARCH("1- Bajo",F25)))</formula>
    </cfRule>
  </conditionalFormatting>
  <conditionalFormatting sqref="J25:J29">
    <cfRule type="containsText" dxfId="1626" priority="495" operator="containsText" text="Bajo">
      <formula>NOT(ISERROR(SEARCH("Bajo",J25)))</formula>
    </cfRule>
    <cfRule type="containsText" dxfId="1625" priority="496" operator="containsText" text="Moderado">
      <formula>NOT(ISERROR(SEARCH("Moderado",J25)))</formula>
    </cfRule>
    <cfRule type="containsText" dxfId="1624" priority="497" operator="containsText" text="Alto">
      <formula>NOT(ISERROR(SEARCH("Alto",J25)))</formula>
    </cfRule>
    <cfRule type="containsText" dxfId="1623" priority="498" operator="containsText" text="Extremo">
      <formula>NOT(ISERROR(SEARCH("Extremo",J25)))</formula>
    </cfRule>
    <cfRule type="colorScale" priority="499">
      <colorScale>
        <cfvo type="min"/>
        <cfvo type="max"/>
        <color rgb="FFFF7128"/>
        <color rgb="FFFFEF9C"/>
      </colorScale>
    </cfRule>
  </conditionalFormatting>
  <conditionalFormatting sqref="M25:M29">
    <cfRule type="containsText" dxfId="1622" priority="470" operator="containsText" text="Moderado">
      <formula>NOT(ISERROR(SEARCH("Moderado",M25)))</formula>
    </cfRule>
    <cfRule type="containsText" dxfId="1621" priority="490" operator="containsText" text="Bajo">
      <formula>NOT(ISERROR(SEARCH("Bajo",M25)))</formula>
    </cfRule>
    <cfRule type="containsText" dxfId="1620" priority="491" operator="containsText" text="Moderado">
      <formula>NOT(ISERROR(SEARCH("Moderado",M25)))</formula>
    </cfRule>
    <cfRule type="containsText" dxfId="1619" priority="492" operator="containsText" text="Alto">
      <formula>NOT(ISERROR(SEARCH("Alto",M25)))</formula>
    </cfRule>
    <cfRule type="containsText" dxfId="1618" priority="493" operator="containsText" text="Extremo">
      <formula>NOT(ISERROR(SEARCH("Extremo",M25)))</formula>
    </cfRule>
    <cfRule type="colorScale" priority="494">
      <colorScale>
        <cfvo type="min"/>
        <cfvo type="max"/>
        <color rgb="FFFF7128"/>
        <color rgb="FFFFEF9C"/>
      </colorScale>
    </cfRule>
  </conditionalFormatting>
  <conditionalFormatting sqref="N25">
    <cfRule type="containsText" dxfId="1617" priority="484" operator="containsText" text="3- Moderado">
      <formula>NOT(ISERROR(SEARCH("3- Moderado",N25)))</formula>
    </cfRule>
    <cfRule type="containsText" dxfId="1616" priority="485" operator="containsText" text="6- Moderado">
      <formula>NOT(ISERROR(SEARCH("6- Moderado",N25)))</formula>
    </cfRule>
    <cfRule type="containsText" dxfId="1615" priority="486" operator="containsText" text="4- Moderado">
      <formula>NOT(ISERROR(SEARCH("4- Moderado",N25)))</formula>
    </cfRule>
    <cfRule type="containsText" dxfId="1614" priority="487" operator="containsText" text="3- Bajo">
      <formula>NOT(ISERROR(SEARCH("3- Bajo",N25)))</formula>
    </cfRule>
    <cfRule type="containsText" dxfId="1613" priority="488" operator="containsText" text="4- Bajo">
      <formula>NOT(ISERROR(SEARCH("4- Bajo",N25)))</formula>
    </cfRule>
    <cfRule type="containsText" dxfId="1612" priority="489" operator="containsText" text="1- Bajo">
      <formula>NOT(ISERROR(SEARCH("1- Bajo",N25)))</formula>
    </cfRule>
  </conditionalFormatting>
  <conditionalFormatting sqref="H25:H29">
    <cfRule type="containsText" dxfId="1611" priority="471" operator="containsText" text="Muy Alta">
      <formula>NOT(ISERROR(SEARCH("Muy Alta",H25)))</formula>
    </cfRule>
    <cfRule type="containsText" dxfId="1610" priority="472" operator="containsText" text="Alta">
      <formula>NOT(ISERROR(SEARCH("Alta",H25)))</formula>
    </cfRule>
    <cfRule type="containsText" dxfId="1609" priority="473" operator="containsText" text="Muy Alta">
      <formula>NOT(ISERROR(SEARCH("Muy Alta",H25)))</formula>
    </cfRule>
    <cfRule type="containsText" dxfId="1608" priority="478" operator="containsText" text="Muy Baja">
      <formula>NOT(ISERROR(SEARCH("Muy Baja",H25)))</formula>
    </cfRule>
    <cfRule type="containsText" dxfId="1607" priority="479" operator="containsText" text="Baja">
      <formula>NOT(ISERROR(SEARCH("Baja",H25)))</formula>
    </cfRule>
    <cfRule type="containsText" dxfId="1606" priority="480" operator="containsText" text="Media">
      <formula>NOT(ISERROR(SEARCH("Media",H25)))</formula>
    </cfRule>
    <cfRule type="containsText" dxfId="1605" priority="481" operator="containsText" text="Alta">
      <formula>NOT(ISERROR(SEARCH("Alta",H25)))</formula>
    </cfRule>
    <cfRule type="containsText" dxfId="1604" priority="483" operator="containsText" text="Muy Alta">
      <formula>NOT(ISERROR(SEARCH("Muy Alta",H25)))</formula>
    </cfRule>
  </conditionalFormatting>
  <conditionalFormatting sqref="I25:I29">
    <cfRule type="containsText" dxfId="1603" priority="474" operator="containsText" text="Catastrófico">
      <formula>NOT(ISERROR(SEARCH("Catastrófico",I25)))</formula>
    </cfRule>
    <cfRule type="containsText" dxfId="1602" priority="475" operator="containsText" text="Mayor">
      <formula>NOT(ISERROR(SEARCH("Mayor",I25)))</formula>
    </cfRule>
    <cfRule type="containsText" dxfId="1601" priority="476" operator="containsText" text="Menor">
      <formula>NOT(ISERROR(SEARCH("Menor",I25)))</formula>
    </cfRule>
    <cfRule type="containsText" dxfId="1600" priority="477" operator="containsText" text="Leve">
      <formula>NOT(ISERROR(SEARCH("Leve",I25)))</formula>
    </cfRule>
    <cfRule type="containsText" dxfId="1599" priority="482" operator="containsText" text="Moderado">
      <formula>NOT(ISERROR(SEARCH("Moderado",I25)))</formula>
    </cfRule>
  </conditionalFormatting>
  <conditionalFormatting sqref="K25:K29">
    <cfRule type="containsText" dxfId="1598" priority="469" operator="containsText" text="Media">
      <formula>NOT(ISERROR(SEARCH("Media",K25)))</formula>
    </cfRule>
  </conditionalFormatting>
  <conditionalFormatting sqref="L25:L29">
    <cfRule type="containsText" dxfId="1597" priority="468" operator="containsText" text="Moderado">
      <formula>NOT(ISERROR(SEARCH("Moderado",L25)))</formula>
    </cfRule>
  </conditionalFormatting>
  <conditionalFormatting sqref="J25:J29">
    <cfRule type="containsText" dxfId="1596" priority="467" operator="containsText" text="Moderado">
      <formula>NOT(ISERROR(SEARCH("Moderado",J25)))</formula>
    </cfRule>
  </conditionalFormatting>
  <conditionalFormatting sqref="J25:J29">
    <cfRule type="containsText" dxfId="1595" priority="465" operator="containsText" text="Bajo">
      <formula>NOT(ISERROR(SEARCH("Bajo",J25)))</formula>
    </cfRule>
    <cfRule type="containsText" dxfId="1594" priority="466" operator="containsText" text="Extremo">
      <formula>NOT(ISERROR(SEARCH("Extremo",J25)))</formula>
    </cfRule>
  </conditionalFormatting>
  <conditionalFormatting sqref="K25:K29">
    <cfRule type="containsText" dxfId="1593" priority="463" operator="containsText" text="Baja">
      <formula>NOT(ISERROR(SEARCH("Baja",K25)))</formula>
    </cfRule>
    <cfRule type="containsText" dxfId="1592" priority="464" operator="containsText" text="Muy Baja">
      <formula>NOT(ISERROR(SEARCH("Muy Baja",K25)))</formula>
    </cfRule>
  </conditionalFormatting>
  <conditionalFormatting sqref="K25:K29">
    <cfRule type="containsText" dxfId="1591" priority="461" operator="containsText" text="Muy Alta">
      <formula>NOT(ISERROR(SEARCH("Muy Alta",K25)))</formula>
    </cfRule>
    <cfRule type="containsText" dxfId="1590" priority="462" operator="containsText" text="Alta">
      <formula>NOT(ISERROR(SEARCH("Alta",K25)))</formula>
    </cfRule>
  </conditionalFormatting>
  <conditionalFormatting sqref="L25:L29">
    <cfRule type="containsText" dxfId="1589" priority="457" operator="containsText" text="Catastrófico">
      <formula>NOT(ISERROR(SEARCH("Catastrófico",L25)))</formula>
    </cfRule>
    <cfRule type="containsText" dxfId="1588" priority="458" operator="containsText" text="Mayor">
      <formula>NOT(ISERROR(SEARCH("Mayor",L25)))</formula>
    </cfRule>
    <cfRule type="containsText" dxfId="1587" priority="459" operator="containsText" text="Menor">
      <formula>NOT(ISERROR(SEARCH("Menor",L25)))</formula>
    </cfRule>
    <cfRule type="containsText" dxfId="1586" priority="460" operator="containsText" text="Leve">
      <formula>NOT(ISERROR(SEARCH("Leve",L25)))</formula>
    </cfRule>
  </conditionalFormatting>
  <conditionalFormatting sqref="K30:L30">
    <cfRule type="containsText" dxfId="1585" priority="451" operator="containsText" text="3- Moderado">
      <formula>NOT(ISERROR(SEARCH("3- Moderado",K30)))</formula>
    </cfRule>
    <cfRule type="containsText" dxfId="1584" priority="452" operator="containsText" text="6- Moderado">
      <formula>NOT(ISERROR(SEARCH("6- Moderado",K30)))</formula>
    </cfRule>
    <cfRule type="containsText" dxfId="1583" priority="453" operator="containsText" text="4- Moderado">
      <formula>NOT(ISERROR(SEARCH("4- Moderado",K30)))</formula>
    </cfRule>
    <cfRule type="containsText" dxfId="1582" priority="454" operator="containsText" text="3- Bajo">
      <formula>NOT(ISERROR(SEARCH("3- Bajo",K30)))</formula>
    </cfRule>
    <cfRule type="containsText" dxfId="1581" priority="455" operator="containsText" text="4- Bajo">
      <formula>NOT(ISERROR(SEARCH("4- Bajo",K30)))</formula>
    </cfRule>
    <cfRule type="containsText" dxfId="1580" priority="456" operator="containsText" text="1- Bajo">
      <formula>NOT(ISERROR(SEARCH("1- Bajo",K30)))</formula>
    </cfRule>
  </conditionalFormatting>
  <conditionalFormatting sqref="H30:I30">
    <cfRule type="containsText" dxfId="1579" priority="445" operator="containsText" text="3- Moderado">
      <formula>NOT(ISERROR(SEARCH("3- Moderado",H30)))</formula>
    </cfRule>
    <cfRule type="containsText" dxfId="1578" priority="446" operator="containsText" text="6- Moderado">
      <formula>NOT(ISERROR(SEARCH("6- Moderado",H30)))</formula>
    </cfRule>
    <cfRule type="containsText" dxfId="1577" priority="447" operator="containsText" text="4- Moderado">
      <formula>NOT(ISERROR(SEARCH("4- Moderado",H30)))</formula>
    </cfRule>
    <cfRule type="containsText" dxfId="1576" priority="448" operator="containsText" text="3- Bajo">
      <formula>NOT(ISERROR(SEARCH("3- Bajo",H30)))</formula>
    </cfRule>
    <cfRule type="containsText" dxfId="1575" priority="449" operator="containsText" text="4- Bajo">
      <formula>NOT(ISERROR(SEARCH("4- Bajo",H30)))</formula>
    </cfRule>
    <cfRule type="containsText" dxfId="1574" priority="450" operator="containsText" text="1- Bajo">
      <formula>NOT(ISERROR(SEARCH("1- Bajo",H30)))</formula>
    </cfRule>
  </conditionalFormatting>
  <conditionalFormatting sqref="A30 C30:E30">
    <cfRule type="containsText" dxfId="1573" priority="439" operator="containsText" text="3- Moderado">
      <formula>NOT(ISERROR(SEARCH("3- Moderado",A30)))</formula>
    </cfRule>
    <cfRule type="containsText" dxfId="1572" priority="440" operator="containsText" text="6- Moderado">
      <formula>NOT(ISERROR(SEARCH("6- Moderado",A30)))</formula>
    </cfRule>
    <cfRule type="containsText" dxfId="1571" priority="441" operator="containsText" text="4- Moderado">
      <formula>NOT(ISERROR(SEARCH("4- Moderado",A30)))</formula>
    </cfRule>
    <cfRule type="containsText" dxfId="1570" priority="442" operator="containsText" text="3- Bajo">
      <formula>NOT(ISERROR(SEARCH("3- Bajo",A30)))</formula>
    </cfRule>
    <cfRule type="containsText" dxfId="1569" priority="443" operator="containsText" text="4- Bajo">
      <formula>NOT(ISERROR(SEARCH("4- Bajo",A30)))</formula>
    </cfRule>
    <cfRule type="containsText" dxfId="1568" priority="444" operator="containsText" text="1- Bajo">
      <formula>NOT(ISERROR(SEARCH("1- Bajo",A30)))</formula>
    </cfRule>
  </conditionalFormatting>
  <conditionalFormatting sqref="F30:G30">
    <cfRule type="containsText" dxfId="1567" priority="433" operator="containsText" text="3- Moderado">
      <formula>NOT(ISERROR(SEARCH("3- Moderado",F30)))</formula>
    </cfRule>
    <cfRule type="containsText" dxfId="1566" priority="434" operator="containsText" text="6- Moderado">
      <formula>NOT(ISERROR(SEARCH("6- Moderado",F30)))</formula>
    </cfRule>
    <cfRule type="containsText" dxfId="1565" priority="435" operator="containsText" text="4- Moderado">
      <formula>NOT(ISERROR(SEARCH("4- Moderado",F30)))</formula>
    </cfRule>
    <cfRule type="containsText" dxfId="1564" priority="436" operator="containsText" text="3- Bajo">
      <formula>NOT(ISERROR(SEARCH("3- Bajo",F30)))</formula>
    </cfRule>
    <cfRule type="containsText" dxfId="1563" priority="437" operator="containsText" text="4- Bajo">
      <formula>NOT(ISERROR(SEARCH("4- Bajo",F30)))</formula>
    </cfRule>
    <cfRule type="containsText" dxfId="1562" priority="438" operator="containsText" text="1- Bajo">
      <formula>NOT(ISERROR(SEARCH("1- Bajo",F30)))</formula>
    </cfRule>
  </conditionalFormatting>
  <conditionalFormatting sqref="J30:J34">
    <cfRule type="containsText" dxfId="1561" priority="428" operator="containsText" text="Bajo">
      <formula>NOT(ISERROR(SEARCH("Bajo",J30)))</formula>
    </cfRule>
    <cfRule type="containsText" dxfId="1560" priority="429" operator="containsText" text="Moderado">
      <formula>NOT(ISERROR(SEARCH("Moderado",J30)))</formula>
    </cfRule>
    <cfRule type="containsText" dxfId="1559" priority="430" operator="containsText" text="Alto">
      <formula>NOT(ISERROR(SEARCH("Alto",J30)))</formula>
    </cfRule>
    <cfRule type="containsText" dxfId="1558" priority="431" operator="containsText" text="Extremo">
      <formula>NOT(ISERROR(SEARCH("Extremo",J30)))</formula>
    </cfRule>
    <cfRule type="colorScale" priority="432">
      <colorScale>
        <cfvo type="min"/>
        <cfvo type="max"/>
        <color rgb="FFFF7128"/>
        <color rgb="FFFFEF9C"/>
      </colorScale>
    </cfRule>
  </conditionalFormatting>
  <conditionalFormatting sqref="M30:M34">
    <cfRule type="containsText" dxfId="1557" priority="403" operator="containsText" text="Moderado">
      <formula>NOT(ISERROR(SEARCH("Moderado",M30)))</formula>
    </cfRule>
    <cfRule type="containsText" dxfId="1556" priority="423" operator="containsText" text="Bajo">
      <formula>NOT(ISERROR(SEARCH("Bajo",M30)))</formula>
    </cfRule>
    <cfRule type="containsText" dxfId="1555" priority="424" operator="containsText" text="Moderado">
      <formula>NOT(ISERROR(SEARCH("Moderado",M30)))</formula>
    </cfRule>
    <cfRule type="containsText" dxfId="1554" priority="425" operator="containsText" text="Alto">
      <formula>NOT(ISERROR(SEARCH("Alto",M30)))</formula>
    </cfRule>
    <cfRule type="containsText" dxfId="1553" priority="426" operator="containsText" text="Extremo">
      <formula>NOT(ISERROR(SEARCH("Extremo",M30)))</formula>
    </cfRule>
    <cfRule type="colorScale" priority="427">
      <colorScale>
        <cfvo type="min"/>
        <cfvo type="max"/>
        <color rgb="FFFF7128"/>
        <color rgb="FFFFEF9C"/>
      </colorScale>
    </cfRule>
  </conditionalFormatting>
  <conditionalFormatting sqref="N30">
    <cfRule type="containsText" dxfId="1552" priority="417" operator="containsText" text="3- Moderado">
      <formula>NOT(ISERROR(SEARCH("3- Moderado",N30)))</formula>
    </cfRule>
    <cfRule type="containsText" dxfId="1551" priority="418" operator="containsText" text="6- Moderado">
      <formula>NOT(ISERROR(SEARCH("6- Moderado",N30)))</formula>
    </cfRule>
    <cfRule type="containsText" dxfId="1550" priority="419" operator="containsText" text="4- Moderado">
      <formula>NOT(ISERROR(SEARCH("4- Moderado",N30)))</formula>
    </cfRule>
    <cfRule type="containsText" dxfId="1549" priority="420" operator="containsText" text="3- Bajo">
      <formula>NOT(ISERROR(SEARCH("3- Bajo",N30)))</formula>
    </cfRule>
    <cfRule type="containsText" dxfId="1548" priority="421" operator="containsText" text="4- Bajo">
      <formula>NOT(ISERROR(SEARCH("4- Bajo",N30)))</formula>
    </cfRule>
    <cfRule type="containsText" dxfId="1547" priority="422" operator="containsText" text="1- Bajo">
      <formula>NOT(ISERROR(SEARCH("1- Bajo",N30)))</formula>
    </cfRule>
  </conditionalFormatting>
  <conditionalFormatting sqref="H30:H34">
    <cfRule type="containsText" dxfId="1546" priority="404" operator="containsText" text="Muy Alta">
      <formula>NOT(ISERROR(SEARCH("Muy Alta",H30)))</formula>
    </cfRule>
    <cfRule type="containsText" dxfId="1545" priority="405" operator="containsText" text="Alta">
      <formula>NOT(ISERROR(SEARCH("Alta",H30)))</formula>
    </cfRule>
    <cfRule type="containsText" dxfId="1544" priority="406" operator="containsText" text="Muy Alta">
      <formula>NOT(ISERROR(SEARCH("Muy Alta",H30)))</formula>
    </cfRule>
    <cfRule type="containsText" dxfId="1543" priority="411" operator="containsText" text="Muy Baja">
      <formula>NOT(ISERROR(SEARCH("Muy Baja",H30)))</formula>
    </cfRule>
    <cfRule type="containsText" dxfId="1542" priority="412" operator="containsText" text="Baja">
      <formula>NOT(ISERROR(SEARCH("Baja",H30)))</formula>
    </cfRule>
    <cfRule type="containsText" dxfId="1541" priority="413" operator="containsText" text="Media">
      <formula>NOT(ISERROR(SEARCH("Media",H30)))</formula>
    </cfRule>
    <cfRule type="containsText" dxfId="1540" priority="414" operator="containsText" text="Alta">
      <formula>NOT(ISERROR(SEARCH("Alta",H30)))</formula>
    </cfRule>
    <cfRule type="containsText" dxfId="1539" priority="416" operator="containsText" text="Muy Alta">
      <formula>NOT(ISERROR(SEARCH("Muy Alta",H30)))</formula>
    </cfRule>
  </conditionalFormatting>
  <conditionalFormatting sqref="I30:I34">
    <cfRule type="containsText" dxfId="1538" priority="407" operator="containsText" text="Catastrófico">
      <formula>NOT(ISERROR(SEARCH("Catastrófico",I30)))</formula>
    </cfRule>
    <cfRule type="containsText" dxfId="1537" priority="408" operator="containsText" text="Mayor">
      <formula>NOT(ISERROR(SEARCH("Mayor",I30)))</formula>
    </cfRule>
    <cfRule type="containsText" dxfId="1536" priority="409" operator="containsText" text="Menor">
      <formula>NOT(ISERROR(SEARCH("Menor",I30)))</formula>
    </cfRule>
    <cfRule type="containsText" dxfId="1535" priority="410" operator="containsText" text="Leve">
      <formula>NOT(ISERROR(SEARCH("Leve",I30)))</formula>
    </cfRule>
    <cfRule type="containsText" dxfId="1534" priority="415" operator="containsText" text="Moderado">
      <formula>NOT(ISERROR(SEARCH("Moderado",I30)))</formula>
    </cfRule>
  </conditionalFormatting>
  <conditionalFormatting sqref="K30:K34">
    <cfRule type="containsText" dxfId="1533" priority="402" operator="containsText" text="Media">
      <formula>NOT(ISERROR(SEARCH("Media",K30)))</formula>
    </cfRule>
  </conditionalFormatting>
  <conditionalFormatting sqref="L30:L34">
    <cfRule type="containsText" dxfId="1532" priority="401" operator="containsText" text="Moderado">
      <formula>NOT(ISERROR(SEARCH("Moderado",L30)))</formula>
    </cfRule>
  </conditionalFormatting>
  <conditionalFormatting sqref="J30:J34">
    <cfRule type="containsText" dxfId="1531" priority="400" operator="containsText" text="Moderado">
      <formula>NOT(ISERROR(SEARCH("Moderado",J30)))</formula>
    </cfRule>
  </conditionalFormatting>
  <conditionalFormatting sqref="J30:J34">
    <cfRule type="containsText" dxfId="1530" priority="398" operator="containsText" text="Bajo">
      <formula>NOT(ISERROR(SEARCH("Bajo",J30)))</formula>
    </cfRule>
    <cfRule type="containsText" dxfId="1529" priority="399" operator="containsText" text="Extremo">
      <formula>NOT(ISERROR(SEARCH("Extremo",J30)))</formula>
    </cfRule>
  </conditionalFormatting>
  <conditionalFormatting sqref="K30:K34">
    <cfRule type="containsText" dxfId="1528" priority="396" operator="containsText" text="Baja">
      <formula>NOT(ISERROR(SEARCH("Baja",K30)))</formula>
    </cfRule>
    <cfRule type="containsText" dxfId="1527" priority="397" operator="containsText" text="Muy Baja">
      <formula>NOT(ISERROR(SEARCH("Muy Baja",K30)))</formula>
    </cfRule>
  </conditionalFormatting>
  <conditionalFormatting sqref="K30:K34">
    <cfRule type="containsText" dxfId="1526" priority="394" operator="containsText" text="Muy Alta">
      <formula>NOT(ISERROR(SEARCH("Muy Alta",K30)))</formula>
    </cfRule>
    <cfRule type="containsText" dxfId="1525" priority="395" operator="containsText" text="Alta">
      <formula>NOT(ISERROR(SEARCH("Alta",K30)))</formula>
    </cfRule>
  </conditionalFormatting>
  <conditionalFormatting sqref="L30:L34">
    <cfRule type="containsText" dxfId="1524" priority="390" operator="containsText" text="Catastrófico">
      <formula>NOT(ISERROR(SEARCH("Catastrófico",L30)))</formula>
    </cfRule>
    <cfRule type="containsText" dxfId="1523" priority="391" operator="containsText" text="Mayor">
      <formula>NOT(ISERROR(SEARCH("Mayor",L30)))</formula>
    </cfRule>
    <cfRule type="containsText" dxfId="1522" priority="392" operator="containsText" text="Menor">
      <formula>NOT(ISERROR(SEARCH("Menor",L30)))</formula>
    </cfRule>
    <cfRule type="containsText" dxfId="1521" priority="393" operator="containsText" text="Leve">
      <formula>NOT(ISERROR(SEARCH("Leve",L30)))</formula>
    </cfRule>
  </conditionalFormatting>
  <conditionalFormatting sqref="K35:L35">
    <cfRule type="containsText" dxfId="1520" priority="384" operator="containsText" text="3- Moderado">
      <formula>NOT(ISERROR(SEARCH("3- Moderado",K35)))</formula>
    </cfRule>
    <cfRule type="containsText" dxfId="1519" priority="385" operator="containsText" text="6- Moderado">
      <formula>NOT(ISERROR(SEARCH("6- Moderado",K35)))</formula>
    </cfRule>
    <cfRule type="containsText" dxfId="1518" priority="386" operator="containsText" text="4- Moderado">
      <formula>NOT(ISERROR(SEARCH("4- Moderado",K35)))</formula>
    </cfRule>
    <cfRule type="containsText" dxfId="1517" priority="387" operator="containsText" text="3- Bajo">
      <formula>NOT(ISERROR(SEARCH("3- Bajo",K35)))</formula>
    </cfRule>
    <cfRule type="containsText" dxfId="1516" priority="388" operator="containsText" text="4- Bajo">
      <formula>NOT(ISERROR(SEARCH("4- Bajo",K35)))</formula>
    </cfRule>
    <cfRule type="containsText" dxfId="1515" priority="389" operator="containsText" text="1- Bajo">
      <formula>NOT(ISERROR(SEARCH("1- Bajo",K35)))</formula>
    </cfRule>
  </conditionalFormatting>
  <conditionalFormatting sqref="H35:I35">
    <cfRule type="containsText" dxfId="1514" priority="378" operator="containsText" text="3- Moderado">
      <formula>NOT(ISERROR(SEARCH("3- Moderado",H35)))</formula>
    </cfRule>
    <cfRule type="containsText" dxfId="1513" priority="379" operator="containsText" text="6- Moderado">
      <formula>NOT(ISERROR(SEARCH("6- Moderado",H35)))</formula>
    </cfRule>
    <cfRule type="containsText" dxfId="1512" priority="380" operator="containsText" text="4- Moderado">
      <formula>NOT(ISERROR(SEARCH("4- Moderado",H35)))</formula>
    </cfRule>
    <cfRule type="containsText" dxfId="1511" priority="381" operator="containsText" text="3- Bajo">
      <formula>NOT(ISERROR(SEARCH("3- Bajo",H35)))</formula>
    </cfRule>
    <cfRule type="containsText" dxfId="1510" priority="382" operator="containsText" text="4- Bajo">
      <formula>NOT(ISERROR(SEARCH("4- Bajo",H35)))</formula>
    </cfRule>
    <cfRule type="containsText" dxfId="1509" priority="383" operator="containsText" text="1- Bajo">
      <formula>NOT(ISERROR(SEARCH("1- Bajo",H35)))</formula>
    </cfRule>
  </conditionalFormatting>
  <conditionalFormatting sqref="A35 C35:E35">
    <cfRule type="containsText" dxfId="1508" priority="372" operator="containsText" text="3- Moderado">
      <formula>NOT(ISERROR(SEARCH("3- Moderado",A35)))</formula>
    </cfRule>
    <cfRule type="containsText" dxfId="1507" priority="373" operator="containsText" text="6- Moderado">
      <formula>NOT(ISERROR(SEARCH("6- Moderado",A35)))</formula>
    </cfRule>
    <cfRule type="containsText" dxfId="1506" priority="374" operator="containsText" text="4- Moderado">
      <formula>NOT(ISERROR(SEARCH("4- Moderado",A35)))</formula>
    </cfRule>
    <cfRule type="containsText" dxfId="1505" priority="375" operator="containsText" text="3- Bajo">
      <formula>NOT(ISERROR(SEARCH("3- Bajo",A35)))</formula>
    </cfRule>
    <cfRule type="containsText" dxfId="1504" priority="376" operator="containsText" text="4- Bajo">
      <formula>NOT(ISERROR(SEARCH("4- Bajo",A35)))</formula>
    </cfRule>
    <cfRule type="containsText" dxfId="1503" priority="377" operator="containsText" text="1- Bajo">
      <formula>NOT(ISERROR(SEARCH("1- Bajo",A35)))</formula>
    </cfRule>
  </conditionalFormatting>
  <conditionalFormatting sqref="F35:G35">
    <cfRule type="containsText" dxfId="1502" priority="366" operator="containsText" text="3- Moderado">
      <formula>NOT(ISERROR(SEARCH("3- Moderado",F35)))</formula>
    </cfRule>
    <cfRule type="containsText" dxfId="1501" priority="367" operator="containsText" text="6- Moderado">
      <formula>NOT(ISERROR(SEARCH("6- Moderado",F35)))</formula>
    </cfRule>
    <cfRule type="containsText" dxfId="1500" priority="368" operator="containsText" text="4- Moderado">
      <formula>NOT(ISERROR(SEARCH("4- Moderado",F35)))</formula>
    </cfRule>
    <cfRule type="containsText" dxfId="1499" priority="369" operator="containsText" text="3- Bajo">
      <formula>NOT(ISERROR(SEARCH("3- Bajo",F35)))</formula>
    </cfRule>
    <cfRule type="containsText" dxfId="1498" priority="370" operator="containsText" text="4- Bajo">
      <formula>NOT(ISERROR(SEARCH("4- Bajo",F35)))</formula>
    </cfRule>
    <cfRule type="containsText" dxfId="1497" priority="371" operator="containsText" text="1- Bajo">
      <formula>NOT(ISERROR(SEARCH("1- Bajo",F35)))</formula>
    </cfRule>
  </conditionalFormatting>
  <conditionalFormatting sqref="J35:J39">
    <cfRule type="containsText" dxfId="1496" priority="361" operator="containsText" text="Bajo">
      <formula>NOT(ISERROR(SEARCH("Bajo",J35)))</formula>
    </cfRule>
    <cfRule type="containsText" dxfId="1495" priority="362" operator="containsText" text="Moderado">
      <formula>NOT(ISERROR(SEARCH("Moderado",J35)))</formula>
    </cfRule>
    <cfRule type="containsText" dxfId="1494" priority="363" operator="containsText" text="Alto">
      <formula>NOT(ISERROR(SEARCH("Alto",J35)))</formula>
    </cfRule>
    <cfRule type="containsText" dxfId="1493" priority="364" operator="containsText" text="Extremo">
      <formula>NOT(ISERROR(SEARCH("Extremo",J35)))</formula>
    </cfRule>
    <cfRule type="colorScale" priority="365">
      <colorScale>
        <cfvo type="min"/>
        <cfvo type="max"/>
        <color rgb="FFFF7128"/>
        <color rgb="FFFFEF9C"/>
      </colorScale>
    </cfRule>
  </conditionalFormatting>
  <conditionalFormatting sqref="M35:M39">
    <cfRule type="containsText" dxfId="1492" priority="336" operator="containsText" text="Moderado">
      <formula>NOT(ISERROR(SEARCH("Moderado",M35)))</formula>
    </cfRule>
    <cfRule type="containsText" dxfId="1491" priority="356" operator="containsText" text="Bajo">
      <formula>NOT(ISERROR(SEARCH("Bajo",M35)))</formula>
    </cfRule>
    <cfRule type="containsText" dxfId="1490" priority="357" operator="containsText" text="Moderado">
      <formula>NOT(ISERROR(SEARCH("Moderado",M35)))</formula>
    </cfRule>
    <cfRule type="containsText" dxfId="1489" priority="358" operator="containsText" text="Alto">
      <formula>NOT(ISERROR(SEARCH("Alto",M35)))</formula>
    </cfRule>
    <cfRule type="containsText" dxfId="1488" priority="359" operator="containsText" text="Extremo">
      <formula>NOT(ISERROR(SEARCH("Extremo",M35)))</formula>
    </cfRule>
    <cfRule type="colorScale" priority="360">
      <colorScale>
        <cfvo type="min"/>
        <cfvo type="max"/>
        <color rgb="FFFF7128"/>
        <color rgb="FFFFEF9C"/>
      </colorScale>
    </cfRule>
  </conditionalFormatting>
  <conditionalFormatting sqref="N35">
    <cfRule type="containsText" dxfId="1487" priority="350" operator="containsText" text="3- Moderado">
      <formula>NOT(ISERROR(SEARCH("3- Moderado",N35)))</formula>
    </cfRule>
    <cfRule type="containsText" dxfId="1486" priority="351" operator="containsText" text="6- Moderado">
      <formula>NOT(ISERROR(SEARCH("6- Moderado",N35)))</formula>
    </cfRule>
    <cfRule type="containsText" dxfId="1485" priority="352" operator="containsText" text="4- Moderado">
      <formula>NOT(ISERROR(SEARCH("4- Moderado",N35)))</formula>
    </cfRule>
    <cfRule type="containsText" dxfId="1484" priority="353" operator="containsText" text="3- Bajo">
      <formula>NOT(ISERROR(SEARCH("3- Bajo",N35)))</formula>
    </cfRule>
    <cfRule type="containsText" dxfId="1483" priority="354" operator="containsText" text="4- Bajo">
      <formula>NOT(ISERROR(SEARCH("4- Bajo",N35)))</formula>
    </cfRule>
    <cfRule type="containsText" dxfId="1482" priority="355" operator="containsText" text="1- Bajo">
      <formula>NOT(ISERROR(SEARCH("1- Bajo",N35)))</formula>
    </cfRule>
  </conditionalFormatting>
  <conditionalFormatting sqref="H35:H39">
    <cfRule type="containsText" dxfId="1481" priority="337" operator="containsText" text="Muy Alta">
      <formula>NOT(ISERROR(SEARCH("Muy Alta",H35)))</formula>
    </cfRule>
    <cfRule type="containsText" dxfId="1480" priority="338" operator="containsText" text="Alta">
      <formula>NOT(ISERROR(SEARCH("Alta",H35)))</formula>
    </cfRule>
    <cfRule type="containsText" dxfId="1479" priority="339" operator="containsText" text="Muy Alta">
      <formula>NOT(ISERROR(SEARCH("Muy Alta",H35)))</formula>
    </cfRule>
    <cfRule type="containsText" dxfId="1478" priority="344" operator="containsText" text="Muy Baja">
      <formula>NOT(ISERROR(SEARCH("Muy Baja",H35)))</formula>
    </cfRule>
    <cfRule type="containsText" dxfId="1477" priority="345" operator="containsText" text="Baja">
      <formula>NOT(ISERROR(SEARCH("Baja",H35)))</formula>
    </cfRule>
    <cfRule type="containsText" dxfId="1476" priority="346" operator="containsText" text="Media">
      <formula>NOT(ISERROR(SEARCH("Media",H35)))</formula>
    </cfRule>
    <cfRule type="containsText" dxfId="1475" priority="347" operator="containsText" text="Alta">
      <formula>NOT(ISERROR(SEARCH("Alta",H35)))</formula>
    </cfRule>
    <cfRule type="containsText" dxfId="1474" priority="349" operator="containsText" text="Muy Alta">
      <formula>NOT(ISERROR(SEARCH("Muy Alta",H35)))</formula>
    </cfRule>
  </conditionalFormatting>
  <conditionalFormatting sqref="I35:I39">
    <cfRule type="containsText" dxfId="1473" priority="340" operator="containsText" text="Catastrófico">
      <formula>NOT(ISERROR(SEARCH("Catastrófico",I35)))</formula>
    </cfRule>
    <cfRule type="containsText" dxfId="1472" priority="341" operator="containsText" text="Mayor">
      <formula>NOT(ISERROR(SEARCH("Mayor",I35)))</formula>
    </cfRule>
    <cfRule type="containsText" dxfId="1471" priority="342" operator="containsText" text="Menor">
      <formula>NOT(ISERROR(SEARCH("Menor",I35)))</formula>
    </cfRule>
    <cfRule type="containsText" dxfId="1470" priority="343" operator="containsText" text="Leve">
      <formula>NOT(ISERROR(SEARCH("Leve",I35)))</formula>
    </cfRule>
    <cfRule type="containsText" dxfId="1469" priority="348" operator="containsText" text="Moderado">
      <formula>NOT(ISERROR(SEARCH("Moderado",I35)))</formula>
    </cfRule>
  </conditionalFormatting>
  <conditionalFormatting sqref="K35:K39">
    <cfRule type="containsText" dxfId="1468" priority="335" operator="containsText" text="Media">
      <formula>NOT(ISERROR(SEARCH("Media",K35)))</formula>
    </cfRule>
  </conditionalFormatting>
  <conditionalFormatting sqref="L35:L39">
    <cfRule type="containsText" dxfId="1467" priority="334" operator="containsText" text="Moderado">
      <formula>NOT(ISERROR(SEARCH("Moderado",L35)))</formula>
    </cfRule>
  </conditionalFormatting>
  <conditionalFormatting sqref="J35:J39">
    <cfRule type="containsText" dxfId="1466" priority="333" operator="containsText" text="Moderado">
      <formula>NOT(ISERROR(SEARCH("Moderado",J35)))</formula>
    </cfRule>
  </conditionalFormatting>
  <conditionalFormatting sqref="J35:J39">
    <cfRule type="containsText" dxfId="1465" priority="331" operator="containsText" text="Bajo">
      <formula>NOT(ISERROR(SEARCH("Bajo",J35)))</formula>
    </cfRule>
    <cfRule type="containsText" dxfId="1464" priority="332" operator="containsText" text="Extremo">
      <formula>NOT(ISERROR(SEARCH("Extremo",J35)))</formula>
    </cfRule>
  </conditionalFormatting>
  <conditionalFormatting sqref="K35:K39">
    <cfRule type="containsText" dxfId="1463" priority="329" operator="containsText" text="Baja">
      <formula>NOT(ISERROR(SEARCH("Baja",K35)))</formula>
    </cfRule>
    <cfRule type="containsText" dxfId="1462" priority="330" operator="containsText" text="Muy Baja">
      <formula>NOT(ISERROR(SEARCH("Muy Baja",K35)))</formula>
    </cfRule>
  </conditionalFormatting>
  <conditionalFormatting sqref="K35:K39">
    <cfRule type="containsText" dxfId="1461" priority="327" operator="containsText" text="Muy Alta">
      <formula>NOT(ISERROR(SEARCH("Muy Alta",K35)))</formula>
    </cfRule>
    <cfRule type="containsText" dxfId="1460" priority="328" operator="containsText" text="Alta">
      <formula>NOT(ISERROR(SEARCH("Alta",K35)))</formula>
    </cfRule>
  </conditionalFormatting>
  <conditionalFormatting sqref="L35:L39">
    <cfRule type="containsText" dxfId="1459" priority="323" operator="containsText" text="Catastrófico">
      <formula>NOT(ISERROR(SEARCH("Catastrófico",L35)))</formula>
    </cfRule>
    <cfRule type="containsText" dxfId="1458" priority="324" operator="containsText" text="Mayor">
      <formula>NOT(ISERROR(SEARCH("Mayor",L35)))</formula>
    </cfRule>
    <cfRule type="containsText" dxfId="1457" priority="325" operator="containsText" text="Menor">
      <formula>NOT(ISERROR(SEARCH("Menor",L35)))</formula>
    </cfRule>
    <cfRule type="containsText" dxfId="1456" priority="326" operator="containsText" text="Leve">
      <formula>NOT(ISERROR(SEARCH("Leve",L35)))</formula>
    </cfRule>
  </conditionalFormatting>
  <conditionalFormatting sqref="K40:L40">
    <cfRule type="containsText" dxfId="1455" priority="317" operator="containsText" text="3- Moderado">
      <formula>NOT(ISERROR(SEARCH("3- Moderado",K40)))</formula>
    </cfRule>
    <cfRule type="containsText" dxfId="1454" priority="318" operator="containsText" text="6- Moderado">
      <formula>NOT(ISERROR(SEARCH("6- Moderado",K40)))</formula>
    </cfRule>
    <cfRule type="containsText" dxfId="1453" priority="319" operator="containsText" text="4- Moderado">
      <formula>NOT(ISERROR(SEARCH("4- Moderado",K40)))</formula>
    </cfRule>
    <cfRule type="containsText" dxfId="1452" priority="320" operator="containsText" text="3- Bajo">
      <formula>NOT(ISERROR(SEARCH("3- Bajo",K40)))</formula>
    </cfRule>
    <cfRule type="containsText" dxfId="1451" priority="321" operator="containsText" text="4- Bajo">
      <formula>NOT(ISERROR(SEARCH("4- Bajo",K40)))</formula>
    </cfRule>
    <cfRule type="containsText" dxfId="1450" priority="322" operator="containsText" text="1- Bajo">
      <formula>NOT(ISERROR(SEARCH("1- Bajo",K40)))</formula>
    </cfRule>
  </conditionalFormatting>
  <conditionalFormatting sqref="H40:I40">
    <cfRule type="containsText" dxfId="1449" priority="311" operator="containsText" text="3- Moderado">
      <formula>NOT(ISERROR(SEARCH("3- Moderado",H40)))</formula>
    </cfRule>
    <cfRule type="containsText" dxfId="1448" priority="312" operator="containsText" text="6- Moderado">
      <formula>NOT(ISERROR(SEARCH("6- Moderado",H40)))</formula>
    </cfRule>
    <cfRule type="containsText" dxfId="1447" priority="313" operator="containsText" text="4- Moderado">
      <formula>NOT(ISERROR(SEARCH("4- Moderado",H40)))</formula>
    </cfRule>
    <cfRule type="containsText" dxfId="1446" priority="314" operator="containsText" text="3- Bajo">
      <formula>NOT(ISERROR(SEARCH("3- Bajo",H40)))</formula>
    </cfRule>
    <cfRule type="containsText" dxfId="1445" priority="315" operator="containsText" text="4- Bajo">
      <formula>NOT(ISERROR(SEARCH("4- Bajo",H40)))</formula>
    </cfRule>
    <cfRule type="containsText" dxfId="1444" priority="316" operator="containsText" text="1- Bajo">
      <formula>NOT(ISERROR(SEARCH("1- Bajo",H40)))</formula>
    </cfRule>
  </conditionalFormatting>
  <conditionalFormatting sqref="A40 C40:E40">
    <cfRule type="containsText" dxfId="1443" priority="305" operator="containsText" text="3- Moderado">
      <formula>NOT(ISERROR(SEARCH("3- Moderado",A40)))</formula>
    </cfRule>
    <cfRule type="containsText" dxfId="1442" priority="306" operator="containsText" text="6- Moderado">
      <formula>NOT(ISERROR(SEARCH("6- Moderado",A40)))</formula>
    </cfRule>
    <cfRule type="containsText" dxfId="1441" priority="307" operator="containsText" text="4- Moderado">
      <formula>NOT(ISERROR(SEARCH("4- Moderado",A40)))</formula>
    </cfRule>
    <cfRule type="containsText" dxfId="1440" priority="308" operator="containsText" text="3- Bajo">
      <formula>NOT(ISERROR(SEARCH("3- Bajo",A40)))</formula>
    </cfRule>
    <cfRule type="containsText" dxfId="1439" priority="309" operator="containsText" text="4- Bajo">
      <formula>NOT(ISERROR(SEARCH("4- Bajo",A40)))</formula>
    </cfRule>
    <cfRule type="containsText" dxfId="1438" priority="310" operator="containsText" text="1- Bajo">
      <formula>NOT(ISERROR(SEARCH("1- Bajo",A40)))</formula>
    </cfRule>
  </conditionalFormatting>
  <conditionalFormatting sqref="F40:G40">
    <cfRule type="containsText" dxfId="1437" priority="299" operator="containsText" text="3- Moderado">
      <formula>NOT(ISERROR(SEARCH("3- Moderado",F40)))</formula>
    </cfRule>
    <cfRule type="containsText" dxfId="1436" priority="300" operator="containsText" text="6- Moderado">
      <formula>NOT(ISERROR(SEARCH("6- Moderado",F40)))</formula>
    </cfRule>
    <cfRule type="containsText" dxfId="1435" priority="301" operator="containsText" text="4- Moderado">
      <formula>NOT(ISERROR(SEARCH("4- Moderado",F40)))</formula>
    </cfRule>
    <cfRule type="containsText" dxfId="1434" priority="302" operator="containsText" text="3- Bajo">
      <formula>NOT(ISERROR(SEARCH("3- Bajo",F40)))</formula>
    </cfRule>
    <cfRule type="containsText" dxfId="1433" priority="303" operator="containsText" text="4- Bajo">
      <formula>NOT(ISERROR(SEARCH("4- Bajo",F40)))</formula>
    </cfRule>
    <cfRule type="containsText" dxfId="1432" priority="304" operator="containsText" text="1- Bajo">
      <formula>NOT(ISERROR(SEARCH("1- Bajo",F40)))</formula>
    </cfRule>
  </conditionalFormatting>
  <conditionalFormatting sqref="J40:J44">
    <cfRule type="containsText" dxfId="1431" priority="294" operator="containsText" text="Bajo">
      <formula>NOT(ISERROR(SEARCH("Bajo",J40)))</formula>
    </cfRule>
    <cfRule type="containsText" dxfId="1430" priority="295" operator="containsText" text="Moderado">
      <formula>NOT(ISERROR(SEARCH("Moderado",J40)))</formula>
    </cfRule>
    <cfRule type="containsText" dxfId="1429" priority="296" operator="containsText" text="Alto">
      <formula>NOT(ISERROR(SEARCH("Alto",J40)))</formula>
    </cfRule>
    <cfRule type="containsText" dxfId="1428" priority="297" operator="containsText" text="Extremo">
      <formula>NOT(ISERROR(SEARCH("Extremo",J40)))</formula>
    </cfRule>
    <cfRule type="colorScale" priority="298">
      <colorScale>
        <cfvo type="min"/>
        <cfvo type="max"/>
        <color rgb="FFFF7128"/>
        <color rgb="FFFFEF9C"/>
      </colorScale>
    </cfRule>
  </conditionalFormatting>
  <conditionalFormatting sqref="M40:M44">
    <cfRule type="containsText" dxfId="1427" priority="269" operator="containsText" text="Moderado">
      <formula>NOT(ISERROR(SEARCH("Moderado",M40)))</formula>
    </cfRule>
    <cfRule type="containsText" dxfId="1426" priority="289" operator="containsText" text="Bajo">
      <formula>NOT(ISERROR(SEARCH("Bajo",M40)))</formula>
    </cfRule>
    <cfRule type="containsText" dxfId="1425" priority="290" operator="containsText" text="Moderado">
      <formula>NOT(ISERROR(SEARCH("Moderado",M40)))</formula>
    </cfRule>
    <cfRule type="containsText" dxfId="1424" priority="291" operator="containsText" text="Alto">
      <formula>NOT(ISERROR(SEARCH("Alto",M40)))</formula>
    </cfRule>
    <cfRule type="containsText" dxfId="1423" priority="292" operator="containsText" text="Extremo">
      <formula>NOT(ISERROR(SEARCH("Extremo",M40)))</formula>
    </cfRule>
    <cfRule type="colorScale" priority="293">
      <colorScale>
        <cfvo type="min"/>
        <cfvo type="max"/>
        <color rgb="FFFF7128"/>
        <color rgb="FFFFEF9C"/>
      </colorScale>
    </cfRule>
  </conditionalFormatting>
  <conditionalFormatting sqref="N40">
    <cfRule type="containsText" dxfId="1422" priority="283" operator="containsText" text="3- Moderado">
      <formula>NOT(ISERROR(SEARCH("3- Moderado",N40)))</formula>
    </cfRule>
    <cfRule type="containsText" dxfId="1421" priority="284" operator="containsText" text="6- Moderado">
      <formula>NOT(ISERROR(SEARCH("6- Moderado",N40)))</formula>
    </cfRule>
    <cfRule type="containsText" dxfId="1420" priority="285" operator="containsText" text="4- Moderado">
      <formula>NOT(ISERROR(SEARCH("4- Moderado",N40)))</formula>
    </cfRule>
    <cfRule type="containsText" dxfId="1419" priority="286" operator="containsText" text="3- Bajo">
      <formula>NOT(ISERROR(SEARCH("3- Bajo",N40)))</formula>
    </cfRule>
    <cfRule type="containsText" dxfId="1418" priority="287" operator="containsText" text="4- Bajo">
      <formula>NOT(ISERROR(SEARCH("4- Bajo",N40)))</formula>
    </cfRule>
    <cfRule type="containsText" dxfId="1417" priority="288" operator="containsText" text="1- Bajo">
      <formula>NOT(ISERROR(SEARCH("1- Bajo",N40)))</formula>
    </cfRule>
  </conditionalFormatting>
  <conditionalFormatting sqref="H40:H44">
    <cfRule type="containsText" dxfId="1416" priority="270" operator="containsText" text="Muy Alta">
      <formula>NOT(ISERROR(SEARCH("Muy Alta",H40)))</formula>
    </cfRule>
    <cfRule type="containsText" dxfId="1415" priority="271" operator="containsText" text="Alta">
      <formula>NOT(ISERROR(SEARCH("Alta",H40)))</formula>
    </cfRule>
    <cfRule type="containsText" dxfId="1414" priority="272" operator="containsText" text="Muy Alta">
      <formula>NOT(ISERROR(SEARCH("Muy Alta",H40)))</formula>
    </cfRule>
    <cfRule type="containsText" dxfId="1413" priority="277" operator="containsText" text="Muy Baja">
      <formula>NOT(ISERROR(SEARCH("Muy Baja",H40)))</formula>
    </cfRule>
    <cfRule type="containsText" dxfId="1412" priority="278" operator="containsText" text="Baja">
      <formula>NOT(ISERROR(SEARCH("Baja",H40)))</formula>
    </cfRule>
    <cfRule type="containsText" dxfId="1411" priority="279" operator="containsText" text="Media">
      <formula>NOT(ISERROR(SEARCH("Media",H40)))</formula>
    </cfRule>
    <cfRule type="containsText" dxfId="1410" priority="280" operator="containsText" text="Alta">
      <formula>NOT(ISERROR(SEARCH("Alta",H40)))</formula>
    </cfRule>
    <cfRule type="containsText" dxfId="1409" priority="282" operator="containsText" text="Muy Alta">
      <formula>NOT(ISERROR(SEARCH("Muy Alta",H40)))</formula>
    </cfRule>
  </conditionalFormatting>
  <conditionalFormatting sqref="I40:I44">
    <cfRule type="containsText" dxfId="1408" priority="273" operator="containsText" text="Catastrófico">
      <formula>NOT(ISERROR(SEARCH("Catastrófico",I40)))</formula>
    </cfRule>
    <cfRule type="containsText" dxfId="1407" priority="274" operator="containsText" text="Mayor">
      <formula>NOT(ISERROR(SEARCH("Mayor",I40)))</formula>
    </cfRule>
    <cfRule type="containsText" dxfId="1406" priority="275" operator="containsText" text="Menor">
      <formula>NOT(ISERROR(SEARCH("Menor",I40)))</formula>
    </cfRule>
    <cfRule type="containsText" dxfId="1405" priority="276" operator="containsText" text="Leve">
      <formula>NOT(ISERROR(SEARCH("Leve",I40)))</formula>
    </cfRule>
    <cfRule type="containsText" dxfId="1404" priority="281" operator="containsText" text="Moderado">
      <formula>NOT(ISERROR(SEARCH("Moderado",I40)))</formula>
    </cfRule>
  </conditionalFormatting>
  <conditionalFormatting sqref="K40:K44">
    <cfRule type="containsText" dxfId="1403" priority="268" operator="containsText" text="Media">
      <formula>NOT(ISERROR(SEARCH("Media",K40)))</formula>
    </cfRule>
  </conditionalFormatting>
  <conditionalFormatting sqref="L40:L44">
    <cfRule type="containsText" dxfId="1402" priority="267" operator="containsText" text="Moderado">
      <formula>NOT(ISERROR(SEARCH("Moderado",L40)))</formula>
    </cfRule>
  </conditionalFormatting>
  <conditionalFormatting sqref="J40:J44">
    <cfRule type="containsText" dxfId="1401" priority="266" operator="containsText" text="Moderado">
      <formula>NOT(ISERROR(SEARCH("Moderado",J40)))</formula>
    </cfRule>
  </conditionalFormatting>
  <conditionalFormatting sqref="J40:J44">
    <cfRule type="containsText" dxfId="1400" priority="264" operator="containsText" text="Bajo">
      <formula>NOT(ISERROR(SEARCH("Bajo",J40)))</formula>
    </cfRule>
    <cfRule type="containsText" dxfId="1399" priority="265" operator="containsText" text="Extremo">
      <formula>NOT(ISERROR(SEARCH("Extremo",J40)))</formula>
    </cfRule>
  </conditionalFormatting>
  <conditionalFormatting sqref="K40:K44">
    <cfRule type="containsText" dxfId="1398" priority="262" operator="containsText" text="Baja">
      <formula>NOT(ISERROR(SEARCH("Baja",K40)))</formula>
    </cfRule>
    <cfRule type="containsText" dxfId="1397" priority="263" operator="containsText" text="Muy Baja">
      <formula>NOT(ISERROR(SEARCH("Muy Baja",K40)))</formula>
    </cfRule>
  </conditionalFormatting>
  <conditionalFormatting sqref="K40:K44">
    <cfRule type="containsText" dxfId="1396" priority="260" operator="containsText" text="Muy Alta">
      <formula>NOT(ISERROR(SEARCH("Muy Alta",K40)))</formula>
    </cfRule>
    <cfRule type="containsText" dxfId="1395" priority="261" operator="containsText" text="Alta">
      <formula>NOT(ISERROR(SEARCH("Alta",K40)))</formula>
    </cfRule>
  </conditionalFormatting>
  <conditionalFormatting sqref="L40:L44">
    <cfRule type="containsText" dxfId="1394" priority="256" operator="containsText" text="Catastrófico">
      <formula>NOT(ISERROR(SEARCH("Catastrófico",L40)))</formula>
    </cfRule>
    <cfRule type="containsText" dxfId="1393" priority="257" operator="containsText" text="Mayor">
      <formula>NOT(ISERROR(SEARCH("Mayor",L40)))</formula>
    </cfRule>
    <cfRule type="containsText" dxfId="1392" priority="258" operator="containsText" text="Menor">
      <formula>NOT(ISERROR(SEARCH("Menor",L40)))</formula>
    </cfRule>
    <cfRule type="containsText" dxfId="1391" priority="259" operator="containsText" text="Leve">
      <formula>NOT(ISERROR(SEARCH("Leve",L40)))</formula>
    </cfRule>
  </conditionalFormatting>
  <conditionalFormatting sqref="K45:L45">
    <cfRule type="containsText" dxfId="1390" priority="250" operator="containsText" text="3- Moderado">
      <formula>NOT(ISERROR(SEARCH("3- Moderado",K45)))</formula>
    </cfRule>
    <cfRule type="containsText" dxfId="1389" priority="251" operator="containsText" text="6- Moderado">
      <formula>NOT(ISERROR(SEARCH("6- Moderado",K45)))</formula>
    </cfRule>
    <cfRule type="containsText" dxfId="1388" priority="252" operator="containsText" text="4- Moderado">
      <formula>NOT(ISERROR(SEARCH("4- Moderado",K45)))</formula>
    </cfRule>
    <cfRule type="containsText" dxfId="1387" priority="253" operator="containsText" text="3- Bajo">
      <formula>NOT(ISERROR(SEARCH("3- Bajo",K45)))</formula>
    </cfRule>
    <cfRule type="containsText" dxfId="1386" priority="254" operator="containsText" text="4- Bajo">
      <formula>NOT(ISERROR(SEARCH("4- Bajo",K45)))</formula>
    </cfRule>
    <cfRule type="containsText" dxfId="1385" priority="255" operator="containsText" text="1- Bajo">
      <formula>NOT(ISERROR(SEARCH("1- Bajo",K45)))</formula>
    </cfRule>
  </conditionalFormatting>
  <conditionalFormatting sqref="H45:I45">
    <cfRule type="containsText" dxfId="1384" priority="244" operator="containsText" text="3- Moderado">
      <formula>NOT(ISERROR(SEARCH("3- Moderado",H45)))</formula>
    </cfRule>
    <cfRule type="containsText" dxfId="1383" priority="245" operator="containsText" text="6- Moderado">
      <formula>NOT(ISERROR(SEARCH("6- Moderado",H45)))</formula>
    </cfRule>
    <cfRule type="containsText" dxfId="1382" priority="246" operator="containsText" text="4- Moderado">
      <formula>NOT(ISERROR(SEARCH("4- Moderado",H45)))</formula>
    </cfRule>
    <cfRule type="containsText" dxfId="1381" priority="247" operator="containsText" text="3- Bajo">
      <formula>NOT(ISERROR(SEARCH("3- Bajo",H45)))</formula>
    </cfRule>
    <cfRule type="containsText" dxfId="1380" priority="248" operator="containsText" text="4- Bajo">
      <formula>NOT(ISERROR(SEARCH("4- Bajo",H45)))</formula>
    </cfRule>
    <cfRule type="containsText" dxfId="1379" priority="249" operator="containsText" text="1- Bajo">
      <formula>NOT(ISERROR(SEARCH("1- Bajo",H45)))</formula>
    </cfRule>
  </conditionalFormatting>
  <conditionalFormatting sqref="A45 C45:E45">
    <cfRule type="containsText" dxfId="1378" priority="238" operator="containsText" text="3- Moderado">
      <formula>NOT(ISERROR(SEARCH("3- Moderado",A45)))</formula>
    </cfRule>
    <cfRule type="containsText" dxfId="1377" priority="239" operator="containsText" text="6- Moderado">
      <formula>NOT(ISERROR(SEARCH("6- Moderado",A45)))</formula>
    </cfRule>
    <cfRule type="containsText" dxfId="1376" priority="240" operator="containsText" text="4- Moderado">
      <formula>NOT(ISERROR(SEARCH("4- Moderado",A45)))</formula>
    </cfRule>
    <cfRule type="containsText" dxfId="1375" priority="241" operator="containsText" text="3- Bajo">
      <formula>NOT(ISERROR(SEARCH("3- Bajo",A45)))</formula>
    </cfRule>
    <cfRule type="containsText" dxfId="1374" priority="242" operator="containsText" text="4- Bajo">
      <formula>NOT(ISERROR(SEARCH("4- Bajo",A45)))</formula>
    </cfRule>
    <cfRule type="containsText" dxfId="1373" priority="243" operator="containsText" text="1- Bajo">
      <formula>NOT(ISERROR(SEARCH("1- Bajo",A45)))</formula>
    </cfRule>
  </conditionalFormatting>
  <conditionalFormatting sqref="F45:G45">
    <cfRule type="containsText" dxfId="1372" priority="232" operator="containsText" text="3- Moderado">
      <formula>NOT(ISERROR(SEARCH("3- Moderado",F45)))</formula>
    </cfRule>
    <cfRule type="containsText" dxfId="1371" priority="233" operator="containsText" text="6- Moderado">
      <formula>NOT(ISERROR(SEARCH("6- Moderado",F45)))</formula>
    </cfRule>
    <cfRule type="containsText" dxfId="1370" priority="234" operator="containsText" text="4- Moderado">
      <formula>NOT(ISERROR(SEARCH("4- Moderado",F45)))</formula>
    </cfRule>
    <cfRule type="containsText" dxfId="1369" priority="235" operator="containsText" text="3- Bajo">
      <formula>NOT(ISERROR(SEARCH("3- Bajo",F45)))</formula>
    </cfRule>
    <cfRule type="containsText" dxfId="1368" priority="236" operator="containsText" text="4- Bajo">
      <formula>NOT(ISERROR(SEARCH("4- Bajo",F45)))</formula>
    </cfRule>
    <cfRule type="containsText" dxfId="1367" priority="237" operator="containsText" text="1- Bajo">
      <formula>NOT(ISERROR(SEARCH("1- Bajo",F45)))</formula>
    </cfRule>
  </conditionalFormatting>
  <conditionalFormatting sqref="J45:J49">
    <cfRule type="containsText" dxfId="1366" priority="227" operator="containsText" text="Bajo">
      <formula>NOT(ISERROR(SEARCH("Bajo",J45)))</formula>
    </cfRule>
    <cfRule type="containsText" dxfId="1365" priority="228" operator="containsText" text="Moderado">
      <formula>NOT(ISERROR(SEARCH("Moderado",J45)))</formula>
    </cfRule>
    <cfRule type="containsText" dxfId="1364" priority="229" operator="containsText" text="Alto">
      <formula>NOT(ISERROR(SEARCH("Alto",J45)))</formula>
    </cfRule>
    <cfRule type="containsText" dxfId="1363" priority="230" operator="containsText" text="Extremo">
      <formula>NOT(ISERROR(SEARCH("Extremo",J45)))</formula>
    </cfRule>
    <cfRule type="colorScale" priority="231">
      <colorScale>
        <cfvo type="min"/>
        <cfvo type="max"/>
        <color rgb="FFFF7128"/>
        <color rgb="FFFFEF9C"/>
      </colorScale>
    </cfRule>
  </conditionalFormatting>
  <conditionalFormatting sqref="M45:M49">
    <cfRule type="containsText" dxfId="1362" priority="202" operator="containsText" text="Moderado">
      <formula>NOT(ISERROR(SEARCH("Moderado",M45)))</formula>
    </cfRule>
    <cfRule type="containsText" dxfId="1361" priority="222" operator="containsText" text="Bajo">
      <formula>NOT(ISERROR(SEARCH("Bajo",M45)))</formula>
    </cfRule>
    <cfRule type="containsText" dxfId="1360" priority="223" operator="containsText" text="Moderado">
      <formula>NOT(ISERROR(SEARCH("Moderado",M45)))</formula>
    </cfRule>
    <cfRule type="containsText" dxfId="1359" priority="224" operator="containsText" text="Alto">
      <formula>NOT(ISERROR(SEARCH("Alto",M45)))</formula>
    </cfRule>
    <cfRule type="containsText" dxfId="1358" priority="225" operator="containsText" text="Extremo">
      <formula>NOT(ISERROR(SEARCH("Extremo",M45)))</formula>
    </cfRule>
    <cfRule type="colorScale" priority="226">
      <colorScale>
        <cfvo type="min"/>
        <cfvo type="max"/>
        <color rgb="FFFF7128"/>
        <color rgb="FFFFEF9C"/>
      </colorScale>
    </cfRule>
  </conditionalFormatting>
  <conditionalFormatting sqref="N45">
    <cfRule type="containsText" dxfId="1357" priority="216" operator="containsText" text="3- Moderado">
      <formula>NOT(ISERROR(SEARCH("3- Moderado",N45)))</formula>
    </cfRule>
    <cfRule type="containsText" dxfId="1356" priority="217" operator="containsText" text="6- Moderado">
      <formula>NOT(ISERROR(SEARCH("6- Moderado",N45)))</formula>
    </cfRule>
    <cfRule type="containsText" dxfId="1355" priority="218" operator="containsText" text="4- Moderado">
      <formula>NOT(ISERROR(SEARCH("4- Moderado",N45)))</formula>
    </cfRule>
    <cfRule type="containsText" dxfId="1354" priority="219" operator="containsText" text="3- Bajo">
      <formula>NOT(ISERROR(SEARCH("3- Bajo",N45)))</formula>
    </cfRule>
    <cfRule type="containsText" dxfId="1353" priority="220" operator="containsText" text="4- Bajo">
      <formula>NOT(ISERROR(SEARCH("4- Bajo",N45)))</formula>
    </cfRule>
    <cfRule type="containsText" dxfId="1352" priority="221" operator="containsText" text="1- Bajo">
      <formula>NOT(ISERROR(SEARCH("1- Bajo",N45)))</formula>
    </cfRule>
  </conditionalFormatting>
  <conditionalFormatting sqref="H45:H49">
    <cfRule type="containsText" dxfId="1351" priority="203" operator="containsText" text="Muy Alta">
      <formula>NOT(ISERROR(SEARCH("Muy Alta",H45)))</formula>
    </cfRule>
    <cfRule type="containsText" dxfId="1350" priority="204" operator="containsText" text="Alta">
      <formula>NOT(ISERROR(SEARCH("Alta",H45)))</formula>
    </cfRule>
    <cfRule type="containsText" dxfId="1349" priority="205" operator="containsText" text="Muy Alta">
      <formula>NOT(ISERROR(SEARCH("Muy Alta",H45)))</formula>
    </cfRule>
    <cfRule type="containsText" dxfId="1348" priority="210" operator="containsText" text="Muy Baja">
      <formula>NOT(ISERROR(SEARCH("Muy Baja",H45)))</formula>
    </cfRule>
    <cfRule type="containsText" dxfId="1347" priority="211" operator="containsText" text="Baja">
      <formula>NOT(ISERROR(SEARCH("Baja",H45)))</formula>
    </cfRule>
    <cfRule type="containsText" dxfId="1346" priority="212" operator="containsText" text="Media">
      <formula>NOT(ISERROR(SEARCH("Media",H45)))</formula>
    </cfRule>
    <cfRule type="containsText" dxfId="1345" priority="213" operator="containsText" text="Alta">
      <formula>NOT(ISERROR(SEARCH("Alta",H45)))</formula>
    </cfRule>
    <cfRule type="containsText" dxfId="1344" priority="215" operator="containsText" text="Muy Alta">
      <formula>NOT(ISERROR(SEARCH("Muy Alta",H45)))</formula>
    </cfRule>
  </conditionalFormatting>
  <conditionalFormatting sqref="I45:I49">
    <cfRule type="containsText" dxfId="1343" priority="206" operator="containsText" text="Catastrófico">
      <formula>NOT(ISERROR(SEARCH("Catastrófico",I45)))</formula>
    </cfRule>
    <cfRule type="containsText" dxfId="1342" priority="207" operator="containsText" text="Mayor">
      <formula>NOT(ISERROR(SEARCH("Mayor",I45)))</formula>
    </cfRule>
    <cfRule type="containsText" dxfId="1341" priority="208" operator="containsText" text="Menor">
      <formula>NOT(ISERROR(SEARCH("Menor",I45)))</formula>
    </cfRule>
    <cfRule type="containsText" dxfId="1340" priority="209" operator="containsText" text="Leve">
      <formula>NOT(ISERROR(SEARCH("Leve",I45)))</formula>
    </cfRule>
    <cfRule type="containsText" dxfId="1339" priority="214" operator="containsText" text="Moderado">
      <formula>NOT(ISERROR(SEARCH("Moderado",I45)))</formula>
    </cfRule>
  </conditionalFormatting>
  <conditionalFormatting sqref="K45:K49">
    <cfRule type="containsText" dxfId="1338" priority="201" operator="containsText" text="Media">
      <formula>NOT(ISERROR(SEARCH("Media",K45)))</formula>
    </cfRule>
  </conditionalFormatting>
  <conditionalFormatting sqref="L45:L49">
    <cfRule type="containsText" dxfId="1337" priority="200" operator="containsText" text="Moderado">
      <formula>NOT(ISERROR(SEARCH("Moderado",L45)))</formula>
    </cfRule>
  </conditionalFormatting>
  <conditionalFormatting sqref="J45:J49">
    <cfRule type="containsText" dxfId="1336" priority="199" operator="containsText" text="Moderado">
      <formula>NOT(ISERROR(SEARCH("Moderado",J45)))</formula>
    </cfRule>
  </conditionalFormatting>
  <conditionalFormatting sqref="J45:J49">
    <cfRule type="containsText" dxfId="1335" priority="197" operator="containsText" text="Bajo">
      <formula>NOT(ISERROR(SEARCH("Bajo",J45)))</formula>
    </cfRule>
    <cfRule type="containsText" dxfId="1334" priority="198" operator="containsText" text="Extremo">
      <formula>NOT(ISERROR(SEARCH("Extremo",J45)))</formula>
    </cfRule>
  </conditionalFormatting>
  <conditionalFormatting sqref="K45:K49">
    <cfRule type="containsText" dxfId="1333" priority="195" operator="containsText" text="Baja">
      <formula>NOT(ISERROR(SEARCH("Baja",K45)))</formula>
    </cfRule>
    <cfRule type="containsText" dxfId="1332" priority="196" operator="containsText" text="Muy Baja">
      <formula>NOT(ISERROR(SEARCH("Muy Baja",K45)))</formula>
    </cfRule>
  </conditionalFormatting>
  <conditionalFormatting sqref="K45:K49">
    <cfRule type="containsText" dxfId="1331" priority="193" operator="containsText" text="Muy Alta">
      <formula>NOT(ISERROR(SEARCH("Muy Alta",K45)))</formula>
    </cfRule>
    <cfRule type="containsText" dxfId="1330" priority="194" operator="containsText" text="Alta">
      <formula>NOT(ISERROR(SEARCH("Alta",K45)))</formula>
    </cfRule>
  </conditionalFormatting>
  <conditionalFormatting sqref="L45:L49">
    <cfRule type="containsText" dxfId="1329" priority="189" operator="containsText" text="Catastrófico">
      <formula>NOT(ISERROR(SEARCH("Catastrófico",L45)))</formula>
    </cfRule>
    <cfRule type="containsText" dxfId="1328" priority="190" operator="containsText" text="Mayor">
      <formula>NOT(ISERROR(SEARCH("Mayor",L45)))</formula>
    </cfRule>
    <cfRule type="containsText" dxfId="1327" priority="191" operator="containsText" text="Menor">
      <formula>NOT(ISERROR(SEARCH("Menor",L45)))</formula>
    </cfRule>
    <cfRule type="containsText" dxfId="1326" priority="192" operator="containsText" text="Leve">
      <formula>NOT(ISERROR(SEARCH("Leve",L45)))</formula>
    </cfRule>
  </conditionalFormatting>
  <conditionalFormatting sqref="K50:L50">
    <cfRule type="containsText" dxfId="1325" priority="183" operator="containsText" text="3- Moderado">
      <formula>NOT(ISERROR(SEARCH("3- Moderado",K50)))</formula>
    </cfRule>
    <cfRule type="containsText" dxfId="1324" priority="184" operator="containsText" text="6- Moderado">
      <formula>NOT(ISERROR(SEARCH("6- Moderado",K50)))</formula>
    </cfRule>
    <cfRule type="containsText" dxfId="1323" priority="185" operator="containsText" text="4- Moderado">
      <formula>NOT(ISERROR(SEARCH("4- Moderado",K50)))</formula>
    </cfRule>
    <cfRule type="containsText" dxfId="1322" priority="186" operator="containsText" text="3- Bajo">
      <formula>NOT(ISERROR(SEARCH("3- Bajo",K50)))</formula>
    </cfRule>
    <cfRule type="containsText" dxfId="1321" priority="187" operator="containsText" text="4- Bajo">
      <formula>NOT(ISERROR(SEARCH("4- Bajo",K50)))</formula>
    </cfRule>
    <cfRule type="containsText" dxfId="1320" priority="188" operator="containsText" text="1- Bajo">
      <formula>NOT(ISERROR(SEARCH("1- Bajo",K50)))</formula>
    </cfRule>
  </conditionalFormatting>
  <conditionalFormatting sqref="H50:I50">
    <cfRule type="containsText" dxfId="1319" priority="177" operator="containsText" text="3- Moderado">
      <formula>NOT(ISERROR(SEARCH("3- Moderado",H50)))</formula>
    </cfRule>
    <cfRule type="containsText" dxfId="1318" priority="178" operator="containsText" text="6- Moderado">
      <formula>NOT(ISERROR(SEARCH("6- Moderado",H50)))</formula>
    </cfRule>
    <cfRule type="containsText" dxfId="1317" priority="179" operator="containsText" text="4- Moderado">
      <formula>NOT(ISERROR(SEARCH("4- Moderado",H50)))</formula>
    </cfRule>
    <cfRule type="containsText" dxfId="1316" priority="180" operator="containsText" text="3- Bajo">
      <formula>NOT(ISERROR(SEARCH("3- Bajo",H50)))</formula>
    </cfRule>
    <cfRule type="containsText" dxfId="1315" priority="181" operator="containsText" text="4- Bajo">
      <formula>NOT(ISERROR(SEARCH("4- Bajo",H50)))</formula>
    </cfRule>
    <cfRule type="containsText" dxfId="1314" priority="182" operator="containsText" text="1- Bajo">
      <formula>NOT(ISERROR(SEARCH("1- Bajo",H50)))</formula>
    </cfRule>
  </conditionalFormatting>
  <conditionalFormatting sqref="A50 C50:E50">
    <cfRule type="containsText" dxfId="1313" priority="171" operator="containsText" text="3- Moderado">
      <formula>NOT(ISERROR(SEARCH("3- Moderado",A50)))</formula>
    </cfRule>
    <cfRule type="containsText" dxfId="1312" priority="172" operator="containsText" text="6- Moderado">
      <formula>NOT(ISERROR(SEARCH("6- Moderado",A50)))</formula>
    </cfRule>
    <cfRule type="containsText" dxfId="1311" priority="173" operator="containsText" text="4- Moderado">
      <formula>NOT(ISERROR(SEARCH("4- Moderado",A50)))</formula>
    </cfRule>
    <cfRule type="containsText" dxfId="1310" priority="174" operator="containsText" text="3- Bajo">
      <formula>NOT(ISERROR(SEARCH("3- Bajo",A50)))</formula>
    </cfRule>
    <cfRule type="containsText" dxfId="1309" priority="175" operator="containsText" text="4- Bajo">
      <formula>NOT(ISERROR(SEARCH("4- Bajo",A50)))</formula>
    </cfRule>
    <cfRule type="containsText" dxfId="1308" priority="176" operator="containsText" text="1- Bajo">
      <formula>NOT(ISERROR(SEARCH("1- Bajo",A50)))</formula>
    </cfRule>
  </conditionalFormatting>
  <conditionalFormatting sqref="F50:G50">
    <cfRule type="containsText" dxfId="1307" priority="165" operator="containsText" text="3- Moderado">
      <formula>NOT(ISERROR(SEARCH("3- Moderado",F50)))</formula>
    </cfRule>
    <cfRule type="containsText" dxfId="1306" priority="166" operator="containsText" text="6- Moderado">
      <formula>NOT(ISERROR(SEARCH("6- Moderado",F50)))</formula>
    </cfRule>
    <cfRule type="containsText" dxfId="1305" priority="167" operator="containsText" text="4- Moderado">
      <formula>NOT(ISERROR(SEARCH("4- Moderado",F50)))</formula>
    </cfRule>
    <cfRule type="containsText" dxfId="1304" priority="168" operator="containsText" text="3- Bajo">
      <formula>NOT(ISERROR(SEARCH("3- Bajo",F50)))</formula>
    </cfRule>
    <cfRule type="containsText" dxfId="1303" priority="169" operator="containsText" text="4- Bajo">
      <formula>NOT(ISERROR(SEARCH("4- Bajo",F50)))</formula>
    </cfRule>
    <cfRule type="containsText" dxfId="1302" priority="170" operator="containsText" text="1- Bajo">
      <formula>NOT(ISERROR(SEARCH("1- Bajo",F50)))</formula>
    </cfRule>
  </conditionalFormatting>
  <conditionalFormatting sqref="J50:J54">
    <cfRule type="containsText" dxfId="1301" priority="160" operator="containsText" text="Bajo">
      <formula>NOT(ISERROR(SEARCH("Bajo",J50)))</formula>
    </cfRule>
    <cfRule type="containsText" dxfId="1300" priority="161" operator="containsText" text="Moderado">
      <formula>NOT(ISERROR(SEARCH("Moderado",J50)))</formula>
    </cfRule>
    <cfRule type="containsText" dxfId="1299" priority="162" operator="containsText" text="Alto">
      <formula>NOT(ISERROR(SEARCH("Alto",J50)))</formula>
    </cfRule>
    <cfRule type="containsText" dxfId="1298" priority="163" operator="containsText" text="Extremo">
      <formula>NOT(ISERROR(SEARCH("Extremo",J50)))</formula>
    </cfRule>
    <cfRule type="colorScale" priority="164">
      <colorScale>
        <cfvo type="min"/>
        <cfvo type="max"/>
        <color rgb="FFFF7128"/>
        <color rgb="FFFFEF9C"/>
      </colorScale>
    </cfRule>
  </conditionalFormatting>
  <conditionalFormatting sqref="M50:M54">
    <cfRule type="containsText" dxfId="1297" priority="135" operator="containsText" text="Moderado">
      <formula>NOT(ISERROR(SEARCH("Moderado",M50)))</formula>
    </cfRule>
    <cfRule type="containsText" dxfId="1296" priority="155" operator="containsText" text="Bajo">
      <formula>NOT(ISERROR(SEARCH("Bajo",M50)))</formula>
    </cfRule>
    <cfRule type="containsText" dxfId="1295" priority="156" operator="containsText" text="Moderado">
      <formula>NOT(ISERROR(SEARCH("Moderado",M50)))</formula>
    </cfRule>
    <cfRule type="containsText" dxfId="1294" priority="157" operator="containsText" text="Alto">
      <formula>NOT(ISERROR(SEARCH("Alto",M50)))</formula>
    </cfRule>
    <cfRule type="containsText" dxfId="1293" priority="158" operator="containsText" text="Extremo">
      <formula>NOT(ISERROR(SEARCH("Extremo",M50)))</formula>
    </cfRule>
    <cfRule type="colorScale" priority="159">
      <colorScale>
        <cfvo type="min"/>
        <cfvo type="max"/>
        <color rgb="FFFF7128"/>
        <color rgb="FFFFEF9C"/>
      </colorScale>
    </cfRule>
  </conditionalFormatting>
  <conditionalFormatting sqref="N50">
    <cfRule type="containsText" dxfId="1292" priority="149" operator="containsText" text="3- Moderado">
      <formula>NOT(ISERROR(SEARCH("3- Moderado",N50)))</formula>
    </cfRule>
    <cfRule type="containsText" dxfId="1291" priority="150" operator="containsText" text="6- Moderado">
      <formula>NOT(ISERROR(SEARCH("6- Moderado",N50)))</formula>
    </cfRule>
    <cfRule type="containsText" dxfId="1290" priority="151" operator="containsText" text="4- Moderado">
      <formula>NOT(ISERROR(SEARCH("4- Moderado",N50)))</formula>
    </cfRule>
    <cfRule type="containsText" dxfId="1289" priority="152" operator="containsText" text="3- Bajo">
      <formula>NOT(ISERROR(SEARCH("3- Bajo",N50)))</formula>
    </cfRule>
    <cfRule type="containsText" dxfId="1288" priority="153" operator="containsText" text="4- Bajo">
      <formula>NOT(ISERROR(SEARCH("4- Bajo",N50)))</formula>
    </cfRule>
    <cfRule type="containsText" dxfId="1287" priority="154" operator="containsText" text="1- Bajo">
      <formula>NOT(ISERROR(SEARCH("1- Bajo",N50)))</formula>
    </cfRule>
  </conditionalFormatting>
  <conditionalFormatting sqref="H50:H54">
    <cfRule type="containsText" dxfId="1286" priority="136" operator="containsText" text="Muy Alta">
      <formula>NOT(ISERROR(SEARCH("Muy Alta",H50)))</formula>
    </cfRule>
    <cfRule type="containsText" dxfId="1285" priority="137" operator="containsText" text="Alta">
      <formula>NOT(ISERROR(SEARCH("Alta",H50)))</formula>
    </cfRule>
    <cfRule type="containsText" dxfId="1284" priority="138" operator="containsText" text="Muy Alta">
      <formula>NOT(ISERROR(SEARCH("Muy Alta",H50)))</formula>
    </cfRule>
    <cfRule type="containsText" dxfId="1283" priority="143" operator="containsText" text="Muy Baja">
      <formula>NOT(ISERROR(SEARCH("Muy Baja",H50)))</formula>
    </cfRule>
    <cfRule type="containsText" dxfId="1282" priority="144" operator="containsText" text="Baja">
      <formula>NOT(ISERROR(SEARCH("Baja",H50)))</formula>
    </cfRule>
    <cfRule type="containsText" dxfId="1281" priority="145" operator="containsText" text="Media">
      <formula>NOT(ISERROR(SEARCH("Media",H50)))</formula>
    </cfRule>
    <cfRule type="containsText" dxfId="1280" priority="146" operator="containsText" text="Alta">
      <formula>NOT(ISERROR(SEARCH("Alta",H50)))</formula>
    </cfRule>
    <cfRule type="containsText" dxfId="1279" priority="148" operator="containsText" text="Muy Alta">
      <formula>NOT(ISERROR(SEARCH("Muy Alta",H50)))</formula>
    </cfRule>
  </conditionalFormatting>
  <conditionalFormatting sqref="I50:I54">
    <cfRule type="containsText" dxfId="1278" priority="139" operator="containsText" text="Catastrófico">
      <formula>NOT(ISERROR(SEARCH("Catastrófico",I50)))</formula>
    </cfRule>
    <cfRule type="containsText" dxfId="1277" priority="140" operator="containsText" text="Mayor">
      <formula>NOT(ISERROR(SEARCH("Mayor",I50)))</formula>
    </cfRule>
    <cfRule type="containsText" dxfId="1276" priority="141" operator="containsText" text="Menor">
      <formula>NOT(ISERROR(SEARCH("Menor",I50)))</formula>
    </cfRule>
    <cfRule type="containsText" dxfId="1275" priority="142" operator="containsText" text="Leve">
      <formula>NOT(ISERROR(SEARCH("Leve",I50)))</formula>
    </cfRule>
    <cfRule type="containsText" dxfId="1274" priority="147" operator="containsText" text="Moderado">
      <formula>NOT(ISERROR(SEARCH("Moderado",I50)))</formula>
    </cfRule>
  </conditionalFormatting>
  <conditionalFormatting sqref="K50:K54">
    <cfRule type="containsText" dxfId="1273" priority="134" operator="containsText" text="Media">
      <formula>NOT(ISERROR(SEARCH("Media",K50)))</formula>
    </cfRule>
  </conditionalFormatting>
  <conditionalFormatting sqref="L50:L54">
    <cfRule type="containsText" dxfId="1272" priority="133" operator="containsText" text="Moderado">
      <formula>NOT(ISERROR(SEARCH("Moderado",L50)))</formula>
    </cfRule>
  </conditionalFormatting>
  <conditionalFormatting sqref="J50:J54">
    <cfRule type="containsText" dxfId="1271" priority="132" operator="containsText" text="Moderado">
      <formula>NOT(ISERROR(SEARCH("Moderado",J50)))</formula>
    </cfRule>
  </conditionalFormatting>
  <conditionalFormatting sqref="J50:J54">
    <cfRule type="containsText" dxfId="1270" priority="130" operator="containsText" text="Bajo">
      <formula>NOT(ISERROR(SEARCH("Bajo",J50)))</formula>
    </cfRule>
    <cfRule type="containsText" dxfId="1269" priority="131" operator="containsText" text="Extremo">
      <formula>NOT(ISERROR(SEARCH("Extremo",J50)))</formula>
    </cfRule>
  </conditionalFormatting>
  <conditionalFormatting sqref="K50:K54">
    <cfRule type="containsText" dxfId="1268" priority="128" operator="containsText" text="Baja">
      <formula>NOT(ISERROR(SEARCH("Baja",K50)))</formula>
    </cfRule>
    <cfRule type="containsText" dxfId="1267" priority="129" operator="containsText" text="Muy Baja">
      <formula>NOT(ISERROR(SEARCH("Muy Baja",K50)))</formula>
    </cfRule>
  </conditionalFormatting>
  <conditionalFormatting sqref="K50:K54">
    <cfRule type="containsText" dxfId="1266" priority="126" operator="containsText" text="Muy Alta">
      <formula>NOT(ISERROR(SEARCH("Muy Alta",K50)))</formula>
    </cfRule>
    <cfRule type="containsText" dxfId="1265" priority="127" operator="containsText" text="Alta">
      <formula>NOT(ISERROR(SEARCH("Alta",K50)))</formula>
    </cfRule>
  </conditionalFormatting>
  <conditionalFormatting sqref="L50:L54">
    <cfRule type="containsText" dxfId="1264" priority="122" operator="containsText" text="Catastrófico">
      <formula>NOT(ISERROR(SEARCH("Catastrófico",L50)))</formula>
    </cfRule>
    <cfRule type="containsText" dxfId="1263" priority="123" operator="containsText" text="Mayor">
      <formula>NOT(ISERROR(SEARCH("Mayor",L50)))</formula>
    </cfRule>
    <cfRule type="containsText" dxfId="1262" priority="124" operator="containsText" text="Menor">
      <formula>NOT(ISERROR(SEARCH("Menor",L50)))</formula>
    </cfRule>
    <cfRule type="containsText" dxfId="1261" priority="125" operator="containsText" text="Leve">
      <formula>NOT(ISERROR(SEARCH("Leve",L50)))</formula>
    </cfRule>
  </conditionalFormatting>
  <conditionalFormatting sqref="K55:L55">
    <cfRule type="containsText" dxfId="1260" priority="116" operator="containsText" text="3- Moderado">
      <formula>NOT(ISERROR(SEARCH("3- Moderado",K55)))</formula>
    </cfRule>
    <cfRule type="containsText" dxfId="1259" priority="117" operator="containsText" text="6- Moderado">
      <formula>NOT(ISERROR(SEARCH("6- Moderado",K55)))</formula>
    </cfRule>
    <cfRule type="containsText" dxfId="1258" priority="118" operator="containsText" text="4- Moderado">
      <formula>NOT(ISERROR(SEARCH("4- Moderado",K55)))</formula>
    </cfRule>
    <cfRule type="containsText" dxfId="1257" priority="119" operator="containsText" text="3- Bajo">
      <formula>NOT(ISERROR(SEARCH("3- Bajo",K55)))</formula>
    </cfRule>
    <cfRule type="containsText" dxfId="1256" priority="120" operator="containsText" text="4- Bajo">
      <formula>NOT(ISERROR(SEARCH("4- Bajo",K55)))</formula>
    </cfRule>
    <cfRule type="containsText" dxfId="1255" priority="121" operator="containsText" text="1- Bajo">
      <formula>NOT(ISERROR(SEARCH("1- Bajo",K55)))</formula>
    </cfRule>
  </conditionalFormatting>
  <conditionalFormatting sqref="H55:I55">
    <cfRule type="containsText" dxfId="1254" priority="110" operator="containsText" text="3- Moderado">
      <formula>NOT(ISERROR(SEARCH("3- Moderado",H55)))</formula>
    </cfRule>
    <cfRule type="containsText" dxfId="1253" priority="111" operator="containsText" text="6- Moderado">
      <formula>NOT(ISERROR(SEARCH("6- Moderado",H55)))</formula>
    </cfRule>
    <cfRule type="containsText" dxfId="1252" priority="112" operator="containsText" text="4- Moderado">
      <formula>NOT(ISERROR(SEARCH("4- Moderado",H55)))</formula>
    </cfRule>
    <cfRule type="containsText" dxfId="1251" priority="113" operator="containsText" text="3- Bajo">
      <formula>NOT(ISERROR(SEARCH("3- Bajo",H55)))</formula>
    </cfRule>
    <cfRule type="containsText" dxfId="1250" priority="114" operator="containsText" text="4- Bajo">
      <formula>NOT(ISERROR(SEARCH("4- Bajo",H55)))</formula>
    </cfRule>
    <cfRule type="containsText" dxfId="1249" priority="115" operator="containsText" text="1- Bajo">
      <formula>NOT(ISERROR(SEARCH("1- Bajo",H55)))</formula>
    </cfRule>
  </conditionalFormatting>
  <conditionalFormatting sqref="A55 C55:E55">
    <cfRule type="containsText" dxfId="1248" priority="104" operator="containsText" text="3- Moderado">
      <formula>NOT(ISERROR(SEARCH("3- Moderado",A55)))</formula>
    </cfRule>
    <cfRule type="containsText" dxfId="1247" priority="105" operator="containsText" text="6- Moderado">
      <formula>NOT(ISERROR(SEARCH("6- Moderado",A55)))</formula>
    </cfRule>
    <cfRule type="containsText" dxfId="1246" priority="106" operator="containsText" text="4- Moderado">
      <formula>NOT(ISERROR(SEARCH("4- Moderado",A55)))</formula>
    </cfRule>
    <cfRule type="containsText" dxfId="1245" priority="107" operator="containsText" text="3- Bajo">
      <formula>NOT(ISERROR(SEARCH("3- Bajo",A55)))</formula>
    </cfRule>
    <cfRule type="containsText" dxfId="1244" priority="108" operator="containsText" text="4- Bajo">
      <formula>NOT(ISERROR(SEARCH("4- Bajo",A55)))</formula>
    </cfRule>
    <cfRule type="containsText" dxfId="1243" priority="109" operator="containsText" text="1- Bajo">
      <formula>NOT(ISERROR(SEARCH("1- Bajo",A55)))</formula>
    </cfRule>
  </conditionalFormatting>
  <conditionalFormatting sqref="F55:G55">
    <cfRule type="containsText" dxfId="1242" priority="98" operator="containsText" text="3- Moderado">
      <formula>NOT(ISERROR(SEARCH("3- Moderado",F55)))</formula>
    </cfRule>
    <cfRule type="containsText" dxfId="1241" priority="99" operator="containsText" text="6- Moderado">
      <formula>NOT(ISERROR(SEARCH("6- Moderado",F55)))</formula>
    </cfRule>
    <cfRule type="containsText" dxfId="1240" priority="100" operator="containsText" text="4- Moderado">
      <formula>NOT(ISERROR(SEARCH("4- Moderado",F55)))</formula>
    </cfRule>
    <cfRule type="containsText" dxfId="1239" priority="101" operator="containsText" text="3- Bajo">
      <formula>NOT(ISERROR(SEARCH("3- Bajo",F55)))</formula>
    </cfRule>
    <cfRule type="containsText" dxfId="1238" priority="102" operator="containsText" text="4- Bajo">
      <formula>NOT(ISERROR(SEARCH("4- Bajo",F55)))</formula>
    </cfRule>
    <cfRule type="containsText" dxfId="1237" priority="103" operator="containsText" text="1- Bajo">
      <formula>NOT(ISERROR(SEARCH("1- Bajo",F55)))</formula>
    </cfRule>
  </conditionalFormatting>
  <conditionalFormatting sqref="J55:J59">
    <cfRule type="containsText" dxfId="1236" priority="93" operator="containsText" text="Bajo">
      <formula>NOT(ISERROR(SEARCH("Bajo",J55)))</formula>
    </cfRule>
    <cfRule type="containsText" dxfId="1235" priority="94" operator="containsText" text="Moderado">
      <formula>NOT(ISERROR(SEARCH("Moderado",J55)))</formula>
    </cfRule>
    <cfRule type="containsText" dxfId="1234" priority="95" operator="containsText" text="Alto">
      <formula>NOT(ISERROR(SEARCH("Alto",J55)))</formula>
    </cfRule>
    <cfRule type="containsText" dxfId="1233" priority="96" operator="containsText" text="Extremo">
      <formula>NOT(ISERROR(SEARCH("Extremo",J55)))</formula>
    </cfRule>
    <cfRule type="colorScale" priority="97">
      <colorScale>
        <cfvo type="min"/>
        <cfvo type="max"/>
        <color rgb="FFFF7128"/>
        <color rgb="FFFFEF9C"/>
      </colorScale>
    </cfRule>
  </conditionalFormatting>
  <conditionalFormatting sqref="M55:M59">
    <cfRule type="containsText" dxfId="1232" priority="68" operator="containsText" text="Moderado">
      <formula>NOT(ISERROR(SEARCH("Moderado",M55)))</formula>
    </cfRule>
    <cfRule type="containsText" dxfId="1231" priority="88" operator="containsText" text="Bajo">
      <formula>NOT(ISERROR(SEARCH("Bajo",M55)))</formula>
    </cfRule>
    <cfRule type="containsText" dxfId="1230" priority="89" operator="containsText" text="Moderado">
      <formula>NOT(ISERROR(SEARCH("Moderado",M55)))</formula>
    </cfRule>
    <cfRule type="containsText" dxfId="1229" priority="90" operator="containsText" text="Alto">
      <formula>NOT(ISERROR(SEARCH("Alto",M55)))</formula>
    </cfRule>
    <cfRule type="containsText" dxfId="1228" priority="91" operator="containsText" text="Extremo">
      <formula>NOT(ISERROR(SEARCH("Extremo",M55)))</formula>
    </cfRule>
    <cfRule type="colorScale" priority="92">
      <colorScale>
        <cfvo type="min"/>
        <cfvo type="max"/>
        <color rgb="FFFF7128"/>
        <color rgb="FFFFEF9C"/>
      </colorScale>
    </cfRule>
  </conditionalFormatting>
  <conditionalFormatting sqref="N55">
    <cfRule type="containsText" dxfId="1227" priority="82" operator="containsText" text="3- Moderado">
      <formula>NOT(ISERROR(SEARCH("3- Moderado",N55)))</formula>
    </cfRule>
    <cfRule type="containsText" dxfId="1226" priority="83" operator="containsText" text="6- Moderado">
      <formula>NOT(ISERROR(SEARCH("6- Moderado",N55)))</formula>
    </cfRule>
    <cfRule type="containsText" dxfId="1225" priority="84" operator="containsText" text="4- Moderado">
      <formula>NOT(ISERROR(SEARCH("4- Moderado",N55)))</formula>
    </cfRule>
    <cfRule type="containsText" dxfId="1224" priority="85" operator="containsText" text="3- Bajo">
      <formula>NOT(ISERROR(SEARCH("3- Bajo",N55)))</formula>
    </cfRule>
    <cfRule type="containsText" dxfId="1223" priority="86" operator="containsText" text="4- Bajo">
      <formula>NOT(ISERROR(SEARCH("4- Bajo",N55)))</formula>
    </cfRule>
    <cfRule type="containsText" dxfId="1222" priority="87" operator="containsText" text="1- Bajo">
      <formula>NOT(ISERROR(SEARCH("1- Bajo",N55)))</formula>
    </cfRule>
  </conditionalFormatting>
  <conditionalFormatting sqref="H55:H59">
    <cfRule type="containsText" dxfId="1221" priority="69" operator="containsText" text="Muy Alta">
      <formula>NOT(ISERROR(SEARCH("Muy Alta",H55)))</formula>
    </cfRule>
    <cfRule type="containsText" dxfId="1220" priority="70" operator="containsText" text="Alta">
      <formula>NOT(ISERROR(SEARCH("Alta",H55)))</formula>
    </cfRule>
    <cfRule type="containsText" dxfId="1219" priority="71" operator="containsText" text="Muy Alta">
      <formula>NOT(ISERROR(SEARCH("Muy Alta",H55)))</formula>
    </cfRule>
    <cfRule type="containsText" dxfId="1218" priority="76" operator="containsText" text="Muy Baja">
      <formula>NOT(ISERROR(SEARCH("Muy Baja",H55)))</formula>
    </cfRule>
    <cfRule type="containsText" dxfId="1217" priority="77" operator="containsText" text="Baja">
      <formula>NOT(ISERROR(SEARCH("Baja",H55)))</formula>
    </cfRule>
    <cfRule type="containsText" dxfId="1216" priority="78" operator="containsText" text="Media">
      <formula>NOT(ISERROR(SEARCH("Media",H55)))</formula>
    </cfRule>
    <cfRule type="containsText" dxfId="1215" priority="79" operator="containsText" text="Alta">
      <formula>NOT(ISERROR(SEARCH("Alta",H55)))</formula>
    </cfRule>
    <cfRule type="containsText" dxfId="1214" priority="81" operator="containsText" text="Muy Alta">
      <formula>NOT(ISERROR(SEARCH("Muy Alta",H55)))</formula>
    </cfRule>
  </conditionalFormatting>
  <conditionalFormatting sqref="I55:I59">
    <cfRule type="containsText" dxfId="1213" priority="72" operator="containsText" text="Catastrófico">
      <formula>NOT(ISERROR(SEARCH("Catastrófico",I55)))</formula>
    </cfRule>
    <cfRule type="containsText" dxfId="1212" priority="73" operator="containsText" text="Mayor">
      <formula>NOT(ISERROR(SEARCH("Mayor",I55)))</formula>
    </cfRule>
    <cfRule type="containsText" dxfId="1211" priority="74" operator="containsText" text="Menor">
      <formula>NOT(ISERROR(SEARCH("Menor",I55)))</formula>
    </cfRule>
    <cfRule type="containsText" dxfId="1210" priority="75" operator="containsText" text="Leve">
      <formula>NOT(ISERROR(SEARCH("Leve",I55)))</formula>
    </cfRule>
    <cfRule type="containsText" dxfId="1209" priority="80" operator="containsText" text="Moderado">
      <formula>NOT(ISERROR(SEARCH("Moderado",I55)))</formula>
    </cfRule>
  </conditionalFormatting>
  <conditionalFormatting sqref="K55:K59">
    <cfRule type="containsText" dxfId="1208" priority="67" operator="containsText" text="Media">
      <formula>NOT(ISERROR(SEARCH("Media",K55)))</formula>
    </cfRule>
  </conditionalFormatting>
  <conditionalFormatting sqref="L55:L59">
    <cfRule type="containsText" dxfId="1207" priority="66" operator="containsText" text="Moderado">
      <formula>NOT(ISERROR(SEARCH("Moderado",L55)))</formula>
    </cfRule>
  </conditionalFormatting>
  <conditionalFormatting sqref="J55:J59">
    <cfRule type="containsText" dxfId="1206" priority="65" operator="containsText" text="Moderado">
      <formula>NOT(ISERROR(SEARCH("Moderado",J55)))</formula>
    </cfRule>
  </conditionalFormatting>
  <conditionalFormatting sqref="J55:J59">
    <cfRule type="containsText" dxfId="1205" priority="63" operator="containsText" text="Bajo">
      <formula>NOT(ISERROR(SEARCH("Bajo",J55)))</formula>
    </cfRule>
    <cfRule type="containsText" dxfId="1204" priority="64" operator="containsText" text="Extremo">
      <formula>NOT(ISERROR(SEARCH("Extremo",J55)))</formula>
    </cfRule>
  </conditionalFormatting>
  <conditionalFormatting sqref="K55:K59">
    <cfRule type="containsText" dxfId="1203" priority="61" operator="containsText" text="Baja">
      <formula>NOT(ISERROR(SEARCH("Baja",K55)))</formula>
    </cfRule>
    <cfRule type="containsText" dxfId="1202" priority="62" operator="containsText" text="Muy Baja">
      <formula>NOT(ISERROR(SEARCH("Muy Baja",K55)))</formula>
    </cfRule>
  </conditionalFormatting>
  <conditionalFormatting sqref="K55:K59">
    <cfRule type="containsText" dxfId="1201" priority="59" operator="containsText" text="Muy Alta">
      <formula>NOT(ISERROR(SEARCH("Muy Alta",K55)))</formula>
    </cfRule>
    <cfRule type="containsText" dxfId="1200" priority="60" operator="containsText" text="Alta">
      <formula>NOT(ISERROR(SEARCH("Alta",K55)))</formula>
    </cfRule>
  </conditionalFormatting>
  <conditionalFormatting sqref="L55:L59">
    <cfRule type="containsText" dxfId="1199" priority="55" operator="containsText" text="Catastrófico">
      <formula>NOT(ISERROR(SEARCH("Catastrófico",L55)))</formula>
    </cfRule>
    <cfRule type="containsText" dxfId="1198" priority="56" operator="containsText" text="Mayor">
      <formula>NOT(ISERROR(SEARCH("Mayor",L55)))</formula>
    </cfRule>
    <cfRule type="containsText" dxfId="1197" priority="57" operator="containsText" text="Menor">
      <formula>NOT(ISERROR(SEARCH("Menor",L55)))</formula>
    </cfRule>
    <cfRule type="containsText" dxfId="1196" priority="58" operator="containsText" text="Leve">
      <formula>NOT(ISERROR(SEARCH("Leve",L55)))</formula>
    </cfRule>
  </conditionalFormatting>
  <dataValidations count="7">
    <dataValidation allowBlank="1" showInputMessage="1" showErrorMessage="1" prompt="Seleccionar el tipo de riesgo teniendo en cuenta que  factor organizaconal afecta. Ver explicacion en hoja " sqref="E8"/>
    <dataValidation allowBlank="1" showInputMessage="1" showErrorMessage="1" prompt="Registrar qué factor  que ocasina el riesgo: un facot identtficado el contexto._x000a_O  personas, recursos, estilo de direccion , factores externos, , codiciones ambientales" sqref="F8:G8"/>
    <dataValidation allowBlank="1" showInputMessage="1" showErrorMessage="1" prompt="Que tan factible es que materialize el riesgo?" sqref="H8"/>
    <dataValidation allowBlank="1" showInputMessage="1" showErrorMessage="1" prompt="El grado de afectación puede ser " sqref="I8"/>
    <dataValidation allowBlank="1" showInputMessage="1" showErrorMessage="1" prompt="Describir las actividades que se van a desarrollar para el proyecto" sqref="O7"/>
    <dataValidation allowBlank="1" showInputMessage="1" showErrorMessage="1" prompt="Seleccionar si el responsable es el responsable de las acciones es el nivel central" sqref="P7:P8"/>
    <dataValidation allowBlank="1" showInputMessage="1" showErrorMessage="1" prompt="seleccionar si el responsable de ejecutar las acciones es el nivel central" sqref="Q8"/>
  </dataValidation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JR59"/>
  <sheetViews>
    <sheetView topLeftCell="A4" zoomScale="71" zoomScaleNormal="71" workbookViewId="0">
      <selection activeCell="A10" sqref="A10:A14"/>
    </sheetView>
  </sheetViews>
  <sheetFormatPr baseColWidth="10" defaultColWidth="11.42578125" defaultRowHeight="15"/>
  <cols>
    <col min="1" max="2" width="18.42578125" style="82" customWidth="1"/>
    <col min="3" max="3" width="15.5703125" customWidth="1"/>
    <col min="4" max="4" width="27.5703125" style="82" customWidth="1"/>
    <col min="5" max="5" width="18" style="206" customWidth="1"/>
    <col min="6" max="6" width="40.140625" customWidth="1"/>
    <col min="7" max="7" width="20.42578125" customWidth="1"/>
    <col min="8" max="8" width="10.42578125" style="207" customWidth="1"/>
    <col min="9" max="9" width="11.42578125" style="207" customWidth="1"/>
    <col min="10" max="10" width="10.140625" style="208" customWidth="1"/>
    <col min="11" max="11" width="11.42578125" style="207" customWidth="1"/>
    <col min="12" max="12" width="10.85546875" style="207" customWidth="1"/>
    <col min="13" max="13" width="18.28515625" style="207" bestFit="1" customWidth="1"/>
    <col min="14" max="14" width="18.28515625" bestFit="1" customWidth="1"/>
    <col min="15" max="15" width="32.85546875" customWidth="1"/>
    <col min="16" max="16" width="15" customWidth="1"/>
    <col min="17" max="17" width="15.85546875" customWidth="1"/>
    <col min="18" max="18" width="16" customWidth="1"/>
    <col min="19" max="19" width="16.28515625" customWidth="1"/>
    <col min="20" max="20" width="17.5703125" customWidth="1"/>
    <col min="21" max="176" width="11.42578125" style="126"/>
  </cols>
  <sheetData>
    <row r="1" spans="1:278" s="167" customFormat="1" ht="16.5" customHeight="1">
      <c r="A1" s="412"/>
      <c r="B1" s="413"/>
      <c r="C1" s="413"/>
      <c r="D1" s="526" t="s">
        <v>389</v>
      </c>
      <c r="E1" s="526"/>
      <c r="F1" s="526"/>
      <c r="G1" s="526"/>
      <c r="H1" s="526"/>
      <c r="I1" s="526"/>
      <c r="J1" s="526"/>
      <c r="K1" s="526"/>
      <c r="L1" s="526"/>
      <c r="M1" s="526"/>
      <c r="N1" s="526"/>
      <c r="O1" s="526"/>
      <c r="P1" s="526"/>
      <c r="Q1" s="527"/>
      <c r="R1" s="404" t="s">
        <v>67</v>
      </c>
      <c r="S1" s="404"/>
      <c r="T1" s="404"/>
      <c r="U1" s="166"/>
      <c r="V1" s="166"/>
      <c r="W1" s="166"/>
      <c r="X1" s="166"/>
      <c r="Y1" s="166"/>
      <c r="Z1" s="166"/>
      <c r="AA1" s="166"/>
      <c r="AB1" s="166"/>
      <c r="AC1" s="166"/>
      <c r="AD1" s="166"/>
      <c r="AE1" s="166"/>
      <c r="AF1" s="166"/>
      <c r="AG1" s="166"/>
      <c r="AH1" s="166"/>
      <c r="AI1" s="166"/>
      <c r="AJ1" s="166"/>
      <c r="AK1" s="166"/>
      <c r="AL1" s="166"/>
      <c r="AM1" s="166"/>
      <c r="AN1" s="166"/>
      <c r="AO1" s="166"/>
      <c r="AP1" s="166"/>
      <c r="AQ1" s="166"/>
      <c r="AR1" s="166"/>
      <c r="AS1" s="166"/>
      <c r="AT1" s="166"/>
      <c r="AU1" s="166"/>
      <c r="AV1" s="166"/>
      <c r="AW1" s="166"/>
      <c r="AX1" s="166"/>
      <c r="AY1" s="166"/>
      <c r="AZ1" s="166"/>
      <c r="BA1" s="166"/>
      <c r="BB1" s="166"/>
      <c r="BC1" s="166"/>
      <c r="BD1" s="166"/>
      <c r="BE1" s="166"/>
      <c r="BF1" s="166"/>
      <c r="BG1" s="166"/>
      <c r="BH1" s="166"/>
      <c r="BI1" s="166"/>
      <c r="BJ1" s="166"/>
      <c r="BK1" s="166"/>
      <c r="BL1" s="166"/>
      <c r="BM1" s="166"/>
      <c r="BN1" s="166"/>
      <c r="BO1" s="166"/>
      <c r="BP1" s="166"/>
      <c r="BQ1" s="166"/>
      <c r="BR1" s="166"/>
      <c r="BS1" s="166"/>
      <c r="BT1" s="166"/>
      <c r="BU1" s="166"/>
      <c r="BV1" s="166"/>
      <c r="BW1" s="166"/>
      <c r="BX1" s="166"/>
      <c r="BY1" s="166"/>
      <c r="BZ1" s="166"/>
      <c r="CA1" s="166"/>
      <c r="CB1" s="166"/>
      <c r="CC1" s="166"/>
      <c r="CD1" s="166"/>
      <c r="CE1" s="166"/>
      <c r="CF1" s="166"/>
      <c r="CG1" s="166"/>
      <c r="CH1" s="166"/>
      <c r="CI1" s="166"/>
      <c r="CJ1" s="166"/>
      <c r="CK1" s="166"/>
      <c r="CL1" s="166"/>
      <c r="CM1" s="166"/>
      <c r="CN1" s="166"/>
      <c r="CO1" s="166"/>
      <c r="CP1" s="166"/>
      <c r="CQ1" s="166"/>
      <c r="CR1" s="166"/>
      <c r="CS1" s="166"/>
      <c r="CT1" s="166"/>
      <c r="CU1" s="166"/>
      <c r="CV1" s="166"/>
      <c r="CW1" s="166"/>
      <c r="CX1" s="166"/>
      <c r="CY1" s="166"/>
      <c r="CZ1" s="166"/>
      <c r="DA1" s="166"/>
      <c r="DB1" s="166"/>
      <c r="DC1" s="166"/>
      <c r="DD1" s="166"/>
      <c r="DE1" s="166"/>
      <c r="DF1" s="166"/>
      <c r="DG1" s="166"/>
      <c r="DH1" s="166"/>
      <c r="DI1" s="166"/>
      <c r="DJ1" s="166"/>
      <c r="DK1" s="166"/>
      <c r="DL1" s="166"/>
      <c r="DM1" s="166"/>
      <c r="DN1" s="166"/>
      <c r="DO1" s="166"/>
      <c r="DP1" s="166"/>
      <c r="DQ1" s="166"/>
      <c r="DR1" s="166"/>
      <c r="DS1" s="166"/>
      <c r="DT1" s="166"/>
      <c r="DU1" s="166"/>
      <c r="DV1" s="166"/>
      <c r="DW1" s="166"/>
      <c r="DX1" s="166"/>
      <c r="DY1" s="166"/>
      <c r="DZ1" s="166"/>
      <c r="EA1" s="166"/>
      <c r="EB1" s="166"/>
      <c r="EC1" s="166"/>
      <c r="ED1" s="166"/>
      <c r="EE1" s="166"/>
      <c r="EF1" s="166"/>
      <c r="EG1" s="166"/>
      <c r="EH1" s="166"/>
      <c r="EI1" s="166"/>
      <c r="EJ1" s="166"/>
      <c r="EK1" s="166"/>
      <c r="EL1" s="166"/>
      <c r="EM1" s="166"/>
      <c r="EN1" s="166"/>
      <c r="EO1" s="166"/>
      <c r="EP1" s="166"/>
      <c r="EQ1" s="166"/>
      <c r="ER1" s="166"/>
      <c r="ES1" s="166"/>
      <c r="ET1" s="166"/>
      <c r="EU1" s="166"/>
      <c r="EV1" s="166"/>
      <c r="EW1" s="166"/>
      <c r="EX1" s="166"/>
      <c r="EY1" s="166"/>
      <c r="EZ1" s="166"/>
      <c r="FA1" s="166"/>
      <c r="FB1" s="166"/>
      <c r="FC1" s="166"/>
      <c r="FD1" s="166"/>
      <c r="FE1" s="166"/>
      <c r="FF1" s="166"/>
      <c r="FG1" s="166"/>
      <c r="FH1" s="166"/>
      <c r="FI1" s="166"/>
      <c r="FJ1" s="166"/>
      <c r="FK1" s="166"/>
      <c r="FL1" s="166"/>
      <c r="FM1" s="166"/>
      <c r="FN1" s="166"/>
      <c r="FO1" s="166"/>
      <c r="FP1" s="166"/>
      <c r="FQ1" s="166"/>
      <c r="FR1" s="166"/>
      <c r="FS1" s="166"/>
      <c r="FT1" s="166"/>
      <c r="FU1" s="166"/>
      <c r="FV1" s="166"/>
      <c r="FW1" s="166"/>
      <c r="FX1" s="166"/>
      <c r="FY1" s="166"/>
      <c r="FZ1" s="166"/>
      <c r="GA1" s="166"/>
      <c r="GB1" s="166"/>
      <c r="GC1" s="166"/>
      <c r="GD1" s="166"/>
      <c r="GE1" s="166"/>
      <c r="GF1" s="166"/>
      <c r="GG1" s="166"/>
      <c r="GH1" s="166"/>
      <c r="GI1" s="166"/>
      <c r="GJ1" s="166"/>
      <c r="GK1" s="166"/>
      <c r="GL1" s="166"/>
      <c r="GM1" s="166"/>
      <c r="GN1" s="166"/>
      <c r="GO1" s="166"/>
      <c r="GP1" s="166"/>
      <c r="GQ1" s="166"/>
      <c r="GR1" s="166"/>
      <c r="GS1" s="166"/>
      <c r="GT1" s="166"/>
      <c r="GU1" s="166"/>
      <c r="GV1" s="166"/>
      <c r="GW1" s="166"/>
      <c r="GX1" s="166"/>
      <c r="GY1" s="166"/>
      <c r="GZ1" s="166"/>
      <c r="HA1" s="166"/>
      <c r="HB1" s="166"/>
      <c r="HC1" s="166"/>
      <c r="HD1" s="166"/>
      <c r="HE1" s="166"/>
      <c r="HF1" s="166"/>
      <c r="HG1" s="166"/>
      <c r="HH1" s="166"/>
      <c r="HI1" s="166"/>
      <c r="HJ1" s="166"/>
      <c r="HK1" s="166"/>
      <c r="HL1" s="166"/>
      <c r="HM1" s="166"/>
      <c r="HN1" s="166"/>
      <c r="HO1" s="166"/>
      <c r="HP1" s="166"/>
      <c r="HQ1" s="166"/>
      <c r="HR1" s="166"/>
      <c r="HS1" s="166"/>
      <c r="HT1" s="166"/>
      <c r="HU1" s="166"/>
      <c r="HV1" s="166"/>
      <c r="HW1" s="166"/>
      <c r="HX1" s="166"/>
      <c r="HY1" s="166"/>
      <c r="HZ1" s="166"/>
      <c r="IA1" s="166"/>
      <c r="IB1" s="166"/>
      <c r="IC1" s="166"/>
      <c r="ID1" s="166"/>
      <c r="IE1" s="166"/>
      <c r="IF1" s="166"/>
      <c r="IG1" s="166"/>
      <c r="IH1" s="166"/>
      <c r="II1" s="166"/>
      <c r="IJ1" s="166"/>
      <c r="IK1" s="166"/>
      <c r="IL1" s="166"/>
      <c r="IM1" s="166"/>
      <c r="IN1" s="166"/>
      <c r="IO1" s="166"/>
      <c r="IP1" s="166"/>
      <c r="IQ1" s="166"/>
      <c r="IR1" s="166"/>
      <c r="IS1" s="166"/>
      <c r="IT1" s="166"/>
      <c r="IU1" s="166"/>
      <c r="IV1" s="166"/>
      <c r="IW1" s="166"/>
      <c r="IX1" s="166"/>
      <c r="IY1" s="166"/>
      <c r="IZ1" s="166"/>
      <c r="JA1" s="166"/>
      <c r="JB1" s="166"/>
      <c r="JC1" s="166"/>
      <c r="JD1" s="166"/>
      <c r="JE1" s="166"/>
      <c r="JF1" s="166"/>
      <c r="JG1" s="166"/>
      <c r="JH1" s="166"/>
      <c r="JI1" s="166"/>
      <c r="JJ1" s="166"/>
      <c r="JK1" s="166"/>
      <c r="JL1" s="166"/>
      <c r="JM1" s="166"/>
      <c r="JN1" s="166"/>
      <c r="JO1" s="166"/>
      <c r="JP1" s="166"/>
      <c r="JQ1" s="166"/>
      <c r="JR1" s="166"/>
    </row>
    <row r="2" spans="1:278" s="167" customFormat="1" ht="39.75" customHeight="1">
      <c r="A2" s="414"/>
      <c r="B2" s="415"/>
      <c r="C2" s="415"/>
      <c r="D2" s="528"/>
      <c r="E2" s="528"/>
      <c r="F2" s="528"/>
      <c r="G2" s="528"/>
      <c r="H2" s="528"/>
      <c r="I2" s="528"/>
      <c r="J2" s="528"/>
      <c r="K2" s="528"/>
      <c r="L2" s="528"/>
      <c r="M2" s="528"/>
      <c r="N2" s="528"/>
      <c r="O2" s="528"/>
      <c r="P2" s="528"/>
      <c r="Q2" s="529"/>
      <c r="R2" s="404"/>
      <c r="S2" s="404"/>
      <c r="T2" s="404"/>
      <c r="U2" s="166"/>
      <c r="V2" s="166"/>
      <c r="W2" s="166"/>
      <c r="X2" s="166"/>
      <c r="Y2" s="166"/>
      <c r="Z2" s="166"/>
      <c r="AA2" s="166"/>
      <c r="AB2" s="166"/>
      <c r="AC2" s="166"/>
      <c r="AD2" s="166"/>
      <c r="AE2" s="166"/>
      <c r="AF2" s="166"/>
      <c r="AG2" s="166"/>
      <c r="AH2" s="166"/>
      <c r="AI2" s="166"/>
      <c r="AJ2" s="166"/>
      <c r="AK2" s="166"/>
      <c r="AL2" s="166"/>
      <c r="AM2" s="166"/>
      <c r="AN2" s="166"/>
      <c r="AO2" s="166"/>
      <c r="AP2" s="166"/>
      <c r="AQ2" s="166"/>
      <c r="AR2" s="166"/>
      <c r="AS2" s="166"/>
      <c r="AT2" s="166"/>
      <c r="AU2" s="166"/>
      <c r="AV2" s="166"/>
      <c r="AW2" s="166"/>
      <c r="AX2" s="166"/>
      <c r="AY2" s="166"/>
      <c r="AZ2" s="166"/>
      <c r="BA2" s="166"/>
      <c r="BB2" s="166"/>
      <c r="BC2" s="166"/>
      <c r="BD2" s="166"/>
      <c r="BE2" s="166"/>
      <c r="BF2" s="166"/>
      <c r="BG2" s="166"/>
      <c r="BH2" s="166"/>
      <c r="BI2" s="166"/>
      <c r="BJ2" s="166"/>
      <c r="BK2" s="166"/>
      <c r="BL2" s="166"/>
      <c r="BM2" s="166"/>
      <c r="BN2" s="166"/>
      <c r="BO2" s="166"/>
      <c r="BP2" s="166"/>
      <c r="BQ2" s="166"/>
      <c r="BR2" s="166"/>
      <c r="BS2" s="166"/>
      <c r="BT2" s="166"/>
      <c r="BU2" s="166"/>
      <c r="BV2" s="166"/>
      <c r="BW2" s="166"/>
      <c r="BX2" s="166"/>
      <c r="BY2" s="166"/>
      <c r="BZ2" s="166"/>
      <c r="CA2" s="166"/>
      <c r="CB2" s="166"/>
      <c r="CC2" s="166"/>
      <c r="CD2" s="166"/>
      <c r="CE2" s="166"/>
      <c r="CF2" s="166"/>
      <c r="CG2" s="166"/>
      <c r="CH2" s="166"/>
      <c r="CI2" s="166"/>
      <c r="CJ2" s="166"/>
      <c r="CK2" s="166"/>
      <c r="CL2" s="166"/>
      <c r="CM2" s="166"/>
      <c r="CN2" s="166"/>
      <c r="CO2" s="166"/>
      <c r="CP2" s="166"/>
      <c r="CQ2" s="166"/>
      <c r="CR2" s="166"/>
      <c r="CS2" s="166"/>
      <c r="CT2" s="166"/>
      <c r="CU2" s="166"/>
      <c r="CV2" s="166"/>
      <c r="CW2" s="166"/>
      <c r="CX2" s="166"/>
      <c r="CY2" s="166"/>
      <c r="CZ2" s="166"/>
      <c r="DA2" s="166"/>
      <c r="DB2" s="166"/>
      <c r="DC2" s="166"/>
      <c r="DD2" s="166"/>
      <c r="DE2" s="166"/>
      <c r="DF2" s="166"/>
      <c r="DG2" s="166"/>
      <c r="DH2" s="166"/>
      <c r="DI2" s="166"/>
      <c r="DJ2" s="166"/>
      <c r="DK2" s="166"/>
      <c r="DL2" s="166"/>
      <c r="DM2" s="166"/>
      <c r="DN2" s="166"/>
      <c r="DO2" s="166"/>
      <c r="DP2" s="166"/>
      <c r="DQ2" s="166"/>
      <c r="DR2" s="166"/>
      <c r="DS2" s="166"/>
      <c r="DT2" s="166"/>
      <c r="DU2" s="166"/>
      <c r="DV2" s="166"/>
      <c r="DW2" s="166"/>
      <c r="DX2" s="166"/>
      <c r="DY2" s="166"/>
      <c r="DZ2" s="166"/>
      <c r="EA2" s="166"/>
      <c r="EB2" s="166"/>
      <c r="EC2" s="166"/>
      <c r="ED2" s="166"/>
      <c r="EE2" s="166"/>
      <c r="EF2" s="166"/>
      <c r="EG2" s="166"/>
      <c r="EH2" s="166"/>
      <c r="EI2" s="166"/>
      <c r="EJ2" s="166"/>
      <c r="EK2" s="166"/>
      <c r="EL2" s="166"/>
      <c r="EM2" s="166"/>
      <c r="EN2" s="166"/>
      <c r="EO2" s="166"/>
      <c r="EP2" s="166"/>
      <c r="EQ2" s="166"/>
      <c r="ER2" s="166"/>
      <c r="ES2" s="166"/>
      <c r="ET2" s="166"/>
      <c r="EU2" s="166"/>
      <c r="EV2" s="166"/>
      <c r="EW2" s="166"/>
      <c r="EX2" s="166"/>
      <c r="EY2" s="166"/>
      <c r="EZ2" s="166"/>
      <c r="FA2" s="166"/>
      <c r="FB2" s="166"/>
      <c r="FC2" s="166"/>
      <c r="FD2" s="166"/>
      <c r="FE2" s="166"/>
      <c r="FF2" s="166"/>
      <c r="FG2" s="166"/>
      <c r="FH2" s="166"/>
      <c r="FI2" s="166"/>
      <c r="FJ2" s="166"/>
      <c r="FK2" s="166"/>
      <c r="FL2" s="166"/>
      <c r="FM2" s="166"/>
      <c r="FN2" s="166"/>
      <c r="FO2" s="166"/>
      <c r="FP2" s="166"/>
      <c r="FQ2" s="166"/>
      <c r="FR2" s="166"/>
      <c r="FS2" s="166"/>
      <c r="FT2" s="166"/>
      <c r="FU2" s="166"/>
      <c r="FV2" s="166"/>
      <c r="FW2" s="166"/>
      <c r="FX2" s="166"/>
      <c r="FY2" s="166"/>
      <c r="FZ2" s="166"/>
      <c r="GA2" s="166"/>
      <c r="GB2" s="166"/>
      <c r="GC2" s="166"/>
      <c r="GD2" s="166"/>
      <c r="GE2" s="166"/>
      <c r="GF2" s="166"/>
      <c r="GG2" s="166"/>
      <c r="GH2" s="166"/>
      <c r="GI2" s="166"/>
      <c r="GJ2" s="166"/>
      <c r="GK2" s="166"/>
      <c r="GL2" s="166"/>
      <c r="GM2" s="166"/>
      <c r="GN2" s="166"/>
      <c r="GO2" s="166"/>
      <c r="GP2" s="166"/>
      <c r="GQ2" s="166"/>
      <c r="GR2" s="166"/>
      <c r="GS2" s="166"/>
      <c r="GT2" s="166"/>
      <c r="GU2" s="166"/>
      <c r="GV2" s="166"/>
      <c r="GW2" s="166"/>
      <c r="GX2" s="166"/>
      <c r="GY2" s="166"/>
      <c r="GZ2" s="166"/>
      <c r="HA2" s="166"/>
      <c r="HB2" s="166"/>
      <c r="HC2" s="166"/>
      <c r="HD2" s="166"/>
      <c r="HE2" s="166"/>
      <c r="HF2" s="166"/>
      <c r="HG2" s="166"/>
      <c r="HH2" s="166"/>
      <c r="HI2" s="166"/>
      <c r="HJ2" s="166"/>
      <c r="HK2" s="166"/>
      <c r="HL2" s="166"/>
      <c r="HM2" s="166"/>
      <c r="HN2" s="166"/>
      <c r="HO2" s="166"/>
      <c r="HP2" s="166"/>
      <c r="HQ2" s="166"/>
      <c r="HR2" s="166"/>
      <c r="HS2" s="166"/>
      <c r="HT2" s="166"/>
      <c r="HU2" s="166"/>
      <c r="HV2" s="166"/>
      <c r="HW2" s="166"/>
      <c r="HX2" s="166"/>
      <c r="HY2" s="166"/>
      <c r="HZ2" s="166"/>
      <c r="IA2" s="166"/>
      <c r="IB2" s="166"/>
      <c r="IC2" s="166"/>
      <c r="ID2" s="166"/>
      <c r="IE2" s="166"/>
      <c r="IF2" s="166"/>
      <c r="IG2" s="166"/>
      <c r="IH2" s="166"/>
      <c r="II2" s="166"/>
      <c r="IJ2" s="166"/>
      <c r="IK2" s="166"/>
      <c r="IL2" s="166"/>
      <c r="IM2" s="166"/>
      <c r="IN2" s="166"/>
      <c r="IO2" s="166"/>
      <c r="IP2" s="166"/>
      <c r="IQ2" s="166"/>
      <c r="IR2" s="166"/>
      <c r="IS2" s="166"/>
      <c r="IT2" s="166"/>
      <c r="IU2" s="166"/>
      <c r="IV2" s="166"/>
      <c r="IW2" s="166"/>
      <c r="IX2" s="166"/>
      <c r="IY2" s="166"/>
      <c r="IZ2" s="166"/>
      <c r="JA2" s="166"/>
      <c r="JB2" s="166"/>
      <c r="JC2" s="166"/>
      <c r="JD2" s="166"/>
      <c r="JE2" s="166"/>
      <c r="JF2" s="166"/>
      <c r="JG2" s="166"/>
      <c r="JH2" s="166"/>
      <c r="JI2" s="166"/>
      <c r="JJ2" s="166"/>
      <c r="JK2" s="166"/>
      <c r="JL2" s="166"/>
      <c r="JM2" s="166"/>
      <c r="JN2" s="166"/>
      <c r="JO2" s="166"/>
      <c r="JP2" s="166"/>
      <c r="JQ2" s="166"/>
      <c r="JR2" s="166"/>
    </row>
    <row r="3" spans="1:278" s="167" customFormat="1" ht="3" customHeight="1">
      <c r="A3" s="2"/>
      <c r="B3" s="2"/>
      <c r="C3" s="221"/>
      <c r="D3" s="528"/>
      <c r="E3" s="528"/>
      <c r="F3" s="528"/>
      <c r="G3" s="528"/>
      <c r="H3" s="528"/>
      <c r="I3" s="528"/>
      <c r="J3" s="528"/>
      <c r="K3" s="528"/>
      <c r="L3" s="528"/>
      <c r="M3" s="528"/>
      <c r="N3" s="528"/>
      <c r="O3" s="528"/>
      <c r="P3" s="528"/>
      <c r="Q3" s="529"/>
      <c r="R3" s="404"/>
      <c r="S3" s="404"/>
      <c r="T3" s="404"/>
      <c r="U3" s="166"/>
      <c r="V3" s="166"/>
      <c r="W3" s="166"/>
      <c r="X3" s="166"/>
      <c r="Y3" s="166"/>
      <c r="Z3" s="166"/>
      <c r="AA3" s="166"/>
      <c r="AB3" s="166"/>
      <c r="AC3" s="166"/>
      <c r="AD3" s="166"/>
      <c r="AE3" s="166"/>
      <c r="AF3" s="166"/>
      <c r="AG3" s="166"/>
      <c r="AH3" s="166"/>
      <c r="AI3" s="166"/>
      <c r="AJ3" s="166"/>
      <c r="AK3" s="166"/>
      <c r="AL3" s="166"/>
      <c r="AM3" s="166"/>
      <c r="AN3" s="166"/>
      <c r="AO3" s="166"/>
      <c r="AP3" s="166"/>
      <c r="AQ3" s="166"/>
      <c r="AR3" s="166"/>
      <c r="AS3" s="166"/>
      <c r="AT3" s="166"/>
      <c r="AU3" s="166"/>
      <c r="AV3" s="166"/>
      <c r="AW3" s="166"/>
      <c r="AX3" s="166"/>
      <c r="AY3" s="166"/>
      <c r="AZ3" s="166"/>
      <c r="BA3" s="166"/>
      <c r="BB3" s="166"/>
      <c r="BC3" s="166"/>
      <c r="BD3" s="166"/>
      <c r="BE3" s="166"/>
      <c r="BF3" s="166"/>
      <c r="BG3" s="166"/>
      <c r="BH3" s="166"/>
      <c r="BI3" s="166"/>
      <c r="BJ3" s="166"/>
      <c r="BK3" s="166"/>
      <c r="BL3" s="166"/>
      <c r="BM3" s="166"/>
      <c r="BN3" s="166"/>
      <c r="BO3" s="166"/>
      <c r="BP3" s="166"/>
      <c r="BQ3" s="166"/>
      <c r="BR3" s="166"/>
      <c r="BS3" s="166"/>
      <c r="BT3" s="166"/>
      <c r="BU3" s="166"/>
      <c r="BV3" s="166"/>
      <c r="BW3" s="166"/>
      <c r="BX3" s="166"/>
      <c r="BY3" s="166"/>
      <c r="BZ3" s="166"/>
      <c r="CA3" s="166"/>
      <c r="CB3" s="166"/>
      <c r="CC3" s="166"/>
      <c r="CD3" s="166"/>
      <c r="CE3" s="166"/>
      <c r="CF3" s="166"/>
      <c r="CG3" s="166"/>
      <c r="CH3" s="166"/>
      <c r="CI3" s="166"/>
      <c r="CJ3" s="166"/>
      <c r="CK3" s="166"/>
      <c r="CL3" s="166"/>
      <c r="CM3" s="166"/>
      <c r="CN3" s="166"/>
      <c r="CO3" s="166"/>
      <c r="CP3" s="166"/>
      <c r="CQ3" s="166"/>
      <c r="CR3" s="166"/>
      <c r="CS3" s="166"/>
      <c r="CT3" s="166"/>
      <c r="CU3" s="166"/>
      <c r="CV3" s="166"/>
      <c r="CW3" s="166"/>
      <c r="CX3" s="166"/>
      <c r="CY3" s="166"/>
      <c r="CZ3" s="166"/>
      <c r="DA3" s="166"/>
      <c r="DB3" s="166"/>
      <c r="DC3" s="166"/>
      <c r="DD3" s="166"/>
      <c r="DE3" s="166"/>
      <c r="DF3" s="166"/>
      <c r="DG3" s="166"/>
      <c r="DH3" s="166"/>
      <c r="DI3" s="166"/>
      <c r="DJ3" s="166"/>
      <c r="DK3" s="166"/>
      <c r="DL3" s="166"/>
      <c r="DM3" s="166"/>
      <c r="DN3" s="166"/>
      <c r="DO3" s="166"/>
      <c r="DP3" s="166"/>
      <c r="DQ3" s="166"/>
      <c r="DR3" s="166"/>
      <c r="DS3" s="166"/>
      <c r="DT3" s="166"/>
      <c r="DU3" s="166"/>
      <c r="DV3" s="166"/>
      <c r="DW3" s="166"/>
      <c r="DX3" s="166"/>
      <c r="DY3" s="166"/>
      <c r="DZ3" s="166"/>
      <c r="EA3" s="166"/>
      <c r="EB3" s="166"/>
      <c r="EC3" s="166"/>
      <c r="ED3" s="166"/>
      <c r="EE3" s="166"/>
      <c r="EF3" s="166"/>
      <c r="EG3" s="166"/>
      <c r="EH3" s="166"/>
      <c r="EI3" s="166"/>
      <c r="EJ3" s="166"/>
      <c r="EK3" s="166"/>
      <c r="EL3" s="166"/>
      <c r="EM3" s="166"/>
      <c r="EN3" s="166"/>
      <c r="EO3" s="166"/>
      <c r="EP3" s="166"/>
      <c r="EQ3" s="166"/>
      <c r="ER3" s="166"/>
      <c r="ES3" s="166"/>
      <c r="ET3" s="166"/>
      <c r="EU3" s="166"/>
      <c r="EV3" s="166"/>
      <c r="EW3" s="166"/>
      <c r="EX3" s="166"/>
      <c r="EY3" s="166"/>
      <c r="EZ3" s="166"/>
      <c r="FA3" s="166"/>
      <c r="FB3" s="166"/>
      <c r="FC3" s="166"/>
      <c r="FD3" s="166"/>
      <c r="FE3" s="166"/>
      <c r="FF3" s="166"/>
      <c r="FG3" s="166"/>
      <c r="FH3" s="166"/>
      <c r="FI3" s="166"/>
      <c r="FJ3" s="166"/>
      <c r="FK3" s="166"/>
      <c r="FL3" s="166"/>
      <c r="FM3" s="166"/>
      <c r="FN3" s="166"/>
      <c r="FO3" s="166"/>
      <c r="FP3" s="166"/>
      <c r="FQ3" s="166"/>
      <c r="FR3" s="166"/>
      <c r="FS3" s="166"/>
      <c r="FT3" s="166"/>
      <c r="FU3" s="166"/>
      <c r="FV3" s="166"/>
      <c r="FW3" s="166"/>
      <c r="FX3" s="166"/>
      <c r="FY3" s="166"/>
      <c r="FZ3" s="166"/>
      <c r="GA3" s="166"/>
      <c r="GB3" s="166"/>
      <c r="GC3" s="166"/>
      <c r="GD3" s="166"/>
      <c r="GE3" s="166"/>
      <c r="GF3" s="166"/>
      <c r="GG3" s="166"/>
      <c r="GH3" s="166"/>
      <c r="GI3" s="166"/>
      <c r="GJ3" s="166"/>
      <c r="GK3" s="166"/>
      <c r="GL3" s="166"/>
      <c r="GM3" s="166"/>
      <c r="GN3" s="166"/>
      <c r="GO3" s="166"/>
      <c r="GP3" s="166"/>
      <c r="GQ3" s="166"/>
      <c r="GR3" s="166"/>
      <c r="GS3" s="166"/>
      <c r="GT3" s="166"/>
      <c r="GU3" s="166"/>
      <c r="GV3" s="166"/>
      <c r="GW3" s="166"/>
      <c r="GX3" s="166"/>
      <c r="GY3" s="166"/>
      <c r="GZ3" s="166"/>
      <c r="HA3" s="166"/>
      <c r="HB3" s="166"/>
      <c r="HC3" s="166"/>
      <c r="HD3" s="166"/>
      <c r="HE3" s="166"/>
      <c r="HF3" s="166"/>
      <c r="HG3" s="166"/>
      <c r="HH3" s="166"/>
      <c r="HI3" s="166"/>
      <c r="HJ3" s="166"/>
      <c r="HK3" s="166"/>
      <c r="HL3" s="166"/>
      <c r="HM3" s="166"/>
      <c r="HN3" s="166"/>
      <c r="HO3" s="166"/>
      <c r="HP3" s="166"/>
      <c r="HQ3" s="166"/>
      <c r="HR3" s="166"/>
      <c r="HS3" s="166"/>
      <c r="HT3" s="166"/>
      <c r="HU3" s="166"/>
      <c r="HV3" s="166"/>
      <c r="HW3" s="166"/>
      <c r="HX3" s="166"/>
      <c r="HY3" s="166"/>
      <c r="HZ3" s="166"/>
      <c r="IA3" s="166"/>
      <c r="IB3" s="166"/>
      <c r="IC3" s="166"/>
      <c r="ID3" s="166"/>
      <c r="IE3" s="166"/>
      <c r="IF3" s="166"/>
      <c r="IG3" s="166"/>
      <c r="IH3" s="166"/>
      <c r="II3" s="166"/>
      <c r="IJ3" s="166"/>
      <c r="IK3" s="166"/>
      <c r="IL3" s="166"/>
      <c r="IM3" s="166"/>
      <c r="IN3" s="166"/>
      <c r="IO3" s="166"/>
      <c r="IP3" s="166"/>
      <c r="IQ3" s="166"/>
      <c r="IR3" s="166"/>
      <c r="IS3" s="166"/>
      <c r="IT3" s="166"/>
      <c r="IU3" s="166"/>
      <c r="IV3" s="166"/>
      <c r="IW3" s="166"/>
      <c r="IX3" s="166"/>
      <c r="IY3" s="166"/>
      <c r="IZ3" s="166"/>
      <c r="JA3" s="166"/>
      <c r="JB3" s="166"/>
      <c r="JC3" s="166"/>
      <c r="JD3" s="166"/>
      <c r="JE3" s="166"/>
      <c r="JF3" s="166"/>
      <c r="JG3" s="166"/>
      <c r="JH3" s="166"/>
      <c r="JI3" s="166"/>
      <c r="JJ3" s="166"/>
      <c r="JK3" s="166"/>
      <c r="JL3" s="166"/>
      <c r="JM3" s="166"/>
      <c r="JN3" s="166"/>
      <c r="JO3" s="166"/>
      <c r="JP3" s="166"/>
      <c r="JQ3" s="166"/>
      <c r="JR3" s="166"/>
    </row>
    <row r="4" spans="1:278" s="167" customFormat="1" ht="41.25" customHeight="1">
      <c r="A4" s="405" t="s">
        <v>0</v>
      </c>
      <c r="B4" s="406"/>
      <c r="C4" s="407"/>
      <c r="D4" s="408" t="str">
        <f>'Mapa Final'!D4</f>
        <v>Gestión de la formación judicial</v>
      </c>
      <c r="E4" s="409"/>
      <c r="F4" s="409"/>
      <c r="G4" s="409"/>
      <c r="H4" s="409"/>
      <c r="I4" s="409"/>
      <c r="J4" s="409"/>
      <c r="K4" s="409"/>
      <c r="L4" s="409"/>
      <c r="M4" s="409"/>
      <c r="N4" s="410"/>
      <c r="O4" s="411"/>
      <c r="P4" s="411"/>
      <c r="Q4" s="411"/>
      <c r="R4" s="1"/>
      <c r="S4" s="1"/>
      <c r="T4" s="1"/>
      <c r="U4" s="166"/>
      <c r="V4" s="166"/>
      <c r="W4" s="166"/>
      <c r="X4" s="166"/>
      <c r="Y4" s="166"/>
      <c r="Z4" s="166"/>
      <c r="AA4" s="166"/>
      <c r="AB4" s="166"/>
      <c r="AC4" s="166"/>
      <c r="AD4" s="166"/>
      <c r="AE4" s="166"/>
      <c r="AF4" s="166"/>
      <c r="AG4" s="166"/>
      <c r="AH4" s="166"/>
      <c r="AI4" s="166"/>
      <c r="AJ4" s="166"/>
      <c r="AK4" s="166"/>
      <c r="AL4" s="166"/>
      <c r="AM4" s="166"/>
      <c r="AN4" s="166"/>
      <c r="AO4" s="166"/>
      <c r="AP4" s="166"/>
      <c r="AQ4" s="166"/>
      <c r="AR4" s="166"/>
      <c r="AS4" s="166"/>
      <c r="AT4" s="166"/>
      <c r="AU4" s="166"/>
      <c r="AV4" s="166"/>
      <c r="AW4" s="166"/>
      <c r="AX4" s="166"/>
      <c r="AY4" s="166"/>
      <c r="AZ4" s="166"/>
      <c r="BA4" s="166"/>
      <c r="BB4" s="166"/>
      <c r="BC4" s="166"/>
      <c r="BD4" s="166"/>
      <c r="BE4" s="166"/>
      <c r="BF4" s="166"/>
      <c r="BG4" s="166"/>
      <c r="BH4" s="166"/>
      <c r="BI4" s="166"/>
      <c r="BJ4" s="166"/>
      <c r="BK4" s="166"/>
      <c r="BL4" s="166"/>
      <c r="BM4" s="166"/>
      <c r="BN4" s="166"/>
      <c r="BO4" s="166"/>
      <c r="BP4" s="166"/>
      <c r="BQ4" s="166"/>
      <c r="BR4" s="166"/>
      <c r="BS4" s="166"/>
      <c r="BT4" s="166"/>
      <c r="BU4" s="166"/>
      <c r="BV4" s="166"/>
      <c r="BW4" s="166"/>
      <c r="BX4" s="166"/>
      <c r="BY4" s="166"/>
      <c r="BZ4" s="166"/>
      <c r="CA4" s="166"/>
      <c r="CB4" s="166"/>
      <c r="CC4" s="166"/>
      <c r="CD4" s="166"/>
      <c r="CE4" s="166"/>
      <c r="CF4" s="166"/>
      <c r="CG4" s="166"/>
      <c r="CH4" s="166"/>
      <c r="CI4" s="166"/>
      <c r="CJ4" s="166"/>
      <c r="CK4" s="166"/>
      <c r="CL4" s="166"/>
      <c r="CM4" s="166"/>
      <c r="CN4" s="166"/>
      <c r="CO4" s="166"/>
      <c r="CP4" s="166"/>
      <c r="CQ4" s="166"/>
      <c r="CR4" s="166"/>
      <c r="CS4" s="166"/>
      <c r="CT4" s="166"/>
      <c r="CU4" s="166"/>
      <c r="CV4" s="166"/>
      <c r="CW4" s="166"/>
      <c r="CX4" s="166"/>
      <c r="CY4" s="166"/>
      <c r="CZ4" s="166"/>
      <c r="DA4" s="166"/>
      <c r="DB4" s="166"/>
      <c r="DC4" s="166"/>
      <c r="DD4" s="166"/>
      <c r="DE4" s="166"/>
      <c r="DF4" s="166"/>
      <c r="DG4" s="166"/>
      <c r="DH4" s="166"/>
      <c r="DI4" s="166"/>
      <c r="DJ4" s="166"/>
      <c r="DK4" s="166"/>
      <c r="DL4" s="166"/>
      <c r="DM4" s="166"/>
      <c r="DN4" s="166"/>
      <c r="DO4" s="166"/>
      <c r="DP4" s="166"/>
      <c r="DQ4" s="166"/>
      <c r="DR4" s="166"/>
      <c r="DS4" s="166"/>
      <c r="DT4" s="166"/>
      <c r="DU4" s="166"/>
      <c r="DV4" s="166"/>
      <c r="DW4" s="166"/>
      <c r="DX4" s="166"/>
      <c r="DY4" s="166"/>
      <c r="DZ4" s="166"/>
      <c r="EA4" s="166"/>
      <c r="EB4" s="166"/>
      <c r="EC4" s="166"/>
      <c r="ED4" s="166"/>
      <c r="EE4" s="166"/>
      <c r="EF4" s="166"/>
      <c r="EG4" s="166"/>
      <c r="EH4" s="166"/>
      <c r="EI4" s="166"/>
      <c r="EJ4" s="166"/>
      <c r="EK4" s="166"/>
      <c r="EL4" s="166"/>
      <c r="EM4" s="166"/>
      <c r="EN4" s="166"/>
      <c r="EO4" s="166"/>
      <c r="EP4" s="166"/>
      <c r="EQ4" s="166"/>
      <c r="ER4" s="166"/>
      <c r="ES4" s="166"/>
      <c r="ET4" s="166"/>
      <c r="EU4" s="166"/>
      <c r="EV4" s="166"/>
      <c r="EW4" s="166"/>
      <c r="EX4" s="166"/>
      <c r="EY4" s="166"/>
      <c r="EZ4" s="166"/>
      <c r="FA4" s="166"/>
      <c r="FB4" s="166"/>
      <c r="FC4" s="166"/>
      <c r="FD4" s="166"/>
      <c r="FE4" s="166"/>
      <c r="FF4" s="166"/>
      <c r="FG4" s="166"/>
      <c r="FH4" s="166"/>
      <c r="FI4" s="166"/>
      <c r="FJ4" s="166"/>
      <c r="FK4" s="166"/>
      <c r="FL4" s="166"/>
      <c r="FM4" s="166"/>
      <c r="FN4" s="166"/>
      <c r="FO4" s="166"/>
      <c r="FP4" s="166"/>
      <c r="FQ4" s="166"/>
      <c r="FR4" s="166"/>
      <c r="FS4" s="166"/>
      <c r="FT4" s="166"/>
      <c r="FU4" s="166"/>
      <c r="FV4" s="166"/>
      <c r="FW4" s="166"/>
      <c r="FX4" s="166"/>
      <c r="FY4" s="166"/>
      <c r="FZ4" s="166"/>
      <c r="GA4" s="166"/>
      <c r="GB4" s="166"/>
      <c r="GC4" s="166"/>
      <c r="GD4" s="166"/>
      <c r="GE4" s="166"/>
      <c r="GF4" s="166"/>
      <c r="GG4" s="166"/>
      <c r="GH4" s="166"/>
      <c r="GI4" s="166"/>
      <c r="GJ4" s="166"/>
      <c r="GK4" s="166"/>
      <c r="GL4" s="166"/>
      <c r="GM4" s="166"/>
      <c r="GN4" s="166"/>
      <c r="GO4" s="166"/>
      <c r="GP4" s="166"/>
      <c r="GQ4" s="166"/>
      <c r="GR4" s="166"/>
      <c r="GS4" s="166"/>
      <c r="GT4" s="166"/>
      <c r="GU4" s="166"/>
      <c r="GV4" s="166"/>
      <c r="GW4" s="166"/>
      <c r="GX4" s="166"/>
      <c r="GY4" s="166"/>
      <c r="GZ4" s="166"/>
      <c r="HA4" s="166"/>
      <c r="HB4" s="166"/>
      <c r="HC4" s="166"/>
      <c r="HD4" s="166"/>
      <c r="HE4" s="166"/>
      <c r="HF4" s="166"/>
      <c r="HG4" s="166"/>
      <c r="HH4" s="166"/>
      <c r="HI4" s="166"/>
      <c r="HJ4" s="166"/>
      <c r="HK4" s="166"/>
      <c r="HL4" s="166"/>
      <c r="HM4" s="166"/>
      <c r="HN4" s="166"/>
      <c r="HO4" s="166"/>
      <c r="HP4" s="166"/>
      <c r="HQ4" s="166"/>
      <c r="HR4" s="166"/>
      <c r="HS4" s="166"/>
      <c r="HT4" s="166"/>
      <c r="HU4" s="166"/>
      <c r="HV4" s="166"/>
      <c r="HW4" s="166"/>
      <c r="HX4" s="166"/>
      <c r="HY4" s="166"/>
      <c r="HZ4" s="166"/>
      <c r="IA4" s="166"/>
      <c r="IB4" s="166"/>
      <c r="IC4" s="166"/>
      <c r="ID4" s="166"/>
      <c r="IE4" s="166"/>
      <c r="IF4" s="166"/>
      <c r="IG4" s="166"/>
      <c r="IH4" s="166"/>
      <c r="II4" s="166"/>
      <c r="IJ4" s="166"/>
      <c r="IK4" s="166"/>
      <c r="IL4" s="166"/>
      <c r="IM4" s="166"/>
      <c r="IN4" s="166"/>
      <c r="IO4" s="166"/>
      <c r="IP4" s="166"/>
      <c r="IQ4" s="166"/>
      <c r="IR4" s="166"/>
      <c r="IS4" s="166"/>
      <c r="IT4" s="166"/>
      <c r="IU4" s="166"/>
      <c r="IV4" s="166"/>
      <c r="IW4" s="166"/>
      <c r="IX4" s="166"/>
      <c r="IY4" s="166"/>
      <c r="IZ4" s="166"/>
      <c r="JA4" s="166"/>
      <c r="JB4" s="166"/>
      <c r="JC4" s="166"/>
      <c r="JD4" s="166"/>
      <c r="JE4" s="166"/>
      <c r="JF4" s="166"/>
      <c r="JG4" s="166"/>
      <c r="JH4" s="166"/>
      <c r="JI4" s="166"/>
      <c r="JJ4" s="166"/>
      <c r="JK4" s="166"/>
      <c r="JL4" s="166"/>
      <c r="JM4" s="166"/>
      <c r="JN4" s="166"/>
      <c r="JO4" s="166"/>
      <c r="JP4" s="166"/>
      <c r="JQ4" s="166"/>
      <c r="JR4" s="166"/>
    </row>
    <row r="5" spans="1:278" s="167" customFormat="1" ht="52.5" customHeight="1">
      <c r="A5" s="405" t="s">
        <v>1</v>
      </c>
      <c r="B5" s="406"/>
      <c r="C5" s="407"/>
      <c r="D5" s="416" t="str">
        <f>'Mapa Final'!D5</f>
        <v>Contribuir a través de la formación judicial al fortalecimiento de las competencias requeridas para el ejercicio de la función judicial tanto en los magistrados (as), jueces y empleados (as) judiciales como en los jueces y juezas de paz y en las autoridades indígenas que administran justicia, mediante el desarrollo y seguimiento del plan de formación de la Rama Judicial de acuerdo con los recursos asignados; dando cumplimiento en el marco del Sistema de Gestión de Calidad, Medio Ambiente, Seguridad y Salud en el Trabajo.</v>
      </c>
      <c r="E5" s="417"/>
      <c r="F5" s="417"/>
      <c r="G5" s="417"/>
      <c r="H5" s="417"/>
      <c r="I5" s="417"/>
      <c r="J5" s="417"/>
      <c r="K5" s="417"/>
      <c r="L5" s="417"/>
      <c r="M5" s="417"/>
      <c r="N5" s="418"/>
      <c r="O5" s="1"/>
      <c r="P5" s="1"/>
      <c r="Q5" s="1"/>
      <c r="R5" s="1"/>
      <c r="S5" s="1"/>
      <c r="T5" s="1"/>
      <c r="U5" s="166"/>
      <c r="V5" s="166"/>
      <c r="W5" s="166"/>
      <c r="X5" s="166"/>
      <c r="Y5" s="166"/>
      <c r="Z5" s="166"/>
      <c r="AA5" s="166"/>
      <c r="AB5" s="166"/>
      <c r="AC5" s="166"/>
      <c r="AD5" s="166"/>
      <c r="AE5" s="166"/>
      <c r="AF5" s="166"/>
      <c r="AG5" s="166"/>
      <c r="AH5" s="166"/>
      <c r="AI5" s="166"/>
      <c r="AJ5" s="166"/>
      <c r="AK5" s="166"/>
      <c r="AL5" s="166"/>
      <c r="AM5" s="166"/>
      <c r="AN5" s="166"/>
      <c r="AO5" s="166"/>
      <c r="AP5" s="166"/>
      <c r="AQ5" s="166"/>
      <c r="AR5" s="166"/>
      <c r="AS5" s="166"/>
      <c r="AT5" s="166"/>
      <c r="AU5" s="166"/>
      <c r="AV5" s="166"/>
      <c r="AW5" s="166"/>
      <c r="AX5" s="166"/>
      <c r="AY5" s="166"/>
      <c r="AZ5" s="166"/>
      <c r="BA5" s="166"/>
      <c r="BB5" s="166"/>
      <c r="BC5" s="166"/>
      <c r="BD5" s="166"/>
      <c r="BE5" s="166"/>
      <c r="BF5" s="166"/>
      <c r="BG5" s="166"/>
      <c r="BH5" s="166"/>
      <c r="BI5" s="166"/>
      <c r="BJ5" s="166"/>
      <c r="BK5" s="166"/>
      <c r="BL5" s="166"/>
      <c r="BM5" s="166"/>
      <c r="BN5" s="166"/>
      <c r="BO5" s="166"/>
      <c r="BP5" s="166"/>
      <c r="BQ5" s="166"/>
      <c r="BR5" s="166"/>
      <c r="BS5" s="166"/>
      <c r="BT5" s="166"/>
      <c r="BU5" s="166"/>
      <c r="BV5" s="166"/>
      <c r="BW5" s="166"/>
      <c r="BX5" s="166"/>
      <c r="BY5" s="166"/>
      <c r="BZ5" s="166"/>
      <c r="CA5" s="166"/>
      <c r="CB5" s="166"/>
      <c r="CC5" s="166"/>
      <c r="CD5" s="166"/>
      <c r="CE5" s="166"/>
      <c r="CF5" s="166"/>
      <c r="CG5" s="166"/>
      <c r="CH5" s="166"/>
      <c r="CI5" s="166"/>
      <c r="CJ5" s="166"/>
      <c r="CK5" s="166"/>
      <c r="CL5" s="166"/>
      <c r="CM5" s="166"/>
      <c r="CN5" s="166"/>
      <c r="CO5" s="166"/>
      <c r="CP5" s="166"/>
      <c r="CQ5" s="166"/>
      <c r="CR5" s="166"/>
      <c r="CS5" s="166"/>
      <c r="CT5" s="166"/>
      <c r="CU5" s="166"/>
      <c r="CV5" s="166"/>
      <c r="CW5" s="166"/>
      <c r="CX5" s="166"/>
      <c r="CY5" s="166"/>
      <c r="CZ5" s="166"/>
      <c r="DA5" s="166"/>
      <c r="DB5" s="166"/>
      <c r="DC5" s="166"/>
      <c r="DD5" s="166"/>
      <c r="DE5" s="166"/>
      <c r="DF5" s="166"/>
      <c r="DG5" s="166"/>
      <c r="DH5" s="166"/>
      <c r="DI5" s="166"/>
      <c r="DJ5" s="166"/>
      <c r="DK5" s="166"/>
      <c r="DL5" s="166"/>
      <c r="DM5" s="166"/>
      <c r="DN5" s="166"/>
      <c r="DO5" s="166"/>
      <c r="DP5" s="166"/>
      <c r="DQ5" s="166"/>
      <c r="DR5" s="166"/>
      <c r="DS5" s="166"/>
      <c r="DT5" s="166"/>
      <c r="DU5" s="166"/>
      <c r="DV5" s="166"/>
      <c r="DW5" s="166"/>
      <c r="DX5" s="166"/>
      <c r="DY5" s="166"/>
      <c r="DZ5" s="166"/>
      <c r="EA5" s="166"/>
      <c r="EB5" s="166"/>
      <c r="EC5" s="166"/>
      <c r="ED5" s="166"/>
      <c r="EE5" s="166"/>
      <c r="EF5" s="166"/>
      <c r="EG5" s="166"/>
      <c r="EH5" s="166"/>
      <c r="EI5" s="166"/>
      <c r="EJ5" s="166"/>
      <c r="EK5" s="166"/>
      <c r="EL5" s="166"/>
      <c r="EM5" s="166"/>
      <c r="EN5" s="166"/>
      <c r="EO5" s="166"/>
      <c r="EP5" s="166"/>
      <c r="EQ5" s="166"/>
      <c r="ER5" s="166"/>
      <c r="ES5" s="166"/>
      <c r="ET5" s="166"/>
      <c r="EU5" s="166"/>
      <c r="EV5" s="166"/>
      <c r="EW5" s="166"/>
      <c r="EX5" s="166"/>
      <c r="EY5" s="166"/>
      <c r="EZ5" s="166"/>
      <c r="FA5" s="166"/>
      <c r="FB5" s="166"/>
      <c r="FC5" s="166"/>
      <c r="FD5" s="166"/>
      <c r="FE5" s="166"/>
      <c r="FF5" s="166"/>
      <c r="FG5" s="166"/>
      <c r="FH5" s="166"/>
      <c r="FI5" s="166"/>
      <c r="FJ5" s="166"/>
      <c r="FK5" s="166"/>
      <c r="FL5" s="166"/>
      <c r="FM5" s="166"/>
      <c r="FN5" s="166"/>
      <c r="FO5" s="166"/>
      <c r="FP5" s="166"/>
      <c r="FQ5" s="166"/>
      <c r="FR5" s="166"/>
      <c r="FS5" s="166"/>
      <c r="FT5" s="166"/>
      <c r="FU5" s="166"/>
      <c r="FV5" s="166"/>
      <c r="FW5" s="166"/>
      <c r="FX5" s="166"/>
      <c r="FY5" s="166"/>
      <c r="FZ5" s="166"/>
      <c r="GA5" s="166"/>
      <c r="GB5" s="166"/>
      <c r="GC5" s="166"/>
      <c r="GD5" s="166"/>
      <c r="GE5" s="166"/>
      <c r="GF5" s="166"/>
      <c r="GG5" s="166"/>
      <c r="GH5" s="166"/>
      <c r="GI5" s="166"/>
      <c r="GJ5" s="166"/>
      <c r="GK5" s="166"/>
      <c r="GL5" s="166"/>
      <c r="GM5" s="166"/>
      <c r="GN5" s="166"/>
      <c r="GO5" s="166"/>
      <c r="GP5" s="166"/>
      <c r="GQ5" s="166"/>
      <c r="GR5" s="166"/>
      <c r="GS5" s="166"/>
      <c r="GT5" s="166"/>
      <c r="GU5" s="166"/>
      <c r="GV5" s="166"/>
      <c r="GW5" s="166"/>
      <c r="GX5" s="166"/>
      <c r="GY5" s="166"/>
      <c r="GZ5" s="166"/>
      <c r="HA5" s="166"/>
      <c r="HB5" s="166"/>
      <c r="HC5" s="166"/>
      <c r="HD5" s="166"/>
      <c r="HE5" s="166"/>
      <c r="HF5" s="166"/>
      <c r="HG5" s="166"/>
      <c r="HH5" s="166"/>
      <c r="HI5" s="166"/>
      <c r="HJ5" s="166"/>
      <c r="HK5" s="166"/>
      <c r="HL5" s="166"/>
      <c r="HM5" s="166"/>
      <c r="HN5" s="166"/>
      <c r="HO5" s="166"/>
      <c r="HP5" s="166"/>
      <c r="HQ5" s="166"/>
      <c r="HR5" s="166"/>
      <c r="HS5" s="166"/>
      <c r="HT5" s="166"/>
      <c r="HU5" s="166"/>
      <c r="HV5" s="166"/>
      <c r="HW5" s="166"/>
      <c r="HX5" s="166"/>
      <c r="HY5" s="166"/>
      <c r="HZ5" s="166"/>
      <c r="IA5" s="166"/>
      <c r="IB5" s="166"/>
      <c r="IC5" s="166"/>
      <c r="ID5" s="166"/>
      <c r="IE5" s="166"/>
      <c r="IF5" s="166"/>
      <c r="IG5" s="166"/>
      <c r="IH5" s="166"/>
      <c r="II5" s="166"/>
      <c r="IJ5" s="166"/>
      <c r="IK5" s="166"/>
      <c r="IL5" s="166"/>
      <c r="IM5" s="166"/>
      <c r="IN5" s="166"/>
      <c r="IO5" s="166"/>
      <c r="IP5" s="166"/>
      <c r="IQ5" s="166"/>
      <c r="IR5" s="166"/>
      <c r="IS5" s="166"/>
      <c r="IT5" s="166"/>
      <c r="IU5" s="166"/>
      <c r="IV5" s="166"/>
      <c r="IW5" s="166"/>
      <c r="IX5" s="166"/>
      <c r="IY5" s="166"/>
      <c r="IZ5" s="166"/>
      <c r="JA5" s="166"/>
      <c r="JB5" s="166"/>
      <c r="JC5" s="166"/>
      <c r="JD5" s="166"/>
      <c r="JE5" s="166"/>
      <c r="JF5" s="166"/>
      <c r="JG5" s="166"/>
      <c r="JH5" s="166"/>
      <c r="JI5" s="166"/>
      <c r="JJ5" s="166"/>
      <c r="JK5" s="166"/>
      <c r="JL5" s="166"/>
      <c r="JM5" s="166"/>
      <c r="JN5" s="166"/>
      <c r="JO5" s="166"/>
      <c r="JP5" s="166"/>
      <c r="JQ5" s="166"/>
      <c r="JR5" s="166"/>
    </row>
    <row r="6" spans="1:278" s="167" customFormat="1" ht="32.25" customHeight="1" thickBot="1">
      <c r="A6" s="405" t="s">
        <v>2</v>
      </c>
      <c r="B6" s="406"/>
      <c r="C6" s="407"/>
      <c r="D6" s="416" t="str">
        <f>'Mapa Final'!D6</f>
        <v xml:space="preserve">Nivel Central </v>
      </c>
      <c r="E6" s="417"/>
      <c r="F6" s="417"/>
      <c r="G6" s="417"/>
      <c r="H6" s="417"/>
      <c r="I6" s="417"/>
      <c r="J6" s="417"/>
      <c r="K6" s="417"/>
      <c r="L6" s="417"/>
      <c r="M6" s="417"/>
      <c r="N6" s="418"/>
      <c r="O6" s="1"/>
      <c r="P6" s="1"/>
      <c r="Q6" s="1"/>
      <c r="R6" s="1"/>
      <c r="S6" s="1"/>
      <c r="T6" s="1"/>
      <c r="U6" s="166"/>
      <c r="V6" s="166"/>
      <c r="W6" s="166"/>
      <c r="X6" s="166"/>
      <c r="Y6" s="166"/>
      <c r="Z6" s="166"/>
      <c r="AA6" s="166"/>
      <c r="AB6" s="166"/>
      <c r="AC6" s="166"/>
      <c r="AD6" s="166"/>
      <c r="AE6" s="166"/>
      <c r="AF6" s="166"/>
      <c r="AG6" s="166"/>
      <c r="AH6" s="166"/>
      <c r="AI6" s="166"/>
      <c r="AJ6" s="166"/>
      <c r="AK6" s="166"/>
      <c r="AL6" s="166"/>
      <c r="AM6" s="166"/>
      <c r="AN6" s="166"/>
      <c r="AO6" s="166"/>
      <c r="AP6" s="166"/>
      <c r="AQ6" s="166"/>
      <c r="AR6" s="166"/>
      <c r="AS6" s="166"/>
      <c r="AT6" s="166"/>
      <c r="AU6" s="166"/>
      <c r="AV6" s="166"/>
      <c r="AW6" s="166"/>
      <c r="AX6" s="166"/>
      <c r="AY6" s="166"/>
      <c r="AZ6" s="166"/>
      <c r="BA6" s="166"/>
      <c r="BB6" s="166"/>
      <c r="BC6" s="166"/>
      <c r="BD6" s="166"/>
      <c r="BE6" s="166"/>
      <c r="BF6" s="166"/>
      <c r="BG6" s="166"/>
      <c r="BH6" s="166"/>
      <c r="BI6" s="166"/>
      <c r="BJ6" s="166"/>
      <c r="BK6" s="166"/>
      <c r="BL6" s="166"/>
      <c r="BM6" s="166"/>
      <c r="BN6" s="166"/>
      <c r="BO6" s="166"/>
      <c r="BP6" s="166"/>
      <c r="BQ6" s="166"/>
      <c r="BR6" s="166"/>
      <c r="BS6" s="166"/>
      <c r="BT6" s="166"/>
      <c r="BU6" s="166"/>
      <c r="BV6" s="166"/>
      <c r="BW6" s="166"/>
      <c r="BX6" s="166"/>
      <c r="BY6" s="166"/>
      <c r="BZ6" s="166"/>
      <c r="CA6" s="166"/>
      <c r="CB6" s="166"/>
      <c r="CC6" s="166"/>
      <c r="CD6" s="166"/>
      <c r="CE6" s="166"/>
      <c r="CF6" s="166"/>
      <c r="CG6" s="166"/>
      <c r="CH6" s="166"/>
      <c r="CI6" s="166"/>
      <c r="CJ6" s="166"/>
      <c r="CK6" s="166"/>
      <c r="CL6" s="166"/>
      <c r="CM6" s="166"/>
      <c r="CN6" s="166"/>
      <c r="CO6" s="166"/>
      <c r="CP6" s="166"/>
      <c r="CQ6" s="166"/>
      <c r="CR6" s="166"/>
      <c r="CS6" s="166"/>
      <c r="CT6" s="166"/>
      <c r="CU6" s="166"/>
      <c r="CV6" s="166"/>
      <c r="CW6" s="166"/>
      <c r="CX6" s="166"/>
      <c r="CY6" s="166"/>
      <c r="CZ6" s="166"/>
      <c r="DA6" s="166"/>
      <c r="DB6" s="166"/>
      <c r="DC6" s="166"/>
      <c r="DD6" s="166"/>
      <c r="DE6" s="166"/>
      <c r="DF6" s="166"/>
      <c r="DG6" s="166"/>
      <c r="DH6" s="166"/>
      <c r="DI6" s="166"/>
      <c r="DJ6" s="166"/>
      <c r="DK6" s="166"/>
      <c r="DL6" s="166"/>
      <c r="DM6" s="166"/>
      <c r="DN6" s="166"/>
      <c r="DO6" s="166"/>
      <c r="DP6" s="166"/>
      <c r="DQ6" s="166"/>
      <c r="DR6" s="166"/>
      <c r="DS6" s="166"/>
      <c r="DT6" s="166"/>
      <c r="DU6" s="166"/>
      <c r="DV6" s="166"/>
      <c r="DW6" s="166"/>
      <c r="DX6" s="166"/>
      <c r="DY6" s="166"/>
      <c r="DZ6" s="166"/>
      <c r="EA6" s="166"/>
      <c r="EB6" s="166"/>
      <c r="EC6" s="166"/>
      <c r="ED6" s="166"/>
      <c r="EE6" s="166"/>
      <c r="EF6" s="166"/>
      <c r="EG6" s="166"/>
      <c r="EH6" s="166"/>
      <c r="EI6" s="166"/>
      <c r="EJ6" s="166"/>
      <c r="EK6" s="166"/>
      <c r="EL6" s="166"/>
      <c r="EM6" s="166"/>
      <c r="EN6" s="166"/>
      <c r="EO6" s="166"/>
      <c r="EP6" s="166"/>
      <c r="EQ6" s="166"/>
      <c r="ER6" s="166"/>
      <c r="ES6" s="166"/>
      <c r="ET6" s="166"/>
      <c r="EU6" s="166"/>
      <c r="EV6" s="166"/>
      <c r="EW6" s="166"/>
      <c r="EX6" s="166"/>
      <c r="EY6" s="166"/>
      <c r="EZ6" s="166"/>
      <c r="FA6" s="166"/>
      <c r="FB6" s="166"/>
      <c r="FC6" s="166"/>
      <c r="FD6" s="166"/>
      <c r="FE6" s="166"/>
      <c r="FF6" s="166"/>
      <c r="FG6" s="166"/>
      <c r="FH6" s="166"/>
      <c r="FI6" s="166"/>
      <c r="FJ6" s="166"/>
      <c r="FK6" s="166"/>
      <c r="FL6" s="166"/>
      <c r="FM6" s="166"/>
      <c r="FN6" s="166"/>
      <c r="FO6" s="166"/>
      <c r="FP6" s="166"/>
      <c r="FQ6" s="166"/>
      <c r="FR6" s="166"/>
      <c r="FS6" s="166"/>
      <c r="FT6" s="166"/>
      <c r="FU6" s="166"/>
      <c r="FV6" s="166"/>
      <c r="FW6" s="166"/>
      <c r="FX6" s="166"/>
      <c r="FY6" s="166"/>
      <c r="FZ6" s="166"/>
      <c r="GA6" s="166"/>
      <c r="GB6" s="166"/>
      <c r="GC6" s="166"/>
      <c r="GD6" s="166"/>
      <c r="GE6" s="166"/>
      <c r="GF6" s="166"/>
      <c r="GG6" s="166"/>
      <c r="GH6" s="166"/>
      <c r="GI6" s="166"/>
      <c r="GJ6" s="166"/>
      <c r="GK6" s="166"/>
      <c r="GL6" s="166"/>
      <c r="GM6" s="166"/>
      <c r="GN6" s="166"/>
      <c r="GO6" s="166"/>
      <c r="GP6" s="166"/>
      <c r="GQ6" s="166"/>
      <c r="GR6" s="166"/>
      <c r="GS6" s="166"/>
      <c r="GT6" s="166"/>
      <c r="GU6" s="166"/>
      <c r="GV6" s="166"/>
      <c r="GW6" s="166"/>
      <c r="GX6" s="166"/>
      <c r="GY6" s="166"/>
      <c r="GZ6" s="166"/>
      <c r="HA6" s="166"/>
      <c r="HB6" s="166"/>
      <c r="HC6" s="166"/>
      <c r="HD6" s="166"/>
      <c r="HE6" s="166"/>
      <c r="HF6" s="166"/>
      <c r="HG6" s="166"/>
      <c r="HH6" s="166"/>
      <c r="HI6" s="166"/>
      <c r="HJ6" s="166"/>
      <c r="HK6" s="166"/>
      <c r="HL6" s="166"/>
      <c r="HM6" s="166"/>
      <c r="HN6" s="166"/>
      <c r="HO6" s="166"/>
      <c r="HP6" s="166"/>
      <c r="HQ6" s="166"/>
      <c r="HR6" s="166"/>
      <c r="HS6" s="166"/>
      <c r="HT6" s="166"/>
      <c r="HU6" s="166"/>
      <c r="HV6" s="166"/>
      <c r="HW6" s="166"/>
      <c r="HX6" s="166"/>
      <c r="HY6" s="166"/>
      <c r="HZ6" s="166"/>
      <c r="IA6" s="166"/>
      <c r="IB6" s="166"/>
      <c r="IC6" s="166"/>
      <c r="ID6" s="166"/>
      <c r="IE6" s="166"/>
      <c r="IF6" s="166"/>
      <c r="IG6" s="166"/>
      <c r="IH6" s="166"/>
      <c r="II6" s="166"/>
      <c r="IJ6" s="166"/>
      <c r="IK6" s="166"/>
      <c r="IL6" s="166"/>
      <c r="IM6" s="166"/>
      <c r="IN6" s="166"/>
      <c r="IO6" s="166"/>
      <c r="IP6" s="166"/>
      <c r="IQ6" s="166"/>
      <c r="IR6" s="166"/>
      <c r="IS6" s="166"/>
      <c r="IT6" s="166"/>
      <c r="IU6" s="166"/>
      <c r="IV6" s="166"/>
      <c r="IW6" s="166"/>
      <c r="IX6" s="166"/>
      <c r="IY6" s="166"/>
      <c r="IZ6" s="166"/>
      <c r="JA6" s="166"/>
      <c r="JB6" s="166"/>
      <c r="JC6" s="166"/>
      <c r="JD6" s="166"/>
      <c r="JE6" s="166"/>
      <c r="JF6" s="166"/>
      <c r="JG6" s="166"/>
      <c r="JH6" s="166"/>
      <c r="JI6" s="166"/>
      <c r="JJ6" s="166"/>
      <c r="JK6" s="166"/>
      <c r="JL6" s="166"/>
      <c r="JM6" s="166"/>
      <c r="JN6" s="166"/>
      <c r="JO6" s="166"/>
      <c r="JP6" s="166"/>
      <c r="JQ6" s="166"/>
      <c r="JR6" s="166"/>
    </row>
    <row r="7" spans="1:278" s="202" customFormat="1" ht="39.75" customHeight="1" thickTop="1" thickBot="1">
      <c r="A7" s="521" t="s">
        <v>365</v>
      </c>
      <c r="B7" s="522"/>
      <c r="C7" s="522"/>
      <c r="D7" s="522"/>
      <c r="E7" s="522"/>
      <c r="F7" s="523"/>
      <c r="G7" s="209"/>
      <c r="H7" s="524" t="s">
        <v>366</v>
      </c>
      <c r="I7" s="524"/>
      <c r="J7" s="524"/>
      <c r="K7" s="524" t="s">
        <v>367</v>
      </c>
      <c r="L7" s="524"/>
      <c r="M7" s="524"/>
      <c r="N7" s="525" t="s">
        <v>368</v>
      </c>
      <c r="O7" s="530" t="s">
        <v>369</v>
      </c>
      <c r="P7" s="532" t="s">
        <v>370</v>
      </c>
      <c r="Q7" s="533"/>
      <c r="R7" s="532" t="s">
        <v>371</v>
      </c>
      <c r="S7" s="533"/>
      <c r="T7" s="534" t="s">
        <v>392</v>
      </c>
      <c r="U7" s="215"/>
      <c r="V7" s="215"/>
      <c r="W7" s="215"/>
      <c r="X7" s="215"/>
      <c r="Y7" s="215"/>
      <c r="Z7" s="215"/>
      <c r="AA7" s="215"/>
      <c r="AB7" s="215"/>
      <c r="AC7" s="215"/>
      <c r="AD7" s="215"/>
      <c r="AE7" s="215"/>
      <c r="AF7" s="215"/>
      <c r="AG7" s="215"/>
      <c r="AH7" s="215"/>
      <c r="AI7" s="215"/>
      <c r="AJ7" s="215"/>
      <c r="AK7" s="215"/>
      <c r="AL7" s="215"/>
      <c r="AM7" s="215"/>
      <c r="AN7" s="215"/>
      <c r="AO7" s="215"/>
      <c r="AP7" s="215"/>
      <c r="AQ7" s="215"/>
      <c r="AR7" s="215"/>
      <c r="AS7" s="215"/>
      <c r="AT7" s="215"/>
      <c r="AU7" s="215"/>
      <c r="AV7" s="215"/>
      <c r="AW7" s="215"/>
      <c r="AX7" s="215"/>
      <c r="AY7" s="215"/>
      <c r="AZ7" s="215"/>
      <c r="BA7" s="215"/>
      <c r="BB7" s="215"/>
      <c r="BC7" s="215"/>
      <c r="BD7" s="215"/>
      <c r="BE7" s="215"/>
      <c r="BF7" s="215"/>
      <c r="BG7" s="215"/>
      <c r="BH7" s="215"/>
      <c r="BI7" s="215"/>
      <c r="BJ7" s="215"/>
      <c r="BK7" s="215"/>
      <c r="BL7" s="215"/>
      <c r="BM7" s="215"/>
      <c r="BN7" s="215"/>
      <c r="BO7" s="215"/>
      <c r="BP7" s="215"/>
      <c r="BQ7" s="215"/>
      <c r="BR7" s="215"/>
      <c r="BS7" s="215"/>
      <c r="BT7" s="215"/>
      <c r="BU7" s="215"/>
      <c r="BV7" s="215"/>
      <c r="BW7" s="215"/>
      <c r="BX7" s="215"/>
      <c r="BY7" s="215"/>
      <c r="BZ7" s="215"/>
      <c r="CA7" s="215"/>
      <c r="CB7" s="215"/>
      <c r="CC7" s="215"/>
      <c r="CD7" s="215"/>
      <c r="CE7" s="215"/>
      <c r="CF7" s="215"/>
      <c r="CG7" s="215"/>
      <c r="CH7" s="215"/>
      <c r="CI7" s="215"/>
      <c r="CJ7" s="215"/>
      <c r="CK7" s="215"/>
      <c r="CL7" s="215"/>
      <c r="CM7" s="215"/>
      <c r="CN7" s="215"/>
      <c r="CO7" s="215"/>
      <c r="CP7" s="215"/>
      <c r="CQ7" s="215"/>
      <c r="CR7" s="215"/>
      <c r="CS7" s="215"/>
      <c r="CT7" s="215"/>
      <c r="CU7" s="215"/>
      <c r="CV7" s="215"/>
      <c r="CW7" s="215"/>
      <c r="CX7" s="215"/>
      <c r="CY7" s="215"/>
      <c r="CZ7" s="215"/>
      <c r="DA7" s="215"/>
      <c r="DB7" s="215"/>
      <c r="DC7" s="215"/>
      <c r="DD7" s="215"/>
      <c r="DE7" s="215"/>
      <c r="DF7" s="215"/>
      <c r="DG7" s="215"/>
      <c r="DH7" s="215"/>
      <c r="DI7" s="215"/>
      <c r="DJ7" s="215"/>
      <c r="DK7" s="215"/>
      <c r="DL7" s="215"/>
      <c r="DM7" s="215"/>
      <c r="DN7" s="215"/>
      <c r="DO7" s="215"/>
      <c r="DP7" s="215"/>
      <c r="DQ7" s="215"/>
      <c r="DR7" s="215"/>
      <c r="DS7" s="215"/>
      <c r="DT7" s="215"/>
      <c r="DU7" s="215"/>
      <c r="DV7" s="215"/>
      <c r="DW7" s="215"/>
      <c r="DX7" s="215"/>
      <c r="DY7" s="215"/>
      <c r="DZ7" s="215"/>
      <c r="EA7" s="215"/>
      <c r="EB7" s="215"/>
      <c r="EC7" s="215"/>
      <c r="ED7" s="215"/>
      <c r="EE7" s="215"/>
      <c r="EF7" s="215"/>
      <c r="EG7" s="215"/>
      <c r="EH7" s="215"/>
      <c r="EI7" s="215"/>
      <c r="EJ7" s="215"/>
      <c r="EK7" s="215"/>
      <c r="EL7" s="215"/>
      <c r="EM7" s="215"/>
      <c r="EN7" s="215"/>
      <c r="EO7" s="215"/>
      <c r="EP7" s="215"/>
      <c r="EQ7" s="215"/>
      <c r="ER7" s="215"/>
      <c r="ES7" s="215"/>
      <c r="ET7" s="215"/>
      <c r="EU7" s="215"/>
      <c r="EV7" s="215"/>
      <c r="EW7" s="215"/>
      <c r="EX7" s="215"/>
      <c r="EY7" s="215"/>
      <c r="EZ7" s="215"/>
      <c r="FA7" s="215"/>
      <c r="FB7" s="215"/>
      <c r="FC7" s="215"/>
      <c r="FD7" s="215"/>
      <c r="FE7" s="215"/>
      <c r="FF7" s="215"/>
      <c r="FG7" s="215"/>
      <c r="FH7" s="215"/>
      <c r="FI7" s="215"/>
      <c r="FJ7" s="215"/>
      <c r="FK7" s="215"/>
      <c r="FL7" s="215"/>
      <c r="FM7" s="215"/>
      <c r="FN7" s="215"/>
      <c r="FO7" s="215"/>
      <c r="FP7" s="215"/>
      <c r="FQ7" s="215"/>
      <c r="FR7" s="215"/>
      <c r="FS7" s="215"/>
      <c r="FT7" s="215"/>
    </row>
    <row r="8" spans="1:278" s="203" customFormat="1" ht="60.95" customHeight="1" thickTop="1" thickBot="1">
      <c r="A8" s="219" t="s">
        <v>204</v>
      </c>
      <c r="B8" s="219" t="s">
        <v>397</v>
      </c>
      <c r="C8" s="220" t="s">
        <v>8</v>
      </c>
      <c r="D8" s="210" t="s">
        <v>380</v>
      </c>
      <c r="E8" s="222" t="s">
        <v>10</v>
      </c>
      <c r="F8" s="222" t="s">
        <v>11</v>
      </c>
      <c r="G8" s="222" t="s">
        <v>12</v>
      </c>
      <c r="H8" s="212" t="s">
        <v>373</v>
      </c>
      <c r="I8" s="212" t="s">
        <v>38</v>
      </c>
      <c r="J8" s="212" t="s">
        <v>374</v>
      </c>
      <c r="K8" s="212" t="s">
        <v>373</v>
      </c>
      <c r="L8" s="212" t="s">
        <v>375</v>
      </c>
      <c r="M8" s="212" t="s">
        <v>374</v>
      </c>
      <c r="N8" s="525"/>
      <c r="O8" s="531"/>
      <c r="P8" s="213" t="s">
        <v>376</v>
      </c>
      <c r="Q8" s="213" t="s">
        <v>377</v>
      </c>
      <c r="R8" s="213" t="s">
        <v>378</v>
      </c>
      <c r="S8" s="213" t="s">
        <v>379</v>
      </c>
      <c r="T8" s="534"/>
      <c r="U8" s="216"/>
      <c r="V8" s="216"/>
      <c r="W8" s="216"/>
      <c r="X8" s="216"/>
      <c r="Y8" s="216"/>
      <c r="Z8" s="216"/>
      <c r="AA8" s="216"/>
      <c r="AB8" s="216"/>
      <c r="AC8" s="216"/>
      <c r="AD8" s="216"/>
      <c r="AE8" s="216"/>
      <c r="AF8" s="216"/>
      <c r="AG8" s="216"/>
      <c r="AH8" s="216"/>
      <c r="AI8" s="216"/>
      <c r="AJ8" s="216"/>
      <c r="AK8" s="216"/>
      <c r="AL8" s="216"/>
      <c r="AM8" s="216"/>
      <c r="AN8" s="216"/>
      <c r="AO8" s="216"/>
      <c r="AP8" s="216"/>
      <c r="AQ8" s="216"/>
      <c r="AR8" s="216"/>
      <c r="AS8" s="216"/>
      <c r="AT8" s="216"/>
      <c r="AU8" s="216"/>
      <c r="AV8" s="216"/>
      <c r="AW8" s="216"/>
      <c r="AX8" s="216"/>
      <c r="AY8" s="216"/>
      <c r="AZ8" s="216"/>
      <c r="BA8" s="216"/>
      <c r="BB8" s="216"/>
      <c r="BC8" s="216"/>
      <c r="BD8" s="216"/>
      <c r="BE8" s="216"/>
      <c r="BF8" s="216"/>
      <c r="BG8" s="216"/>
      <c r="BH8" s="216"/>
      <c r="BI8" s="216"/>
      <c r="BJ8" s="216"/>
      <c r="BK8" s="216"/>
      <c r="BL8" s="216"/>
      <c r="BM8" s="216"/>
      <c r="BN8" s="216"/>
      <c r="BO8" s="216"/>
      <c r="BP8" s="216"/>
      <c r="BQ8" s="216"/>
      <c r="BR8" s="216"/>
      <c r="BS8" s="216"/>
      <c r="BT8" s="216"/>
      <c r="BU8" s="216"/>
      <c r="BV8" s="216"/>
      <c r="BW8" s="216"/>
      <c r="BX8" s="216"/>
      <c r="BY8" s="216"/>
      <c r="BZ8" s="216"/>
      <c r="CA8" s="216"/>
      <c r="CB8" s="216"/>
      <c r="CC8" s="216"/>
      <c r="CD8" s="216"/>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216"/>
      <c r="DD8" s="216"/>
      <c r="DE8" s="216"/>
      <c r="DF8" s="216"/>
      <c r="DG8" s="216"/>
      <c r="DH8" s="216"/>
      <c r="DI8" s="216"/>
      <c r="DJ8" s="216"/>
      <c r="DK8" s="216"/>
      <c r="DL8" s="216"/>
      <c r="DM8" s="216"/>
      <c r="DN8" s="216"/>
      <c r="DO8" s="216"/>
      <c r="DP8" s="216"/>
      <c r="DQ8" s="216"/>
      <c r="DR8" s="216"/>
      <c r="DS8" s="216"/>
      <c r="DT8" s="216"/>
      <c r="DU8" s="216"/>
      <c r="DV8" s="216"/>
      <c r="DW8" s="216"/>
      <c r="DX8" s="216"/>
      <c r="DY8" s="216"/>
      <c r="DZ8" s="216"/>
      <c r="EA8" s="216"/>
      <c r="EB8" s="216"/>
      <c r="EC8" s="216"/>
      <c r="ED8" s="216"/>
      <c r="EE8" s="216"/>
      <c r="EF8" s="216"/>
      <c r="EG8" s="216"/>
      <c r="EH8" s="216"/>
      <c r="EI8" s="216"/>
      <c r="EJ8" s="216"/>
      <c r="EK8" s="216"/>
      <c r="EL8" s="216"/>
      <c r="EM8" s="216"/>
      <c r="EN8" s="216"/>
      <c r="EO8" s="216"/>
      <c r="EP8" s="216"/>
      <c r="EQ8" s="216"/>
      <c r="ER8" s="216"/>
      <c r="ES8" s="216"/>
      <c r="ET8" s="216"/>
      <c r="EU8" s="216"/>
      <c r="EV8" s="216"/>
      <c r="EW8" s="216"/>
      <c r="EX8" s="216"/>
      <c r="EY8" s="216"/>
      <c r="EZ8" s="216"/>
      <c r="FA8" s="216"/>
      <c r="FB8" s="216"/>
      <c r="FC8" s="216"/>
      <c r="FD8" s="216"/>
      <c r="FE8" s="216"/>
      <c r="FF8" s="216"/>
      <c r="FG8" s="216"/>
      <c r="FH8" s="216"/>
      <c r="FI8" s="216"/>
      <c r="FJ8" s="216"/>
      <c r="FK8" s="216"/>
      <c r="FL8" s="216"/>
      <c r="FM8" s="216"/>
      <c r="FN8" s="216"/>
      <c r="FO8" s="216"/>
      <c r="FP8" s="216"/>
      <c r="FQ8" s="216"/>
      <c r="FR8" s="216"/>
      <c r="FS8" s="216"/>
      <c r="FT8" s="216"/>
    </row>
    <row r="9" spans="1:278" s="204" customFormat="1" ht="10.5" customHeight="1" thickTop="1" thickBot="1">
      <c r="A9" s="535"/>
      <c r="B9" s="536"/>
      <c r="C9" s="536"/>
      <c r="D9" s="536"/>
      <c r="E9" s="536"/>
      <c r="F9" s="536"/>
      <c r="G9" s="536"/>
      <c r="H9" s="536"/>
      <c r="I9" s="536"/>
      <c r="J9" s="536"/>
      <c r="K9" s="536"/>
      <c r="L9" s="536"/>
      <c r="M9" s="536"/>
      <c r="N9" s="536"/>
      <c r="T9" s="214"/>
      <c r="U9" s="217"/>
      <c r="V9" s="217"/>
      <c r="W9" s="217"/>
      <c r="X9" s="217"/>
      <c r="Y9" s="217"/>
      <c r="Z9" s="217"/>
      <c r="AA9" s="217"/>
      <c r="AB9" s="217"/>
      <c r="AC9" s="217"/>
      <c r="AD9" s="217"/>
      <c r="AE9" s="217"/>
      <c r="AF9" s="217"/>
      <c r="AG9" s="217"/>
      <c r="AH9" s="217"/>
      <c r="AI9" s="217"/>
      <c r="AJ9" s="217"/>
      <c r="AK9" s="217"/>
      <c r="AL9" s="217"/>
      <c r="AM9" s="217"/>
      <c r="AN9" s="217"/>
      <c r="AO9" s="217"/>
      <c r="AP9" s="217"/>
      <c r="AQ9" s="217"/>
      <c r="AR9" s="217"/>
      <c r="AS9" s="217"/>
      <c r="AT9" s="217"/>
      <c r="AU9" s="217"/>
      <c r="AV9" s="217"/>
      <c r="AW9" s="217"/>
      <c r="AX9" s="217"/>
      <c r="AY9" s="217"/>
      <c r="AZ9" s="217"/>
      <c r="BA9" s="217"/>
      <c r="BB9" s="217"/>
      <c r="BC9" s="217"/>
      <c r="BD9" s="217"/>
      <c r="BE9" s="217"/>
      <c r="BF9" s="217"/>
      <c r="BG9" s="217"/>
      <c r="BH9" s="217"/>
      <c r="BI9" s="217"/>
      <c r="BJ9" s="217"/>
      <c r="BK9" s="217"/>
      <c r="BL9" s="217"/>
      <c r="BM9" s="217"/>
      <c r="BN9" s="217"/>
      <c r="BO9" s="217"/>
      <c r="BP9" s="217"/>
      <c r="BQ9" s="217"/>
      <c r="BR9" s="217"/>
      <c r="BS9" s="217"/>
      <c r="BT9" s="217"/>
      <c r="BU9" s="217"/>
      <c r="BV9" s="217"/>
      <c r="BW9" s="217"/>
      <c r="BX9" s="217"/>
      <c r="BY9" s="217"/>
      <c r="BZ9" s="217"/>
      <c r="CA9" s="217"/>
      <c r="CB9" s="217"/>
      <c r="CC9" s="217"/>
      <c r="CD9" s="217"/>
      <c r="CE9" s="217"/>
      <c r="CF9" s="217"/>
      <c r="CG9" s="217"/>
      <c r="CH9" s="217"/>
      <c r="CI9" s="217"/>
      <c r="CJ9" s="217"/>
      <c r="CK9" s="217"/>
      <c r="CL9" s="217"/>
      <c r="CM9" s="217"/>
      <c r="CN9" s="217"/>
      <c r="CO9" s="217"/>
      <c r="CP9" s="217"/>
      <c r="CQ9" s="217"/>
      <c r="CR9" s="217"/>
      <c r="CS9" s="217"/>
      <c r="CT9" s="217"/>
      <c r="CU9" s="217"/>
      <c r="CV9" s="217"/>
      <c r="CW9" s="217"/>
      <c r="CX9" s="217"/>
      <c r="CY9" s="217"/>
      <c r="CZ9" s="217"/>
      <c r="DA9" s="217"/>
      <c r="DB9" s="217"/>
      <c r="DC9" s="217"/>
      <c r="DD9" s="217"/>
      <c r="DE9" s="217"/>
      <c r="DF9" s="217"/>
      <c r="DG9" s="217"/>
      <c r="DH9" s="217"/>
      <c r="DI9" s="217"/>
      <c r="DJ9" s="217"/>
      <c r="DK9" s="217"/>
      <c r="DL9" s="217"/>
      <c r="DM9" s="217"/>
      <c r="DN9" s="217"/>
      <c r="DO9" s="217"/>
      <c r="DP9" s="217"/>
      <c r="DQ9" s="217"/>
      <c r="DR9" s="217"/>
      <c r="DS9" s="217"/>
      <c r="DT9" s="217"/>
      <c r="DU9" s="217"/>
      <c r="DV9" s="217"/>
      <c r="DW9" s="217"/>
      <c r="DX9" s="217"/>
      <c r="DY9" s="217"/>
      <c r="DZ9" s="217"/>
      <c r="EA9" s="217"/>
      <c r="EB9" s="217"/>
      <c r="EC9" s="217"/>
      <c r="ED9" s="217"/>
      <c r="EE9" s="217"/>
      <c r="EF9" s="217"/>
      <c r="EG9" s="217"/>
      <c r="EH9" s="217"/>
      <c r="EI9" s="217"/>
      <c r="EJ9" s="217"/>
      <c r="EK9" s="217"/>
      <c r="EL9" s="217"/>
      <c r="EM9" s="217"/>
      <c r="EN9" s="217"/>
      <c r="EO9" s="217"/>
      <c r="EP9" s="217"/>
      <c r="EQ9" s="217"/>
      <c r="ER9" s="217"/>
      <c r="ES9" s="217"/>
      <c r="ET9" s="217"/>
      <c r="EU9" s="217"/>
      <c r="EV9" s="217"/>
      <c r="EW9" s="217"/>
      <c r="EX9" s="217"/>
      <c r="EY9" s="217"/>
      <c r="EZ9" s="217"/>
      <c r="FA9" s="217"/>
      <c r="FB9" s="217"/>
      <c r="FC9" s="217"/>
      <c r="FD9" s="217"/>
      <c r="FE9" s="217"/>
      <c r="FF9" s="217"/>
      <c r="FG9" s="217"/>
      <c r="FH9" s="217"/>
      <c r="FI9" s="217"/>
      <c r="FJ9" s="217"/>
      <c r="FK9" s="217"/>
      <c r="FL9" s="217"/>
      <c r="FM9" s="217"/>
      <c r="FN9" s="217"/>
      <c r="FO9" s="217"/>
      <c r="FP9" s="217"/>
      <c r="FQ9" s="217"/>
      <c r="FR9" s="217"/>
      <c r="FS9" s="217"/>
      <c r="FT9" s="217"/>
    </row>
    <row r="10" spans="1:278" s="205" customFormat="1" ht="15" customHeight="1">
      <c r="A10" s="537">
        <f>'Mapa Final'!A10</f>
        <v>1</v>
      </c>
      <c r="B10" s="571" t="str">
        <f>'Mapa Final'!B10</f>
        <v>Tardanza</v>
      </c>
      <c r="C10" s="540" t="str">
        <f>'Mapa Final'!C10</f>
        <v>Reputacional</v>
      </c>
      <c r="D10" s="540" t="str">
        <f>'Mapa Final'!D10</f>
        <v>1. Demora en el Proceso de Contratación para la selección del operador que apoye la ejecucion de las actividades.</v>
      </c>
      <c r="E10" s="543" t="str">
        <f>'Mapa Final'!E10</f>
        <v xml:space="preserve">Demora en el proceso de aprobación del Plan Operativo Anual de Inversiones y Plan de Formación.
</v>
      </c>
      <c r="F10" s="543" t="str">
        <f>'Mapa Final'!F10</f>
        <v>La probabilidad de la perdida reputacional por la demora  en el proceso de aprobación del Plan Operativo Anual de Inversiones y Plan de Formación.</v>
      </c>
      <c r="G10" s="543" t="str">
        <f>'Mapa Final'!G10</f>
        <v>Ejecución y Administración de Procesos</v>
      </c>
      <c r="H10" s="550" t="str">
        <f>'Mapa Final'!I10</f>
        <v>Baja</v>
      </c>
      <c r="I10" s="553" t="str">
        <f>'Mapa Final'!L10</f>
        <v>Leve</v>
      </c>
      <c r="J10" s="563" t="str">
        <f>'Mapa Final'!N10</f>
        <v>Bajo</v>
      </c>
      <c r="K10" s="559" t="str">
        <f>'Mapa Final'!AA10</f>
        <v>Baja</v>
      </c>
      <c r="L10" s="559" t="str">
        <f>'Mapa Final'!AE10</f>
        <v>Leve</v>
      </c>
      <c r="M10" s="556" t="str">
        <f>'Mapa Final'!AG10</f>
        <v>Bajo</v>
      </c>
      <c r="N10" s="559" t="str">
        <f>'Mapa Final'!AH10</f>
        <v>Aceptar</v>
      </c>
      <c r="O10" s="566"/>
      <c r="P10" s="566"/>
      <c r="Q10" s="566"/>
      <c r="R10" s="566"/>
      <c r="S10" s="566"/>
      <c r="T10" s="566"/>
      <c r="U10" s="218"/>
      <c r="V10" s="218"/>
      <c r="W10" s="218"/>
      <c r="X10" s="218"/>
      <c r="Y10" s="218"/>
      <c r="Z10" s="218"/>
      <c r="AA10" s="218"/>
      <c r="AB10" s="218"/>
      <c r="AC10" s="218"/>
      <c r="AD10" s="218"/>
      <c r="AE10" s="218"/>
      <c r="AF10" s="218"/>
      <c r="AG10" s="218"/>
      <c r="AH10" s="218"/>
      <c r="AI10" s="218"/>
      <c r="AJ10" s="218"/>
      <c r="AK10" s="218"/>
      <c r="AL10" s="218"/>
      <c r="AM10" s="218"/>
      <c r="AN10" s="218"/>
      <c r="AO10" s="218"/>
      <c r="AP10" s="218"/>
      <c r="AQ10" s="218"/>
      <c r="AR10" s="218"/>
      <c r="AS10" s="218"/>
      <c r="AT10" s="218"/>
      <c r="AU10" s="218"/>
      <c r="AV10" s="218"/>
      <c r="AW10" s="218"/>
      <c r="AX10" s="218"/>
      <c r="AY10" s="218"/>
      <c r="AZ10" s="218"/>
      <c r="BA10" s="218"/>
      <c r="BB10" s="218"/>
      <c r="BC10" s="218"/>
      <c r="BD10" s="218"/>
      <c r="BE10" s="218"/>
      <c r="BF10" s="218"/>
      <c r="BG10" s="218"/>
      <c r="BH10" s="218"/>
      <c r="BI10" s="218"/>
      <c r="BJ10" s="218"/>
      <c r="BK10" s="218"/>
      <c r="BL10" s="218"/>
      <c r="BM10" s="218"/>
      <c r="BN10" s="218"/>
      <c r="BO10" s="218"/>
      <c r="BP10" s="218"/>
      <c r="BQ10" s="218"/>
      <c r="BR10" s="218"/>
      <c r="BS10" s="218"/>
      <c r="BT10" s="218"/>
      <c r="BU10" s="218"/>
      <c r="BV10" s="218"/>
      <c r="BW10" s="218"/>
      <c r="BX10" s="218"/>
      <c r="BY10" s="218"/>
      <c r="BZ10" s="218"/>
      <c r="CA10" s="218"/>
      <c r="CB10" s="218"/>
      <c r="CC10" s="218"/>
      <c r="CD10" s="218"/>
      <c r="CE10" s="218"/>
      <c r="CF10" s="218"/>
      <c r="CG10" s="218"/>
      <c r="CH10" s="218"/>
      <c r="CI10" s="218"/>
      <c r="CJ10" s="218"/>
      <c r="CK10" s="218"/>
      <c r="CL10" s="218"/>
      <c r="CM10" s="218"/>
      <c r="CN10" s="218"/>
      <c r="CO10" s="218"/>
      <c r="CP10" s="218"/>
      <c r="CQ10" s="218"/>
      <c r="CR10" s="218"/>
      <c r="CS10" s="218"/>
      <c r="CT10" s="218"/>
      <c r="CU10" s="218"/>
      <c r="CV10" s="218"/>
      <c r="CW10" s="218"/>
      <c r="CX10" s="218"/>
      <c r="CY10" s="218"/>
      <c r="CZ10" s="218"/>
      <c r="DA10" s="218"/>
      <c r="DB10" s="218"/>
      <c r="DC10" s="218"/>
      <c r="DD10" s="218"/>
      <c r="DE10" s="218"/>
      <c r="DF10" s="218"/>
      <c r="DG10" s="218"/>
      <c r="DH10" s="218"/>
      <c r="DI10" s="218"/>
      <c r="DJ10" s="218"/>
      <c r="DK10" s="218"/>
      <c r="DL10" s="218"/>
      <c r="DM10" s="218"/>
      <c r="DN10" s="218"/>
      <c r="DO10" s="218"/>
      <c r="DP10" s="218"/>
      <c r="DQ10" s="218"/>
      <c r="DR10" s="218"/>
      <c r="DS10" s="218"/>
      <c r="DT10" s="218"/>
      <c r="DU10" s="218"/>
      <c r="DV10" s="218"/>
      <c r="DW10" s="218"/>
      <c r="DX10" s="218"/>
      <c r="DY10" s="218"/>
      <c r="DZ10" s="218"/>
      <c r="EA10" s="218"/>
      <c r="EB10" s="218"/>
      <c r="EC10" s="218"/>
      <c r="ED10" s="218"/>
      <c r="EE10" s="218"/>
      <c r="EF10" s="218"/>
      <c r="EG10" s="218"/>
      <c r="EH10" s="218"/>
      <c r="EI10" s="218"/>
      <c r="EJ10" s="218"/>
      <c r="EK10" s="218"/>
      <c r="EL10" s="218"/>
      <c r="EM10" s="218"/>
      <c r="EN10" s="218"/>
      <c r="EO10" s="218"/>
      <c r="EP10" s="218"/>
      <c r="EQ10" s="218"/>
      <c r="ER10" s="218"/>
      <c r="ES10" s="218"/>
      <c r="ET10" s="218"/>
      <c r="EU10" s="218"/>
      <c r="EV10" s="218"/>
      <c r="EW10" s="218"/>
      <c r="EX10" s="218"/>
      <c r="EY10" s="218"/>
      <c r="EZ10" s="218"/>
      <c r="FA10" s="218"/>
      <c r="FB10" s="218"/>
      <c r="FC10" s="218"/>
      <c r="FD10" s="218"/>
      <c r="FE10" s="218"/>
      <c r="FF10" s="218"/>
      <c r="FG10" s="218"/>
      <c r="FH10" s="218"/>
      <c r="FI10" s="218"/>
      <c r="FJ10" s="218"/>
      <c r="FK10" s="218"/>
      <c r="FL10" s="218"/>
      <c r="FM10" s="218"/>
      <c r="FN10" s="218"/>
      <c r="FO10" s="218"/>
      <c r="FP10" s="218"/>
      <c r="FQ10" s="218"/>
      <c r="FR10" s="218"/>
      <c r="FS10" s="218"/>
      <c r="FT10" s="218"/>
    </row>
    <row r="11" spans="1:278" s="205" customFormat="1" ht="13.5" customHeight="1">
      <c r="A11" s="538"/>
      <c r="B11" s="386"/>
      <c r="C11" s="541"/>
      <c r="D11" s="541"/>
      <c r="E11" s="544"/>
      <c r="F11" s="544"/>
      <c r="G11" s="544"/>
      <c r="H11" s="551"/>
      <c r="I11" s="554"/>
      <c r="J11" s="564"/>
      <c r="K11" s="560"/>
      <c r="L11" s="560"/>
      <c r="M11" s="557"/>
      <c r="N11" s="560"/>
      <c r="O11" s="567"/>
      <c r="P11" s="567"/>
      <c r="Q11" s="567"/>
      <c r="R11" s="567"/>
      <c r="S11" s="567"/>
      <c r="T11" s="567"/>
      <c r="U11" s="218"/>
      <c r="V11" s="218"/>
      <c r="W11" s="218"/>
      <c r="X11" s="218"/>
      <c r="Y11" s="218"/>
      <c r="Z11" s="218"/>
      <c r="AA11" s="218"/>
      <c r="AB11" s="218"/>
      <c r="AC11" s="218"/>
      <c r="AD11" s="218"/>
      <c r="AE11" s="218"/>
      <c r="AF11" s="218"/>
      <c r="AG11" s="218"/>
      <c r="AH11" s="218"/>
      <c r="AI11" s="218"/>
      <c r="AJ11" s="218"/>
      <c r="AK11" s="218"/>
      <c r="AL11" s="218"/>
      <c r="AM11" s="218"/>
      <c r="AN11" s="218"/>
      <c r="AO11" s="218"/>
      <c r="AP11" s="218"/>
      <c r="AQ11" s="218"/>
      <c r="AR11" s="218"/>
      <c r="AS11" s="218"/>
      <c r="AT11" s="218"/>
      <c r="AU11" s="218"/>
      <c r="AV11" s="218"/>
      <c r="AW11" s="218"/>
      <c r="AX11" s="218"/>
      <c r="AY11" s="218"/>
      <c r="AZ11" s="218"/>
      <c r="BA11" s="218"/>
      <c r="BB11" s="218"/>
      <c r="BC11" s="218"/>
      <c r="BD11" s="218"/>
      <c r="BE11" s="218"/>
      <c r="BF11" s="218"/>
      <c r="BG11" s="218"/>
      <c r="BH11" s="218"/>
      <c r="BI11" s="218"/>
      <c r="BJ11" s="218"/>
      <c r="BK11" s="218"/>
      <c r="BL11" s="218"/>
      <c r="BM11" s="218"/>
      <c r="BN11" s="218"/>
      <c r="BO11" s="218"/>
      <c r="BP11" s="218"/>
      <c r="BQ11" s="218"/>
      <c r="BR11" s="218"/>
      <c r="BS11" s="218"/>
      <c r="BT11" s="218"/>
      <c r="BU11" s="218"/>
      <c r="BV11" s="218"/>
      <c r="BW11" s="218"/>
      <c r="BX11" s="218"/>
      <c r="BY11" s="218"/>
      <c r="BZ11" s="218"/>
      <c r="CA11" s="218"/>
      <c r="CB11" s="218"/>
      <c r="CC11" s="218"/>
      <c r="CD11" s="218"/>
      <c r="CE11" s="218"/>
      <c r="CF11" s="218"/>
      <c r="CG11" s="218"/>
      <c r="CH11" s="218"/>
      <c r="CI11" s="218"/>
      <c r="CJ11" s="218"/>
      <c r="CK11" s="218"/>
      <c r="CL11" s="218"/>
      <c r="CM11" s="218"/>
      <c r="CN11" s="218"/>
      <c r="CO11" s="218"/>
      <c r="CP11" s="218"/>
      <c r="CQ11" s="218"/>
      <c r="CR11" s="218"/>
      <c r="CS11" s="218"/>
      <c r="CT11" s="218"/>
      <c r="CU11" s="218"/>
      <c r="CV11" s="218"/>
      <c r="CW11" s="218"/>
      <c r="CX11" s="218"/>
      <c r="CY11" s="218"/>
      <c r="CZ11" s="218"/>
      <c r="DA11" s="218"/>
      <c r="DB11" s="218"/>
      <c r="DC11" s="218"/>
      <c r="DD11" s="218"/>
      <c r="DE11" s="218"/>
      <c r="DF11" s="218"/>
      <c r="DG11" s="218"/>
      <c r="DH11" s="218"/>
      <c r="DI11" s="218"/>
      <c r="DJ11" s="218"/>
      <c r="DK11" s="218"/>
      <c r="DL11" s="218"/>
      <c r="DM11" s="218"/>
      <c r="DN11" s="218"/>
      <c r="DO11" s="218"/>
      <c r="DP11" s="218"/>
      <c r="DQ11" s="218"/>
      <c r="DR11" s="218"/>
      <c r="DS11" s="218"/>
      <c r="DT11" s="218"/>
      <c r="DU11" s="218"/>
      <c r="DV11" s="218"/>
      <c r="DW11" s="218"/>
      <c r="DX11" s="218"/>
      <c r="DY11" s="218"/>
      <c r="DZ11" s="218"/>
      <c r="EA11" s="218"/>
      <c r="EB11" s="218"/>
      <c r="EC11" s="218"/>
      <c r="ED11" s="218"/>
      <c r="EE11" s="218"/>
      <c r="EF11" s="218"/>
      <c r="EG11" s="218"/>
      <c r="EH11" s="218"/>
      <c r="EI11" s="218"/>
      <c r="EJ11" s="218"/>
      <c r="EK11" s="218"/>
      <c r="EL11" s="218"/>
      <c r="EM11" s="218"/>
      <c r="EN11" s="218"/>
      <c r="EO11" s="218"/>
      <c r="EP11" s="218"/>
      <c r="EQ11" s="218"/>
      <c r="ER11" s="218"/>
      <c r="ES11" s="218"/>
      <c r="ET11" s="218"/>
      <c r="EU11" s="218"/>
      <c r="EV11" s="218"/>
      <c r="EW11" s="218"/>
      <c r="EX11" s="218"/>
      <c r="EY11" s="218"/>
      <c r="EZ11" s="218"/>
      <c r="FA11" s="218"/>
      <c r="FB11" s="218"/>
      <c r="FC11" s="218"/>
      <c r="FD11" s="218"/>
      <c r="FE11" s="218"/>
      <c r="FF11" s="218"/>
      <c r="FG11" s="218"/>
      <c r="FH11" s="218"/>
      <c r="FI11" s="218"/>
      <c r="FJ11" s="218"/>
      <c r="FK11" s="218"/>
      <c r="FL11" s="218"/>
      <c r="FM11" s="218"/>
      <c r="FN11" s="218"/>
      <c r="FO11" s="218"/>
      <c r="FP11" s="218"/>
      <c r="FQ11" s="218"/>
      <c r="FR11" s="218"/>
      <c r="FS11" s="218"/>
      <c r="FT11" s="218"/>
    </row>
    <row r="12" spans="1:278" s="205" customFormat="1" ht="13.5" customHeight="1">
      <c r="A12" s="538"/>
      <c r="B12" s="386"/>
      <c r="C12" s="541"/>
      <c r="D12" s="541"/>
      <c r="E12" s="544"/>
      <c r="F12" s="544"/>
      <c r="G12" s="544"/>
      <c r="H12" s="551"/>
      <c r="I12" s="554"/>
      <c r="J12" s="564"/>
      <c r="K12" s="560"/>
      <c r="L12" s="560"/>
      <c r="M12" s="557"/>
      <c r="N12" s="560"/>
      <c r="O12" s="567"/>
      <c r="P12" s="567"/>
      <c r="Q12" s="567"/>
      <c r="R12" s="567"/>
      <c r="S12" s="567"/>
      <c r="T12" s="567"/>
      <c r="U12" s="218"/>
      <c r="V12" s="218"/>
      <c r="W12" s="218"/>
      <c r="X12" s="218"/>
      <c r="Y12" s="218"/>
      <c r="Z12" s="218"/>
      <c r="AA12" s="218"/>
      <c r="AB12" s="218"/>
      <c r="AC12" s="218"/>
      <c r="AD12" s="218"/>
      <c r="AE12" s="218"/>
      <c r="AF12" s="218"/>
      <c r="AG12" s="218"/>
      <c r="AH12" s="218"/>
      <c r="AI12" s="218"/>
      <c r="AJ12" s="218"/>
      <c r="AK12" s="218"/>
      <c r="AL12" s="218"/>
      <c r="AM12" s="218"/>
      <c r="AN12" s="218"/>
      <c r="AO12" s="218"/>
      <c r="AP12" s="218"/>
      <c r="AQ12" s="218"/>
      <c r="AR12" s="218"/>
      <c r="AS12" s="218"/>
      <c r="AT12" s="218"/>
      <c r="AU12" s="218"/>
      <c r="AV12" s="218"/>
      <c r="AW12" s="218"/>
      <c r="AX12" s="218"/>
      <c r="AY12" s="218"/>
      <c r="AZ12" s="218"/>
      <c r="BA12" s="218"/>
      <c r="BB12" s="218"/>
      <c r="BC12" s="218"/>
      <c r="BD12" s="218"/>
      <c r="BE12" s="218"/>
      <c r="BF12" s="218"/>
      <c r="BG12" s="218"/>
      <c r="BH12" s="218"/>
      <c r="BI12" s="218"/>
      <c r="BJ12" s="218"/>
      <c r="BK12" s="218"/>
      <c r="BL12" s="218"/>
      <c r="BM12" s="218"/>
      <c r="BN12" s="218"/>
      <c r="BO12" s="218"/>
      <c r="BP12" s="218"/>
      <c r="BQ12" s="218"/>
      <c r="BR12" s="218"/>
      <c r="BS12" s="218"/>
      <c r="BT12" s="218"/>
      <c r="BU12" s="218"/>
      <c r="BV12" s="218"/>
      <c r="BW12" s="218"/>
      <c r="BX12" s="218"/>
      <c r="BY12" s="218"/>
      <c r="BZ12" s="218"/>
      <c r="CA12" s="218"/>
      <c r="CB12" s="218"/>
      <c r="CC12" s="218"/>
      <c r="CD12" s="218"/>
      <c r="CE12" s="218"/>
      <c r="CF12" s="218"/>
      <c r="CG12" s="218"/>
      <c r="CH12" s="218"/>
      <c r="CI12" s="218"/>
      <c r="CJ12" s="218"/>
      <c r="CK12" s="218"/>
      <c r="CL12" s="218"/>
      <c r="CM12" s="218"/>
      <c r="CN12" s="218"/>
      <c r="CO12" s="218"/>
      <c r="CP12" s="218"/>
      <c r="CQ12" s="218"/>
      <c r="CR12" s="218"/>
      <c r="CS12" s="218"/>
      <c r="CT12" s="218"/>
      <c r="CU12" s="218"/>
      <c r="CV12" s="218"/>
      <c r="CW12" s="218"/>
      <c r="CX12" s="218"/>
      <c r="CY12" s="218"/>
      <c r="CZ12" s="218"/>
      <c r="DA12" s="218"/>
      <c r="DB12" s="218"/>
      <c r="DC12" s="218"/>
      <c r="DD12" s="218"/>
      <c r="DE12" s="218"/>
      <c r="DF12" s="218"/>
      <c r="DG12" s="218"/>
      <c r="DH12" s="218"/>
      <c r="DI12" s="218"/>
      <c r="DJ12" s="218"/>
      <c r="DK12" s="218"/>
      <c r="DL12" s="218"/>
      <c r="DM12" s="218"/>
      <c r="DN12" s="218"/>
      <c r="DO12" s="218"/>
      <c r="DP12" s="218"/>
      <c r="DQ12" s="218"/>
      <c r="DR12" s="218"/>
      <c r="DS12" s="218"/>
      <c r="DT12" s="218"/>
      <c r="DU12" s="218"/>
      <c r="DV12" s="218"/>
      <c r="DW12" s="218"/>
      <c r="DX12" s="218"/>
      <c r="DY12" s="218"/>
      <c r="DZ12" s="218"/>
      <c r="EA12" s="218"/>
      <c r="EB12" s="218"/>
      <c r="EC12" s="218"/>
      <c r="ED12" s="218"/>
      <c r="EE12" s="218"/>
      <c r="EF12" s="218"/>
      <c r="EG12" s="218"/>
      <c r="EH12" s="218"/>
      <c r="EI12" s="218"/>
      <c r="EJ12" s="218"/>
      <c r="EK12" s="218"/>
      <c r="EL12" s="218"/>
      <c r="EM12" s="218"/>
      <c r="EN12" s="218"/>
      <c r="EO12" s="218"/>
      <c r="EP12" s="218"/>
      <c r="EQ12" s="218"/>
      <c r="ER12" s="218"/>
      <c r="ES12" s="218"/>
      <c r="ET12" s="218"/>
      <c r="EU12" s="218"/>
      <c r="EV12" s="218"/>
      <c r="EW12" s="218"/>
      <c r="EX12" s="218"/>
      <c r="EY12" s="218"/>
      <c r="EZ12" s="218"/>
      <c r="FA12" s="218"/>
      <c r="FB12" s="218"/>
      <c r="FC12" s="218"/>
      <c r="FD12" s="218"/>
      <c r="FE12" s="218"/>
      <c r="FF12" s="218"/>
      <c r="FG12" s="218"/>
      <c r="FH12" s="218"/>
      <c r="FI12" s="218"/>
      <c r="FJ12" s="218"/>
      <c r="FK12" s="218"/>
      <c r="FL12" s="218"/>
      <c r="FM12" s="218"/>
      <c r="FN12" s="218"/>
      <c r="FO12" s="218"/>
      <c r="FP12" s="218"/>
      <c r="FQ12" s="218"/>
      <c r="FR12" s="218"/>
      <c r="FS12" s="218"/>
      <c r="FT12" s="218"/>
    </row>
    <row r="13" spans="1:278" s="205" customFormat="1" ht="13.5" customHeight="1">
      <c r="A13" s="538"/>
      <c r="B13" s="386"/>
      <c r="C13" s="541"/>
      <c r="D13" s="541"/>
      <c r="E13" s="544"/>
      <c r="F13" s="544"/>
      <c r="G13" s="544"/>
      <c r="H13" s="551"/>
      <c r="I13" s="554"/>
      <c r="J13" s="564"/>
      <c r="K13" s="560"/>
      <c r="L13" s="560"/>
      <c r="M13" s="557"/>
      <c r="N13" s="560"/>
      <c r="O13" s="567"/>
      <c r="P13" s="567"/>
      <c r="Q13" s="567"/>
      <c r="R13" s="567"/>
      <c r="S13" s="567"/>
      <c r="T13" s="567"/>
      <c r="U13" s="218"/>
      <c r="V13" s="218"/>
      <c r="W13" s="218"/>
      <c r="X13" s="218"/>
      <c r="Y13" s="218"/>
      <c r="Z13" s="218"/>
      <c r="AA13" s="218"/>
      <c r="AB13" s="218"/>
      <c r="AC13" s="218"/>
      <c r="AD13" s="218"/>
      <c r="AE13" s="218"/>
      <c r="AF13" s="218"/>
      <c r="AG13" s="218"/>
      <c r="AH13" s="218"/>
      <c r="AI13" s="218"/>
      <c r="AJ13" s="218"/>
      <c r="AK13" s="218"/>
      <c r="AL13" s="218"/>
      <c r="AM13" s="218"/>
      <c r="AN13" s="218"/>
      <c r="AO13" s="218"/>
      <c r="AP13" s="218"/>
      <c r="AQ13" s="218"/>
      <c r="AR13" s="218"/>
      <c r="AS13" s="218"/>
      <c r="AT13" s="218"/>
      <c r="AU13" s="218"/>
      <c r="AV13" s="218"/>
      <c r="AW13" s="218"/>
      <c r="AX13" s="218"/>
      <c r="AY13" s="218"/>
      <c r="AZ13" s="218"/>
      <c r="BA13" s="218"/>
      <c r="BB13" s="218"/>
      <c r="BC13" s="218"/>
      <c r="BD13" s="218"/>
      <c r="BE13" s="218"/>
      <c r="BF13" s="218"/>
      <c r="BG13" s="218"/>
      <c r="BH13" s="218"/>
      <c r="BI13" s="218"/>
      <c r="BJ13" s="218"/>
      <c r="BK13" s="218"/>
      <c r="BL13" s="218"/>
      <c r="BM13" s="218"/>
      <c r="BN13" s="218"/>
      <c r="BO13" s="218"/>
      <c r="BP13" s="218"/>
      <c r="BQ13" s="218"/>
      <c r="BR13" s="218"/>
      <c r="BS13" s="218"/>
      <c r="BT13" s="218"/>
      <c r="BU13" s="218"/>
      <c r="BV13" s="218"/>
      <c r="BW13" s="218"/>
      <c r="BX13" s="218"/>
      <c r="BY13" s="218"/>
      <c r="BZ13" s="218"/>
      <c r="CA13" s="218"/>
      <c r="CB13" s="218"/>
      <c r="CC13" s="218"/>
      <c r="CD13" s="218"/>
      <c r="CE13" s="218"/>
      <c r="CF13" s="218"/>
      <c r="CG13" s="218"/>
      <c r="CH13" s="218"/>
      <c r="CI13" s="218"/>
      <c r="CJ13" s="218"/>
      <c r="CK13" s="218"/>
      <c r="CL13" s="218"/>
      <c r="CM13" s="218"/>
      <c r="CN13" s="218"/>
      <c r="CO13" s="218"/>
      <c r="CP13" s="218"/>
      <c r="CQ13" s="218"/>
      <c r="CR13" s="218"/>
      <c r="CS13" s="218"/>
      <c r="CT13" s="218"/>
      <c r="CU13" s="218"/>
      <c r="CV13" s="218"/>
      <c r="CW13" s="218"/>
      <c r="CX13" s="218"/>
      <c r="CY13" s="218"/>
      <c r="CZ13" s="218"/>
      <c r="DA13" s="218"/>
      <c r="DB13" s="218"/>
      <c r="DC13" s="218"/>
      <c r="DD13" s="218"/>
      <c r="DE13" s="218"/>
      <c r="DF13" s="218"/>
      <c r="DG13" s="218"/>
      <c r="DH13" s="218"/>
      <c r="DI13" s="218"/>
      <c r="DJ13" s="218"/>
      <c r="DK13" s="218"/>
      <c r="DL13" s="218"/>
      <c r="DM13" s="218"/>
      <c r="DN13" s="218"/>
      <c r="DO13" s="218"/>
      <c r="DP13" s="218"/>
      <c r="DQ13" s="218"/>
      <c r="DR13" s="218"/>
      <c r="DS13" s="218"/>
      <c r="DT13" s="218"/>
      <c r="DU13" s="218"/>
      <c r="DV13" s="218"/>
      <c r="DW13" s="218"/>
      <c r="DX13" s="218"/>
      <c r="DY13" s="218"/>
      <c r="DZ13" s="218"/>
      <c r="EA13" s="218"/>
      <c r="EB13" s="218"/>
      <c r="EC13" s="218"/>
      <c r="ED13" s="218"/>
      <c r="EE13" s="218"/>
      <c r="EF13" s="218"/>
      <c r="EG13" s="218"/>
      <c r="EH13" s="218"/>
      <c r="EI13" s="218"/>
      <c r="EJ13" s="218"/>
      <c r="EK13" s="218"/>
      <c r="EL13" s="218"/>
      <c r="EM13" s="218"/>
      <c r="EN13" s="218"/>
      <c r="EO13" s="218"/>
      <c r="EP13" s="218"/>
      <c r="EQ13" s="218"/>
      <c r="ER13" s="218"/>
      <c r="ES13" s="218"/>
      <c r="ET13" s="218"/>
      <c r="EU13" s="218"/>
      <c r="EV13" s="218"/>
      <c r="EW13" s="218"/>
      <c r="EX13" s="218"/>
      <c r="EY13" s="218"/>
      <c r="EZ13" s="218"/>
      <c r="FA13" s="218"/>
      <c r="FB13" s="218"/>
      <c r="FC13" s="218"/>
      <c r="FD13" s="218"/>
      <c r="FE13" s="218"/>
      <c r="FF13" s="218"/>
      <c r="FG13" s="218"/>
      <c r="FH13" s="218"/>
      <c r="FI13" s="218"/>
      <c r="FJ13" s="218"/>
      <c r="FK13" s="218"/>
      <c r="FL13" s="218"/>
      <c r="FM13" s="218"/>
      <c r="FN13" s="218"/>
      <c r="FO13" s="218"/>
      <c r="FP13" s="218"/>
      <c r="FQ13" s="218"/>
      <c r="FR13" s="218"/>
      <c r="FS13" s="218"/>
      <c r="FT13" s="218"/>
    </row>
    <row r="14" spans="1:278" s="205" customFormat="1" ht="238.5" customHeight="1" thickBot="1">
      <c r="A14" s="539"/>
      <c r="B14" s="572"/>
      <c r="C14" s="542"/>
      <c r="D14" s="542"/>
      <c r="E14" s="545"/>
      <c r="F14" s="545"/>
      <c r="G14" s="545"/>
      <c r="H14" s="552"/>
      <c r="I14" s="555"/>
      <c r="J14" s="565"/>
      <c r="K14" s="561"/>
      <c r="L14" s="561"/>
      <c r="M14" s="558"/>
      <c r="N14" s="561"/>
      <c r="O14" s="568"/>
      <c r="P14" s="568"/>
      <c r="Q14" s="568"/>
      <c r="R14" s="568"/>
      <c r="S14" s="568"/>
      <c r="T14" s="568"/>
      <c r="U14" s="218"/>
      <c r="V14" s="218"/>
      <c r="W14" s="218"/>
      <c r="X14" s="218"/>
      <c r="Y14" s="218"/>
      <c r="Z14" s="218"/>
      <c r="AA14" s="218"/>
      <c r="AB14" s="218"/>
      <c r="AC14" s="218"/>
      <c r="AD14" s="218"/>
      <c r="AE14" s="218"/>
      <c r="AF14" s="218"/>
      <c r="AG14" s="218"/>
      <c r="AH14" s="218"/>
      <c r="AI14" s="218"/>
      <c r="AJ14" s="218"/>
      <c r="AK14" s="218"/>
      <c r="AL14" s="218"/>
      <c r="AM14" s="218"/>
      <c r="AN14" s="218"/>
      <c r="AO14" s="218"/>
      <c r="AP14" s="218"/>
      <c r="AQ14" s="218"/>
      <c r="AR14" s="218"/>
      <c r="AS14" s="218"/>
      <c r="AT14" s="218"/>
      <c r="AU14" s="218"/>
      <c r="AV14" s="218"/>
      <c r="AW14" s="218"/>
      <c r="AX14" s="218"/>
      <c r="AY14" s="218"/>
      <c r="AZ14" s="218"/>
      <c r="BA14" s="218"/>
      <c r="BB14" s="218"/>
      <c r="BC14" s="218"/>
      <c r="BD14" s="218"/>
      <c r="BE14" s="218"/>
      <c r="BF14" s="218"/>
      <c r="BG14" s="218"/>
      <c r="BH14" s="218"/>
      <c r="BI14" s="218"/>
      <c r="BJ14" s="218"/>
      <c r="BK14" s="218"/>
      <c r="BL14" s="218"/>
      <c r="BM14" s="218"/>
      <c r="BN14" s="218"/>
      <c r="BO14" s="218"/>
      <c r="BP14" s="218"/>
      <c r="BQ14" s="218"/>
      <c r="BR14" s="218"/>
      <c r="BS14" s="218"/>
      <c r="BT14" s="218"/>
      <c r="BU14" s="218"/>
      <c r="BV14" s="218"/>
      <c r="BW14" s="218"/>
      <c r="BX14" s="218"/>
      <c r="BY14" s="218"/>
      <c r="BZ14" s="218"/>
      <c r="CA14" s="218"/>
      <c r="CB14" s="218"/>
      <c r="CC14" s="218"/>
      <c r="CD14" s="218"/>
      <c r="CE14" s="218"/>
      <c r="CF14" s="218"/>
      <c r="CG14" s="218"/>
      <c r="CH14" s="218"/>
      <c r="CI14" s="218"/>
      <c r="CJ14" s="218"/>
      <c r="CK14" s="218"/>
      <c r="CL14" s="218"/>
      <c r="CM14" s="218"/>
      <c r="CN14" s="218"/>
      <c r="CO14" s="218"/>
      <c r="CP14" s="218"/>
      <c r="CQ14" s="218"/>
      <c r="CR14" s="218"/>
      <c r="CS14" s="218"/>
      <c r="CT14" s="218"/>
      <c r="CU14" s="218"/>
      <c r="CV14" s="218"/>
      <c r="CW14" s="218"/>
      <c r="CX14" s="218"/>
      <c r="CY14" s="218"/>
      <c r="CZ14" s="218"/>
      <c r="DA14" s="218"/>
      <c r="DB14" s="218"/>
      <c r="DC14" s="218"/>
      <c r="DD14" s="218"/>
      <c r="DE14" s="218"/>
      <c r="DF14" s="218"/>
      <c r="DG14" s="218"/>
      <c r="DH14" s="218"/>
      <c r="DI14" s="218"/>
      <c r="DJ14" s="218"/>
      <c r="DK14" s="218"/>
      <c r="DL14" s="218"/>
      <c r="DM14" s="218"/>
      <c r="DN14" s="218"/>
      <c r="DO14" s="218"/>
      <c r="DP14" s="218"/>
      <c r="DQ14" s="218"/>
      <c r="DR14" s="218"/>
      <c r="DS14" s="218"/>
      <c r="DT14" s="218"/>
      <c r="DU14" s="218"/>
      <c r="DV14" s="218"/>
      <c r="DW14" s="218"/>
      <c r="DX14" s="218"/>
      <c r="DY14" s="218"/>
      <c r="DZ14" s="218"/>
      <c r="EA14" s="218"/>
      <c r="EB14" s="218"/>
      <c r="EC14" s="218"/>
      <c r="ED14" s="218"/>
      <c r="EE14" s="218"/>
      <c r="EF14" s="218"/>
      <c r="EG14" s="218"/>
      <c r="EH14" s="218"/>
      <c r="EI14" s="218"/>
      <c r="EJ14" s="218"/>
      <c r="EK14" s="218"/>
      <c r="EL14" s="218"/>
      <c r="EM14" s="218"/>
      <c r="EN14" s="218"/>
      <c r="EO14" s="218"/>
      <c r="EP14" s="218"/>
      <c r="EQ14" s="218"/>
      <c r="ER14" s="218"/>
      <c r="ES14" s="218"/>
      <c r="ET14" s="218"/>
      <c r="EU14" s="218"/>
      <c r="EV14" s="218"/>
      <c r="EW14" s="218"/>
      <c r="EX14" s="218"/>
      <c r="EY14" s="218"/>
      <c r="EZ14" s="218"/>
      <c r="FA14" s="218"/>
      <c r="FB14" s="218"/>
      <c r="FC14" s="218"/>
      <c r="FD14" s="218"/>
      <c r="FE14" s="218"/>
      <c r="FF14" s="218"/>
      <c r="FG14" s="218"/>
      <c r="FH14" s="218"/>
      <c r="FI14" s="218"/>
      <c r="FJ14" s="218"/>
      <c r="FK14" s="218"/>
      <c r="FL14" s="218"/>
      <c r="FM14" s="218"/>
      <c r="FN14" s="218"/>
      <c r="FO14" s="218"/>
      <c r="FP14" s="218"/>
      <c r="FQ14" s="218"/>
      <c r="FR14" s="218"/>
      <c r="FS14" s="218"/>
      <c r="FT14" s="218"/>
    </row>
    <row r="15" spans="1:278" s="205" customFormat="1" ht="15" customHeight="1">
      <c r="A15" s="537">
        <f>'Mapa Final'!A15</f>
        <v>2</v>
      </c>
      <c r="B15" s="571" t="str">
        <f>'Mapa Final'!B15</f>
        <v>Incumplimiento</v>
      </c>
      <c r="C15" s="540" t="str">
        <f>'Mapa Final'!C15</f>
        <v>Incumplimiento de las metas establecidas</v>
      </c>
      <c r="D15" s="540" t="str">
        <f>'Mapa Final'!D15</f>
        <v>1. Ausentismo de los discentes a las actividades académicas presenciales de los diferentes programas de formación.
2. Deserción en las actividades de formación virtual que se programen en el marco de los diferentes programas de formación.
3. Falta de disponibilidad de los formadores debido a la negación de los permisos y/o comisiones.
4. Tardanza en la socialización de las convocatorias por parte de los Consejos Seccionales.</v>
      </c>
      <c r="E15" s="543" t="str">
        <f>'Mapa Final'!E15</f>
        <v>Retraso en el inicio de la ejecución del Plan de Formación</v>
      </c>
      <c r="F15" s="543" t="str">
        <f>'Mapa Final'!F15</f>
        <v>la probailidad del incumplimiento de las metas establecidas con ocasión al retraso en el inicio de la ejecución del Plan de Formación</v>
      </c>
      <c r="G15" s="543" t="str">
        <f>'Mapa Final'!G15</f>
        <v>Ejecución y Administración de Procesos</v>
      </c>
      <c r="H15" s="550" t="str">
        <f>'Mapa Final'!I15</f>
        <v>Media</v>
      </c>
      <c r="I15" s="553" t="str">
        <f>'Mapa Final'!L15</f>
        <v>Leve</v>
      </c>
      <c r="J15" s="563" t="str">
        <f>'Mapa Final'!N15</f>
        <v>Moderado</v>
      </c>
      <c r="K15" s="559" t="str">
        <f>'Mapa Final'!AA15</f>
        <v>Baja</v>
      </c>
      <c r="L15" s="559" t="str">
        <f>'Mapa Final'!AE15</f>
        <v>Leve</v>
      </c>
      <c r="M15" s="556" t="str">
        <f>'Mapa Final'!AG15</f>
        <v>Bajo</v>
      </c>
      <c r="N15" s="559" t="str">
        <f>'Mapa Final'!AH15</f>
        <v>Aceptar</v>
      </c>
      <c r="O15" s="566"/>
      <c r="P15" s="566"/>
      <c r="Q15" s="566"/>
      <c r="R15" s="566"/>
      <c r="S15" s="566"/>
      <c r="T15" s="566"/>
      <c r="U15" s="218"/>
      <c r="V15" s="218"/>
      <c r="W15" s="218"/>
      <c r="X15" s="218"/>
      <c r="Y15" s="218"/>
      <c r="Z15" s="218"/>
      <c r="AA15" s="218"/>
      <c r="AB15" s="218"/>
      <c r="AC15" s="218"/>
      <c r="AD15" s="218"/>
      <c r="AE15" s="218"/>
      <c r="AF15" s="218"/>
      <c r="AG15" s="218"/>
      <c r="AH15" s="218"/>
      <c r="AI15" s="218"/>
      <c r="AJ15" s="218"/>
      <c r="AK15" s="218"/>
      <c r="AL15" s="218"/>
      <c r="AM15" s="218"/>
      <c r="AN15" s="218"/>
      <c r="AO15" s="218"/>
      <c r="AP15" s="218"/>
      <c r="AQ15" s="218"/>
      <c r="AR15" s="218"/>
      <c r="AS15" s="218"/>
      <c r="AT15" s="218"/>
      <c r="AU15" s="218"/>
      <c r="AV15" s="218"/>
      <c r="AW15" s="218"/>
      <c r="AX15" s="218"/>
      <c r="AY15" s="218"/>
      <c r="AZ15" s="218"/>
      <c r="BA15" s="218"/>
      <c r="BB15" s="218"/>
      <c r="BC15" s="218"/>
      <c r="BD15" s="218"/>
      <c r="BE15" s="218"/>
      <c r="BF15" s="218"/>
      <c r="BG15" s="218"/>
      <c r="BH15" s="218"/>
      <c r="BI15" s="218"/>
      <c r="BJ15" s="218"/>
      <c r="BK15" s="218"/>
      <c r="BL15" s="218"/>
      <c r="BM15" s="218"/>
      <c r="BN15" s="218"/>
      <c r="BO15" s="218"/>
      <c r="BP15" s="218"/>
      <c r="BQ15" s="218"/>
      <c r="BR15" s="218"/>
      <c r="BS15" s="218"/>
      <c r="BT15" s="218"/>
      <c r="BU15" s="218"/>
      <c r="BV15" s="218"/>
      <c r="BW15" s="218"/>
      <c r="BX15" s="218"/>
      <c r="BY15" s="218"/>
      <c r="BZ15" s="218"/>
      <c r="CA15" s="218"/>
      <c r="CB15" s="218"/>
      <c r="CC15" s="218"/>
      <c r="CD15" s="218"/>
      <c r="CE15" s="218"/>
      <c r="CF15" s="218"/>
      <c r="CG15" s="218"/>
      <c r="CH15" s="218"/>
      <c r="CI15" s="218"/>
      <c r="CJ15" s="218"/>
      <c r="CK15" s="218"/>
      <c r="CL15" s="218"/>
      <c r="CM15" s="218"/>
      <c r="CN15" s="218"/>
      <c r="CO15" s="218"/>
      <c r="CP15" s="218"/>
      <c r="CQ15" s="218"/>
      <c r="CR15" s="218"/>
      <c r="CS15" s="218"/>
      <c r="CT15" s="218"/>
      <c r="CU15" s="218"/>
      <c r="CV15" s="218"/>
      <c r="CW15" s="218"/>
      <c r="CX15" s="218"/>
      <c r="CY15" s="218"/>
      <c r="CZ15" s="218"/>
      <c r="DA15" s="218"/>
      <c r="DB15" s="218"/>
      <c r="DC15" s="218"/>
      <c r="DD15" s="218"/>
      <c r="DE15" s="218"/>
      <c r="DF15" s="218"/>
      <c r="DG15" s="218"/>
      <c r="DH15" s="218"/>
      <c r="DI15" s="218"/>
      <c r="DJ15" s="218"/>
      <c r="DK15" s="218"/>
      <c r="DL15" s="218"/>
      <c r="DM15" s="218"/>
      <c r="DN15" s="218"/>
      <c r="DO15" s="218"/>
      <c r="DP15" s="218"/>
      <c r="DQ15" s="218"/>
      <c r="DR15" s="218"/>
      <c r="DS15" s="218"/>
      <c r="DT15" s="218"/>
      <c r="DU15" s="218"/>
      <c r="DV15" s="218"/>
      <c r="DW15" s="218"/>
      <c r="DX15" s="218"/>
      <c r="DY15" s="218"/>
      <c r="DZ15" s="218"/>
      <c r="EA15" s="218"/>
      <c r="EB15" s="218"/>
      <c r="EC15" s="218"/>
      <c r="ED15" s="218"/>
      <c r="EE15" s="218"/>
      <c r="EF15" s="218"/>
      <c r="EG15" s="218"/>
      <c r="EH15" s="218"/>
      <c r="EI15" s="218"/>
      <c r="EJ15" s="218"/>
      <c r="EK15" s="218"/>
      <c r="EL15" s="218"/>
      <c r="EM15" s="218"/>
      <c r="EN15" s="218"/>
      <c r="EO15" s="218"/>
      <c r="EP15" s="218"/>
      <c r="EQ15" s="218"/>
      <c r="ER15" s="218"/>
      <c r="ES15" s="218"/>
      <c r="ET15" s="218"/>
      <c r="EU15" s="218"/>
      <c r="EV15" s="218"/>
      <c r="EW15" s="218"/>
      <c r="EX15" s="218"/>
      <c r="EY15" s="218"/>
      <c r="EZ15" s="218"/>
      <c r="FA15" s="218"/>
      <c r="FB15" s="218"/>
      <c r="FC15" s="218"/>
      <c r="FD15" s="218"/>
      <c r="FE15" s="218"/>
      <c r="FF15" s="218"/>
      <c r="FG15" s="218"/>
      <c r="FH15" s="218"/>
      <c r="FI15" s="218"/>
      <c r="FJ15" s="218"/>
      <c r="FK15" s="218"/>
      <c r="FL15" s="218"/>
      <c r="FM15" s="218"/>
      <c r="FN15" s="218"/>
      <c r="FO15" s="218"/>
      <c r="FP15" s="218"/>
      <c r="FQ15" s="218"/>
      <c r="FR15" s="218"/>
      <c r="FS15" s="218"/>
      <c r="FT15" s="218"/>
    </row>
    <row r="16" spans="1:278" s="205" customFormat="1" ht="13.5" customHeight="1">
      <c r="A16" s="538"/>
      <c r="B16" s="386"/>
      <c r="C16" s="541"/>
      <c r="D16" s="541"/>
      <c r="E16" s="544"/>
      <c r="F16" s="544"/>
      <c r="G16" s="544"/>
      <c r="H16" s="551"/>
      <c r="I16" s="554"/>
      <c r="J16" s="564"/>
      <c r="K16" s="560"/>
      <c r="L16" s="560"/>
      <c r="M16" s="557"/>
      <c r="N16" s="560"/>
      <c r="O16" s="567"/>
      <c r="P16" s="567"/>
      <c r="Q16" s="567"/>
      <c r="R16" s="567"/>
      <c r="S16" s="567"/>
      <c r="T16" s="567"/>
      <c r="U16" s="218"/>
      <c r="V16" s="218"/>
      <c r="W16" s="218"/>
      <c r="X16" s="218"/>
      <c r="Y16" s="218"/>
      <c r="Z16" s="218"/>
      <c r="AA16" s="218"/>
      <c r="AB16" s="218"/>
      <c r="AC16" s="218"/>
      <c r="AD16" s="218"/>
      <c r="AE16" s="218"/>
      <c r="AF16" s="218"/>
      <c r="AG16" s="218"/>
      <c r="AH16" s="218"/>
      <c r="AI16" s="218"/>
      <c r="AJ16" s="218"/>
      <c r="AK16" s="218"/>
      <c r="AL16" s="218"/>
      <c r="AM16" s="218"/>
      <c r="AN16" s="218"/>
      <c r="AO16" s="218"/>
      <c r="AP16" s="218"/>
      <c r="AQ16" s="218"/>
      <c r="AR16" s="218"/>
      <c r="AS16" s="218"/>
      <c r="AT16" s="218"/>
      <c r="AU16" s="218"/>
      <c r="AV16" s="218"/>
      <c r="AW16" s="218"/>
      <c r="AX16" s="218"/>
      <c r="AY16" s="218"/>
      <c r="AZ16" s="218"/>
      <c r="BA16" s="218"/>
      <c r="BB16" s="218"/>
      <c r="BC16" s="218"/>
      <c r="BD16" s="218"/>
      <c r="BE16" s="218"/>
      <c r="BF16" s="218"/>
      <c r="BG16" s="218"/>
      <c r="BH16" s="218"/>
      <c r="BI16" s="218"/>
      <c r="BJ16" s="218"/>
      <c r="BK16" s="218"/>
      <c r="BL16" s="218"/>
      <c r="BM16" s="218"/>
      <c r="BN16" s="218"/>
      <c r="BO16" s="218"/>
      <c r="BP16" s="218"/>
      <c r="BQ16" s="218"/>
      <c r="BR16" s="218"/>
      <c r="BS16" s="218"/>
      <c r="BT16" s="218"/>
      <c r="BU16" s="218"/>
      <c r="BV16" s="218"/>
      <c r="BW16" s="218"/>
      <c r="BX16" s="218"/>
      <c r="BY16" s="218"/>
      <c r="BZ16" s="218"/>
      <c r="CA16" s="218"/>
      <c r="CB16" s="218"/>
      <c r="CC16" s="218"/>
      <c r="CD16" s="218"/>
      <c r="CE16" s="218"/>
      <c r="CF16" s="218"/>
      <c r="CG16" s="218"/>
      <c r="CH16" s="218"/>
      <c r="CI16" s="218"/>
      <c r="CJ16" s="218"/>
      <c r="CK16" s="218"/>
      <c r="CL16" s="218"/>
      <c r="CM16" s="218"/>
      <c r="CN16" s="218"/>
      <c r="CO16" s="218"/>
      <c r="CP16" s="218"/>
      <c r="CQ16" s="218"/>
      <c r="CR16" s="218"/>
      <c r="CS16" s="218"/>
      <c r="CT16" s="218"/>
      <c r="CU16" s="218"/>
      <c r="CV16" s="218"/>
      <c r="CW16" s="218"/>
      <c r="CX16" s="218"/>
      <c r="CY16" s="218"/>
      <c r="CZ16" s="218"/>
      <c r="DA16" s="218"/>
      <c r="DB16" s="218"/>
      <c r="DC16" s="218"/>
      <c r="DD16" s="218"/>
      <c r="DE16" s="218"/>
      <c r="DF16" s="218"/>
      <c r="DG16" s="218"/>
      <c r="DH16" s="218"/>
      <c r="DI16" s="218"/>
      <c r="DJ16" s="218"/>
      <c r="DK16" s="218"/>
      <c r="DL16" s="218"/>
      <c r="DM16" s="218"/>
      <c r="DN16" s="218"/>
      <c r="DO16" s="218"/>
      <c r="DP16" s="218"/>
      <c r="DQ16" s="218"/>
      <c r="DR16" s="218"/>
      <c r="DS16" s="218"/>
      <c r="DT16" s="218"/>
      <c r="DU16" s="218"/>
      <c r="DV16" s="218"/>
      <c r="DW16" s="218"/>
      <c r="DX16" s="218"/>
      <c r="DY16" s="218"/>
      <c r="DZ16" s="218"/>
      <c r="EA16" s="218"/>
      <c r="EB16" s="218"/>
      <c r="EC16" s="218"/>
      <c r="ED16" s="218"/>
      <c r="EE16" s="218"/>
      <c r="EF16" s="218"/>
      <c r="EG16" s="218"/>
      <c r="EH16" s="218"/>
      <c r="EI16" s="218"/>
      <c r="EJ16" s="218"/>
      <c r="EK16" s="218"/>
      <c r="EL16" s="218"/>
      <c r="EM16" s="218"/>
      <c r="EN16" s="218"/>
      <c r="EO16" s="218"/>
      <c r="EP16" s="218"/>
      <c r="EQ16" s="218"/>
      <c r="ER16" s="218"/>
      <c r="ES16" s="218"/>
      <c r="ET16" s="218"/>
      <c r="EU16" s="218"/>
      <c r="EV16" s="218"/>
      <c r="EW16" s="218"/>
      <c r="EX16" s="218"/>
      <c r="EY16" s="218"/>
      <c r="EZ16" s="218"/>
      <c r="FA16" s="218"/>
      <c r="FB16" s="218"/>
      <c r="FC16" s="218"/>
      <c r="FD16" s="218"/>
      <c r="FE16" s="218"/>
      <c r="FF16" s="218"/>
      <c r="FG16" s="218"/>
      <c r="FH16" s="218"/>
      <c r="FI16" s="218"/>
      <c r="FJ16" s="218"/>
      <c r="FK16" s="218"/>
      <c r="FL16" s="218"/>
      <c r="FM16" s="218"/>
      <c r="FN16" s="218"/>
      <c r="FO16" s="218"/>
      <c r="FP16" s="218"/>
      <c r="FQ16" s="218"/>
      <c r="FR16" s="218"/>
      <c r="FS16" s="218"/>
      <c r="FT16" s="218"/>
    </row>
    <row r="17" spans="1:176" s="205" customFormat="1" ht="13.5" customHeight="1">
      <c r="A17" s="538"/>
      <c r="B17" s="386"/>
      <c r="C17" s="541"/>
      <c r="D17" s="541"/>
      <c r="E17" s="544"/>
      <c r="F17" s="544"/>
      <c r="G17" s="544"/>
      <c r="H17" s="551"/>
      <c r="I17" s="554"/>
      <c r="J17" s="564"/>
      <c r="K17" s="560"/>
      <c r="L17" s="560"/>
      <c r="M17" s="557"/>
      <c r="N17" s="560"/>
      <c r="O17" s="567"/>
      <c r="P17" s="567"/>
      <c r="Q17" s="567"/>
      <c r="R17" s="567"/>
      <c r="S17" s="567"/>
      <c r="T17" s="567"/>
      <c r="U17" s="218"/>
      <c r="V17" s="218"/>
      <c r="W17" s="218"/>
      <c r="X17" s="218"/>
      <c r="Y17" s="218"/>
      <c r="Z17" s="218"/>
      <c r="AA17" s="218"/>
      <c r="AB17" s="218"/>
      <c r="AC17" s="218"/>
      <c r="AD17" s="218"/>
      <c r="AE17" s="218"/>
      <c r="AF17" s="218"/>
      <c r="AG17" s="218"/>
      <c r="AH17" s="218"/>
      <c r="AI17" s="218"/>
      <c r="AJ17" s="218"/>
      <c r="AK17" s="218"/>
      <c r="AL17" s="218"/>
      <c r="AM17" s="218"/>
      <c r="AN17" s="218"/>
      <c r="AO17" s="218"/>
      <c r="AP17" s="218"/>
      <c r="AQ17" s="218"/>
      <c r="AR17" s="218"/>
      <c r="AS17" s="218"/>
      <c r="AT17" s="218"/>
      <c r="AU17" s="218"/>
      <c r="AV17" s="218"/>
      <c r="AW17" s="218"/>
      <c r="AX17" s="218"/>
      <c r="AY17" s="218"/>
      <c r="AZ17" s="218"/>
      <c r="BA17" s="218"/>
      <c r="BB17" s="218"/>
      <c r="BC17" s="218"/>
      <c r="BD17" s="218"/>
      <c r="BE17" s="218"/>
      <c r="BF17" s="218"/>
      <c r="BG17" s="218"/>
      <c r="BH17" s="218"/>
      <c r="BI17" s="218"/>
      <c r="BJ17" s="218"/>
      <c r="BK17" s="218"/>
      <c r="BL17" s="218"/>
      <c r="BM17" s="218"/>
      <c r="BN17" s="218"/>
      <c r="BO17" s="218"/>
      <c r="BP17" s="218"/>
      <c r="BQ17" s="218"/>
      <c r="BR17" s="218"/>
      <c r="BS17" s="218"/>
      <c r="BT17" s="218"/>
      <c r="BU17" s="218"/>
      <c r="BV17" s="218"/>
      <c r="BW17" s="218"/>
      <c r="BX17" s="218"/>
      <c r="BY17" s="218"/>
      <c r="BZ17" s="218"/>
      <c r="CA17" s="218"/>
      <c r="CB17" s="218"/>
      <c r="CC17" s="218"/>
      <c r="CD17" s="218"/>
      <c r="CE17" s="218"/>
      <c r="CF17" s="218"/>
      <c r="CG17" s="218"/>
      <c r="CH17" s="218"/>
      <c r="CI17" s="218"/>
      <c r="CJ17" s="218"/>
      <c r="CK17" s="218"/>
      <c r="CL17" s="218"/>
      <c r="CM17" s="218"/>
      <c r="CN17" s="218"/>
      <c r="CO17" s="218"/>
      <c r="CP17" s="218"/>
      <c r="CQ17" s="218"/>
      <c r="CR17" s="218"/>
      <c r="CS17" s="218"/>
      <c r="CT17" s="218"/>
      <c r="CU17" s="218"/>
      <c r="CV17" s="218"/>
      <c r="CW17" s="218"/>
      <c r="CX17" s="218"/>
      <c r="CY17" s="218"/>
      <c r="CZ17" s="218"/>
      <c r="DA17" s="218"/>
      <c r="DB17" s="218"/>
      <c r="DC17" s="218"/>
      <c r="DD17" s="218"/>
      <c r="DE17" s="218"/>
      <c r="DF17" s="218"/>
      <c r="DG17" s="218"/>
      <c r="DH17" s="218"/>
      <c r="DI17" s="218"/>
      <c r="DJ17" s="218"/>
      <c r="DK17" s="218"/>
      <c r="DL17" s="218"/>
      <c r="DM17" s="218"/>
      <c r="DN17" s="218"/>
      <c r="DO17" s="218"/>
      <c r="DP17" s="218"/>
      <c r="DQ17" s="218"/>
      <c r="DR17" s="218"/>
      <c r="DS17" s="218"/>
      <c r="DT17" s="218"/>
      <c r="DU17" s="218"/>
      <c r="DV17" s="218"/>
      <c r="DW17" s="218"/>
      <c r="DX17" s="218"/>
      <c r="DY17" s="218"/>
      <c r="DZ17" s="218"/>
      <c r="EA17" s="218"/>
      <c r="EB17" s="218"/>
      <c r="EC17" s="218"/>
      <c r="ED17" s="218"/>
      <c r="EE17" s="218"/>
      <c r="EF17" s="218"/>
      <c r="EG17" s="218"/>
      <c r="EH17" s="218"/>
      <c r="EI17" s="218"/>
      <c r="EJ17" s="218"/>
      <c r="EK17" s="218"/>
      <c r="EL17" s="218"/>
      <c r="EM17" s="218"/>
      <c r="EN17" s="218"/>
      <c r="EO17" s="218"/>
      <c r="EP17" s="218"/>
      <c r="EQ17" s="218"/>
      <c r="ER17" s="218"/>
      <c r="ES17" s="218"/>
      <c r="ET17" s="218"/>
      <c r="EU17" s="218"/>
      <c r="EV17" s="218"/>
      <c r="EW17" s="218"/>
      <c r="EX17" s="218"/>
      <c r="EY17" s="218"/>
      <c r="EZ17" s="218"/>
      <c r="FA17" s="218"/>
      <c r="FB17" s="218"/>
      <c r="FC17" s="218"/>
      <c r="FD17" s="218"/>
      <c r="FE17" s="218"/>
      <c r="FF17" s="218"/>
      <c r="FG17" s="218"/>
      <c r="FH17" s="218"/>
      <c r="FI17" s="218"/>
      <c r="FJ17" s="218"/>
      <c r="FK17" s="218"/>
      <c r="FL17" s="218"/>
      <c r="FM17" s="218"/>
      <c r="FN17" s="218"/>
      <c r="FO17" s="218"/>
      <c r="FP17" s="218"/>
      <c r="FQ17" s="218"/>
      <c r="FR17" s="218"/>
      <c r="FS17" s="218"/>
      <c r="FT17" s="218"/>
    </row>
    <row r="18" spans="1:176" s="205" customFormat="1" ht="13.5" customHeight="1">
      <c r="A18" s="538"/>
      <c r="B18" s="386"/>
      <c r="C18" s="541"/>
      <c r="D18" s="541"/>
      <c r="E18" s="544"/>
      <c r="F18" s="544"/>
      <c r="G18" s="544"/>
      <c r="H18" s="551"/>
      <c r="I18" s="554"/>
      <c r="J18" s="564"/>
      <c r="K18" s="560"/>
      <c r="L18" s="560"/>
      <c r="M18" s="557"/>
      <c r="N18" s="560"/>
      <c r="O18" s="567"/>
      <c r="P18" s="567"/>
      <c r="Q18" s="567"/>
      <c r="R18" s="567"/>
      <c r="S18" s="567"/>
      <c r="T18" s="567"/>
      <c r="U18" s="218"/>
      <c r="V18" s="218"/>
      <c r="W18" s="218"/>
      <c r="X18" s="218"/>
      <c r="Y18" s="218"/>
      <c r="Z18" s="218"/>
      <c r="AA18" s="218"/>
      <c r="AB18" s="218"/>
      <c r="AC18" s="218"/>
      <c r="AD18" s="218"/>
      <c r="AE18" s="218"/>
      <c r="AF18" s="218"/>
      <c r="AG18" s="218"/>
      <c r="AH18" s="218"/>
      <c r="AI18" s="218"/>
      <c r="AJ18" s="218"/>
      <c r="AK18" s="218"/>
      <c r="AL18" s="218"/>
      <c r="AM18" s="218"/>
      <c r="AN18" s="218"/>
      <c r="AO18" s="218"/>
      <c r="AP18" s="218"/>
      <c r="AQ18" s="218"/>
      <c r="AR18" s="218"/>
      <c r="AS18" s="218"/>
      <c r="AT18" s="218"/>
      <c r="AU18" s="218"/>
      <c r="AV18" s="218"/>
      <c r="AW18" s="218"/>
      <c r="AX18" s="218"/>
      <c r="AY18" s="218"/>
      <c r="AZ18" s="218"/>
      <c r="BA18" s="218"/>
      <c r="BB18" s="218"/>
      <c r="BC18" s="218"/>
      <c r="BD18" s="218"/>
      <c r="BE18" s="218"/>
      <c r="BF18" s="218"/>
      <c r="BG18" s="218"/>
      <c r="BH18" s="218"/>
      <c r="BI18" s="218"/>
      <c r="BJ18" s="218"/>
      <c r="BK18" s="218"/>
      <c r="BL18" s="218"/>
      <c r="BM18" s="218"/>
      <c r="BN18" s="218"/>
      <c r="BO18" s="218"/>
      <c r="BP18" s="218"/>
      <c r="BQ18" s="218"/>
      <c r="BR18" s="218"/>
      <c r="BS18" s="218"/>
      <c r="BT18" s="218"/>
      <c r="BU18" s="218"/>
      <c r="BV18" s="218"/>
      <c r="BW18" s="218"/>
      <c r="BX18" s="218"/>
      <c r="BY18" s="218"/>
      <c r="BZ18" s="218"/>
      <c r="CA18" s="218"/>
      <c r="CB18" s="218"/>
      <c r="CC18" s="218"/>
      <c r="CD18" s="218"/>
      <c r="CE18" s="218"/>
      <c r="CF18" s="218"/>
      <c r="CG18" s="218"/>
      <c r="CH18" s="218"/>
      <c r="CI18" s="218"/>
      <c r="CJ18" s="218"/>
      <c r="CK18" s="218"/>
      <c r="CL18" s="218"/>
      <c r="CM18" s="218"/>
      <c r="CN18" s="218"/>
      <c r="CO18" s="218"/>
      <c r="CP18" s="218"/>
      <c r="CQ18" s="218"/>
      <c r="CR18" s="218"/>
      <c r="CS18" s="218"/>
      <c r="CT18" s="218"/>
      <c r="CU18" s="218"/>
      <c r="CV18" s="218"/>
      <c r="CW18" s="218"/>
      <c r="CX18" s="218"/>
      <c r="CY18" s="218"/>
      <c r="CZ18" s="218"/>
      <c r="DA18" s="218"/>
      <c r="DB18" s="218"/>
      <c r="DC18" s="218"/>
      <c r="DD18" s="218"/>
      <c r="DE18" s="218"/>
      <c r="DF18" s="218"/>
      <c r="DG18" s="218"/>
      <c r="DH18" s="218"/>
      <c r="DI18" s="218"/>
      <c r="DJ18" s="218"/>
      <c r="DK18" s="218"/>
      <c r="DL18" s="218"/>
      <c r="DM18" s="218"/>
      <c r="DN18" s="218"/>
      <c r="DO18" s="218"/>
      <c r="DP18" s="218"/>
      <c r="DQ18" s="218"/>
      <c r="DR18" s="218"/>
      <c r="DS18" s="218"/>
      <c r="DT18" s="218"/>
      <c r="DU18" s="218"/>
      <c r="DV18" s="218"/>
      <c r="DW18" s="218"/>
      <c r="DX18" s="218"/>
      <c r="DY18" s="218"/>
      <c r="DZ18" s="218"/>
      <c r="EA18" s="218"/>
      <c r="EB18" s="218"/>
      <c r="EC18" s="218"/>
      <c r="ED18" s="218"/>
      <c r="EE18" s="218"/>
      <c r="EF18" s="218"/>
      <c r="EG18" s="218"/>
      <c r="EH18" s="218"/>
      <c r="EI18" s="218"/>
      <c r="EJ18" s="218"/>
      <c r="EK18" s="218"/>
      <c r="EL18" s="218"/>
      <c r="EM18" s="218"/>
      <c r="EN18" s="218"/>
      <c r="EO18" s="218"/>
      <c r="EP18" s="218"/>
      <c r="EQ18" s="218"/>
      <c r="ER18" s="218"/>
      <c r="ES18" s="218"/>
      <c r="ET18" s="218"/>
      <c r="EU18" s="218"/>
      <c r="EV18" s="218"/>
      <c r="EW18" s="218"/>
      <c r="EX18" s="218"/>
      <c r="EY18" s="218"/>
      <c r="EZ18" s="218"/>
      <c r="FA18" s="218"/>
      <c r="FB18" s="218"/>
      <c r="FC18" s="218"/>
      <c r="FD18" s="218"/>
      <c r="FE18" s="218"/>
      <c r="FF18" s="218"/>
      <c r="FG18" s="218"/>
      <c r="FH18" s="218"/>
      <c r="FI18" s="218"/>
      <c r="FJ18" s="218"/>
      <c r="FK18" s="218"/>
      <c r="FL18" s="218"/>
      <c r="FM18" s="218"/>
      <c r="FN18" s="218"/>
      <c r="FO18" s="218"/>
      <c r="FP18" s="218"/>
      <c r="FQ18" s="218"/>
      <c r="FR18" s="218"/>
      <c r="FS18" s="218"/>
      <c r="FT18" s="218"/>
    </row>
    <row r="19" spans="1:176" s="205" customFormat="1" ht="255.75" customHeight="1" thickBot="1">
      <c r="A19" s="539"/>
      <c r="B19" s="572"/>
      <c r="C19" s="542"/>
      <c r="D19" s="542"/>
      <c r="E19" s="545"/>
      <c r="F19" s="545"/>
      <c r="G19" s="545"/>
      <c r="H19" s="552"/>
      <c r="I19" s="555"/>
      <c r="J19" s="565"/>
      <c r="K19" s="561"/>
      <c r="L19" s="561"/>
      <c r="M19" s="558"/>
      <c r="N19" s="561"/>
      <c r="O19" s="568"/>
      <c r="P19" s="568"/>
      <c r="Q19" s="568"/>
      <c r="R19" s="568"/>
      <c r="S19" s="568"/>
      <c r="T19" s="568"/>
      <c r="U19" s="218"/>
      <c r="V19" s="218"/>
      <c r="W19" s="218"/>
      <c r="X19" s="218"/>
      <c r="Y19" s="218"/>
      <c r="Z19" s="218"/>
      <c r="AA19" s="218"/>
      <c r="AB19" s="218"/>
      <c r="AC19" s="218"/>
      <c r="AD19" s="218"/>
      <c r="AE19" s="218"/>
      <c r="AF19" s="218"/>
      <c r="AG19" s="218"/>
      <c r="AH19" s="218"/>
      <c r="AI19" s="218"/>
      <c r="AJ19" s="218"/>
      <c r="AK19" s="218"/>
      <c r="AL19" s="218"/>
      <c r="AM19" s="218"/>
      <c r="AN19" s="218"/>
      <c r="AO19" s="218"/>
      <c r="AP19" s="218"/>
      <c r="AQ19" s="218"/>
      <c r="AR19" s="218"/>
      <c r="AS19" s="218"/>
      <c r="AT19" s="218"/>
      <c r="AU19" s="218"/>
      <c r="AV19" s="218"/>
      <c r="AW19" s="218"/>
      <c r="AX19" s="218"/>
      <c r="AY19" s="218"/>
      <c r="AZ19" s="218"/>
      <c r="BA19" s="218"/>
      <c r="BB19" s="218"/>
      <c r="BC19" s="218"/>
      <c r="BD19" s="218"/>
      <c r="BE19" s="218"/>
      <c r="BF19" s="218"/>
      <c r="BG19" s="218"/>
      <c r="BH19" s="218"/>
      <c r="BI19" s="218"/>
      <c r="BJ19" s="218"/>
      <c r="BK19" s="218"/>
      <c r="BL19" s="218"/>
      <c r="BM19" s="218"/>
      <c r="BN19" s="218"/>
      <c r="BO19" s="218"/>
      <c r="BP19" s="218"/>
      <c r="BQ19" s="218"/>
      <c r="BR19" s="218"/>
      <c r="BS19" s="218"/>
      <c r="BT19" s="218"/>
      <c r="BU19" s="218"/>
      <c r="BV19" s="218"/>
      <c r="BW19" s="218"/>
      <c r="BX19" s="218"/>
      <c r="BY19" s="218"/>
      <c r="BZ19" s="218"/>
      <c r="CA19" s="218"/>
      <c r="CB19" s="218"/>
      <c r="CC19" s="218"/>
      <c r="CD19" s="218"/>
      <c r="CE19" s="218"/>
      <c r="CF19" s="218"/>
      <c r="CG19" s="218"/>
      <c r="CH19" s="218"/>
      <c r="CI19" s="218"/>
      <c r="CJ19" s="218"/>
      <c r="CK19" s="218"/>
      <c r="CL19" s="218"/>
      <c r="CM19" s="218"/>
      <c r="CN19" s="218"/>
      <c r="CO19" s="218"/>
      <c r="CP19" s="218"/>
      <c r="CQ19" s="218"/>
      <c r="CR19" s="218"/>
      <c r="CS19" s="218"/>
      <c r="CT19" s="218"/>
      <c r="CU19" s="218"/>
      <c r="CV19" s="218"/>
      <c r="CW19" s="218"/>
      <c r="CX19" s="218"/>
      <c r="CY19" s="218"/>
      <c r="CZ19" s="218"/>
      <c r="DA19" s="218"/>
      <c r="DB19" s="218"/>
      <c r="DC19" s="218"/>
      <c r="DD19" s="218"/>
      <c r="DE19" s="218"/>
      <c r="DF19" s="218"/>
      <c r="DG19" s="218"/>
      <c r="DH19" s="218"/>
      <c r="DI19" s="218"/>
      <c r="DJ19" s="218"/>
      <c r="DK19" s="218"/>
      <c r="DL19" s="218"/>
      <c r="DM19" s="218"/>
      <c r="DN19" s="218"/>
      <c r="DO19" s="218"/>
      <c r="DP19" s="218"/>
      <c r="DQ19" s="218"/>
      <c r="DR19" s="218"/>
      <c r="DS19" s="218"/>
      <c r="DT19" s="218"/>
      <c r="DU19" s="218"/>
      <c r="DV19" s="218"/>
      <c r="DW19" s="218"/>
      <c r="DX19" s="218"/>
      <c r="DY19" s="218"/>
      <c r="DZ19" s="218"/>
      <c r="EA19" s="218"/>
      <c r="EB19" s="218"/>
      <c r="EC19" s="218"/>
      <c r="ED19" s="218"/>
      <c r="EE19" s="218"/>
      <c r="EF19" s="218"/>
      <c r="EG19" s="218"/>
      <c r="EH19" s="218"/>
      <c r="EI19" s="218"/>
      <c r="EJ19" s="218"/>
      <c r="EK19" s="218"/>
      <c r="EL19" s="218"/>
      <c r="EM19" s="218"/>
      <c r="EN19" s="218"/>
      <c r="EO19" s="218"/>
      <c r="EP19" s="218"/>
      <c r="EQ19" s="218"/>
      <c r="ER19" s="218"/>
      <c r="ES19" s="218"/>
      <c r="ET19" s="218"/>
      <c r="EU19" s="218"/>
      <c r="EV19" s="218"/>
      <c r="EW19" s="218"/>
      <c r="EX19" s="218"/>
      <c r="EY19" s="218"/>
      <c r="EZ19" s="218"/>
      <c r="FA19" s="218"/>
      <c r="FB19" s="218"/>
      <c r="FC19" s="218"/>
      <c r="FD19" s="218"/>
      <c r="FE19" s="218"/>
      <c r="FF19" s="218"/>
      <c r="FG19" s="218"/>
      <c r="FH19" s="218"/>
      <c r="FI19" s="218"/>
      <c r="FJ19" s="218"/>
      <c r="FK19" s="218"/>
      <c r="FL19" s="218"/>
      <c r="FM19" s="218"/>
      <c r="FN19" s="218"/>
      <c r="FO19" s="218"/>
      <c r="FP19" s="218"/>
      <c r="FQ19" s="218"/>
      <c r="FR19" s="218"/>
      <c r="FS19" s="218"/>
      <c r="FT19" s="218"/>
    </row>
    <row r="20" spans="1:176">
      <c r="A20" s="537">
        <f>'Mapa Final'!A20</f>
        <v>3</v>
      </c>
      <c r="B20" s="571" t="str">
        <f>'Mapa Final'!B20</f>
        <v>Demoras en la tabulación de la información</v>
      </c>
      <c r="C20" s="540" t="str">
        <f>'Mapa Final'!C20</f>
        <v>Incumplimiento de las metas establecidas</v>
      </c>
      <c r="D20" s="540" t="str">
        <f>'Mapa Final'!D20</f>
        <v>1. Los sistemas utilizados por la Escuela Judicial no cuentan con la funcionalidad que permita recolectar, consolidar y tabular las encuestas de cada una de las actividades académicas.
2. La encuesta de satisfacción es tabulada en ambientes aislados (de forma manual) que no se encuentran integrados a los sistemas utilizados por la Escuela Judicial.</v>
      </c>
      <c r="E20" s="543" t="str">
        <f>'Mapa Final'!E20</f>
        <v>No se cuenta con un sistema para la recopilación y tabulación de la informacion de las encuestas.</v>
      </c>
      <c r="F20" s="543" t="str">
        <f>'Mapa Final'!F20</f>
        <v>La probabilidad del incumpliento de las metas establecidas debido ha que no se cuenta con un sistema para la recopilación y tabulación de las encuentas.</v>
      </c>
      <c r="G20" s="543" t="str">
        <f>'Mapa Final'!G20</f>
        <v>Ejecución y Administración de Procesos</v>
      </c>
      <c r="H20" s="550" t="str">
        <f>'Mapa Final'!I20</f>
        <v>Media</v>
      </c>
      <c r="I20" s="553" t="str">
        <f>'Mapa Final'!L20</f>
        <v>Leve</v>
      </c>
      <c r="J20" s="563" t="str">
        <f>'Mapa Final'!N20</f>
        <v>Moderado</v>
      </c>
      <c r="K20" s="559" t="str">
        <f>'Mapa Final'!AA20</f>
        <v>Baja</v>
      </c>
      <c r="L20" s="559" t="str">
        <f>'Mapa Final'!AE20</f>
        <v>Leve</v>
      </c>
      <c r="M20" s="556" t="str">
        <f>'Mapa Final'!AG20</f>
        <v>Bajo</v>
      </c>
      <c r="N20" s="559" t="str">
        <f>'Mapa Final'!AH20</f>
        <v>Evitar</v>
      </c>
      <c r="O20" s="566"/>
      <c r="P20" s="566"/>
      <c r="Q20" s="566"/>
      <c r="R20" s="566"/>
      <c r="S20" s="566"/>
      <c r="T20" s="566"/>
      <c r="U20" s="218"/>
      <c r="V20" s="218"/>
    </row>
    <row r="21" spans="1:176">
      <c r="A21" s="538"/>
      <c r="B21" s="386"/>
      <c r="C21" s="541"/>
      <c r="D21" s="541"/>
      <c r="E21" s="544"/>
      <c r="F21" s="544"/>
      <c r="G21" s="544"/>
      <c r="H21" s="551"/>
      <c r="I21" s="554"/>
      <c r="J21" s="564"/>
      <c r="K21" s="560"/>
      <c r="L21" s="560"/>
      <c r="M21" s="557"/>
      <c r="N21" s="560"/>
      <c r="O21" s="567"/>
      <c r="P21" s="567"/>
      <c r="Q21" s="567"/>
      <c r="R21" s="567"/>
      <c r="S21" s="567"/>
      <c r="T21" s="567"/>
      <c r="U21" s="218"/>
      <c r="V21" s="218"/>
    </row>
    <row r="22" spans="1:176">
      <c r="A22" s="538"/>
      <c r="B22" s="386"/>
      <c r="C22" s="541"/>
      <c r="D22" s="541"/>
      <c r="E22" s="544"/>
      <c r="F22" s="544"/>
      <c r="G22" s="544"/>
      <c r="H22" s="551"/>
      <c r="I22" s="554"/>
      <c r="J22" s="564"/>
      <c r="K22" s="560"/>
      <c r="L22" s="560"/>
      <c r="M22" s="557"/>
      <c r="N22" s="560"/>
      <c r="O22" s="567"/>
      <c r="P22" s="567"/>
      <c r="Q22" s="567"/>
      <c r="R22" s="567"/>
      <c r="S22" s="567"/>
      <c r="T22" s="567"/>
      <c r="U22" s="218"/>
      <c r="V22" s="218"/>
    </row>
    <row r="23" spans="1:176">
      <c r="A23" s="538"/>
      <c r="B23" s="386"/>
      <c r="C23" s="541"/>
      <c r="D23" s="541"/>
      <c r="E23" s="544"/>
      <c r="F23" s="544"/>
      <c r="G23" s="544"/>
      <c r="H23" s="551"/>
      <c r="I23" s="554"/>
      <c r="J23" s="564"/>
      <c r="K23" s="560"/>
      <c r="L23" s="560"/>
      <c r="M23" s="557"/>
      <c r="N23" s="560"/>
      <c r="O23" s="567"/>
      <c r="P23" s="567"/>
      <c r="Q23" s="567"/>
      <c r="R23" s="567"/>
      <c r="S23" s="567"/>
      <c r="T23" s="567"/>
      <c r="U23" s="218"/>
      <c r="V23" s="218"/>
    </row>
    <row r="24" spans="1:176" ht="307.5" customHeight="1" thickBot="1">
      <c r="A24" s="539"/>
      <c r="B24" s="572"/>
      <c r="C24" s="542"/>
      <c r="D24" s="542"/>
      <c r="E24" s="545"/>
      <c r="F24" s="545"/>
      <c r="G24" s="545"/>
      <c r="H24" s="552"/>
      <c r="I24" s="555"/>
      <c r="J24" s="565"/>
      <c r="K24" s="561"/>
      <c r="L24" s="561"/>
      <c r="M24" s="558"/>
      <c r="N24" s="561"/>
      <c r="O24" s="568"/>
      <c r="P24" s="568"/>
      <c r="Q24" s="568"/>
      <c r="R24" s="568"/>
      <c r="S24" s="568"/>
      <c r="T24" s="568"/>
      <c r="U24" s="218"/>
      <c r="V24" s="218"/>
    </row>
    <row r="25" spans="1:176">
      <c r="A25" s="537">
        <f>'Mapa Final'!A25</f>
        <v>4</v>
      </c>
      <c r="B25" s="571" t="str">
        <f>'Mapa Final'!B25</f>
        <v>Cancelar actividades</v>
      </c>
      <c r="C25" s="540" t="str">
        <f>'Mapa Final'!C25</f>
        <v>Incumplimiento de las metas establecidas</v>
      </c>
      <c r="D25" s="540" t="str">
        <f>'Mapa Final'!D25</f>
        <v xml:space="preserve">1. Orden Público
2. Paro Gremial
3. Paro Judicial
4. Emergencia Sanitaria o Ambiental
</v>
      </c>
      <c r="E25" s="543" t="str">
        <f>'Mapa Final'!E25</f>
        <v xml:space="preserve">Situaciones imprevistas que imposibilitan las Actividades del Plan Anual de Formación de la Rama Judicial. </v>
      </c>
      <c r="F25" s="543" t="str">
        <f>'Mapa Final'!F25</f>
        <v xml:space="preserve">La probabilidad del incumplimeinto de las metas establecidas debido a las Situaciones imprevistas que imposibilitan las Actividades del Plan Anual de Formación de la Rama Judicial. </v>
      </c>
      <c r="G25" s="543" t="str">
        <f>'Mapa Final'!G25</f>
        <v>Ejecución y Administración de Procesos</v>
      </c>
      <c r="H25" s="550" t="str">
        <f>'Mapa Final'!I25</f>
        <v>Media</v>
      </c>
      <c r="I25" s="553" t="str">
        <f>'Mapa Final'!L25</f>
        <v>Leve</v>
      </c>
      <c r="J25" s="563" t="str">
        <f>'Mapa Final'!N25</f>
        <v>Moderado</v>
      </c>
      <c r="K25" s="559" t="str">
        <f>'Mapa Final'!AA25</f>
        <v>Baja</v>
      </c>
      <c r="L25" s="559" t="str">
        <f>'Mapa Final'!AE25</f>
        <v>Leve</v>
      </c>
      <c r="M25" s="556" t="str">
        <f>'Mapa Final'!AG25</f>
        <v>Bajo</v>
      </c>
      <c r="N25" s="559" t="str">
        <f>'Mapa Final'!AH25</f>
        <v>Aceptar</v>
      </c>
      <c r="O25" s="566"/>
      <c r="P25" s="566"/>
      <c r="Q25" s="566"/>
      <c r="R25" s="566"/>
      <c r="S25" s="566"/>
      <c r="T25" s="566"/>
    </row>
    <row r="26" spans="1:176">
      <c r="A26" s="538"/>
      <c r="B26" s="386"/>
      <c r="C26" s="541"/>
      <c r="D26" s="541"/>
      <c r="E26" s="544"/>
      <c r="F26" s="544"/>
      <c r="G26" s="544"/>
      <c r="H26" s="551"/>
      <c r="I26" s="554"/>
      <c r="J26" s="564"/>
      <c r="K26" s="560"/>
      <c r="L26" s="560"/>
      <c r="M26" s="557"/>
      <c r="N26" s="560"/>
      <c r="O26" s="567"/>
      <c r="P26" s="567"/>
      <c r="Q26" s="567"/>
      <c r="R26" s="567"/>
      <c r="S26" s="567"/>
      <c r="T26" s="567"/>
    </row>
    <row r="27" spans="1:176">
      <c r="A27" s="538"/>
      <c r="B27" s="386"/>
      <c r="C27" s="541"/>
      <c r="D27" s="541"/>
      <c r="E27" s="544"/>
      <c r="F27" s="544"/>
      <c r="G27" s="544"/>
      <c r="H27" s="551"/>
      <c r="I27" s="554"/>
      <c r="J27" s="564"/>
      <c r="K27" s="560"/>
      <c r="L27" s="560"/>
      <c r="M27" s="557"/>
      <c r="N27" s="560"/>
      <c r="O27" s="567"/>
      <c r="P27" s="567"/>
      <c r="Q27" s="567"/>
      <c r="R27" s="567"/>
      <c r="S27" s="567"/>
      <c r="T27" s="567"/>
    </row>
    <row r="28" spans="1:176">
      <c r="A28" s="538"/>
      <c r="B28" s="386"/>
      <c r="C28" s="541"/>
      <c r="D28" s="541"/>
      <c r="E28" s="544"/>
      <c r="F28" s="544"/>
      <c r="G28" s="544"/>
      <c r="H28" s="551"/>
      <c r="I28" s="554"/>
      <c r="J28" s="564"/>
      <c r="K28" s="560"/>
      <c r="L28" s="560"/>
      <c r="M28" s="557"/>
      <c r="N28" s="560"/>
      <c r="O28" s="567"/>
      <c r="P28" s="567"/>
      <c r="Q28" s="567"/>
      <c r="R28" s="567"/>
      <c r="S28" s="567"/>
      <c r="T28" s="567"/>
    </row>
    <row r="29" spans="1:176" ht="277.5" customHeight="1" thickBot="1">
      <c r="A29" s="539"/>
      <c r="B29" s="572"/>
      <c r="C29" s="542"/>
      <c r="D29" s="542"/>
      <c r="E29" s="545"/>
      <c r="F29" s="545"/>
      <c r="G29" s="545"/>
      <c r="H29" s="552"/>
      <c r="I29" s="555"/>
      <c r="J29" s="565"/>
      <c r="K29" s="561"/>
      <c r="L29" s="561"/>
      <c r="M29" s="558"/>
      <c r="N29" s="561"/>
      <c r="O29" s="568"/>
      <c r="P29" s="568"/>
      <c r="Q29" s="568"/>
      <c r="R29" s="568"/>
      <c r="S29" s="568"/>
      <c r="T29" s="568"/>
    </row>
    <row r="30" spans="1:176">
      <c r="A30" s="537">
        <f>'Mapa Final'!A30</f>
        <v>5</v>
      </c>
      <c r="B30" s="571" t="str">
        <f>'Mapa Final'!B30</f>
        <v>Riesgo de Corrupción</v>
      </c>
      <c r="C30" s="540" t="str">
        <f>'Mapa Final'!C30</f>
        <v>Reputacional(Corrupción)</v>
      </c>
      <c r="D30" s="540" t="str">
        <f>'Mapa Final'!D30</f>
        <v xml:space="preserve">
1. Indebida influencia de Terceros, ajenos a la organización, para la toma de decisiones
2. Favorecimiento indebido al servidor judicial y/o un tercero</v>
      </c>
      <c r="E30" s="543" t="str">
        <f>'Mapa Final'!E30</f>
        <v>Destinación inadecuada de los recursos asignados</v>
      </c>
      <c r="F30" s="543" t="str">
        <f>'Mapa Final'!F30</f>
        <v>La probabilidad de cualquier acto de corrupción con ocasión de la destinación inadecuada de los recursos asigandos.</v>
      </c>
      <c r="G30" s="543" t="str">
        <f>'Mapa Final'!G30</f>
        <v>Fraude Interno</v>
      </c>
      <c r="H30" s="550" t="str">
        <f>'Mapa Final'!I30</f>
        <v>Media</v>
      </c>
      <c r="I30" s="553" t="str">
        <f>'Mapa Final'!L30</f>
        <v>Mayor</v>
      </c>
      <c r="J30" s="563" t="str">
        <f>'Mapa Final'!N30</f>
        <v xml:space="preserve">Alto </v>
      </c>
      <c r="K30" s="559" t="str">
        <f>'Mapa Final'!AA30</f>
        <v>Baja</v>
      </c>
      <c r="L30" s="559" t="str">
        <f>'Mapa Final'!AE30</f>
        <v>Mayor</v>
      </c>
      <c r="M30" s="556" t="str">
        <f>'Mapa Final'!AG30</f>
        <v xml:space="preserve">Alto </v>
      </c>
      <c r="N30" s="559" t="str">
        <f>'Mapa Final'!AH30</f>
        <v>Reducir(mitigar)</v>
      </c>
      <c r="O30" s="566"/>
      <c r="P30" s="566"/>
      <c r="Q30" s="566"/>
      <c r="R30" s="566"/>
      <c r="S30" s="566"/>
      <c r="T30" s="566"/>
    </row>
    <row r="31" spans="1:176">
      <c r="A31" s="538"/>
      <c r="B31" s="386"/>
      <c r="C31" s="541"/>
      <c r="D31" s="541"/>
      <c r="E31" s="544"/>
      <c r="F31" s="544"/>
      <c r="G31" s="544"/>
      <c r="H31" s="551"/>
      <c r="I31" s="554"/>
      <c r="J31" s="564"/>
      <c r="K31" s="560"/>
      <c r="L31" s="560"/>
      <c r="M31" s="557"/>
      <c r="N31" s="560"/>
      <c r="O31" s="567"/>
      <c r="P31" s="567"/>
      <c r="Q31" s="567"/>
      <c r="R31" s="567"/>
      <c r="S31" s="567"/>
      <c r="T31" s="567"/>
    </row>
    <row r="32" spans="1:176">
      <c r="A32" s="538"/>
      <c r="B32" s="386"/>
      <c r="C32" s="541"/>
      <c r="D32" s="541"/>
      <c r="E32" s="544"/>
      <c r="F32" s="544"/>
      <c r="G32" s="544"/>
      <c r="H32" s="551"/>
      <c r="I32" s="554"/>
      <c r="J32" s="564"/>
      <c r="K32" s="560"/>
      <c r="L32" s="560"/>
      <c r="M32" s="557"/>
      <c r="N32" s="560"/>
      <c r="O32" s="567"/>
      <c r="P32" s="567"/>
      <c r="Q32" s="567"/>
      <c r="R32" s="567"/>
      <c r="S32" s="567"/>
      <c r="T32" s="567"/>
    </row>
    <row r="33" spans="1:20">
      <c r="A33" s="538"/>
      <c r="B33" s="386"/>
      <c r="C33" s="541"/>
      <c r="D33" s="541"/>
      <c r="E33" s="544"/>
      <c r="F33" s="544"/>
      <c r="G33" s="544"/>
      <c r="H33" s="551"/>
      <c r="I33" s="554"/>
      <c r="J33" s="564"/>
      <c r="K33" s="560"/>
      <c r="L33" s="560"/>
      <c r="M33" s="557"/>
      <c r="N33" s="560"/>
      <c r="O33" s="567"/>
      <c r="P33" s="567"/>
      <c r="Q33" s="567"/>
      <c r="R33" s="567"/>
      <c r="S33" s="567"/>
      <c r="T33" s="567"/>
    </row>
    <row r="34" spans="1:20" ht="102.75" customHeight="1" thickBot="1">
      <c r="A34" s="539"/>
      <c r="B34" s="572"/>
      <c r="C34" s="542"/>
      <c r="D34" s="542"/>
      <c r="E34" s="545"/>
      <c r="F34" s="545"/>
      <c r="G34" s="545"/>
      <c r="H34" s="552"/>
      <c r="I34" s="555"/>
      <c r="J34" s="565"/>
      <c r="K34" s="561"/>
      <c r="L34" s="561"/>
      <c r="M34" s="558"/>
      <c r="N34" s="561"/>
      <c r="O34" s="568"/>
      <c r="P34" s="568"/>
      <c r="Q34" s="568"/>
      <c r="R34" s="568"/>
      <c r="S34" s="568"/>
      <c r="T34" s="568"/>
    </row>
    <row r="35" spans="1:20">
      <c r="A35" s="537">
        <f>'Mapa Final'!A35</f>
        <v>6</v>
      </c>
      <c r="B35" s="571" t="str">
        <f>'Mapa Final'!B35</f>
        <v>Inaplicabilidad de la normavidad ambiental vigente</v>
      </c>
      <c r="C35" s="540" t="str">
        <f>'Mapa Final'!C35</f>
        <v xml:space="preserve"> Afectación Ambiental</v>
      </c>
      <c r="D35" s="540" t="str">
        <f>'Mapa Final'!D35</f>
        <v>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v>
      </c>
      <c r="E35" s="543" t="str">
        <f>'Mapa Final'!E35</f>
        <v>Desconocimiento de los lineamientos ambientales y normatividad  ambiental vigente</v>
      </c>
      <c r="F35" s="543" t="str">
        <f>'Mapa Final'!F35</f>
        <v>Posibilidad de afectación ambiental debido al desconocimiento de las lineamientos ambientales y normatividad ambiental vigente</v>
      </c>
      <c r="G35" s="543" t="str">
        <f>'Mapa Final'!G35</f>
        <v>Eventos Ambientales Internos</v>
      </c>
      <c r="H35" s="550" t="str">
        <f>'Mapa Final'!I35</f>
        <v>Media</v>
      </c>
      <c r="I35" s="553" t="str">
        <f>'Mapa Final'!L35</f>
        <v>Moderado</v>
      </c>
      <c r="J35" s="563" t="str">
        <f>'Mapa Final'!N35</f>
        <v>Moderado</v>
      </c>
      <c r="K35" s="559" t="str">
        <f>'Mapa Final'!AA35</f>
        <v>Baja</v>
      </c>
      <c r="L35" s="559" t="str">
        <f>'Mapa Final'!AE35</f>
        <v>Moderado</v>
      </c>
      <c r="M35" s="556" t="str">
        <f>'Mapa Final'!AG35</f>
        <v>Moderado</v>
      </c>
      <c r="N35" s="559" t="str">
        <f>'Mapa Final'!AH35</f>
        <v>Reducir(mitigar)</v>
      </c>
      <c r="O35" s="566"/>
      <c r="P35" s="566"/>
      <c r="Q35" s="566"/>
      <c r="R35" s="566"/>
      <c r="S35" s="566"/>
      <c r="T35" s="566"/>
    </row>
    <row r="36" spans="1:20">
      <c r="A36" s="538"/>
      <c r="B36" s="386"/>
      <c r="C36" s="541"/>
      <c r="D36" s="541"/>
      <c r="E36" s="544"/>
      <c r="F36" s="544"/>
      <c r="G36" s="544"/>
      <c r="H36" s="551"/>
      <c r="I36" s="554"/>
      <c r="J36" s="564"/>
      <c r="K36" s="560"/>
      <c r="L36" s="560"/>
      <c r="M36" s="557"/>
      <c r="N36" s="560"/>
      <c r="O36" s="567"/>
      <c r="P36" s="567"/>
      <c r="Q36" s="567"/>
      <c r="R36" s="567"/>
      <c r="S36" s="567"/>
      <c r="T36" s="567"/>
    </row>
    <row r="37" spans="1:20">
      <c r="A37" s="538"/>
      <c r="B37" s="386"/>
      <c r="C37" s="541"/>
      <c r="D37" s="541"/>
      <c r="E37" s="544"/>
      <c r="F37" s="544"/>
      <c r="G37" s="544"/>
      <c r="H37" s="551"/>
      <c r="I37" s="554"/>
      <c r="J37" s="564"/>
      <c r="K37" s="560"/>
      <c r="L37" s="560"/>
      <c r="M37" s="557"/>
      <c r="N37" s="560"/>
      <c r="O37" s="567"/>
      <c r="P37" s="567"/>
      <c r="Q37" s="567"/>
      <c r="R37" s="567"/>
      <c r="S37" s="567"/>
      <c r="T37" s="567"/>
    </row>
    <row r="38" spans="1:20">
      <c r="A38" s="538"/>
      <c r="B38" s="386"/>
      <c r="C38" s="541"/>
      <c r="D38" s="541"/>
      <c r="E38" s="544"/>
      <c r="F38" s="544"/>
      <c r="G38" s="544"/>
      <c r="H38" s="551"/>
      <c r="I38" s="554"/>
      <c r="J38" s="564"/>
      <c r="K38" s="560"/>
      <c r="L38" s="560"/>
      <c r="M38" s="557"/>
      <c r="N38" s="560"/>
      <c r="O38" s="567"/>
      <c r="P38" s="567"/>
      <c r="Q38" s="567"/>
      <c r="R38" s="567"/>
      <c r="S38" s="567"/>
      <c r="T38" s="567"/>
    </row>
    <row r="39" spans="1:20" ht="278.25" customHeight="1" thickBot="1">
      <c r="A39" s="539"/>
      <c r="B39" s="572"/>
      <c r="C39" s="542"/>
      <c r="D39" s="542"/>
      <c r="E39" s="545"/>
      <c r="F39" s="545"/>
      <c r="G39" s="545"/>
      <c r="H39" s="552"/>
      <c r="I39" s="555"/>
      <c r="J39" s="565"/>
      <c r="K39" s="561"/>
      <c r="L39" s="561"/>
      <c r="M39" s="558"/>
      <c r="N39" s="561"/>
      <c r="O39" s="568"/>
      <c r="P39" s="568"/>
      <c r="Q39" s="568"/>
      <c r="R39" s="568"/>
      <c r="S39" s="568"/>
      <c r="T39" s="568"/>
    </row>
    <row r="40" spans="1:20">
      <c r="A40" s="537">
        <f>'Mapa Final'!A40</f>
        <v>0</v>
      </c>
      <c r="B40" s="571">
        <f>'Mapa Final'!B40</f>
        <v>0</v>
      </c>
      <c r="C40" s="540">
        <f>'Mapa Final'!C40</f>
        <v>0</v>
      </c>
      <c r="D40" s="540">
        <f>'Mapa Final'!D40</f>
        <v>0</v>
      </c>
      <c r="E40" s="543">
        <f>'Mapa Final'!E40</f>
        <v>0</v>
      </c>
      <c r="F40" s="543">
        <f>'Mapa Final'!F40</f>
        <v>0</v>
      </c>
      <c r="G40" s="543">
        <f>'Mapa Final'!G40</f>
        <v>0</v>
      </c>
      <c r="H40" s="550" t="str">
        <f>'Mapa Final'!I40</f>
        <v>Muy Baja</v>
      </c>
      <c r="I40" s="553" t="b">
        <f>'Mapa Final'!L40</f>
        <v>0</v>
      </c>
      <c r="J40" s="563" t="e">
        <f>'Mapa Final'!N40</f>
        <v>#N/A</v>
      </c>
      <c r="K40" s="559" t="e">
        <f>'Mapa Final'!AA40</f>
        <v>#DIV/0!</v>
      </c>
      <c r="L40" s="559" t="e">
        <f>'Mapa Final'!AE40</f>
        <v>#DIV/0!</v>
      </c>
      <c r="M40" s="556" t="e">
        <f>'Mapa Final'!AG40</f>
        <v>#DIV/0!</v>
      </c>
      <c r="N40" s="559">
        <f>'Mapa Final'!AH40</f>
        <v>0</v>
      </c>
      <c r="O40" s="566"/>
      <c r="P40" s="566"/>
      <c r="Q40" s="566"/>
      <c r="R40" s="566"/>
      <c r="S40" s="566"/>
      <c r="T40" s="566"/>
    </row>
    <row r="41" spans="1:20">
      <c r="A41" s="538"/>
      <c r="B41" s="386"/>
      <c r="C41" s="541"/>
      <c r="D41" s="541"/>
      <c r="E41" s="544"/>
      <c r="F41" s="544"/>
      <c r="G41" s="544"/>
      <c r="H41" s="551"/>
      <c r="I41" s="554"/>
      <c r="J41" s="564"/>
      <c r="K41" s="560"/>
      <c r="L41" s="560"/>
      <c r="M41" s="557"/>
      <c r="N41" s="560"/>
      <c r="O41" s="567"/>
      <c r="P41" s="567"/>
      <c r="Q41" s="567"/>
      <c r="R41" s="567"/>
      <c r="S41" s="567"/>
      <c r="T41" s="567"/>
    </row>
    <row r="42" spans="1:20">
      <c r="A42" s="538"/>
      <c r="B42" s="386"/>
      <c r="C42" s="541"/>
      <c r="D42" s="541"/>
      <c r="E42" s="544"/>
      <c r="F42" s="544"/>
      <c r="G42" s="544"/>
      <c r="H42" s="551"/>
      <c r="I42" s="554"/>
      <c r="J42" s="564"/>
      <c r="K42" s="560"/>
      <c r="L42" s="560"/>
      <c r="M42" s="557"/>
      <c r="N42" s="560"/>
      <c r="O42" s="567"/>
      <c r="P42" s="567"/>
      <c r="Q42" s="567"/>
      <c r="R42" s="567"/>
      <c r="S42" s="567"/>
      <c r="T42" s="567"/>
    </row>
    <row r="43" spans="1:20">
      <c r="A43" s="538"/>
      <c r="B43" s="386"/>
      <c r="C43" s="541"/>
      <c r="D43" s="541"/>
      <c r="E43" s="544"/>
      <c r="F43" s="544"/>
      <c r="G43" s="544"/>
      <c r="H43" s="551"/>
      <c r="I43" s="554"/>
      <c r="J43" s="564"/>
      <c r="K43" s="560"/>
      <c r="L43" s="560"/>
      <c r="M43" s="557"/>
      <c r="N43" s="560"/>
      <c r="O43" s="567"/>
      <c r="P43" s="567"/>
      <c r="Q43" s="567"/>
      <c r="R43" s="567"/>
      <c r="S43" s="567"/>
      <c r="T43" s="567"/>
    </row>
    <row r="44" spans="1:20" ht="15.75" thickBot="1">
      <c r="A44" s="539"/>
      <c r="B44" s="572"/>
      <c r="C44" s="542"/>
      <c r="D44" s="542"/>
      <c r="E44" s="545"/>
      <c r="F44" s="545"/>
      <c r="G44" s="545"/>
      <c r="H44" s="552"/>
      <c r="I44" s="555"/>
      <c r="J44" s="565"/>
      <c r="K44" s="561"/>
      <c r="L44" s="561"/>
      <c r="M44" s="558"/>
      <c r="N44" s="561"/>
      <c r="O44" s="568"/>
      <c r="P44" s="568"/>
      <c r="Q44" s="568"/>
      <c r="R44" s="568"/>
      <c r="S44" s="568"/>
      <c r="T44" s="568"/>
    </row>
    <row r="45" spans="1:20">
      <c r="A45" s="537">
        <f>'Mapa Final'!A45</f>
        <v>0</v>
      </c>
      <c r="B45" s="571">
        <f>'Mapa Final'!B45</f>
        <v>0</v>
      </c>
      <c r="C45" s="540">
        <f>'Mapa Final'!C45</f>
        <v>0</v>
      </c>
      <c r="D45" s="540">
        <f>'Mapa Final'!D45</f>
        <v>0</v>
      </c>
      <c r="E45" s="543">
        <f>'Mapa Final'!E45</f>
        <v>0</v>
      </c>
      <c r="F45" s="543">
        <f>'Mapa Final'!F45</f>
        <v>0</v>
      </c>
      <c r="G45" s="543">
        <f>'Mapa Final'!G45</f>
        <v>0</v>
      </c>
      <c r="H45" s="550" t="str">
        <f>'Mapa Final'!I45</f>
        <v>Muy Baja</v>
      </c>
      <c r="I45" s="553" t="b">
        <f>'Mapa Final'!L45</f>
        <v>0</v>
      </c>
      <c r="J45" s="563" t="e">
        <f>'Mapa Final'!N45</f>
        <v>#N/A</v>
      </c>
      <c r="K45" s="559" t="e">
        <f>'Mapa Final'!AA45</f>
        <v>#DIV/0!</v>
      </c>
      <c r="L45" s="559" t="e">
        <f>'Mapa Final'!AE45</f>
        <v>#DIV/0!</v>
      </c>
      <c r="M45" s="556" t="e">
        <f>'Mapa Final'!AG45</f>
        <v>#DIV/0!</v>
      </c>
      <c r="N45" s="559">
        <f>'Mapa Final'!AH45</f>
        <v>0</v>
      </c>
      <c r="O45" s="566"/>
      <c r="P45" s="566"/>
      <c r="Q45" s="566"/>
      <c r="R45" s="566"/>
      <c r="S45" s="566"/>
      <c r="T45" s="566"/>
    </row>
    <row r="46" spans="1:20">
      <c r="A46" s="538"/>
      <c r="B46" s="386"/>
      <c r="C46" s="541"/>
      <c r="D46" s="541"/>
      <c r="E46" s="544"/>
      <c r="F46" s="544"/>
      <c r="G46" s="544"/>
      <c r="H46" s="551"/>
      <c r="I46" s="554"/>
      <c r="J46" s="564"/>
      <c r="K46" s="560"/>
      <c r="L46" s="560"/>
      <c r="M46" s="557"/>
      <c r="N46" s="560"/>
      <c r="O46" s="567"/>
      <c r="P46" s="567"/>
      <c r="Q46" s="567"/>
      <c r="R46" s="567"/>
      <c r="S46" s="567"/>
      <c r="T46" s="567"/>
    </row>
    <row r="47" spans="1:20">
      <c r="A47" s="538"/>
      <c r="B47" s="386"/>
      <c r="C47" s="541"/>
      <c r="D47" s="541"/>
      <c r="E47" s="544"/>
      <c r="F47" s="544"/>
      <c r="G47" s="544"/>
      <c r="H47" s="551"/>
      <c r="I47" s="554"/>
      <c r="J47" s="564"/>
      <c r="K47" s="560"/>
      <c r="L47" s="560"/>
      <c r="M47" s="557"/>
      <c r="N47" s="560"/>
      <c r="O47" s="567"/>
      <c r="P47" s="567"/>
      <c r="Q47" s="567"/>
      <c r="R47" s="567"/>
      <c r="S47" s="567"/>
      <c r="T47" s="567"/>
    </row>
    <row r="48" spans="1:20">
      <c r="A48" s="538"/>
      <c r="B48" s="386"/>
      <c r="C48" s="541"/>
      <c r="D48" s="541"/>
      <c r="E48" s="544"/>
      <c r="F48" s="544"/>
      <c r="G48" s="544"/>
      <c r="H48" s="551"/>
      <c r="I48" s="554"/>
      <c r="J48" s="564"/>
      <c r="K48" s="560"/>
      <c r="L48" s="560"/>
      <c r="M48" s="557"/>
      <c r="N48" s="560"/>
      <c r="O48" s="567"/>
      <c r="P48" s="567"/>
      <c r="Q48" s="567"/>
      <c r="R48" s="567"/>
      <c r="S48" s="567"/>
      <c r="T48" s="567"/>
    </row>
    <row r="49" spans="1:20" ht="15.75" thickBot="1">
      <c r="A49" s="539"/>
      <c r="B49" s="572"/>
      <c r="C49" s="542"/>
      <c r="D49" s="542"/>
      <c r="E49" s="545"/>
      <c r="F49" s="545"/>
      <c r="G49" s="545"/>
      <c r="H49" s="552"/>
      <c r="I49" s="555"/>
      <c r="J49" s="565"/>
      <c r="K49" s="561"/>
      <c r="L49" s="561"/>
      <c r="M49" s="558"/>
      <c r="N49" s="561"/>
      <c r="O49" s="568"/>
      <c r="P49" s="568"/>
      <c r="Q49" s="568"/>
      <c r="R49" s="568"/>
      <c r="S49" s="568"/>
      <c r="T49" s="568"/>
    </row>
    <row r="50" spans="1:20">
      <c r="A50" s="537">
        <f>'Mapa Final'!A50</f>
        <v>0</v>
      </c>
      <c r="B50" s="571">
        <f>'Mapa Final'!B50</f>
        <v>0</v>
      </c>
      <c r="C50" s="540">
        <f>'Mapa Final'!C50</f>
        <v>0</v>
      </c>
      <c r="D50" s="540">
        <f>'Mapa Final'!D50</f>
        <v>0</v>
      </c>
      <c r="E50" s="543">
        <f>'Mapa Final'!E50</f>
        <v>0</v>
      </c>
      <c r="F50" s="543">
        <f>'Mapa Final'!F50</f>
        <v>0</v>
      </c>
      <c r="G50" s="543">
        <f>'Mapa Final'!G50</f>
        <v>0</v>
      </c>
      <c r="H50" s="550" t="str">
        <f>'Mapa Final'!I50</f>
        <v>Muy Baja</v>
      </c>
      <c r="I50" s="553" t="b">
        <f>'Mapa Final'!L50</f>
        <v>0</v>
      </c>
      <c r="J50" s="563" t="e">
        <f>'Mapa Final'!N50</f>
        <v>#N/A</v>
      </c>
      <c r="K50" s="559" t="e">
        <f>'Mapa Final'!AA50</f>
        <v>#DIV/0!</v>
      </c>
      <c r="L50" s="559" t="e">
        <f>'Mapa Final'!AE50</f>
        <v>#DIV/0!</v>
      </c>
      <c r="M50" s="556" t="e">
        <f>'Mapa Final'!AG50</f>
        <v>#DIV/0!</v>
      </c>
      <c r="N50" s="559">
        <f>'Mapa Final'!AH50</f>
        <v>0</v>
      </c>
      <c r="O50" s="566"/>
      <c r="P50" s="566"/>
      <c r="Q50" s="566"/>
      <c r="R50" s="566"/>
      <c r="S50" s="566"/>
      <c r="T50" s="566"/>
    </row>
    <row r="51" spans="1:20">
      <c r="A51" s="538"/>
      <c r="B51" s="386"/>
      <c r="C51" s="541"/>
      <c r="D51" s="541"/>
      <c r="E51" s="544"/>
      <c r="F51" s="544"/>
      <c r="G51" s="544"/>
      <c r="H51" s="551"/>
      <c r="I51" s="554"/>
      <c r="J51" s="564"/>
      <c r="K51" s="560"/>
      <c r="L51" s="560"/>
      <c r="M51" s="557"/>
      <c r="N51" s="560"/>
      <c r="O51" s="567"/>
      <c r="P51" s="567"/>
      <c r="Q51" s="567"/>
      <c r="R51" s="567"/>
      <c r="S51" s="567"/>
      <c r="T51" s="567"/>
    </row>
    <row r="52" spans="1:20">
      <c r="A52" s="538"/>
      <c r="B52" s="386"/>
      <c r="C52" s="541"/>
      <c r="D52" s="541"/>
      <c r="E52" s="544"/>
      <c r="F52" s="544"/>
      <c r="G52" s="544"/>
      <c r="H52" s="551"/>
      <c r="I52" s="554"/>
      <c r="J52" s="564"/>
      <c r="K52" s="560"/>
      <c r="L52" s="560"/>
      <c r="M52" s="557"/>
      <c r="N52" s="560"/>
      <c r="O52" s="567"/>
      <c r="P52" s="567"/>
      <c r="Q52" s="567"/>
      <c r="R52" s="567"/>
      <c r="S52" s="567"/>
      <c r="T52" s="567"/>
    </row>
    <row r="53" spans="1:20">
      <c r="A53" s="538"/>
      <c r="B53" s="386"/>
      <c r="C53" s="541"/>
      <c r="D53" s="541"/>
      <c r="E53" s="544"/>
      <c r="F53" s="544"/>
      <c r="G53" s="544"/>
      <c r="H53" s="551"/>
      <c r="I53" s="554"/>
      <c r="J53" s="564"/>
      <c r="K53" s="560"/>
      <c r="L53" s="560"/>
      <c r="M53" s="557"/>
      <c r="N53" s="560"/>
      <c r="O53" s="567"/>
      <c r="P53" s="567"/>
      <c r="Q53" s="567"/>
      <c r="R53" s="567"/>
      <c r="S53" s="567"/>
      <c r="T53" s="567"/>
    </row>
    <row r="54" spans="1:20" ht="15.75" thickBot="1">
      <c r="A54" s="539"/>
      <c r="B54" s="572"/>
      <c r="C54" s="542"/>
      <c r="D54" s="542"/>
      <c r="E54" s="545"/>
      <c r="F54" s="545"/>
      <c r="G54" s="545"/>
      <c r="H54" s="552"/>
      <c r="I54" s="555"/>
      <c r="J54" s="565"/>
      <c r="K54" s="561"/>
      <c r="L54" s="561"/>
      <c r="M54" s="558"/>
      <c r="N54" s="561"/>
      <c r="O54" s="568"/>
      <c r="P54" s="568"/>
      <c r="Q54" s="568"/>
      <c r="R54" s="568"/>
      <c r="S54" s="568"/>
      <c r="T54" s="568"/>
    </row>
    <row r="55" spans="1:20">
      <c r="A55" s="537">
        <f>'Mapa Final'!A55</f>
        <v>0</v>
      </c>
      <c r="B55" s="571">
        <f>'Mapa Final'!B55</f>
        <v>0</v>
      </c>
      <c r="C55" s="540">
        <f>'Mapa Final'!C55</f>
        <v>0</v>
      </c>
      <c r="D55" s="540">
        <f>'Mapa Final'!D55</f>
        <v>0</v>
      </c>
      <c r="E55" s="543">
        <f>'Mapa Final'!E55</f>
        <v>0</v>
      </c>
      <c r="F55" s="543">
        <f>'Mapa Final'!F55</f>
        <v>0</v>
      </c>
      <c r="G55" s="543">
        <f>'Mapa Final'!G55</f>
        <v>0</v>
      </c>
      <c r="H55" s="550" t="str">
        <f>'Mapa Final'!I55</f>
        <v>Muy Baja</v>
      </c>
      <c r="I55" s="553" t="b">
        <f>'Mapa Final'!L55</f>
        <v>0</v>
      </c>
      <c r="J55" s="563" t="e">
        <f>'Mapa Final'!N55</f>
        <v>#N/A</v>
      </c>
      <c r="K55" s="559" t="e">
        <f>'Mapa Final'!AA55</f>
        <v>#DIV/0!</v>
      </c>
      <c r="L55" s="559" t="e">
        <f>'Mapa Final'!AE55</f>
        <v>#DIV/0!</v>
      </c>
      <c r="M55" s="556" t="e">
        <f>'Mapa Final'!AG55</f>
        <v>#DIV/0!</v>
      </c>
      <c r="N55" s="559">
        <f>'Mapa Final'!AH55</f>
        <v>0</v>
      </c>
      <c r="O55" s="566"/>
      <c r="P55" s="566"/>
      <c r="Q55" s="566"/>
      <c r="R55" s="566"/>
      <c r="S55" s="566"/>
      <c r="T55" s="566"/>
    </row>
    <row r="56" spans="1:20">
      <c r="A56" s="538"/>
      <c r="B56" s="386"/>
      <c r="C56" s="541"/>
      <c r="D56" s="541"/>
      <c r="E56" s="544"/>
      <c r="F56" s="544"/>
      <c r="G56" s="544"/>
      <c r="H56" s="551"/>
      <c r="I56" s="554"/>
      <c r="J56" s="564"/>
      <c r="K56" s="560"/>
      <c r="L56" s="560"/>
      <c r="M56" s="557"/>
      <c r="N56" s="560"/>
      <c r="O56" s="567"/>
      <c r="P56" s="567"/>
      <c r="Q56" s="567"/>
      <c r="R56" s="567"/>
      <c r="S56" s="567"/>
      <c r="T56" s="567"/>
    </row>
    <row r="57" spans="1:20">
      <c r="A57" s="538"/>
      <c r="B57" s="386"/>
      <c r="C57" s="541"/>
      <c r="D57" s="541"/>
      <c r="E57" s="544"/>
      <c r="F57" s="544"/>
      <c r="G57" s="544"/>
      <c r="H57" s="551"/>
      <c r="I57" s="554"/>
      <c r="J57" s="564"/>
      <c r="K57" s="560"/>
      <c r="L57" s="560"/>
      <c r="M57" s="557"/>
      <c r="N57" s="560"/>
      <c r="O57" s="567"/>
      <c r="P57" s="567"/>
      <c r="Q57" s="567"/>
      <c r="R57" s="567"/>
      <c r="S57" s="567"/>
      <c r="T57" s="567"/>
    </row>
    <row r="58" spans="1:20">
      <c r="A58" s="538"/>
      <c r="B58" s="386"/>
      <c r="C58" s="541"/>
      <c r="D58" s="541"/>
      <c r="E58" s="544"/>
      <c r="F58" s="544"/>
      <c r="G58" s="544"/>
      <c r="H58" s="551"/>
      <c r="I58" s="554"/>
      <c r="J58" s="564"/>
      <c r="K58" s="560"/>
      <c r="L58" s="560"/>
      <c r="M58" s="557"/>
      <c r="N58" s="560"/>
      <c r="O58" s="567"/>
      <c r="P58" s="567"/>
      <c r="Q58" s="567"/>
      <c r="R58" s="567"/>
      <c r="S58" s="567"/>
      <c r="T58" s="567"/>
    </row>
    <row r="59" spans="1:20" ht="15.75" thickBot="1">
      <c r="A59" s="539"/>
      <c r="B59" s="572"/>
      <c r="C59" s="542"/>
      <c r="D59" s="542"/>
      <c r="E59" s="545"/>
      <c r="F59" s="545"/>
      <c r="G59" s="545"/>
      <c r="H59" s="552"/>
      <c r="I59" s="555"/>
      <c r="J59" s="565"/>
      <c r="K59" s="561"/>
      <c r="L59" s="561"/>
      <c r="M59" s="558"/>
      <c r="N59" s="561"/>
      <c r="O59" s="568"/>
      <c r="P59" s="568"/>
      <c r="Q59" s="568"/>
      <c r="R59" s="568"/>
      <c r="S59" s="568"/>
      <c r="T59" s="568"/>
    </row>
  </sheetData>
  <mergeCells count="219">
    <mergeCell ref="B10:B14"/>
    <mergeCell ref="B15:B19"/>
    <mergeCell ref="B20:B24"/>
    <mergeCell ref="B25:B29"/>
    <mergeCell ref="B30:B34"/>
    <mergeCell ref="B35:B39"/>
    <mergeCell ref="B40:B44"/>
    <mergeCell ref="B45:B49"/>
    <mergeCell ref="B50:B54"/>
    <mergeCell ref="P55:P59"/>
    <mergeCell ref="Q55:Q59"/>
    <mergeCell ref="R55:R59"/>
    <mergeCell ref="S55:S59"/>
    <mergeCell ref="T55:T59"/>
    <mergeCell ref="J55:J59"/>
    <mergeCell ref="K55:K59"/>
    <mergeCell ref="L55:L59"/>
    <mergeCell ref="M55:M59"/>
    <mergeCell ref="N55:N59"/>
    <mergeCell ref="O55:O59"/>
    <mergeCell ref="A55:A59"/>
    <mergeCell ref="C55:C59"/>
    <mergeCell ref="D55:D59"/>
    <mergeCell ref="E55:E59"/>
    <mergeCell ref="F55:F59"/>
    <mergeCell ref="G55:G59"/>
    <mergeCell ref="H55:H59"/>
    <mergeCell ref="I55:I59"/>
    <mergeCell ref="M50:M54"/>
    <mergeCell ref="G50:G54"/>
    <mergeCell ref="H50:H54"/>
    <mergeCell ref="I50:I54"/>
    <mergeCell ref="J50:J54"/>
    <mergeCell ref="K50:K54"/>
    <mergeCell ref="L50:L54"/>
    <mergeCell ref="B55:B59"/>
    <mergeCell ref="P45:P49"/>
    <mergeCell ref="Q45:Q49"/>
    <mergeCell ref="R45:R49"/>
    <mergeCell ref="S45:S49"/>
    <mergeCell ref="T45:T49"/>
    <mergeCell ref="A50:A54"/>
    <mergeCell ref="C50:C54"/>
    <mergeCell ref="D50:D54"/>
    <mergeCell ref="E50:E54"/>
    <mergeCell ref="F50:F54"/>
    <mergeCell ref="J45:J49"/>
    <mergeCell ref="K45:K49"/>
    <mergeCell ref="L45:L49"/>
    <mergeCell ref="M45:M49"/>
    <mergeCell ref="N45:N49"/>
    <mergeCell ref="O45:O49"/>
    <mergeCell ref="S50:S54"/>
    <mergeCell ref="T50:T54"/>
    <mergeCell ref="N50:N54"/>
    <mergeCell ref="O50:O54"/>
    <mergeCell ref="P50:P54"/>
    <mergeCell ref="Q50:Q54"/>
    <mergeCell ref="R50:R54"/>
    <mergeCell ref="A45:A49"/>
    <mergeCell ref="C45:C49"/>
    <mergeCell ref="D45:D49"/>
    <mergeCell ref="E45:E49"/>
    <mergeCell ref="F45:F49"/>
    <mergeCell ref="G45:G49"/>
    <mergeCell ref="H45:H49"/>
    <mergeCell ref="I45:I49"/>
    <mergeCell ref="M40:M44"/>
    <mergeCell ref="G40:G44"/>
    <mergeCell ref="H40:H44"/>
    <mergeCell ref="I40:I44"/>
    <mergeCell ref="J40:J44"/>
    <mergeCell ref="K40:K44"/>
    <mergeCell ref="L40:L44"/>
    <mergeCell ref="P35:P39"/>
    <mergeCell ref="Q35:Q39"/>
    <mergeCell ref="R35:R39"/>
    <mergeCell ref="S35:S39"/>
    <mergeCell ref="T35:T39"/>
    <mergeCell ref="A40:A44"/>
    <mergeCell ref="C40:C44"/>
    <mergeCell ref="D40:D44"/>
    <mergeCell ref="E40:E44"/>
    <mergeCell ref="F40:F44"/>
    <mergeCell ref="J35:J39"/>
    <mergeCell ref="K35:K39"/>
    <mergeCell ref="L35:L39"/>
    <mergeCell ref="M35:M39"/>
    <mergeCell ref="N35:N39"/>
    <mergeCell ref="O35:O39"/>
    <mergeCell ref="S40:S44"/>
    <mergeCell ref="T40:T44"/>
    <mergeCell ref="N40:N44"/>
    <mergeCell ref="O40:O44"/>
    <mergeCell ref="P40:P44"/>
    <mergeCell ref="Q40:Q44"/>
    <mergeCell ref="R40:R44"/>
    <mergeCell ref="A35:A39"/>
    <mergeCell ref="C35:C39"/>
    <mergeCell ref="D35:D39"/>
    <mergeCell ref="E35:E39"/>
    <mergeCell ref="F35:F39"/>
    <mergeCell ref="G35:G39"/>
    <mergeCell ref="H35:H39"/>
    <mergeCell ref="I35:I39"/>
    <mergeCell ref="M30:M34"/>
    <mergeCell ref="G30:G34"/>
    <mergeCell ref="H30:H34"/>
    <mergeCell ref="I30:I34"/>
    <mergeCell ref="J30:J34"/>
    <mergeCell ref="K30:K34"/>
    <mergeCell ref="L30:L34"/>
    <mergeCell ref="R25:R29"/>
    <mergeCell ref="S25:S29"/>
    <mergeCell ref="T25:T29"/>
    <mergeCell ref="A30:A34"/>
    <mergeCell ref="C30:C34"/>
    <mergeCell ref="D30:D34"/>
    <mergeCell ref="E30:E34"/>
    <mergeCell ref="F30:F34"/>
    <mergeCell ref="J25:J29"/>
    <mergeCell ref="K25:K29"/>
    <mergeCell ref="L25:L29"/>
    <mergeCell ref="M25:M29"/>
    <mergeCell ref="N25:N29"/>
    <mergeCell ref="O25:O29"/>
    <mergeCell ref="S30:S34"/>
    <mergeCell ref="T30:T34"/>
    <mergeCell ref="N30:N34"/>
    <mergeCell ref="O30:O34"/>
    <mergeCell ref="P30:P34"/>
    <mergeCell ref="Q30:Q34"/>
    <mergeCell ref="R30:R34"/>
    <mergeCell ref="S20:S24"/>
    <mergeCell ref="T20:T24"/>
    <mergeCell ref="A25:A29"/>
    <mergeCell ref="C25:C29"/>
    <mergeCell ref="D25:D29"/>
    <mergeCell ref="E25:E29"/>
    <mergeCell ref="F25:F29"/>
    <mergeCell ref="G25:G29"/>
    <mergeCell ref="H25:H29"/>
    <mergeCell ref="I25:I29"/>
    <mergeCell ref="M20:M24"/>
    <mergeCell ref="N20:N24"/>
    <mergeCell ref="O20:O24"/>
    <mergeCell ref="P20:P24"/>
    <mergeCell ref="Q20:Q24"/>
    <mergeCell ref="R20:R24"/>
    <mergeCell ref="G20:G24"/>
    <mergeCell ref="H20:H24"/>
    <mergeCell ref="I20:I24"/>
    <mergeCell ref="J20:J24"/>
    <mergeCell ref="K20:K24"/>
    <mergeCell ref="L20:L24"/>
    <mergeCell ref="P25:P29"/>
    <mergeCell ref="Q25:Q29"/>
    <mergeCell ref="A20:A24"/>
    <mergeCell ref="C20:C24"/>
    <mergeCell ref="D20:D24"/>
    <mergeCell ref="E20:E24"/>
    <mergeCell ref="F20:F24"/>
    <mergeCell ref="J15:J19"/>
    <mergeCell ref="K15:K19"/>
    <mergeCell ref="L15:L19"/>
    <mergeCell ref="M15:M19"/>
    <mergeCell ref="I10:I14"/>
    <mergeCell ref="J10:J14"/>
    <mergeCell ref="K10:K14"/>
    <mergeCell ref="L10:L14"/>
    <mergeCell ref="P15:P19"/>
    <mergeCell ref="Q15:Q19"/>
    <mergeCell ref="R15:R19"/>
    <mergeCell ref="S15:S19"/>
    <mergeCell ref="T15:T19"/>
    <mergeCell ref="N15:N19"/>
    <mergeCell ref="O15:O19"/>
    <mergeCell ref="A9:N9"/>
    <mergeCell ref="A10:A14"/>
    <mergeCell ref="C10:C14"/>
    <mergeCell ref="D10:D14"/>
    <mergeCell ref="E10:E14"/>
    <mergeCell ref="F10:F14"/>
    <mergeCell ref="S10:S14"/>
    <mergeCell ref="T10:T14"/>
    <mergeCell ref="A15:A19"/>
    <mergeCell ref="C15:C19"/>
    <mergeCell ref="D15:D19"/>
    <mergeCell ref="E15:E19"/>
    <mergeCell ref="F15:F19"/>
    <mergeCell ref="G15:G19"/>
    <mergeCell ref="H15:H19"/>
    <mergeCell ref="I15:I19"/>
    <mergeCell ref="M10:M14"/>
    <mergeCell ref="N10:N14"/>
    <mergeCell ref="O10:O14"/>
    <mergeCell ref="P10:P14"/>
    <mergeCell ref="Q10:Q14"/>
    <mergeCell ref="R10:R14"/>
    <mergeCell ref="G10:G14"/>
    <mergeCell ref="H10:H14"/>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s>
  <conditionalFormatting sqref="D8:G8 H7 H60:J1048576 A7:B7">
    <cfRule type="containsText" dxfId="1195" priority="663" operator="containsText" text="3- Moderado">
      <formula>NOT(ISERROR(SEARCH("3- Moderado",A7)))</formula>
    </cfRule>
    <cfRule type="containsText" dxfId="1194" priority="664" operator="containsText" text="6- Moderado">
      <formula>NOT(ISERROR(SEARCH("6- Moderado",A7)))</formula>
    </cfRule>
    <cfRule type="containsText" dxfId="1193" priority="665" operator="containsText" text="4- Moderado">
      <formula>NOT(ISERROR(SEARCH("4- Moderado",A7)))</formula>
    </cfRule>
    <cfRule type="containsText" dxfId="1192" priority="666" operator="containsText" text="3- Bajo">
      <formula>NOT(ISERROR(SEARCH("3- Bajo",A7)))</formula>
    </cfRule>
    <cfRule type="containsText" dxfId="1191" priority="667" operator="containsText" text="4- Bajo">
      <formula>NOT(ISERROR(SEARCH("4- Bajo",A7)))</formula>
    </cfRule>
    <cfRule type="containsText" dxfId="1190" priority="668" operator="containsText" text="1- Bajo">
      <formula>NOT(ISERROR(SEARCH("1- Bajo",A7)))</formula>
    </cfRule>
  </conditionalFormatting>
  <conditionalFormatting sqref="H8:J8">
    <cfRule type="containsText" dxfId="1189" priority="656" operator="containsText" text="3- Moderado">
      <formula>NOT(ISERROR(SEARCH("3- Moderado",H8)))</formula>
    </cfRule>
    <cfRule type="containsText" dxfId="1188" priority="657" operator="containsText" text="6- Moderado">
      <formula>NOT(ISERROR(SEARCH("6- Moderado",H8)))</formula>
    </cfRule>
    <cfRule type="containsText" dxfId="1187" priority="658" operator="containsText" text="4- Moderado">
      <formula>NOT(ISERROR(SEARCH("4- Moderado",H8)))</formula>
    </cfRule>
    <cfRule type="containsText" dxfId="1186" priority="659" operator="containsText" text="3- Bajo">
      <formula>NOT(ISERROR(SEARCH("3- Bajo",H8)))</formula>
    </cfRule>
    <cfRule type="containsText" dxfId="1185" priority="660" operator="containsText" text="4- Bajo">
      <formula>NOT(ISERROR(SEARCH("4- Bajo",H8)))</formula>
    </cfRule>
    <cfRule type="containsText" dxfId="1184" priority="662" operator="containsText" text="1- Bajo">
      <formula>NOT(ISERROR(SEARCH("1- Bajo",H8)))</formula>
    </cfRule>
  </conditionalFormatting>
  <conditionalFormatting sqref="J8 J60:J1048576">
    <cfRule type="containsText" dxfId="1183" priority="645" operator="containsText" text="25- Extremo">
      <formula>NOT(ISERROR(SEARCH("25- Extremo",J8)))</formula>
    </cfRule>
    <cfRule type="containsText" dxfId="1182" priority="646" operator="containsText" text="20- Extremo">
      <formula>NOT(ISERROR(SEARCH("20- Extremo",J8)))</formula>
    </cfRule>
    <cfRule type="containsText" dxfId="1181" priority="647" operator="containsText" text="15- Extremo">
      <formula>NOT(ISERROR(SEARCH("15- Extremo",J8)))</formula>
    </cfRule>
    <cfRule type="containsText" dxfId="1180" priority="648" operator="containsText" text="10- Extremo">
      <formula>NOT(ISERROR(SEARCH("10- Extremo",J8)))</formula>
    </cfRule>
    <cfRule type="containsText" dxfId="1179" priority="649" operator="containsText" text="5- Extremo">
      <formula>NOT(ISERROR(SEARCH("5- Extremo",J8)))</formula>
    </cfRule>
    <cfRule type="containsText" dxfId="1178" priority="650" operator="containsText" text="12- Alto">
      <formula>NOT(ISERROR(SEARCH("12- Alto",J8)))</formula>
    </cfRule>
    <cfRule type="containsText" dxfId="1177" priority="651" operator="containsText" text="10- Alto">
      <formula>NOT(ISERROR(SEARCH("10- Alto",J8)))</formula>
    </cfRule>
    <cfRule type="containsText" dxfId="1176" priority="652" operator="containsText" text="9- Alto">
      <formula>NOT(ISERROR(SEARCH("9- Alto",J8)))</formula>
    </cfRule>
    <cfRule type="containsText" dxfId="1175" priority="653" operator="containsText" text="8- Alto">
      <formula>NOT(ISERROR(SEARCH("8- Alto",J8)))</formula>
    </cfRule>
    <cfRule type="containsText" dxfId="1174" priority="654" operator="containsText" text="5- Alto">
      <formula>NOT(ISERROR(SEARCH("5- Alto",J8)))</formula>
    </cfRule>
    <cfRule type="containsText" dxfId="1173" priority="655" operator="containsText" text="4- Alto">
      <formula>NOT(ISERROR(SEARCH("4- Alto",J8)))</formula>
    </cfRule>
    <cfRule type="containsText" dxfId="1172" priority="661" operator="containsText" text="2- Bajo">
      <formula>NOT(ISERROR(SEARCH("2- Bajo",J8)))</formula>
    </cfRule>
  </conditionalFormatting>
  <conditionalFormatting sqref="K10:L10 K15:L15 K20:L20">
    <cfRule type="containsText" dxfId="1171" priority="639" operator="containsText" text="3- Moderado">
      <formula>NOT(ISERROR(SEARCH("3- Moderado",K10)))</formula>
    </cfRule>
    <cfRule type="containsText" dxfId="1170" priority="640" operator="containsText" text="6- Moderado">
      <formula>NOT(ISERROR(SEARCH("6- Moderado",K10)))</formula>
    </cfRule>
    <cfRule type="containsText" dxfId="1169" priority="641" operator="containsText" text="4- Moderado">
      <formula>NOT(ISERROR(SEARCH("4- Moderado",K10)))</formula>
    </cfRule>
    <cfRule type="containsText" dxfId="1168" priority="642" operator="containsText" text="3- Bajo">
      <formula>NOT(ISERROR(SEARCH("3- Bajo",K10)))</formula>
    </cfRule>
    <cfRule type="containsText" dxfId="1167" priority="643" operator="containsText" text="4- Bajo">
      <formula>NOT(ISERROR(SEARCH("4- Bajo",K10)))</formula>
    </cfRule>
    <cfRule type="containsText" dxfId="1166" priority="644" operator="containsText" text="1- Bajo">
      <formula>NOT(ISERROR(SEARCH("1- Bajo",K10)))</formula>
    </cfRule>
  </conditionalFormatting>
  <conditionalFormatting sqref="H10:I10 H15:I15 H20:I20">
    <cfRule type="containsText" dxfId="1165" priority="633" operator="containsText" text="3- Moderado">
      <formula>NOT(ISERROR(SEARCH("3- Moderado",H10)))</formula>
    </cfRule>
    <cfRule type="containsText" dxfId="1164" priority="634" operator="containsText" text="6- Moderado">
      <formula>NOT(ISERROR(SEARCH("6- Moderado",H10)))</formula>
    </cfRule>
    <cfRule type="containsText" dxfId="1163" priority="635" operator="containsText" text="4- Moderado">
      <formula>NOT(ISERROR(SEARCH("4- Moderado",H10)))</formula>
    </cfRule>
    <cfRule type="containsText" dxfId="1162" priority="636" operator="containsText" text="3- Bajo">
      <formula>NOT(ISERROR(SEARCH("3- Bajo",H10)))</formula>
    </cfRule>
    <cfRule type="containsText" dxfId="1161" priority="637" operator="containsText" text="4- Bajo">
      <formula>NOT(ISERROR(SEARCH("4- Bajo",H10)))</formula>
    </cfRule>
    <cfRule type="containsText" dxfId="1160" priority="638" operator="containsText" text="1- Bajo">
      <formula>NOT(ISERROR(SEARCH("1- Bajo",H10)))</formula>
    </cfRule>
  </conditionalFormatting>
  <conditionalFormatting sqref="A10:E10 E15 A15:B15 B20 B25 B30 B35 B40 B45 B50 B55">
    <cfRule type="containsText" dxfId="1159" priority="627" operator="containsText" text="3- Moderado">
      <formula>NOT(ISERROR(SEARCH("3- Moderado",A10)))</formula>
    </cfRule>
    <cfRule type="containsText" dxfId="1158" priority="628" operator="containsText" text="6- Moderado">
      <formula>NOT(ISERROR(SEARCH("6- Moderado",A10)))</formula>
    </cfRule>
    <cfRule type="containsText" dxfId="1157" priority="629" operator="containsText" text="4- Moderado">
      <formula>NOT(ISERROR(SEARCH("4- Moderado",A10)))</formula>
    </cfRule>
    <cfRule type="containsText" dxfId="1156" priority="630" operator="containsText" text="3- Bajo">
      <formula>NOT(ISERROR(SEARCH("3- Bajo",A10)))</formula>
    </cfRule>
    <cfRule type="containsText" dxfId="1155" priority="631" operator="containsText" text="4- Bajo">
      <formula>NOT(ISERROR(SEARCH("4- Bajo",A10)))</formula>
    </cfRule>
    <cfRule type="containsText" dxfId="1154" priority="632" operator="containsText" text="1- Bajo">
      <formula>NOT(ISERROR(SEARCH("1- Bajo",A10)))</formula>
    </cfRule>
  </conditionalFormatting>
  <conditionalFormatting sqref="F10:G10 F15:G15">
    <cfRule type="containsText" dxfId="1153" priority="621" operator="containsText" text="3- Moderado">
      <formula>NOT(ISERROR(SEARCH("3- Moderado",F10)))</formula>
    </cfRule>
    <cfRule type="containsText" dxfId="1152" priority="622" operator="containsText" text="6- Moderado">
      <formula>NOT(ISERROR(SEARCH("6- Moderado",F10)))</formula>
    </cfRule>
    <cfRule type="containsText" dxfId="1151" priority="623" operator="containsText" text="4- Moderado">
      <formula>NOT(ISERROR(SEARCH("4- Moderado",F10)))</formula>
    </cfRule>
    <cfRule type="containsText" dxfId="1150" priority="624" operator="containsText" text="3- Bajo">
      <formula>NOT(ISERROR(SEARCH("3- Bajo",F10)))</formula>
    </cfRule>
    <cfRule type="containsText" dxfId="1149" priority="625" operator="containsText" text="4- Bajo">
      <formula>NOT(ISERROR(SEARCH("4- Bajo",F10)))</formula>
    </cfRule>
    <cfRule type="containsText" dxfId="1148" priority="626" operator="containsText" text="1- Bajo">
      <formula>NOT(ISERROR(SEARCH("1- Bajo",F10)))</formula>
    </cfRule>
  </conditionalFormatting>
  <conditionalFormatting sqref="K8">
    <cfRule type="containsText" dxfId="1147" priority="615" operator="containsText" text="3- Moderado">
      <formula>NOT(ISERROR(SEARCH("3- Moderado",K8)))</formula>
    </cfRule>
    <cfRule type="containsText" dxfId="1146" priority="616" operator="containsText" text="6- Moderado">
      <formula>NOT(ISERROR(SEARCH("6- Moderado",K8)))</formula>
    </cfRule>
    <cfRule type="containsText" dxfId="1145" priority="617" operator="containsText" text="4- Moderado">
      <formula>NOT(ISERROR(SEARCH("4- Moderado",K8)))</formula>
    </cfRule>
    <cfRule type="containsText" dxfId="1144" priority="618" operator="containsText" text="3- Bajo">
      <formula>NOT(ISERROR(SEARCH("3- Bajo",K8)))</formula>
    </cfRule>
    <cfRule type="containsText" dxfId="1143" priority="619" operator="containsText" text="4- Bajo">
      <formula>NOT(ISERROR(SEARCH("4- Bajo",K8)))</formula>
    </cfRule>
    <cfRule type="containsText" dxfId="1142" priority="620" operator="containsText" text="1- Bajo">
      <formula>NOT(ISERROR(SEARCH("1- Bajo",K8)))</formula>
    </cfRule>
  </conditionalFormatting>
  <conditionalFormatting sqref="L8">
    <cfRule type="containsText" dxfId="1141" priority="609" operator="containsText" text="3- Moderado">
      <formula>NOT(ISERROR(SEARCH("3- Moderado",L8)))</formula>
    </cfRule>
    <cfRule type="containsText" dxfId="1140" priority="610" operator="containsText" text="6- Moderado">
      <formula>NOT(ISERROR(SEARCH("6- Moderado",L8)))</formula>
    </cfRule>
    <cfRule type="containsText" dxfId="1139" priority="611" operator="containsText" text="4- Moderado">
      <formula>NOT(ISERROR(SEARCH("4- Moderado",L8)))</formula>
    </cfRule>
    <cfRule type="containsText" dxfId="1138" priority="612" operator="containsText" text="3- Bajo">
      <formula>NOT(ISERROR(SEARCH("3- Bajo",L8)))</formula>
    </cfRule>
    <cfRule type="containsText" dxfId="1137" priority="613" operator="containsText" text="4- Bajo">
      <formula>NOT(ISERROR(SEARCH("4- Bajo",L8)))</formula>
    </cfRule>
    <cfRule type="containsText" dxfId="1136" priority="614" operator="containsText" text="1- Bajo">
      <formula>NOT(ISERROR(SEARCH("1- Bajo",L8)))</formula>
    </cfRule>
  </conditionalFormatting>
  <conditionalFormatting sqref="M8">
    <cfRule type="containsText" dxfId="1135" priority="603" operator="containsText" text="3- Moderado">
      <formula>NOT(ISERROR(SEARCH("3- Moderado",M8)))</formula>
    </cfRule>
    <cfRule type="containsText" dxfId="1134" priority="604" operator="containsText" text="6- Moderado">
      <formula>NOT(ISERROR(SEARCH("6- Moderado",M8)))</formula>
    </cfRule>
    <cfRule type="containsText" dxfId="1133" priority="605" operator="containsText" text="4- Moderado">
      <formula>NOT(ISERROR(SEARCH("4- Moderado",M8)))</formula>
    </cfRule>
    <cfRule type="containsText" dxfId="1132" priority="606" operator="containsText" text="3- Bajo">
      <formula>NOT(ISERROR(SEARCH("3- Bajo",M8)))</formula>
    </cfRule>
    <cfRule type="containsText" dxfId="1131" priority="607" operator="containsText" text="4- Bajo">
      <formula>NOT(ISERROR(SEARCH("4- Bajo",M8)))</formula>
    </cfRule>
    <cfRule type="containsText" dxfId="1130" priority="608" operator="containsText" text="1- Bajo">
      <formula>NOT(ISERROR(SEARCH("1- Bajo",M8)))</formula>
    </cfRule>
  </conditionalFormatting>
  <conditionalFormatting sqref="J10:J24">
    <cfRule type="containsText" dxfId="1129" priority="598" operator="containsText" text="Bajo">
      <formula>NOT(ISERROR(SEARCH("Bajo",J10)))</formula>
    </cfRule>
    <cfRule type="containsText" dxfId="1128" priority="599" operator="containsText" text="Moderado">
      <formula>NOT(ISERROR(SEARCH("Moderado",J10)))</formula>
    </cfRule>
    <cfRule type="containsText" dxfId="1127" priority="600" operator="containsText" text="Alto">
      <formula>NOT(ISERROR(SEARCH("Alto",J10)))</formula>
    </cfRule>
    <cfRule type="containsText" dxfId="1126" priority="601" operator="containsText" text="Extremo">
      <formula>NOT(ISERROR(SEARCH("Extremo",J10)))</formula>
    </cfRule>
    <cfRule type="colorScale" priority="602">
      <colorScale>
        <cfvo type="min"/>
        <cfvo type="max"/>
        <color rgb="FFFF7128"/>
        <color rgb="FFFFEF9C"/>
      </colorScale>
    </cfRule>
  </conditionalFormatting>
  <conditionalFormatting sqref="M10:M24">
    <cfRule type="containsText" dxfId="1125" priority="573" operator="containsText" text="Moderado">
      <formula>NOT(ISERROR(SEARCH("Moderado",M10)))</formula>
    </cfRule>
    <cfRule type="containsText" dxfId="1124" priority="593" operator="containsText" text="Bajo">
      <formula>NOT(ISERROR(SEARCH("Bajo",M10)))</formula>
    </cfRule>
    <cfRule type="containsText" dxfId="1123" priority="594" operator="containsText" text="Moderado">
      <formula>NOT(ISERROR(SEARCH("Moderado",M10)))</formula>
    </cfRule>
    <cfRule type="containsText" dxfId="1122" priority="595" operator="containsText" text="Alto">
      <formula>NOT(ISERROR(SEARCH("Alto",M10)))</formula>
    </cfRule>
    <cfRule type="containsText" dxfId="1121" priority="596" operator="containsText" text="Extremo">
      <formula>NOT(ISERROR(SEARCH("Extremo",M10)))</formula>
    </cfRule>
    <cfRule type="colorScale" priority="597">
      <colorScale>
        <cfvo type="min"/>
        <cfvo type="max"/>
        <color rgb="FFFF7128"/>
        <color rgb="FFFFEF9C"/>
      </colorScale>
    </cfRule>
  </conditionalFormatting>
  <conditionalFormatting sqref="N10 N15 N20">
    <cfRule type="containsText" dxfId="1120" priority="587" operator="containsText" text="3- Moderado">
      <formula>NOT(ISERROR(SEARCH("3- Moderado",N10)))</formula>
    </cfRule>
    <cfRule type="containsText" dxfId="1119" priority="588" operator="containsText" text="6- Moderado">
      <formula>NOT(ISERROR(SEARCH("6- Moderado",N10)))</formula>
    </cfRule>
    <cfRule type="containsText" dxfId="1118" priority="589" operator="containsText" text="4- Moderado">
      <formula>NOT(ISERROR(SEARCH("4- Moderado",N10)))</formula>
    </cfRule>
    <cfRule type="containsText" dxfId="1117" priority="590" operator="containsText" text="3- Bajo">
      <formula>NOT(ISERROR(SEARCH("3- Bajo",N10)))</formula>
    </cfRule>
    <cfRule type="containsText" dxfId="1116" priority="591" operator="containsText" text="4- Bajo">
      <formula>NOT(ISERROR(SEARCH("4- Bajo",N10)))</formula>
    </cfRule>
    <cfRule type="containsText" dxfId="1115" priority="592" operator="containsText" text="1- Bajo">
      <formula>NOT(ISERROR(SEARCH("1- Bajo",N10)))</formula>
    </cfRule>
  </conditionalFormatting>
  <conditionalFormatting sqref="H10:H24">
    <cfRule type="containsText" dxfId="1114" priority="574" operator="containsText" text="Muy Alta">
      <formula>NOT(ISERROR(SEARCH("Muy Alta",H10)))</formula>
    </cfRule>
    <cfRule type="containsText" dxfId="1113" priority="575" operator="containsText" text="Alta">
      <formula>NOT(ISERROR(SEARCH("Alta",H10)))</formula>
    </cfRule>
    <cfRule type="containsText" dxfId="1112" priority="576" operator="containsText" text="Muy Alta">
      <formula>NOT(ISERROR(SEARCH("Muy Alta",H10)))</formula>
    </cfRule>
    <cfRule type="containsText" dxfId="1111" priority="581" operator="containsText" text="Muy Baja">
      <formula>NOT(ISERROR(SEARCH("Muy Baja",H10)))</formula>
    </cfRule>
    <cfRule type="containsText" dxfId="1110" priority="582" operator="containsText" text="Baja">
      <formula>NOT(ISERROR(SEARCH("Baja",H10)))</formula>
    </cfRule>
    <cfRule type="containsText" dxfId="1109" priority="583" operator="containsText" text="Media">
      <formula>NOT(ISERROR(SEARCH("Media",H10)))</formula>
    </cfRule>
    <cfRule type="containsText" dxfId="1108" priority="584" operator="containsText" text="Alta">
      <formula>NOT(ISERROR(SEARCH("Alta",H10)))</formula>
    </cfRule>
    <cfRule type="containsText" dxfId="1107" priority="586" operator="containsText" text="Muy Alta">
      <formula>NOT(ISERROR(SEARCH("Muy Alta",H10)))</formula>
    </cfRule>
  </conditionalFormatting>
  <conditionalFormatting sqref="I10:I24">
    <cfRule type="containsText" dxfId="1106" priority="577" operator="containsText" text="Catastrófico">
      <formula>NOT(ISERROR(SEARCH("Catastrófico",I10)))</formula>
    </cfRule>
    <cfRule type="containsText" dxfId="1105" priority="578" operator="containsText" text="Mayor">
      <formula>NOT(ISERROR(SEARCH("Mayor",I10)))</formula>
    </cfRule>
    <cfRule type="containsText" dxfId="1104" priority="579" operator="containsText" text="Menor">
      <formula>NOT(ISERROR(SEARCH("Menor",I10)))</formula>
    </cfRule>
    <cfRule type="containsText" dxfId="1103" priority="580" operator="containsText" text="Leve">
      <formula>NOT(ISERROR(SEARCH("Leve",I10)))</formula>
    </cfRule>
    <cfRule type="containsText" dxfId="1102" priority="585" operator="containsText" text="Moderado">
      <formula>NOT(ISERROR(SEARCH("Moderado",I10)))</formula>
    </cfRule>
  </conditionalFormatting>
  <conditionalFormatting sqref="K10:K24">
    <cfRule type="containsText" dxfId="1101" priority="572" operator="containsText" text="Media">
      <formula>NOT(ISERROR(SEARCH("Media",K10)))</formula>
    </cfRule>
  </conditionalFormatting>
  <conditionalFormatting sqref="L10:L24">
    <cfRule type="containsText" dxfId="1100" priority="571" operator="containsText" text="Moderado">
      <formula>NOT(ISERROR(SEARCH("Moderado",L10)))</formula>
    </cfRule>
  </conditionalFormatting>
  <conditionalFormatting sqref="C15">
    <cfRule type="containsText" dxfId="1099" priority="565" operator="containsText" text="3- Moderado">
      <formula>NOT(ISERROR(SEARCH("3- Moderado",C15)))</formula>
    </cfRule>
    <cfRule type="containsText" dxfId="1098" priority="566" operator="containsText" text="6- Moderado">
      <formula>NOT(ISERROR(SEARCH("6- Moderado",C15)))</formula>
    </cfRule>
    <cfRule type="containsText" dxfId="1097" priority="567" operator="containsText" text="4- Moderado">
      <formula>NOT(ISERROR(SEARCH("4- Moderado",C15)))</formula>
    </cfRule>
    <cfRule type="containsText" dxfId="1096" priority="568" operator="containsText" text="3- Bajo">
      <formula>NOT(ISERROR(SEARCH("3- Bajo",C15)))</formula>
    </cfRule>
    <cfRule type="containsText" dxfId="1095" priority="569" operator="containsText" text="4- Bajo">
      <formula>NOT(ISERROR(SEARCH("4- Bajo",C15)))</formula>
    </cfRule>
    <cfRule type="containsText" dxfId="1094" priority="570" operator="containsText" text="1- Bajo">
      <formula>NOT(ISERROR(SEARCH("1- Bajo",C15)))</formula>
    </cfRule>
  </conditionalFormatting>
  <conditionalFormatting sqref="D15">
    <cfRule type="containsText" dxfId="1093" priority="559" operator="containsText" text="3- Moderado">
      <formula>NOT(ISERROR(SEARCH("3- Moderado",D15)))</formula>
    </cfRule>
    <cfRule type="containsText" dxfId="1092" priority="560" operator="containsText" text="6- Moderado">
      <formula>NOT(ISERROR(SEARCH("6- Moderado",D15)))</formula>
    </cfRule>
    <cfRule type="containsText" dxfId="1091" priority="561" operator="containsText" text="4- Moderado">
      <formula>NOT(ISERROR(SEARCH("4- Moderado",D15)))</formula>
    </cfRule>
    <cfRule type="containsText" dxfId="1090" priority="562" operator="containsText" text="3- Bajo">
      <formula>NOT(ISERROR(SEARCH("3- Bajo",D15)))</formula>
    </cfRule>
    <cfRule type="containsText" dxfId="1089" priority="563" operator="containsText" text="4- Bajo">
      <formula>NOT(ISERROR(SEARCH("4- Bajo",D15)))</formula>
    </cfRule>
    <cfRule type="containsText" dxfId="1088" priority="564" operator="containsText" text="1- Bajo">
      <formula>NOT(ISERROR(SEARCH("1- Bajo",D15)))</formula>
    </cfRule>
  </conditionalFormatting>
  <conditionalFormatting sqref="J10:J24">
    <cfRule type="containsText" dxfId="1087" priority="558" operator="containsText" text="Moderado">
      <formula>NOT(ISERROR(SEARCH("Moderado",J10)))</formula>
    </cfRule>
  </conditionalFormatting>
  <conditionalFormatting sqref="J10:J24">
    <cfRule type="containsText" dxfId="1086" priority="556" operator="containsText" text="Bajo">
      <formula>NOT(ISERROR(SEARCH("Bajo",J10)))</formula>
    </cfRule>
    <cfRule type="containsText" dxfId="1085" priority="557" operator="containsText" text="Extremo">
      <formula>NOT(ISERROR(SEARCH("Extremo",J10)))</formula>
    </cfRule>
  </conditionalFormatting>
  <conditionalFormatting sqref="K10:K24">
    <cfRule type="containsText" dxfId="1084" priority="554" operator="containsText" text="Baja">
      <formula>NOT(ISERROR(SEARCH("Baja",K10)))</formula>
    </cfRule>
    <cfRule type="containsText" dxfId="1083" priority="555" operator="containsText" text="Muy Baja">
      <formula>NOT(ISERROR(SEARCH("Muy Baja",K10)))</formula>
    </cfRule>
  </conditionalFormatting>
  <conditionalFormatting sqref="K10:K24">
    <cfRule type="containsText" dxfId="1082" priority="552" operator="containsText" text="Muy Alta">
      <formula>NOT(ISERROR(SEARCH("Muy Alta",K10)))</formula>
    </cfRule>
    <cfRule type="containsText" dxfId="1081" priority="553" operator="containsText" text="Alta">
      <formula>NOT(ISERROR(SEARCH("Alta",K10)))</formula>
    </cfRule>
  </conditionalFormatting>
  <conditionalFormatting sqref="L10:L24">
    <cfRule type="containsText" dxfId="1080" priority="548" operator="containsText" text="Catastrófico">
      <formula>NOT(ISERROR(SEARCH("Catastrófico",L10)))</formula>
    </cfRule>
    <cfRule type="containsText" dxfId="1079" priority="549" operator="containsText" text="Mayor">
      <formula>NOT(ISERROR(SEARCH("Mayor",L10)))</formula>
    </cfRule>
    <cfRule type="containsText" dxfId="1078" priority="550" operator="containsText" text="Menor">
      <formula>NOT(ISERROR(SEARCH("Menor",L10)))</formula>
    </cfRule>
    <cfRule type="containsText" dxfId="1077" priority="551" operator="containsText" text="Leve">
      <formula>NOT(ISERROR(SEARCH("Leve",L10)))</formula>
    </cfRule>
  </conditionalFormatting>
  <conditionalFormatting sqref="A20 E20">
    <cfRule type="containsText" dxfId="1076" priority="542" operator="containsText" text="3- Moderado">
      <formula>NOT(ISERROR(SEARCH("3- Moderado",A20)))</formula>
    </cfRule>
    <cfRule type="containsText" dxfId="1075" priority="543" operator="containsText" text="6- Moderado">
      <formula>NOT(ISERROR(SEARCH("6- Moderado",A20)))</formula>
    </cfRule>
    <cfRule type="containsText" dxfId="1074" priority="544" operator="containsText" text="4- Moderado">
      <formula>NOT(ISERROR(SEARCH("4- Moderado",A20)))</formula>
    </cfRule>
    <cfRule type="containsText" dxfId="1073" priority="545" operator="containsText" text="3- Bajo">
      <formula>NOT(ISERROR(SEARCH("3- Bajo",A20)))</formula>
    </cfRule>
    <cfRule type="containsText" dxfId="1072" priority="546" operator="containsText" text="4- Bajo">
      <formula>NOT(ISERROR(SEARCH("4- Bajo",A20)))</formula>
    </cfRule>
    <cfRule type="containsText" dxfId="1071" priority="547" operator="containsText" text="1- Bajo">
      <formula>NOT(ISERROR(SEARCH("1- Bajo",A20)))</formula>
    </cfRule>
  </conditionalFormatting>
  <conditionalFormatting sqref="F20:G20">
    <cfRule type="containsText" dxfId="1070" priority="536" operator="containsText" text="3- Moderado">
      <formula>NOT(ISERROR(SEARCH("3- Moderado",F20)))</formula>
    </cfRule>
    <cfRule type="containsText" dxfId="1069" priority="537" operator="containsText" text="6- Moderado">
      <formula>NOT(ISERROR(SEARCH("6- Moderado",F20)))</formula>
    </cfRule>
    <cfRule type="containsText" dxfId="1068" priority="538" operator="containsText" text="4- Moderado">
      <formula>NOT(ISERROR(SEARCH("4- Moderado",F20)))</formula>
    </cfRule>
    <cfRule type="containsText" dxfId="1067" priority="539" operator="containsText" text="3- Bajo">
      <formula>NOT(ISERROR(SEARCH("3- Bajo",F20)))</formula>
    </cfRule>
    <cfRule type="containsText" dxfId="1066" priority="540" operator="containsText" text="4- Bajo">
      <formula>NOT(ISERROR(SEARCH("4- Bajo",F20)))</formula>
    </cfRule>
    <cfRule type="containsText" dxfId="1065" priority="541" operator="containsText" text="1- Bajo">
      <formula>NOT(ISERROR(SEARCH("1- Bajo",F20)))</formula>
    </cfRule>
  </conditionalFormatting>
  <conditionalFormatting sqref="C20">
    <cfRule type="containsText" dxfId="1064" priority="530" operator="containsText" text="3- Moderado">
      <formula>NOT(ISERROR(SEARCH("3- Moderado",C20)))</formula>
    </cfRule>
    <cfRule type="containsText" dxfId="1063" priority="531" operator="containsText" text="6- Moderado">
      <formula>NOT(ISERROR(SEARCH("6- Moderado",C20)))</formula>
    </cfRule>
    <cfRule type="containsText" dxfId="1062" priority="532" operator="containsText" text="4- Moderado">
      <formula>NOT(ISERROR(SEARCH("4- Moderado",C20)))</formula>
    </cfRule>
    <cfRule type="containsText" dxfId="1061" priority="533" operator="containsText" text="3- Bajo">
      <formula>NOT(ISERROR(SEARCH("3- Bajo",C20)))</formula>
    </cfRule>
    <cfRule type="containsText" dxfId="1060" priority="534" operator="containsText" text="4- Bajo">
      <formula>NOT(ISERROR(SEARCH("4- Bajo",C20)))</formula>
    </cfRule>
    <cfRule type="containsText" dxfId="1059" priority="535" operator="containsText" text="1- Bajo">
      <formula>NOT(ISERROR(SEARCH("1- Bajo",C20)))</formula>
    </cfRule>
  </conditionalFormatting>
  <conditionalFormatting sqref="D20">
    <cfRule type="containsText" dxfId="1058" priority="524" operator="containsText" text="3- Moderado">
      <formula>NOT(ISERROR(SEARCH("3- Moderado",D20)))</formula>
    </cfRule>
    <cfRule type="containsText" dxfId="1057" priority="525" operator="containsText" text="6- Moderado">
      <formula>NOT(ISERROR(SEARCH("6- Moderado",D20)))</formula>
    </cfRule>
    <cfRule type="containsText" dxfId="1056" priority="526" operator="containsText" text="4- Moderado">
      <formula>NOT(ISERROR(SEARCH("4- Moderado",D20)))</formula>
    </cfRule>
    <cfRule type="containsText" dxfId="1055" priority="527" operator="containsText" text="3- Bajo">
      <formula>NOT(ISERROR(SEARCH("3- Bajo",D20)))</formula>
    </cfRule>
    <cfRule type="containsText" dxfId="1054" priority="528" operator="containsText" text="4- Bajo">
      <formula>NOT(ISERROR(SEARCH("4- Bajo",D20)))</formula>
    </cfRule>
    <cfRule type="containsText" dxfId="1053" priority="529" operator="containsText" text="1- Bajo">
      <formula>NOT(ISERROR(SEARCH("1- Bajo",D20)))</formula>
    </cfRule>
  </conditionalFormatting>
  <conditionalFormatting sqref="K25:L25">
    <cfRule type="containsText" dxfId="1052" priority="518" operator="containsText" text="3- Moderado">
      <formula>NOT(ISERROR(SEARCH("3- Moderado",K25)))</formula>
    </cfRule>
    <cfRule type="containsText" dxfId="1051" priority="519" operator="containsText" text="6- Moderado">
      <formula>NOT(ISERROR(SEARCH("6- Moderado",K25)))</formula>
    </cfRule>
    <cfRule type="containsText" dxfId="1050" priority="520" operator="containsText" text="4- Moderado">
      <formula>NOT(ISERROR(SEARCH("4- Moderado",K25)))</formula>
    </cfRule>
    <cfRule type="containsText" dxfId="1049" priority="521" operator="containsText" text="3- Bajo">
      <formula>NOT(ISERROR(SEARCH("3- Bajo",K25)))</formula>
    </cfRule>
    <cfRule type="containsText" dxfId="1048" priority="522" operator="containsText" text="4- Bajo">
      <formula>NOT(ISERROR(SEARCH("4- Bajo",K25)))</formula>
    </cfRule>
    <cfRule type="containsText" dxfId="1047" priority="523" operator="containsText" text="1- Bajo">
      <formula>NOT(ISERROR(SEARCH("1- Bajo",K25)))</formula>
    </cfRule>
  </conditionalFormatting>
  <conditionalFormatting sqref="H25:I25">
    <cfRule type="containsText" dxfId="1046" priority="512" operator="containsText" text="3- Moderado">
      <formula>NOT(ISERROR(SEARCH("3- Moderado",H25)))</formula>
    </cfRule>
    <cfRule type="containsText" dxfId="1045" priority="513" operator="containsText" text="6- Moderado">
      <formula>NOT(ISERROR(SEARCH("6- Moderado",H25)))</formula>
    </cfRule>
    <cfRule type="containsText" dxfId="1044" priority="514" operator="containsText" text="4- Moderado">
      <formula>NOT(ISERROR(SEARCH("4- Moderado",H25)))</formula>
    </cfRule>
    <cfRule type="containsText" dxfId="1043" priority="515" operator="containsText" text="3- Bajo">
      <formula>NOT(ISERROR(SEARCH("3- Bajo",H25)))</formula>
    </cfRule>
    <cfRule type="containsText" dxfId="1042" priority="516" operator="containsText" text="4- Bajo">
      <formula>NOT(ISERROR(SEARCH("4- Bajo",H25)))</formula>
    </cfRule>
    <cfRule type="containsText" dxfId="1041" priority="517" operator="containsText" text="1- Bajo">
      <formula>NOT(ISERROR(SEARCH("1- Bajo",H25)))</formula>
    </cfRule>
  </conditionalFormatting>
  <conditionalFormatting sqref="A25 C25:E25">
    <cfRule type="containsText" dxfId="1040" priority="506" operator="containsText" text="3- Moderado">
      <formula>NOT(ISERROR(SEARCH("3- Moderado",A25)))</formula>
    </cfRule>
    <cfRule type="containsText" dxfId="1039" priority="507" operator="containsText" text="6- Moderado">
      <formula>NOT(ISERROR(SEARCH("6- Moderado",A25)))</formula>
    </cfRule>
    <cfRule type="containsText" dxfId="1038" priority="508" operator="containsText" text="4- Moderado">
      <formula>NOT(ISERROR(SEARCH("4- Moderado",A25)))</formula>
    </cfRule>
    <cfRule type="containsText" dxfId="1037" priority="509" operator="containsText" text="3- Bajo">
      <formula>NOT(ISERROR(SEARCH("3- Bajo",A25)))</formula>
    </cfRule>
    <cfRule type="containsText" dxfId="1036" priority="510" operator="containsText" text="4- Bajo">
      <formula>NOT(ISERROR(SEARCH("4- Bajo",A25)))</formula>
    </cfRule>
    <cfRule type="containsText" dxfId="1035" priority="511" operator="containsText" text="1- Bajo">
      <formula>NOT(ISERROR(SEARCH("1- Bajo",A25)))</formula>
    </cfRule>
  </conditionalFormatting>
  <conditionalFormatting sqref="F25:G25">
    <cfRule type="containsText" dxfId="1034" priority="500" operator="containsText" text="3- Moderado">
      <formula>NOT(ISERROR(SEARCH("3- Moderado",F25)))</formula>
    </cfRule>
    <cfRule type="containsText" dxfId="1033" priority="501" operator="containsText" text="6- Moderado">
      <formula>NOT(ISERROR(SEARCH("6- Moderado",F25)))</formula>
    </cfRule>
    <cfRule type="containsText" dxfId="1032" priority="502" operator="containsText" text="4- Moderado">
      <formula>NOT(ISERROR(SEARCH("4- Moderado",F25)))</formula>
    </cfRule>
    <cfRule type="containsText" dxfId="1031" priority="503" operator="containsText" text="3- Bajo">
      <formula>NOT(ISERROR(SEARCH("3- Bajo",F25)))</formula>
    </cfRule>
    <cfRule type="containsText" dxfId="1030" priority="504" operator="containsText" text="4- Bajo">
      <formula>NOT(ISERROR(SEARCH("4- Bajo",F25)))</formula>
    </cfRule>
    <cfRule type="containsText" dxfId="1029" priority="505" operator="containsText" text="1- Bajo">
      <formula>NOT(ISERROR(SEARCH("1- Bajo",F25)))</formula>
    </cfRule>
  </conditionalFormatting>
  <conditionalFormatting sqref="J25:J29">
    <cfRule type="containsText" dxfId="1028" priority="495" operator="containsText" text="Bajo">
      <formula>NOT(ISERROR(SEARCH("Bajo",J25)))</formula>
    </cfRule>
    <cfRule type="containsText" dxfId="1027" priority="496" operator="containsText" text="Moderado">
      <formula>NOT(ISERROR(SEARCH("Moderado",J25)))</formula>
    </cfRule>
    <cfRule type="containsText" dxfId="1026" priority="497" operator="containsText" text="Alto">
      <formula>NOT(ISERROR(SEARCH("Alto",J25)))</formula>
    </cfRule>
    <cfRule type="containsText" dxfId="1025" priority="498" operator="containsText" text="Extremo">
      <formula>NOT(ISERROR(SEARCH("Extremo",J25)))</formula>
    </cfRule>
    <cfRule type="colorScale" priority="499">
      <colorScale>
        <cfvo type="min"/>
        <cfvo type="max"/>
        <color rgb="FFFF7128"/>
        <color rgb="FFFFEF9C"/>
      </colorScale>
    </cfRule>
  </conditionalFormatting>
  <conditionalFormatting sqref="M25:M29">
    <cfRule type="containsText" dxfId="1024" priority="470" operator="containsText" text="Moderado">
      <formula>NOT(ISERROR(SEARCH("Moderado",M25)))</formula>
    </cfRule>
    <cfRule type="containsText" dxfId="1023" priority="490" operator="containsText" text="Bajo">
      <formula>NOT(ISERROR(SEARCH("Bajo",M25)))</formula>
    </cfRule>
    <cfRule type="containsText" dxfId="1022" priority="491" operator="containsText" text="Moderado">
      <formula>NOT(ISERROR(SEARCH("Moderado",M25)))</formula>
    </cfRule>
    <cfRule type="containsText" dxfId="1021" priority="492" operator="containsText" text="Alto">
      <formula>NOT(ISERROR(SEARCH("Alto",M25)))</formula>
    </cfRule>
    <cfRule type="containsText" dxfId="1020" priority="493" operator="containsText" text="Extremo">
      <formula>NOT(ISERROR(SEARCH("Extremo",M25)))</formula>
    </cfRule>
    <cfRule type="colorScale" priority="494">
      <colorScale>
        <cfvo type="min"/>
        <cfvo type="max"/>
        <color rgb="FFFF7128"/>
        <color rgb="FFFFEF9C"/>
      </colorScale>
    </cfRule>
  </conditionalFormatting>
  <conditionalFormatting sqref="N25">
    <cfRule type="containsText" dxfId="1019" priority="484" operator="containsText" text="3- Moderado">
      <formula>NOT(ISERROR(SEARCH("3- Moderado",N25)))</formula>
    </cfRule>
    <cfRule type="containsText" dxfId="1018" priority="485" operator="containsText" text="6- Moderado">
      <formula>NOT(ISERROR(SEARCH("6- Moderado",N25)))</formula>
    </cfRule>
    <cfRule type="containsText" dxfId="1017" priority="486" operator="containsText" text="4- Moderado">
      <formula>NOT(ISERROR(SEARCH("4- Moderado",N25)))</formula>
    </cfRule>
    <cfRule type="containsText" dxfId="1016" priority="487" operator="containsText" text="3- Bajo">
      <formula>NOT(ISERROR(SEARCH("3- Bajo",N25)))</formula>
    </cfRule>
    <cfRule type="containsText" dxfId="1015" priority="488" operator="containsText" text="4- Bajo">
      <formula>NOT(ISERROR(SEARCH("4- Bajo",N25)))</formula>
    </cfRule>
    <cfRule type="containsText" dxfId="1014" priority="489" operator="containsText" text="1- Bajo">
      <formula>NOT(ISERROR(SEARCH("1- Bajo",N25)))</formula>
    </cfRule>
  </conditionalFormatting>
  <conditionalFormatting sqref="H25:H29">
    <cfRule type="containsText" dxfId="1013" priority="471" operator="containsText" text="Muy Alta">
      <formula>NOT(ISERROR(SEARCH("Muy Alta",H25)))</formula>
    </cfRule>
    <cfRule type="containsText" dxfId="1012" priority="472" operator="containsText" text="Alta">
      <formula>NOT(ISERROR(SEARCH("Alta",H25)))</formula>
    </cfRule>
    <cfRule type="containsText" dxfId="1011" priority="473" operator="containsText" text="Muy Alta">
      <formula>NOT(ISERROR(SEARCH("Muy Alta",H25)))</formula>
    </cfRule>
    <cfRule type="containsText" dxfId="1010" priority="478" operator="containsText" text="Muy Baja">
      <formula>NOT(ISERROR(SEARCH("Muy Baja",H25)))</formula>
    </cfRule>
    <cfRule type="containsText" dxfId="1009" priority="479" operator="containsText" text="Baja">
      <formula>NOT(ISERROR(SEARCH("Baja",H25)))</formula>
    </cfRule>
    <cfRule type="containsText" dxfId="1008" priority="480" operator="containsText" text="Media">
      <formula>NOT(ISERROR(SEARCH("Media",H25)))</formula>
    </cfRule>
    <cfRule type="containsText" dxfId="1007" priority="481" operator="containsText" text="Alta">
      <formula>NOT(ISERROR(SEARCH("Alta",H25)))</formula>
    </cfRule>
    <cfRule type="containsText" dxfId="1006" priority="483" operator="containsText" text="Muy Alta">
      <formula>NOT(ISERROR(SEARCH("Muy Alta",H25)))</formula>
    </cfRule>
  </conditionalFormatting>
  <conditionalFormatting sqref="I25:I29">
    <cfRule type="containsText" dxfId="1005" priority="474" operator="containsText" text="Catastrófico">
      <formula>NOT(ISERROR(SEARCH("Catastrófico",I25)))</formula>
    </cfRule>
    <cfRule type="containsText" dxfId="1004" priority="475" operator="containsText" text="Mayor">
      <formula>NOT(ISERROR(SEARCH("Mayor",I25)))</formula>
    </cfRule>
    <cfRule type="containsText" dxfId="1003" priority="476" operator="containsText" text="Menor">
      <formula>NOT(ISERROR(SEARCH("Menor",I25)))</formula>
    </cfRule>
    <cfRule type="containsText" dxfId="1002" priority="477" operator="containsText" text="Leve">
      <formula>NOT(ISERROR(SEARCH("Leve",I25)))</formula>
    </cfRule>
    <cfRule type="containsText" dxfId="1001" priority="482" operator="containsText" text="Moderado">
      <formula>NOT(ISERROR(SEARCH("Moderado",I25)))</formula>
    </cfRule>
  </conditionalFormatting>
  <conditionalFormatting sqref="K25:K29">
    <cfRule type="containsText" dxfId="1000" priority="469" operator="containsText" text="Media">
      <formula>NOT(ISERROR(SEARCH("Media",K25)))</formula>
    </cfRule>
  </conditionalFormatting>
  <conditionalFormatting sqref="L25:L29">
    <cfRule type="containsText" dxfId="999" priority="468" operator="containsText" text="Moderado">
      <formula>NOT(ISERROR(SEARCH("Moderado",L25)))</formula>
    </cfRule>
  </conditionalFormatting>
  <conditionalFormatting sqref="J25:J29">
    <cfRule type="containsText" dxfId="998" priority="467" operator="containsText" text="Moderado">
      <formula>NOT(ISERROR(SEARCH("Moderado",J25)))</formula>
    </cfRule>
  </conditionalFormatting>
  <conditionalFormatting sqref="J25:J29">
    <cfRule type="containsText" dxfId="997" priority="465" operator="containsText" text="Bajo">
      <formula>NOT(ISERROR(SEARCH("Bajo",J25)))</formula>
    </cfRule>
    <cfRule type="containsText" dxfId="996" priority="466" operator="containsText" text="Extremo">
      <formula>NOT(ISERROR(SEARCH("Extremo",J25)))</formula>
    </cfRule>
  </conditionalFormatting>
  <conditionalFormatting sqref="K25:K29">
    <cfRule type="containsText" dxfId="995" priority="463" operator="containsText" text="Baja">
      <formula>NOT(ISERROR(SEARCH("Baja",K25)))</formula>
    </cfRule>
    <cfRule type="containsText" dxfId="994" priority="464" operator="containsText" text="Muy Baja">
      <formula>NOT(ISERROR(SEARCH("Muy Baja",K25)))</formula>
    </cfRule>
  </conditionalFormatting>
  <conditionalFormatting sqref="K25:K29">
    <cfRule type="containsText" dxfId="993" priority="461" operator="containsText" text="Muy Alta">
      <formula>NOT(ISERROR(SEARCH("Muy Alta",K25)))</formula>
    </cfRule>
    <cfRule type="containsText" dxfId="992" priority="462" operator="containsText" text="Alta">
      <formula>NOT(ISERROR(SEARCH("Alta",K25)))</formula>
    </cfRule>
  </conditionalFormatting>
  <conditionalFormatting sqref="L25:L29">
    <cfRule type="containsText" dxfId="991" priority="457" operator="containsText" text="Catastrófico">
      <formula>NOT(ISERROR(SEARCH("Catastrófico",L25)))</formula>
    </cfRule>
    <cfRule type="containsText" dxfId="990" priority="458" operator="containsText" text="Mayor">
      <formula>NOT(ISERROR(SEARCH("Mayor",L25)))</formula>
    </cfRule>
    <cfRule type="containsText" dxfId="989" priority="459" operator="containsText" text="Menor">
      <formula>NOT(ISERROR(SEARCH("Menor",L25)))</formula>
    </cfRule>
    <cfRule type="containsText" dxfId="988" priority="460" operator="containsText" text="Leve">
      <formula>NOT(ISERROR(SEARCH("Leve",L25)))</formula>
    </cfRule>
  </conditionalFormatting>
  <conditionalFormatting sqref="K30:L30">
    <cfRule type="containsText" dxfId="987" priority="451" operator="containsText" text="3- Moderado">
      <formula>NOT(ISERROR(SEARCH("3- Moderado",K30)))</formula>
    </cfRule>
    <cfRule type="containsText" dxfId="986" priority="452" operator="containsText" text="6- Moderado">
      <formula>NOT(ISERROR(SEARCH("6- Moderado",K30)))</formula>
    </cfRule>
    <cfRule type="containsText" dxfId="985" priority="453" operator="containsText" text="4- Moderado">
      <formula>NOT(ISERROR(SEARCH("4- Moderado",K30)))</formula>
    </cfRule>
    <cfRule type="containsText" dxfId="984" priority="454" operator="containsText" text="3- Bajo">
      <formula>NOT(ISERROR(SEARCH("3- Bajo",K30)))</formula>
    </cfRule>
    <cfRule type="containsText" dxfId="983" priority="455" operator="containsText" text="4- Bajo">
      <formula>NOT(ISERROR(SEARCH("4- Bajo",K30)))</formula>
    </cfRule>
    <cfRule type="containsText" dxfId="982" priority="456" operator="containsText" text="1- Bajo">
      <formula>NOT(ISERROR(SEARCH("1- Bajo",K30)))</formula>
    </cfRule>
  </conditionalFormatting>
  <conditionalFormatting sqref="H30:I30">
    <cfRule type="containsText" dxfId="981" priority="445" operator="containsText" text="3- Moderado">
      <formula>NOT(ISERROR(SEARCH("3- Moderado",H30)))</formula>
    </cfRule>
    <cfRule type="containsText" dxfId="980" priority="446" operator="containsText" text="6- Moderado">
      <formula>NOT(ISERROR(SEARCH("6- Moderado",H30)))</formula>
    </cfRule>
    <cfRule type="containsText" dxfId="979" priority="447" operator="containsText" text="4- Moderado">
      <formula>NOT(ISERROR(SEARCH("4- Moderado",H30)))</formula>
    </cfRule>
    <cfRule type="containsText" dxfId="978" priority="448" operator="containsText" text="3- Bajo">
      <formula>NOT(ISERROR(SEARCH("3- Bajo",H30)))</formula>
    </cfRule>
    <cfRule type="containsText" dxfId="977" priority="449" operator="containsText" text="4- Bajo">
      <formula>NOT(ISERROR(SEARCH("4- Bajo",H30)))</formula>
    </cfRule>
    <cfRule type="containsText" dxfId="976" priority="450" operator="containsText" text="1- Bajo">
      <formula>NOT(ISERROR(SEARCH("1- Bajo",H30)))</formula>
    </cfRule>
  </conditionalFormatting>
  <conditionalFormatting sqref="A30 C30:E30">
    <cfRule type="containsText" dxfId="975" priority="439" operator="containsText" text="3- Moderado">
      <formula>NOT(ISERROR(SEARCH("3- Moderado",A30)))</formula>
    </cfRule>
    <cfRule type="containsText" dxfId="974" priority="440" operator="containsText" text="6- Moderado">
      <formula>NOT(ISERROR(SEARCH("6- Moderado",A30)))</formula>
    </cfRule>
    <cfRule type="containsText" dxfId="973" priority="441" operator="containsText" text="4- Moderado">
      <formula>NOT(ISERROR(SEARCH("4- Moderado",A30)))</formula>
    </cfRule>
    <cfRule type="containsText" dxfId="972" priority="442" operator="containsText" text="3- Bajo">
      <formula>NOT(ISERROR(SEARCH("3- Bajo",A30)))</formula>
    </cfRule>
    <cfRule type="containsText" dxfId="971" priority="443" operator="containsText" text="4- Bajo">
      <formula>NOT(ISERROR(SEARCH("4- Bajo",A30)))</formula>
    </cfRule>
    <cfRule type="containsText" dxfId="970" priority="444" operator="containsText" text="1- Bajo">
      <formula>NOT(ISERROR(SEARCH("1- Bajo",A30)))</formula>
    </cfRule>
  </conditionalFormatting>
  <conditionalFormatting sqref="F30:G30">
    <cfRule type="containsText" dxfId="969" priority="433" operator="containsText" text="3- Moderado">
      <formula>NOT(ISERROR(SEARCH("3- Moderado",F30)))</formula>
    </cfRule>
    <cfRule type="containsText" dxfId="968" priority="434" operator="containsText" text="6- Moderado">
      <formula>NOT(ISERROR(SEARCH("6- Moderado",F30)))</formula>
    </cfRule>
    <cfRule type="containsText" dxfId="967" priority="435" operator="containsText" text="4- Moderado">
      <formula>NOT(ISERROR(SEARCH("4- Moderado",F30)))</formula>
    </cfRule>
    <cfRule type="containsText" dxfId="966" priority="436" operator="containsText" text="3- Bajo">
      <formula>NOT(ISERROR(SEARCH("3- Bajo",F30)))</formula>
    </cfRule>
    <cfRule type="containsText" dxfId="965" priority="437" operator="containsText" text="4- Bajo">
      <formula>NOT(ISERROR(SEARCH("4- Bajo",F30)))</formula>
    </cfRule>
    <cfRule type="containsText" dxfId="964" priority="438" operator="containsText" text="1- Bajo">
      <formula>NOT(ISERROR(SEARCH("1- Bajo",F30)))</formula>
    </cfRule>
  </conditionalFormatting>
  <conditionalFormatting sqref="J30:J34">
    <cfRule type="containsText" dxfId="963" priority="428" operator="containsText" text="Bajo">
      <formula>NOT(ISERROR(SEARCH("Bajo",J30)))</formula>
    </cfRule>
    <cfRule type="containsText" dxfId="962" priority="429" operator="containsText" text="Moderado">
      <formula>NOT(ISERROR(SEARCH("Moderado",J30)))</formula>
    </cfRule>
    <cfRule type="containsText" dxfId="961" priority="430" operator="containsText" text="Alto">
      <formula>NOT(ISERROR(SEARCH("Alto",J30)))</formula>
    </cfRule>
    <cfRule type="containsText" dxfId="960" priority="431" operator="containsText" text="Extremo">
      <formula>NOT(ISERROR(SEARCH("Extremo",J30)))</formula>
    </cfRule>
    <cfRule type="colorScale" priority="432">
      <colorScale>
        <cfvo type="min"/>
        <cfvo type="max"/>
        <color rgb="FFFF7128"/>
        <color rgb="FFFFEF9C"/>
      </colorScale>
    </cfRule>
  </conditionalFormatting>
  <conditionalFormatting sqref="M30:M34">
    <cfRule type="containsText" dxfId="959" priority="403" operator="containsText" text="Moderado">
      <formula>NOT(ISERROR(SEARCH("Moderado",M30)))</formula>
    </cfRule>
    <cfRule type="containsText" dxfId="958" priority="423" operator="containsText" text="Bajo">
      <formula>NOT(ISERROR(SEARCH("Bajo",M30)))</formula>
    </cfRule>
    <cfRule type="containsText" dxfId="957" priority="424" operator="containsText" text="Moderado">
      <formula>NOT(ISERROR(SEARCH("Moderado",M30)))</formula>
    </cfRule>
    <cfRule type="containsText" dxfId="956" priority="425" operator="containsText" text="Alto">
      <formula>NOT(ISERROR(SEARCH("Alto",M30)))</formula>
    </cfRule>
    <cfRule type="containsText" dxfId="955" priority="426" operator="containsText" text="Extremo">
      <formula>NOT(ISERROR(SEARCH("Extremo",M30)))</formula>
    </cfRule>
    <cfRule type="colorScale" priority="427">
      <colorScale>
        <cfvo type="min"/>
        <cfvo type="max"/>
        <color rgb="FFFF7128"/>
        <color rgb="FFFFEF9C"/>
      </colorScale>
    </cfRule>
  </conditionalFormatting>
  <conditionalFormatting sqref="N30">
    <cfRule type="containsText" dxfId="954" priority="417" operator="containsText" text="3- Moderado">
      <formula>NOT(ISERROR(SEARCH("3- Moderado",N30)))</formula>
    </cfRule>
    <cfRule type="containsText" dxfId="953" priority="418" operator="containsText" text="6- Moderado">
      <formula>NOT(ISERROR(SEARCH("6- Moderado",N30)))</formula>
    </cfRule>
    <cfRule type="containsText" dxfId="952" priority="419" operator="containsText" text="4- Moderado">
      <formula>NOT(ISERROR(SEARCH("4- Moderado",N30)))</formula>
    </cfRule>
    <cfRule type="containsText" dxfId="951" priority="420" operator="containsText" text="3- Bajo">
      <formula>NOT(ISERROR(SEARCH("3- Bajo",N30)))</formula>
    </cfRule>
    <cfRule type="containsText" dxfId="950" priority="421" operator="containsText" text="4- Bajo">
      <formula>NOT(ISERROR(SEARCH("4- Bajo",N30)))</formula>
    </cfRule>
    <cfRule type="containsText" dxfId="949" priority="422" operator="containsText" text="1- Bajo">
      <formula>NOT(ISERROR(SEARCH("1- Bajo",N30)))</formula>
    </cfRule>
  </conditionalFormatting>
  <conditionalFormatting sqref="H30:H34">
    <cfRule type="containsText" dxfId="948" priority="404" operator="containsText" text="Muy Alta">
      <formula>NOT(ISERROR(SEARCH("Muy Alta",H30)))</formula>
    </cfRule>
    <cfRule type="containsText" dxfId="947" priority="405" operator="containsText" text="Alta">
      <formula>NOT(ISERROR(SEARCH("Alta",H30)))</formula>
    </cfRule>
    <cfRule type="containsText" dxfId="946" priority="406" operator="containsText" text="Muy Alta">
      <formula>NOT(ISERROR(SEARCH("Muy Alta",H30)))</formula>
    </cfRule>
    <cfRule type="containsText" dxfId="945" priority="411" operator="containsText" text="Muy Baja">
      <formula>NOT(ISERROR(SEARCH("Muy Baja",H30)))</formula>
    </cfRule>
    <cfRule type="containsText" dxfId="944" priority="412" operator="containsText" text="Baja">
      <formula>NOT(ISERROR(SEARCH("Baja",H30)))</formula>
    </cfRule>
    <cfRule type="containsText" dxfId="943" priority="413" operator="containsText" text="Media">
      <formula>NOT(ISERROR(SEARCH("Media",H30)))</formula>
    </cfRule>
    <cfRule type="containsText" dxfId="942" priority="414" operator="containsText" text="Alta">
      <formula>NOT(ISERROR(SEARCH("Alta",H30)))</formula>
    </cfRule>
    <cfRule type="containsText" dxfId="941" priority="416" operator="containsText" text="Muy Alta">
      <formula>NOT(ISERROR(SEARCH("Muy Alta",H30)))</formula>
    </cfRule>
  </conditionalFormatting>
  <conditionalFormatting sqref="I30:I34">
    <cfRule type="containsText" dxfId="940" priority="407" operator="containsText" text="Catastrófico">
      <formula>NOT(ISERROR(SEARCH("Catastrófico",I30)))</formula>
    </cfRule>
    <cfRule type="containsText" dxfId="939" priority="408" operator="containsText" text="Mayor">
      <formula>NOT(ISERROR(SEARCH("Mayor",I30)))</formula>
    </cfRule>
    <cfRule type="containsText" dxfId="938" priority="409" operator="containsText" text="Menor">
      <formula>NOT(ISERROR(SEARCH("Menor",I30)))</formula>
    </cfRule>
    <cfRule type="containsText" dxfId="937" priority="410" operator="containsText" text="Leve">
      <formula>NOT(ISERROR(SEARCH("Leve",I30)))</formula>
    </cfRule>
    <cfRule type="containsText" dxfId="936" priority="415" operator="containsText" text="Moderado">
      <formula>NOT(ISERROR(SEARCH("Moderado",I30)))</formula>
    </cfRule>
  </conditionalFormatting>
  <conditionalFormatting sqref="K30:K34">
    <cfRule type="containsText" dxfId="935" priority="402" operator="containsText" text="Media">
      <formula>NOT(ISERROR(SEARCH("Media",K30)))</formula>
    </cfRule>
  </conditionalFormatting>
  <conditionalFormatting sqref="L30:L34">
    <cfRule type="containsText" dxfId="934" priority="401" operator="containsText" text="Moderado">
      <formula>NOT(ISERROR(SEARCH("Moderado",L30)))</formula>
    </cfRule>
  </conditionalFormatting>
  <conditionalFormatting sqref="J30:J34">
    <cfRule type="containsText" dxfId="933" priority="400" operator="containsText" text="Moderado">
      <formula>NOT(ISERROR(SEARCH("Moderado",J30)))</formula>
    </cfRule>
  </conditionalFormatting>
  <conditionalFormatting sqref="J30:J34">
    <cfRule type="containsText" dxfId="932" priority="398" operator="containsText" text="Bajo">
      <formula>NOT(ISERROR(SEARCH("Bajo",J30)))</formula>
    </cfRule>
    <cfRule type="containsText" dxfId="931" priority="399" operator="containsText" text="Extremo">
      <formula>NOT(ISERROR(SEARCH("Extremo",J30)))</formula>
    </cfRule>
  </conditionalFormatting>
  <conditionalFormatting sqref="K30:K34">
    <cfRule type="containsText" dxfId="930" priority="396" operator="containsText" text="Baja">
      <formula>NOT(ISERROR(SEARCH("Baja",K30)))</formula>
    </cfRule>
    <cfRule type="containsText" dxfId="929" priority="397" operator="containsText" text="Muy Baja">
      <formula>NOT(ISERROR(SEARCH("Muy Baja",K30)))</formula>
    </cfRule>
  </conditionalFormatting>
  <conditionalFormatting sqref="K30:K34">
    <cfRule type="containsText" dxfId="928" priority="394" operator="containsText" text="Muy Alta">
      <formula>NOT(ISERROR(SEARCH("Muy Alta",K30)))</formula>
    </cfRule>
    <cfRule type="containsText" dxfId="927" priority="395" operator="containsText" text="Alta">
      <formula>NOT(ISERROR(SEARCH("Alta",K30)))</formula>
    </cfRule>
  </conditionalFormatting>
  <conditionalFormatting sqref="L30:L34">
    <cfRule type="containsText" dxfId="926" priority="390" operator="containsText" text="Catastrófico">
      <formula>NOT(ISERROR(SEARCH("Catastrófico",L30)))</formula>
    </cfRule>
    <cfRule type="containsText" dxfId="925" priority="391" operator="containsText" text="Mayor">
      <formula>NOT(ISERROR(SEARCH("Mayor",L30)))</formula>
    </cfRule>
    <cfRule type="containsText" dxfId="924" priority="392" operator="containsText" text="Menor">
      <formula>NOT(ISERROR(SEARCH("Menor",L30)))</formula>
    </cfRule>
    <cfRule type="containsText" dxfId="923" priority="393" operator="containsText" text="Leve">
      <formula>NOT(ISERROR(SEARCH("Leve",L30)))</formula>
    </cfRule>
  </conditionalFormatting>
  <conditionalFormatting sqref="K35:L35">
    <cfRule type="containsText" dxfId="922" priority="384" operator="containsText" text="3- Moderado">
      <formula>NOT(ISERROR(SEARCH("3- Moderado",K35)))</formula>
    </cfRule>
    <cfRule type="containsText" dxfId="921" priority="385" operator="containsText" text="6- Moderado">
      <formula>NOT(ISERROR(SEARCH("6- Moderado",K35)))</formula>
    </cfRule>
    <cfRule type="containsText" dxfId="920" priority="386" operator="containsText" text="4- Moderado">
      <formula>NOT(ISERROR(SEARCH("4- Moderado",K35)))</formula>
    </cfRule>
    <cfRule type="containsText" dxfId="919" priority="387" operator="containsText" text="3- Bajo">
      <formula>NOT(ISERROR(SEARCH("3- Bajo",K35)))</formula>
    </cfRule>
    <cfRule type="containsText" dxfId="918" priority="388" operator="containsText" text="4- Bajo">
      <formula>NOT(ISERROR(SEARCH("4- Bajo",K35)))</formula>
    </cfRule>
    <cfRule type="containsText" dxfId="917" priority="389" operator="containsText" text="1- Bajo">
      <formula>NOT(ISERROR(SEARCH("1- Bajo",K35)))</formula>
    </cfRule>
  </conditionalFormatting>
  <conditionalFormatting sqref="H35:I35">
    <cfRule type="containsText" dxfId="916" priority="378" operator="containsText" text="3- Moderado">
      <formula>NOT(ISERROR(SEARCH("3- Moderado",H35)))</formula>
    </cfRule>
    <cfRule type="containsText" dxfId="915" priority="379" operator="containsText" text="6- Moderado">
      <formula>NOT(ISERROR(SEARCH("6- Moderado",H35)))</formula>
    </cfRule>
    <cfRule type="containsText" dxfId="914" priority="380" operator="containsText" text="4- Moderado">
      <formula>NOT(ISERROR(SEARCH("4- Moderado",H35)))</formula>
    </cfRule>
    <cfRule type="containsText" dxfId="913" priority="381" operator="containsText" text="3- Bajo">
      <formula>NOT(ISERROR(SEARCH("3- Bajo",H35)))</formula>
    </cfRule>
    <cfRule type="containsText" dxfId="912" priority="382" operator="containsText" text="4- Bajo">
      <formula>NOT(ISERROR(SEARCH("4- Bajo",H35)))</formula>
    </cfRule>
    <cfRule type="containsText" dxfId="911" priority="383" operator="containsText" text="1- Bajo">
      <formula>NOT(ISERROR(SEARCH("1- Bajo",H35)))</formula>
    </cfRule>
  </conditionalFormatting>
  <conditionalFormatting sqref="A35 C35:E35">
    <cfRule type="containsText" dxfId="910" priority="372" operator="containsText" text="3- Moderado">
      <formula>NOT(ISERROR(SEARCH("3- Moderado",A35)))</formula>
    </cfRule>
    <cfRule type="containsText" dxfId="909" priority="373" operator="containsText" text="6- Moderado">
      <formula>NOT(ISERROR(SEARCH("6- Moderado",A35)))</formula>
    </cfRule>
    <cfRule type="containsText" dxfId="908" priority="374" operator="containsText" text="4- Moderado">
      <formula>NOT(ISERROR(SEARCH("4- Moderado",A35)))</formula>
    </cfRule>
    <cfRule type="containsText" dxfId="907" priority="375" operator="containsText" text="3- Bajo">
      <formula>NOT(ISERROR(SEARCH("3- Bajo",A35)))</formula>
    </cfRule>
    <cfRule type="containsText" dxfId="906" priority="376" operator="containsText" text="4- Bajo">
      <formula>NOT(ISERROR(SEARCH("4- Bajo",A35)))</formula>
    </cfRule>
    <cfRule type="containsText" dxfId="905" priority="377" operator="containsText" text="1- Bajo">
      <formula>NOT(ISERROR(SEARCH("1- Bajo",A35)))</formula>
    </cfRule>
  </conditionalFormatting>
  <conditionalFormatting sqref="F35:G35">
    <cfRule type="containsText" dxfId="904" priority="366" operator="containsText" text="3- Moderado">
      <formula>NOT(ISERROR(SEARCH("3- Moderado",F35)))</formula>
    </cfRule>
    <cfRule type="containsText" dxfId="903" priority="367" operator="containsText" text="6- Moderado">
      <formula>NOT(ISERROR(SEARCH("6- Moderado",F35)))</formula>
    </cfRule>
    <cfRule type="containsText" dxfId="902" priority="368" operator="containsText" text="4- Moderado">
      <formula>NOT(ISERROR(SEARCH("4- Moderado",F35)))</formula>
    </cfRule>
    <cfRule type="containsText" dxfId="901" priority="369" operator="containsText" text="3- Bajo">
      <formula>NOT(ISERROR(SEARCH("3- Bajo",F35)))</formula>
    </cfRule>
    <cfRule type="containsText" dxfId="900" priority="370" operator="containsText" text="4- Bajo">
      <formula>NOT(ISERROR(SEARCH("4- Bajo",F35)))</formula>
    </cfRule>
    <cfRule type="containsText" dxfId="899" priority="371" operator="containsText" text="1- Bajo">
      <formula>NOT(ISERROR(SEARCH("1- Bajo",F35)))</formula>
    </cfRule>
  </conditionalFormatting>
  <conditionalFormatting sqref="J35:J39">
    <cfRule type="containsText" dxfId="898" priority="361" operator="containsText" text="Bajo">
      <formula>NOT(ISERROR(SEARCH("Bajo",J35)))</formula>
    </cfRule>
    <cfRule type="containsText" dxfId="897" priority="362" operator="containsText" text="Moderado">
      <formula>NOT(ISERROR(SEARCH("Moderado",J35)))</formula>
    </cfRule>
    <cfRule type="containsText" dxfId="896" priority="363" operator="containsText" text="Alto">
      <formula>NOT(ISERROR(SEARCH("Alto",J35)))</formula>
    </cfRule>
    <cfRule type="containsText" dxfId="895" priority="364" operator="containsText" text="Extremo">
      <formula>NOT(ISERROR(SEARCH("Extremo",J35)))</formula>
    </cfRule>
    <cfRule type="colorScale" priority="365">
      <colorScale>
        <cfvo type="min"/>
        <cfvo type="max"/>
        <color rgb="FFFF7128"/>
        <color rgb="FFFFEF9C"/>
      </colorScale>
    </cfRule>
  </conditionalFormatting>
  <conditionalFormatting sqref="M35:M39">
    <cfRule type="containsText" dxfId="894" priority="336" operator="containsText" text="Moderado">
      <formula>NOT(ISERROR(SEARCH("Moderado",M35)))</formula>
    </cfRule>
    <cfRule type="containsText" dxfId="893" priority="356" operator="containsText" text="Bajo">
      <formula>NOT(ISERROR(SEARCH("Bajo",M35)))</formula>
    </cfRule>
    <cfRule type="containsText" dxfId="892" priority="357" operator="containsText" text="Moderado">
      <formula>NOT(ISERROR(SEARCH("Moderado",M35)))</formula>
    </cfRule>
    <cfRule type="containsText" dxfId="891" priority="358" operator="containsText" text="Alto">
      <formula>NOT(ISERROR(SEARCH("Alto",M35)))</formula>
    </cfRule>
    <cfRule type="containsText" dxfId="890" priority="359" operator="containsText" text="Extremo">
      <formula>NOT(ISERROR(SEARCH("Extremo",M35)))</formula>
    </cfRule>
    <cfRule type="colorScale" priority="360">
      <colorScale>
        <cfvo type="min"/>
        <cfvo type="max"/>
        <color rgb="FFFF7128"/>
        <color rgb="FFFFEF9C"/>
      </colorScale>
    </cfRule>
  </conditionalFormatting>
  <conditionalFormatting sqref="N35">
    <cfRule type="containsText" dxfId="889" priority="350" operator="containsText" text="3- Moderado">
      <formula>NOT(ISERROR(SEARCH("3- Moderado",N35)))</formula>
    </cfRule>
    <cfRule type="containsText" dxfId="888" priority="351" operator="containsText" text="6- Moderado">
      <formula>NOT(ISERROR(SEARCH("6- Moderado",N35)))</formula>
    </cfRule>
    <cfRule type="containsText" dxfId="887" priority="352" operator="containsText" text="4- Moderado">
      <formula>NOT(ISERROR(SEARCH("4- Moderado",N35)))</formula>
    </cfRule>
    <cfRule type="containsText" dxfId="886" priority="353" operator="containsText" text="3- Bajo">
      <formula>NOT(ISERROR(SEARCH("3- Bajo",N35)))</formula>
    </cfRule>
    <cfRule type="containsText" dxfId="885" priority="354" operator="containsText" text="4- Bajo">
      <formula>NOT(ISERROR(SEARCH("4- Bajo",N35)))</formula>
    </cfRule>
    <cfRule type="containsText" dxfId="884" priority="355" operator="containsText" text="1- Bajo">
      <formula>NOT(ISERROR(SEARCH("1- Bajo",N35)))</formula>
    </cfRule>
  </conditionalFormatting>
  <conditionalFormatting sqref="H35:H39">
    <cfRule type="containsText" dxfId="883" priority="337" operator="containsText" text="Muy Alta">
      <formula>NOT(ISERROR(SEARCH("Muy Alta",H35)))</formula>
    </cfRule>
    <cfRule type="containsText" dxfId="882" priority="338" operator="containsText" text="Alta">
      <formula>NOT(ISERROR(SEARCH("Alta",H35)))</formula>
    </cfRule>
    <cfRule type="containsText" dxfId="881" priority="339" operator="containsText" text="Muy Alta">
      <formula>NOT(ISERROR(SEARCH("Muy Alta",H35)))</formula>
    </cfRule>
    <cfRule type="containsText" dxfId="880" priority="344" operator="containsText" text="Muy Baja">
      <formula>NOT(ISERROR(SEARCH("Muy Baja",H35)))</formula>
    </cfRule>
    <cfRule type="containsText" dxfId="879" priority="345" operator="containsText" text="Baja">
      <formula>NOT(ISERROR(SEARCH("Baja",H35)))</formula>
    </cfRule>
    <cfRule type="containsText" dxfId="878" priority="346" operator="containsText" text="Media">
      <formula>NOT(ISERROR(SEARCH("Media",H35)))</formula>
    </cfRule>
    <cfRule type="containsText" dxfId="877" priority="347" operator="containsText" text="Alta">
      <formula>NOT(ISERROR(SEARCH("Alta",H35)))</formula>
    </cfRule>
    <cfRule type="containsText" dxfId="876" priority="349" operator="containsText" text="Muy Alta">
      <formula>NOT(ISERROR(SEARCH("Muy Alta",H35)))</formula>
    </cfRule>
  </conditionalFormatting>
  <conditionalFormatting sqref="I35:I39">
    <cfRule type="containsText" dxfId="875" priority="340" operator="containsText" text="Catastrófico">
      <formula>NOT(ISERROR(SEARCH("Catastrófico",I35)))</formula>
    </cfRule>
    <cfRule type="containsText" dxfId="874" priority="341" operator="containsText" text="Mayor">
      <formula>NOT(ISERROR(SEARCH("Mayor",I35)))</formula>
    </cfRule>
    <cfRule type="containsText" dxfId="873" priority="342" operator="containsText" text="Menor">
      <formula>NOT(ISERROR(SEARCH("Menor",I35)))</formula>
    </cfRule>
    <cfRule type="containsText" dxfId="872" priority="343" operator="containsText" text="Leve">
      <formula>NOT(ISERROR(SEARCH("Leve",I35)))</formula>
    </cfRule>
    <cfRule type="containsText" dxfId="871" priority="348" operator="containsText" text="Moderado">
      <formula>NOT(ISERROR(SEARCH("Moderado",I35)))</formula>
    </cfRule>
  </conditionalFormatting>
  <conditionalFormatting sqref="K35:K39">
    <cfRule type="containsText" dxfId="870" priority="335" operator="containsText" text="Media">
      <formula>NOT(ISERROR(SEARCH("Media",K35)))</formula>
    </cfRule>
  </conditionalFormatting>
  <conditionalFormatting sqref="L35:L39">
    <cfRule type="containsText" dxfId="869" priority="334" operator="containsText" text="Moderado">
      <formula>NOT(ISERROR(SEARCH("Moderado",L35)))</formula>
    </cfRule>
  </conditionalFormatting>
  <conditionalFormatting sqref="J35:J39">
    <cfRule type="containsText" dxfId="868" priority="333" operator="containsText" text="Moderado">
      <formula>NOT(ISERROR(SEARCH("Moderado",J35)))</formula>
    </cfRule>
  </conditionalFormatting>
  <conditionalFormatting sqref="J35:J39">
    <cfRule type="containsText" dxfId="867" priority="331" operator="containsText" text="Bajo">
      <formula>NOT(ISERROR(SEARCH("Bajo",J35)))</formula>
    </cfRule>
    <cfRule type="containsText" dxfId="866" priority="332" operator="containsText" text="Extremo">
      <formula>NOT(ISERROR(SEARCH("Extremo",J35)))</formula>
    </cfRule>
  </conditionalFormatting>
  <conditionalFormatting sqref="K35:K39">
    <cfRule type="containsText" dxfId="865" priority="329" operator="containsText" text="Baja">
      <formula>NOT(ISERROR(SEARCH("Baja",K35)))</formula>
    </cfRule>
    <cfRule type="containsText" dxfId="864" priority="330" operator="containsText" text="Muy Baja">
      <formula>NOT(ISERROR(SEARCH("Muy Baja",K35)))</formula>
    </cfRule>
  </conditionalFormatting>
  <conditionalFormatting sqref="K35:K39">
    <cfRule type="containsText" dxfId="863" priority="327" operator="containsText" text="Muy Alta">
      <formula>NOT(ISERROR(SEARCH("Muy Alta",K35)))</formula>
    </cfRule>
    <cfRule type="containsText" dxfId="862" priority="328" operator="containsText" text="Alta">
      <formula>NOT(ISERROR(SEARCH("Alta",K35)))</formula>
    </cfRule>
  </conditionalFormatting>
  <conditionalFormatting sqref="L35:L39">
    <cfRule type="containsText" dxfId="861" priority="323" operator="containsText" text="Catastrófico">
      <formula>NOT(ISERROR(SEARCH("Catastrófico",L35)))</formula>
    </cfRule>
    <cfRule type="containsText" dxfId="860" priority="324" operator="containsText" text="Mayor">
      <formula>NOT(ISERROR(SEARCH("Mayor",L35)))</formula>
    </cfRule>
    <cfRule type="containsText" dxfId="859" priority="325" operator="containsText" text="Menor">
      <formula>NOT(ISERROR(SEARCH("Menor",L35)))</formula>
    </cfRule>
    <cfRule type="containsText" dxfId="858" priority="326" operator="containsText" text="Leve">
      <formula>NOT(ISERROR(SEARCH("Leve",L35)))</formula>
    </cfRule>
  </conditionalFormatting>
  <conditionalFormatting sqref="K40:L40">
    <cfRule type="containsText" dxfId="857" priority="317" operator="containsText" text="3- Moderado">
      <formula>NOT(ISERROR(SEARCH("3- Moderado",K40)))</formula>
    </cfRule>
    <cfRule type="containsText" dxfId="856" priority="318" operator="containsText" text="6- Moderado">
      <formula>NOT(ISERROR(SEARCH("6- Moderado",K40)))</formula>
    </cfRule>
    <cfRule type="containsText" dxfId="855" priority="319" operator="containsText" text="4- Moderado">
      <formula>NOT(ISERROR(SEARCH("4- Moderado",K40)))</formula>
    </cfRule>
    <cfRule type="containsText" dxfId="854" priority="320" operator="containsText" text="3- Bajo">
      <formula>NOT(ISERROR(SEARCH("3- Bajo",K40)))</formula>
    </cfRule>
    <cfRule type="containsText" dxfId="853" priority="321" operator="containsText" text="4- Bajo">
      <formula>NOT(ISERROR(SEARCH("4- Bajo",K40)))</formula>
    </cfRule>
    <cfRule type="containsText" dxfId="852" priority="322" operator="containsText" text="1- Bajo">
      <formula>NOT(ISERROR(SEARCH("1- Bajo",K40)))</formula>
    </cfRule>
  </conditionalFormatting>
  <conditionalFormatting sqref="H40:I40">
    <cfRule type="containsText" dxfId="851" priority="311" operator="containsText" text="3- Moderado">
      <formula>NOT(ISERROR(SEARCH("3- Moderado",H40)))</formula>
    </cfRule>
    <cfRule type="containsText" dxfId="850" priority="312" operator="containsText" text="6- Moderado">
      <formula>NOT(ISERROR(SEARCH("6- Moderado",H40)))</formula>
    </cfRule>
    <cfRule type="containsText" dxfId="849" priority="313" operator="containsText" text="4- Moderado">
      <formula>NOT(ISERROR(SEARCH("4- Moderado",H40)))</formula>
    </cfRule>
    <cfRule type="containsText" dxfId="848" priority="314" operator="containsText" text="3- Bajo">
      <formula>NOT(ISERROR(SEARCH("3- Bajo",H40)))</formula>
    </cfRule>
    <cfRule type="containsText" dxfId="847" priority="315" operator="containsText" text="4- Bajo">
      <formula>NOT(ISERROR(SEARCH("4- Bajo",H40)))</formula>
    </cfRule>
    <cfRule type="containsText" dxfId="846" priority="316" operator="containsText" text="1- Bajo">
      <formula>NOT(ISERROR(SEARCH("1- Bajo",H40)))</formula>
    </cfRule>
  </conditionalFormatting>
  <conditionalFormatting sqref="A40 C40:E40">
    <cfRule type="containsText" dxfId="845" priority="305" operator="containsText" text="3- Moderado">
      <formula>NOT(ISERROR(SEARCH("3- Moderado",A40)))</formula>
    </cfRule>
    <cfRule type="containsText" dxfId="844" priority="306" operator="containsText" text="6- Moderado">
      <formula>NOT(ISERROR(SEARCH("6- Moderado",A40)))</formula>
    </cfRule>
    <cfRule type="containsText" dxfId="843" priority="307" operator="containsText" text="4- Moderado">
      <formula>NOT(ISERROR(SEARCH("4- Moderado",A40)))</formula>
    </cfRule>
    <cfRule type="containsText" dxfId="842" priority="308" operator="containsText" text="3- Bajo">
      <formula>NOT(ISERROR(SEARCH("3- Bajo",A40)))</formula>
    </cfRule>
    <cfRule type="containsText" dxfId="841" priority="309" operator="containsText" text="4- Bajo">
      <formula>NOT(ISERROR(SEARCH("4- Bajo",A40)))</formula>
    </cfRule>
    <cfRule type="containsText" dxfId="840" priority="310" operator="containsText" text="1- Bajo">
      <formula>NOT(ISERROR(SEARCH("1- Bajo",A40)))</formula>
    </cfRule>
  </conditionalFormatting>
  <conditionalFormatting sqref="F40:G40">
    <cfRule type="containsText" dxfId="839" priority="299" operator="containsText" text="3- Moderado">
      <formula>NOT(ISERROR(SEARCH("3- Moderado",F40)))</formula>
    </cfRule>
    <cfRule type="containsText" dxfId="838" priority="300" operator="containsText" text="6- Moderado">
      <formula>NOT(ISERROR(SEARCH("6- Moderado",F40)))</formula>
    </cfRule>
    <cfRule type="containsText" dxfId="837" priority="301" operator="containsText" text="4- Moderado">
      <formula>NOT(ISERROR(SEARCH("4- Moderado",F40)))</formula>
    </cfRule>
    <cfRule type="containsText" dxfId="836" priority="302" operator="containsText" text="3- Bajo">
      <formula>NOT(ISERROR(SEARCH("3- Bajo",F40)))</formula>
    </cfRule>
    <cfRule type="containsText" dxfId="835" priority="303" operator="containsText" text="4- Bajo">
      <formula>NOT(ISERROR(SEARCH("4- Bajo",F40)))</formula>
    </cfRule>
    <cfRule type="containsText" dxfId="834" priority="304" operator="containsText" text="1- Bajo">
      <formula>NOT(ISERROR(SEARCH("1- Bajo",F40)))</formula>
    </cfRule>
  </conditionalFormatting>
  <conditionalFormatting sqref="J40:J44">
    <cfRule type="containsText" dxfId="833" priority="294" operator="containsText" text="Bajo">
      <formula>NOT(ISERROR(SEARCH("Bajo",J40)))</formula>
    </cfRule>
    <cfRule type="containsText" dxfId="832" priority="295" operator="containsText" text="Moderado">
      <formula>NOT(ISERROR(SEARCH("Moderado",J40)))</formula>
    </cfRule>
    <cfRule type="containsText" dxfId="831" priority="296" operator="containsText" text="Alto">
      <formula>NOT(ISERROR(SEARCH("Alto",J40)))</formula>
    </cfRule>
    <cfRule type="containsText" dxfId="830" priority="297" operator="containsText" text="Extremo">
      <formula>NOT(ISERROR(SEARCH("Extremo",J40)))</formula>
    </cfRule>
    <cfRule type="colorScale" priority="298">
      <colorScale>
        <cfvo type="min"/>
        <cfvo type="max"/>
        <color rgb="FFFF7128"/>
        <color rgb="FFFFEF9C"/>
      </colorScale>
    </cfRule>
  </conditionalFormatting>
  <conditionalFormatting sqref="M40:M44">
    <cfRule type="containsText" dxfId="829" priority="269" operator="containsText" text="Moderado">
      <formula>NOT(ISERROR(SEARCH("Moderado",M40)))</formula>
    </cfRule>
    <cfRule type="containsText" dxfId="828" priority="289" operator="containsText" text="Bajo">
      <formula>NOT(ISERROR(SEARCH("Bajo",M40)))</formula>
    </cfRule>
    <cfRule type="containsText" dxfId="827" priority="290" operator="containsText" text="Moderado">
      <formula>NOT(ISERROR(SEARCH("Moderado",M40)))</formula>
    </cfRule>
    <cfRule type="containsText" dxfId="826" priority="291" operator="containsText" text="Alto">
      <formula>NOT(ISERROR(SEARCH("Alto",M40)))</formula>
    </cfRule>
    <cfRule type="containsText" dxfId="825" priority="292" operator="containsText" text="Extremo">
      <formula>NOT(ISERROR(SEARCH("Extremo",M40)))</formula>
    </cfRule>
    <cfRule type="colorScale" priority="293">
      <colorScale>
        <cfvo type="min"/>
        <cfvo type="max"/>
        <color rgb="FFFF7128"/>
        <color rgb="FFFFEF9C"/>
      </colorScale>
    </cfRule>
  </conditionalFormatting>
  <conditionalFormatting sqref="N40">
    <cfRule type="containsText" dxfId="824" priority="283" operator="containsText" text="3- Moderado">
      <formula>NOT(ISERROR(SEARCH("3- Moderado",N40)))</formula>
    </cfRule>
    <cfRule type="containsText" dxfId="823" priority="284" operator="containsText" text="6- Moderado">
      <formula>NOT(ISERROR(SEARCH("6- Moderado",N40)))</formula>
    </cfRule>
    <cfRule type="containsText" dxfId="822" priority="285" operator="containsText" text="4- Moderado">
      <formula>NOT(ISERROR(SEARCH("4- Moderado",N40)))</formula>
    </cfRule>
    <cfRule type="containsText" dxfId="821" priority="286" operator="containsText" text="3- Bajo">
      <formula>NOT(ISERROR(SEARCH("3- Bajo",N40)))</formula>
    </cfRule>
    <cfRule type="containsText" dxfId="820" priority="287" operator="containsText" text="4- Bajo">
      <formula>NOT(ISERROR(SEARCH("4- Bajo",N40)))</formula>
    </cfRule>
    <cfRule type="containsText" dxfId="819" priority="288" operator="containsText" text="1- Bajo">
      <formula>NOT(ISERROR(SEARCH("1- Bajo",N40)))</formula>
    </cfRule>
  </conditionalFormatting>
  <conditionalFormatting sqref="H40:H44">
    <cfRule type="containsText" dxfId="818" priority="270" operator="containsText" text="Muy Alta">
      <formula>NOT(ISERROR(SEARCH("Muy Alta",H40)))</formula>
    </cfRule>
    <cfRule type="containsText" dxfId="817" priority="271" operator="containsText" text="Alta">
      <formula>NOT(ISERROR(SEARCH("Alta",H40)))</formula>
    </cfRule>
    <cfRule type="containsText" dxfId="816" priority="272" operator="containsText" text="Muy Alta">
      <formula>NOT(ISERROR(SEARCH("Muy Alta",H40)))</formula>
    </cfRule>
    <cfRule type="containsText" dxfId="815" priority="277" operator="containsText" text="Muy Baja">
      <formula>NOT(ISERROR(SEARCH("Muy Baja",H40)))</formula>
    </cfRule>
    <cfRule type="containsText" dxfId="814" priority="278" operator="containsText" text="Baja">
      <formula>NOT(ISERROR(SEARCH("Baja",H40)))</formula>
    </cfRule>
    <cfRule type="containsText" dxfId="813" priority="279" operator="containsText" text="Media">
      <formula>NOT(ISERROR(SEARCH("Media",H40)))</formula>
    </cfRule>
    <cfRule type="containsText" dxfId="812" priority="280" operator="containsText" text="Alta">
      <formula>NOT(ISERROR(SEARCH("Alta",H40)))</formula>
    </cfRule>
    <cfRule type="containsText" dxfId="811" priority="282" operator="containsText" text="Muy Alta">
      <formula>NOT(ISERROR(SEARCH("Muy Alta",H40)))</formula>
    </cfRule>
  </conditionalFormatting>
  <conditionalFormatting sqref="I40:I44">
    <cfRule type="containsText" dxfId="810" priority="273" operator="containsText" text="Catastrófico">
      <formula>NOT(ISERROR(SEARCH("Catastrófico",I40)))</formula>
    </cfRule>
    <cfRule type="containsText" dxfId="809" priority="274" operator="containsText" text="Mayor">
      <formula>NOT(ISERROR(SEARCH("Mayor",I40)))</formula>
    </cfRule>
    <cfRule type="containsText" dxfId="808" priority="275" operator="containsText" text="Menor">
      <formula>NOT(ISERROR(SEARCH("Menor",I40)))</formula>
    </cfRule>
    <cfRule type="containsText" dxfId="807" priority="276" operator="containsText" text="Leve">
      <formula>NOT(ISERROR(SEARCH("Leve",I40)))</formula>
    </cfRule>
    <cfRule type="containsText" dxfId="806" priority="281" operator="containsText" text="Moderado">
      <formula>NOT(ISERROR(SEARCH("Moderado",I40)))</formula>
    </cfRule>
  </conditionalFormatting>
  <conditionalFormatting sqref="K40:K44">
    <cfRule type="containsText" dxfId="805" priority="268" operator="containsText" text="Media">
      <formula>NOT(ISERROR(SEARCH("Media",K40)))</formula>
    </cfRule>
  </conditionalFormatting>
  <conditionalFormatting sqref="L40:L44">
    <cfRule type="containsText" dxfId="804" priority="267" operator="containsText" text="Moderado">
      <formula>NOT(ISERROR(SEARCH("Moderado",L40)))</formula>
    </cfRule>
  </conditionalFormatting>
  <conditionalFormatting sqref="J40:J44">
    <cfRule type="containsText" dxfId="803" priority="266" operator="containsText" text="Moderado">
      <formula>NOT(ISERROR(SEARCH("Moderado",J40)))</formula>
    </cfRule>
  </conditionalFormatting>
  <conditionalFormatting sqref="J40:J44">
    <cfRule type="containsText" dxfId="802" priority="264" operator="containsText" text="Bajo">
      <formula>NOT(ISERROR(SEARCH("Bajo",J40)))</formula>
    </cfRule>
    <cfRule type="containsText" dxfId="801" priority="265" operator="containsText" text="Extremo">
      <formula>NOT(ISERROR(SEARCH("Extremo",J40)))</formula>
    </cfRule>
  </conditionalFormatting>
  <conditionalFormatting sqref="K40:K44">
    <cfRule type="containsText" dxfId="800" priority="262" operator="containsText" text="Baja">
      <formula>NOT(ISERROR(SEARCH("Baja",K40)))</formula>
    </cfRule>
    <cfRule type="containsText" dxfId="799" priority="263" operator="containsText" text="Muy Baja">
      <formula>NOT(ISERROR(SEARCH("Muy Baja",K40)))</formula>
    </cfRule>
  </conditionalFormatting>
  <conditionalFormatting sqref="K40:K44">
    <cfRule type="containsText" dxfId="798" priority="260" operator="containsText" text="Muy Alta">
      <formula>NOT(ISERROR(SEARCH("Muy Alta",K40)))</formula>
    </cfRule>
    <cfRule type="containsText" dxfId="797" priority="261" operator="containsText" text="Alta">
      <formula>NOT(ISERROR(SEARCH("Alta",K40)))</formula>
    </cfRule>
  </conditionalFormatting>
  <conditionalFormatting sqref="L40:L44">
    <cfRule type="containsText" dxfId="796" priority="256" operator="containsText" text="Catastrófico">
      <formula>NOT(ISERROR(SEARCH("Catastrófico",L40)))</formula>
    </cfRule>
    <cfRule type="containsText" dxfId="795" priority="257" operator="containsText" text="Mayor">
      <formula>NOT(ISERROR(SEARCH("Mayor",L40)))</formula>
    </cfRule>
    <cfRule type="containsText" dxfId="794" priority="258" operator="containsText" text="Menor">
      <formula>NOT(ISERROR(SEARCH("Menor",L40)))</formula>
    </cfRule>
    <cfRule type="containsText" dxfId="793" priority="259" operator="containsText" text="Leve">
      <formula>NOT(ISERROR(SEARCH("Leve",L40)))</formula>
    </cfRule>
  </conditionalFormatting>
  <conditionalFormatting sqref="K45:L45">
    <cfRule type="containsText" dxfId="792" priority="250" operator="containsText" text="3- Moderado">
      <formula>NOT(ISERROR(SEARCH("3- Moderado",K45)))</formula>
    </cfRule>
    <cfRule type="containsText" dxfId="791" priority="251" operator="containsText" text="6- Moderado">
      <formula>NOT(ISERROR(SEARCH("6- Moderado",K45)))</formula>
    </cfRule>
    <cfRule type="containsText" dxfId="790" priority="252" operator="containsText" text="4- Moderado">
      <formula>NOT(ISERROR(SEARCH("4- Moderado",K45)))</formula>
    </cfRule>
    <cfRule type="containsText" dxfId="789" priority="253" operator="containsText" text="3- Bajo">
      <formula>NOT(ISERROR(SEARCH("3- Bajo",K45)))</formula>
    </cfRule>
    <cfRule type="containsText" dxfId="788" priority="254" operator="containsText" text="4- Bajo">
      <formula>NOT(ISERROR(SEARCH("4- Bajo",K45)))</formula>
    </cfRule>
    <cfRule type="containsText" dxfId="787" priority="255" operator="containsText" text="1- Bajo">
      <formula>NOT(ISERROR(SEARCH("1- Bajo",K45)))</formula>
    </cfRule>
  </conditionalFormatting>
  <conditionalFormatting sqref="H45:I45">
    <cfRule type="containsText" dxfId="786" priority="244" operator="containsText" text="3- Moderado">
      <formula>NOT(ISERROR(SEARCH("3- Moderado",H45)))</formula>
    </cfRule>
    <cfRule type="containsText" dxfId="785" priority="245" operator="containsText" text="6- Moderado">
      <formula>NOT(ISERROR(SEARCH("6- Moderado",H45)))</formula>
    </cfRule>
    <cfRule type="containsText" dxfId="784" priority="246" operator="containsText" text="4- Moderado">
      <formula>NOT(ISERROR(SEARCH("4- Moderado",H45)))</formula>
    </cfRule>
    <cfRule type="containsText" dxfId="783" priority="247" operator="containsText" text="3- Bajo">
      <formula>NOT(ISERROR(SEARCH("3- Bajo",H45)))</formula>
    </cfRule>
    <cfRule type="containsText" dxfId="782" priority="248" operator="containsText" text="4- Bajo">
      <formula>NOT(ISERROR(SEARCH("4- Bajo",H45)))</formula>
    </cfRule>
    <cfRule type="containsText" dxfId="781" priority="249" operator="containsText" text="1- Bajo">
      <formula>NOT(ISERROR(SEARCH("1- Bajo",H45)))</formula>
    </cfRule>
  </conditionalFormatting>
  <conditionalFormatting sqref="A45 C45:E45">
    <cfRule type="containsText" dxfId="780" priority="238" operator="containsText" text="3- Moderado">
      <formula>NOT(ISERROR(SEARCH("3- Moderado",A45)))</formula>
    </cfRule>
    <cfRule type="containsText" dxfId="779" priority="239" operator="containsText" text="6- Moderado">
      <formula>NOT(ISERROR(SEARCH("6- Moderado",A45)))</formula>
    </cfRule>
    <cfRule type="containsText" dxfId="778" priority="240" operator="containsText" text="4- Moderado">
      <formula>NOT(ISERROR(SEARCH("4- Moderado",A45)))</formula>
    </cfRule>
    <cfRule type="containsText" dxfId="777" priority="241" operator="containsText" text="3- Bajo">
      <formula>NOT(ISERROR(SEARCH("3- Bajo",A45)))</formula>
    </cfRule>
    <cfRule type="containsText" dxfId="776" priority="242" operator="containsText" text="4- Bajo">
      <formula>NOT(ISERROR(SEARCH("4- Bajo",A45)))</formula>
    </cfRule>
    <cfRule type="containsText" dxfId="775" priority="243" operator="containsText" text="1- Bajo">
      <formula>NOT(ISERROR(SEARCH("1- Bajo",A45)))</formula>
    </cfRule>
  </conditionalFormatting>
  <conditionalFormatting sqref="F45:G45">
    <cfRule type="containsText" dxfId="774" priority="232" operator="containsText" text="3- Moderado">
      <formula>NOT(ISERROR(SEARCH("3- Moderado",F45)))</formula>
    </cfRule>
    <cfRule type="containsText" dxfId="773" priority="233" operator="containsText" text="6- Moderado">
      <formula>NOT(ISERROR(SEARCH("6- Moderado",F45)))</formula>
    </cfRule>
    <cfRule type="containsText" dxfId="772" priority="234" operator="containsText" text="4- Moderado">
      <formula>NOT(ISERROR(SEARCH("4- Moderado",F45)))</formula>
    </cfRule>
    <cfRule type="containsText" dxfId="771" priority="235" operator="containsText" text="3- Bajo">
      <formula>NOT(ISERROR(SEARCH("3- Bajo",F45)))</formula>
    </cfRule>
    <cfRule type="containsText" dxfId="770" priority="236" operator="containsText" text="4- Bajo">
      <formula>NOT(ISERROR(SEARCH("4- Bajo",F45)))</formula>
    </cfRule>
    <cfRule type="containsText" dxfId="769" priority="237" operator="containsText" text="1- Bajo">
      <formula>NOT(ISERROR(SEARCH("1- Bajo",F45)))</formula>
    </cfRule>
  </conditionalFormatting>
  <conditionalFormatting sqref="J45:J49">
    <cfRule type="containsText" dxfId="768" priority="227" operator="containsText" text="Bajo">
      <formula>NOT(ISERROR(SEARCH("Bajo",J45)))</formula>
    </cfRule>
    <cfRule type="containsText" dxfId="767" priority="228" operator="containsText" text="Moderado">
      <formula>NOT(ISERROR(SEARCH("Moderado",J45)))</formula>
    </cfRule>
    <cfRule type="containsText" dxfId="766" priority="229" operator="containsText" text="Alto">
      <formula>NOT(ISERROR(SEARCH("Alto",J45)))</formula>
    </cfRule>
    <cfRule type="containsText" dxfId="765" priority="230" operator="containsText" text="Extremo">
      <formula>NOT(ISERROR(SEARCH("Extremo",J45)))</formula>
    </cfRule>
    <cfRule type="colorScale" priority="231">
      <colorScale>
        <cfvo type="min"/>
        <cfvo type="max"/>
        <color rgb="FFFF7128"/>
        <color rgb="FFFFEF9C"/>
      </colorScale>
    </cfRule>
  </conditionalFormatting>
  <conditionalFormatting sqref="M45:M49">
    <cfRule type="containsText" dxfId="764" priority="202" operator="containsText" text="Moderado">
      <formula>NOT(ISERROR(SEARCH("Moderado",M45)))</formula>
    </cfRule>
    <cfRule type="containsText" dxfId="763" priority="222" operator="containsText" text="Bajo">
      <formula>NOT(ISERROR(SEARCH("Bajo",M45)))</formula>
    </cfRule>
    <cfRule type="containsText" dxfId="762" priority="223" operator="containsText" text="Moderado">
      <formula>NOT(ISERROR(SEARCH("Moderado",M45)))</formula>
    </cfRule>
    <cfRule type="containsText" dxfId="761" priority="224" operator="containsText" text="Alto">
      <formula>NOT(ISERROR(SEARCH("Alto",M45)))</formula>
    </cfRule>
    <cfRule type="containsText" dxfId="760" priority="225" operator="containsText" text="Extremo">
      <formula>NOT(ISERROR(SEARCH("Extremo",M45)))</formula>
    </cfRule>
    <cfRule type="colorScale" priority="226">
      <colorScale>
        <cfvo type="min"/>
        <cfvo type="max"/>
        <color rgb="FFFF7128"/>
        <color rgb="FFFFEF9C"/>
      </colorScale>
    </cfRule>
  </conditionalFormatting>
  <conditionalFormatting sqref="N45">
    <cfRule type="containsText" dxfId="759" priority="216" operator="containsText" text="3- Moderado">
      <formula>NOT(ISERROR(SEARCH("3- Moderado",N45)))</formula>
    </cfRule>
    <cfRule type="containsText" dxfId="758" priority="217" operator="containsText" text="6- Moderado">
      <formula>NOT(ISERROR(SEARCH("6- Moderado",N45)))</formula>
    </cfRule>
    <cfRule type="containsText" dxfId="757" priority="218" operator="containsText" text="4- Moderado">
      <formula>NOT(ISERROR(SEARCH("4- Moderado",N45)))</formula>
    </cfRule>
    <cfRule type="containsText" dxfId="756" priority="219" operator="containsText" text="3- Bajo">
      <formula>NOT(ISERROR(SEARCH("3- Bajo",N45)))</formula>
    </cfRule>
    <cfRule type="containsText" dxfId="755" priority="220" operator="containsText" text="4- Bajo">
      <formula>NOT(ISERROR(SEARCH("4- Bajo",N45)))</formula>
    </cfRule>
    <cfRule type="containsText" dxfId="754" priority="221" operator="containsText" text="1- Bajo">
      <formula>NOT(ISERROR(SEARCH("1- Bajo",N45)))</formula>
    </cfRule>
  </conditionalFormatting>
  <conditionalFormatting sqref="H45:H49">
    <cfRule type="containsText" dxfId="753" priority="203" operator="containsText" text="Muy Alta">
      <formula>NOT(ISERROR(SEARCH("Muy Alta",H45)))</formula>
    </cfRule>
    <cfRule type="containsText" dxfId="752" priority="204" operator="containsText" text="Alta">
      <formula>NOT(ISERROR(SEARCH("Alta",H45)))</formula>
    </cfRule>
    <cfRule type="containsText" dxfId="751" priority="205" operator="containsText" text="Muy Alta">
      <formula>NOT(ISERROR(SEARCH("Muy Alta",H45)))</formula>
    </cfRule>
    <cfRule type="containsText" dxfId="750" priority="210" operator="containsText" text="Muy Baja">
      <formula>NOT(ISERROR(SEARCH("Muy Baja",H45)))</formula>
    </cfRule>
    <cfRule type="containsText" dxfId="749" priority="211" operator="containsText" text="Baja">
      <formula>NOT(ISERROR(SEARCH("Baja",H45)))</formula>
    </cfRule>
    <cfRule type="containsText" dxfId="748" priority="212" operator="containsText" text="Media">
      <formula>NOT(ISERROR(SEARCH("Media",H45)))</formula>
    </cfRule>
    <cfRule type="containsText" dxfId="747" priority="213" operator="containsText" text="Alta">
      <formula>NOT(ISERROR(SEARCH("Alta",H45)))</formula>
    </cfRule>
    <cfRule type="containsText" dxfId="746" priority="215" operator="containsText" text="Muy Alta">
      <formula>NOT(ISERROR(SEARCH("Muy Alta",H45)))</formula>
    </cfRule>
  </conditionalFormatting>
  <conditionalFormatting sqref="I45:I49">
    <cfRule type="containsText" dxfId="745" priority="206" operator="containsText" text="Catastrófico">
      <formula>NOT(ISERROR(SEARCH("Catastrófico",I45)))</formula>
    </cfRule>
    <cfRule type="containsText" dxfId="744" priority="207" operator="containsText" text="Mayor">
      <formula>NOT(ISERROR(SEARCH("Mayor",I45)))</formula>
    </cfRule>
    <cfRule type="containsText" dxfId="743" priority="208" operator="containsText" text="Menor">
      <formula>NOT(ISERROR(SEARCH("Menor",I45)))</formula>
    </cfRule>
    <cfRule type="containsText" dxfId="742" priority="209" operator="containsText" text="Leve">
      <formula>NOT(ISERROR(SEARCH("Leve",I45)))</formula>
    </cfRule>
    <cfRule type="containsText" dxfId="741" priority="214" operator="containsText" text="Moderado">
      <formula>NOT(ISERROR(SEARCH("Moderado",I45)))</formula>
    </cfRule>
  </conditionalFormatting>
  <conditionalFormatting sqref="K45:K49">
    <cfRule type="containsText" dxfId="740" priority="201" operator="containsText" text="Media">
      <formula>NOT(ISERROR(SEARCH("Media",K45)))</formula>
    </cfRule>
  </conditionalFormatting>
  <conditionalFormatting sqref="L45:L49">
    <cfRule type="containsText" dxfId="739" priority="200" operator="containsText" text="Moderado">
      <formula>NOT(ISERROR(SEARCH("Moderado",L45)))</formula>
    </cfRule>
  </conditionalFormatting>
  <conditionalFormatting sqref="J45:J49">
    <cfRule type="containsText" dxfId="738" priority="199" operator="containsText" text="Moderado">
      <formula>NOT(ISERROR(SEARCH("Moderado",J45)))</formula>
    </cfRule>
  </conditionalFormatting>
  <conditionalFormatting sqref="J45:J49">
    <cfRule type="containsText" dxfId="737" priority="197" operator="containsText" text="Bajo">
      <formula>NOT(ISERROR(SEARCH("Bajo",J45)))</formula>
    </cfRule>
    <cfRule type="containsText" dxfId="736" priority="198" operator="containsText" text="Extremo">
      <formula>NOT(ISERROR(SEARCH("Extremo",J45)))</formula>
    </cfRule>
  </conditionalFormatting>
  <conditionalFormatting sqref="K45:K49">
    <cfRule type="containsText" dxfId="735" priority="195" operator="containsText" text="Baja">
      <formula>NOT(ISERROR(SEARCH("Baja",K45)))</formula>
    </cfRule>
    <cfRule type="containsText" dxfId="734" priority="196" operator="containsText" text="Muy Baja">
      <formula>NOT(ISERROR(SEARCH("Muy Baja",K45)))</formula>
    </cfRule>
  </conditionalFormatting>
  <conditionalFormatting sqref="K45:K49">
    <cfRule type="containsText" dxfId="733" priority="193" operator="containsText" text="Muy Alta">
      <formula>NOT(ISERROR(SEARCH("Muy Alta",K45)))</formula>
    </cfRule>
    <cfRule type="containsText" dxfId="732" priority="194" operator="containsText" text="Alta">
      <formula>NOT(ISERROR(SEARCH("Alta",K45)))</formula>
    </cfRule>
  </conditionalFormatting>
  <conditionalFormatting sqref="L45:L49">
    <cfRule type="containsText" dxfId="731" priority="189" operator="containsText" text="Catastrófico">
      <formula>NOT(ISERROR(SEARCH("Catastrófico",L45)))</formula>
    </cfRule>
    <cfRule type="containsText" dxfId="730" priority="190" operator="containsText" text="Mayor">
      <formula>NOT(ISERROR(SEARCH("Mayor",L45)))</formula>
    </cfRule>
    <cfRule type="containsText" dxfId="729" priority="191" operator="containsText" text="Menor">
      <formula>NOT(ISERROR(SEARCH("Menor",L45)))</formula>
    </cfRule>
    <cfRule type="containsText" dxfId="728" priority="192" operator="containsText" text="Leve">
      <formula>NOT(ISERROR(SEARCH("Leve",L45)))</formula>
    </cfRule>
  </conditionalFormatting>
  <conditionalFormatting sqref="K50:L50">
    <cfRule type="containsText" dxfId="727" priority="183" operator="containsText" text="3- Moderado">
      <formula>NOT(ISERROR(SEARCH("3- Moderado",K50)))</formula>
    </cfRule>
    <cfRule type="containsText" dxfId="726" priority="184" operator="containsText" text="6- Moderado">
      <formula>NOT(ISERROR(SEARCH("6- Moderado",K50)))</formula>
    </cfRule>
    <cfRule type="containsText" dxfId="725" priority="185" operator="containsText" text="4- Moderado">
      <formula>NOT(ISERROR(SEARCH("4- Moderado",K50)))</formula>
    </cfRule>
    <cfRule type="containsText" dxfId="724" priority="186" operator="containsText" text="3- Bajo">
      <formula>NOT(ISERROR(SEARCH("3- Bajo",K50)))</formula>
    </cfRule>
    <cfRule type="containsText" dxfId="723" priority="187" operator="containsText" text="4- Bajo">
      <formula>NOT(ISERROR(SEARCH("4- Bajo",K50)))</formula>
    </cfRule>
    <cfRule type="containsText" dxfId="722" priority="188" operator="containsText" text="1- Bajo">
      <formula>NOT(ISERROR(SEARCH("1- Bajo",K50)))</formula>
    </cfRule>
  </conditionalFormatting>
  <conditionalFormatting sqref="H50:I50">
    <cfRule type="containsText" dxfId="721" priority="177" operator="containsText" text="3- Moderado">
      <formula>NOT(ISERROR(SEARCH("3- Moderado",H50)))</formula>
    </cfRule>
    <cfRule type="containsText" dxfId="720" priority="178" operator="containsText" text="6- Moderado">
      <formula>NOT(ISERROR(SEARCH("6- Moderado",H50)))</formula>
    </cfRule>
    <cfRule type="containsText" dxfId="719" priority="179" operator="containsText" text="4- Moderado">
      <formula>NOT(ISERROR(SEARCH("4- Moderado",H50)))</formula>
    </cfRule>
    <cfRule type="containsText" dxfId="718" priority="180" operator="containsText" text="3- Bajo">
      <formula>NOT(ISERROR(SEARCH("3- Bajo",H50)))</formula>
    </cfRule>
    <cfRule type="containsText" dxfId="717" priority="181" operator="containsText" text="4- Bajo">
      <formula>NOT(ISERROR(SEARCH("4- Bajo",H50)))</formula>
    </cfRule>
    <cfRule type="containsText" dxfId="716" priority="182" operator="containsText" text="1- Bajo">
      <formula>NOT(ISERROR(SEARCH("1- Bajo",H50)))</formula>
    </cfRule>
  </conditionalFormatting>
  <conditionalFormatting sqref="A50 C50:E50">
    <cfRule type="containsText" dxfId="715" priority="171" operator="containsText" text="3- Moderado">
      <formula>NOT(ISERROR(SEARCH("3- Moderado",A50)))</formula>
    </cfRule>
    <cfRule type="containsText" dxfId="714" priority="172" operator="containsText" text="6- Moderado">
      <formula>NOT(ISERROR(SEARCH("6- Moderado",A50)))</formula>
    </cfRule>
    <cfRule type="containsText" dxfId="713" priority="173" operator="containsText" text="4- Moderado">
      <formula>NOT(ISERROR(SEARCH("4- Moderado",A50)))</formula>
    </cfRule>
    <cfRule type="containsText" dxfId="712" priority="174" operator="containsText" text="3- Bajo">
      <formula>NOT(ISERROR(SEARCH("3- Bajo",A50)))</formula>
    </cfRule>
    <cfRule type="containsText" dxfId="711" priority="175" operator="containsText" text="4- Bajo">
      <formula>NOT(ISERROR(SEARCH("4- Bajo",A50)))</formula>
    </cfRule>
    <cfRule type="containsText" dxfId="710" priority="176" operator="containsText" text="1- Bajo">
      <formula>NOT(ISERROR(SEARCH("1- Bajo",A50)))</formula>
    </cfRule>
  </conditionalFormatting>
  <conditionalFormatting sqref="F50:G50">
    <cfRule type="containsText" dxfId="709" priority="165" operator="containsText" text="3- Moderado">
      <formula>NOT(ISERROR(SEARCH("3- Moderado",F50)))</formula>
    </cfRule>
    <cfRule type="containsText" dxfId="708" priority="166" operator="containsText" text="6- Moderado">
      <formula>NOT(ISERROR(SEARCH("6- Moderado",F50)))</formula>
    </cfRule>
    <cfRule type="containsText" dxfId="707" priority="167" operator="containsText" text="4- Moderado">
      <formula>NOT(ISERROR(SEARCH("4- Moderado",F50)))</formula>
    </cfRule>
    <cfRule type="containsText" dxfId="706" priority="168" operator="containsText" text="3- Bajo">
      <formula>NOT(ISERROR(SEARCH("3- Bajo",F50)))</formula>
    </cfRule>
    <cfRule type="containsText" dxfId="705" priority="169" operator="containsText" text="4- Bajo">
      <formula>NOT(ISERROR(SEARCH("4- Bajo",F50)))</formula>
    </cfRule>
    <cfRule type="containsText" dxfId="704" priority="170" operator="containsText" text="1- Bajo">
      <formula>NOT(ISERROR(SEARCH("1- Bajo",F50)))</formula>
    </cfRule>
  </conditionalFormatting>
  <conditionalFormatting sqref="J50:J54">
    <cfRule type="containsText" dxfId="703" priority="160" operator="containsText" text="Bajo">
      <formula>NOT(ISERROR(SEARCH("Bajo",J50)))</formula>
    </cfRule>
    <cfRule type="containsText" dxfId="702" priority="161" operator="containsText" text="Moderado">
      <formula>NOT(ISERROR(SEARCH("Moderado",J50)))</formula>
    </cfRule>
    <cfRule type="containsText" dxfId="701" priority="162" operator="containsText" text="Alto">
      <formula>NOT(ISERROR(SEARCH("Alto",J50)))</formula>
    </cfRule>
    <cfRule type="containsText" dxfId="700" priority="163" operator="containsText" text="Extremo">
      <formula>NOT(ISERROR(SEARCH("Extremo",J50)))</formula>
    </cfRule>
    <cfRule type="colorScale" priority="164">
      <colorScale>
        <cfvo type="min"/>
        <cfvo type="max"/>
        <color rgb="FFFF7128"/>
        <color rgb="FFFFEF9C"/>
      </colorScale>
    </cfRule>
  </conditionalFormatting>
  <conditionalFormatting sqref="M50:M54">
    <cfRule type="containsText" dxfId="699" priority="135" operator="containsText" text="Moderado">
      <formula>NOT(ISERROR(SEARCH("Moderado",M50)))</formula>
    </cfRule>
    <cfRule type="containsText" dxfId="698" priority="155" operator="containsText" text="Bajo">
      <formula>NOT(ISERROR(SEARCH("Bajo",M50)))</formula>
    </cfRule>
    <cfRule type="containsText" dxfId="697" priority="156" operator="containsText" text="Moderado">
      <formula>NOT(ISERROR(SEARCH("Moderado",M50)))</formula>
    </cfRule>
    <cfRule type="containsText" dxfId="696" priority="157" operator="containsText" text="Alto">
      <formula>NOT(ISERROR(SEARCH("Alto",M50)))</formula>
    </cfRule>
    <cfRule type="containsText" dxfId="695" priority="158" operator="containsText" text="Extremo">
      <formula>NOT(ISERROR(SEARCH("Extremo",M50)))</formula>
    </cfRule>
    <cfRule type="colorScale" priority="159">
      <colorScale>
        <cfvo type="min"/>
        <cfvo type="max"/>
        <color rgb="FFFF7128"/>
        <color rgb="FFFFEF9C"/>
      </colorScale>
    </cfRule>
  </conditionalFormatting>
  <conditionalFormatting sqref="N50">
    <cfRule type="containsText" dxfId="694" priority="149" operator="containsText" text="3- Moderado">
      <formula>NOT(ISERROR(SEARCH("3- Moderado",N50)))</formula>
    </cfRule>
    <cfRule type="containsText" dxfId="693" priority="150" operator="containsText" text="6- Moderado">
      <formula>NOT(ISERROR(SEARCH("6- Moderado",N50)))</formula>
    </cfRule>
    <cfRule type="containsText" dxfId="692" priority="151" operator="containsText" text="4- Moderado">
      <formula>NOT(ISERROR(SEARCH("4- Moderado",N50)))</formula>
    </cfRule>
    <cfRule type="containsText" dxfId="691" priority="152" operator="containsText" text="3- Bajo">
      <formula>NOT(ISERROR(SEARCH("3- Bajo",N50)))</formula>
    </cfRule>
    <cfRule type="containsText" dxfId="690" priority="153" operator="containsText" text="4- Bajo">
      <formula>NOT(ISERROR(SEARCH("4- Bajo",N50)))</formula>
    </cfRule>
    <cfRule type="containsText" dxfId="689" priority="154" operator="containsText" text="1- Bajo">
      <formula>NOT(ISERROR(SEARCH("1- Bajo",N50)))</formula>
    </cfRule>
  </conditionalFormatting>
  <conditionalFormatting sqref="H50:H54">
    <cfRule type="containsText" dxfId="688" priority="136" operator="containsText" text="Muy Alta">
      <formula>NOT(ISERROR(SEARCH("Muy Alta",H50)))</formula>
    </cfRule>
    <cfRule type="containsText" dxfId="687" priority="137" operator="containsText" text="Alta">
      <formula>NOT(ISERROR(SEARCH("Alta",H50)))</formula>
    </cfRule>
    <cfRule type="containsText" dxfId="686" priority="138" operator="containsText" text="Muy Alta">
      <formula>NOT(ISERROR(SEARCH("Muy Alta",H50)))</formula>
    </cfRule>
    <cfRule type="containsText" dxfId="685" priority="143" operator="containsText" text="Muy Baja">
      <formula>NOT(ISERROR(SEARCH("Muy Baja",H50)))</formula>
    </cfRule>
    <cfRule type="containsText" dxfId="684" priority="144" operator="containsText" text="Baja">
      <formula>NOT(ISERROR(SEARCH("Baja",H50)))</formula>
    </cfRule>
    <cfRule type="containsText" dxfId="683" priority="145" operator="containsText" text="Media">
      <formula>NOT(ISERROR(SEARCH("Media",H50)))</formula>
    </cfRule>
    <cfRule type="containsText" dxfId="682" priority="146" operator="containsText" text="Alta">
      <formula>NOT(ISERROR(SEARCH("Alta",H50)))</formula>
    </cfRule>
    <cfRule type="containsText" dxfId="681" priority="148" operator="containsText" text="Muy Alta">
      <formula>NOT(ISERROR(SEARCH("Muy Alta",H50)))</formula>
    </cfRule>
  </conditionalFormatting>
  <conditionalFormatting sqref="I50:I54">
    <cfRule type="containsText" dxfId="680" priority="139" operator="containsText" text="Catastrófico">
      <formula>NOT(ISERROR(SEARCH("Catastrófico",I50)))</formula>
    </cfRule>
    <cfRule type="containsText" dxfId="679" priority="140" operator="containsText" text="Mayor">
      <formula>NOT(ISERROR(SEARCH("Mayor",I50)))</formula>
    </cfRule>
    <cfRule type="containsText" dxfId="678" priority="141" operator="containsText" text="Menor">
      <formula>NOT(ISERROR(SEARCH("Menor",I50)))</formula>
    </cfRule>
    <cfRule type="containsText" dxfId="677" priority="142" operator="containsText" text="Leve">
      <formula>NOT(ISERROR(SEARCH("Leve",I50)))</formula>
    </cfRule>
    <cfRule type="containsText" dxfId="676" priority="147" operator="containsText" text="Moderado">
      <formula>NOT(ISERROR(SEARCH("Moderado",I50)))</formula>
    </cfRule>
  </conditionalFormatting>
  <conditionalFormatting sqref="K50:K54">
    <cfRule type="containsText" dxfId="675" priority="134" operator="containsText" text="Media">
      <formula>NOT(ISERROR(SEARCH("Media",K50)))</formula>
    </cfRule>
  </conditionalFormatting>
  <conditionalFormatting sqref="L50:L54">
    <cfRule type="containsText" dxfId="674" priority="133" operator="containsText" text="Moderado">
      <formula>NOT(ISERROR(SEARCH("Moderado",L50)))</formula>
    </cfRule>
  </conditionalFormatting>
  <conditionalFormatting sqref="J50:J54">
    <cfRule type="containsText" dxfId="673" priority="132" operator="containsText" text="Moderado">
      <formula>NOT(ISERROR(SEARCH("Moderado",J50)))</formula>
    </cfRule>
  </conditionalFormatting>
  <conditionalFormatting sqref="J50:J54">
    <cfRule type="containsText" dxfId="672" priority="130" operator="containsText" text="Bajo">
      <formula>NOT(ISERROR(SEARCH("Bajo",J50)))</formula>
    </cfRule>
    <cfRule type="containsText" dxfId="671" priority="131" operator="containsText" text="Extremo">
      <formula>NOT(ISERROR(SEARCH("Extremo",J50)))</formula>
    </cfRule>
  </conditionalFormatting>
  <conditionalFormatting sqref="K50:K54">
    <cfRule type="containsText" dxfId="670" priority="128" operator="containsText" text="Baja">
      <formula>NOT(ISERROR(SEARCH("Baja",K50)))</formula>
    </cfRule>
    <cfRule type="containsText" dxfId="669" priority="129" operator="containsText" text="Muy Baja">
      <formula>NOT(ISERROR(SEARCH("Muy Baja",K50)))</formula>
    </cfRule>
  </conditionalFormatting>
  <conditionalFormatting sqref="K50:K54">
    <cfRule type="containsText" dxfId="668" priority="126" operator="containsText" text="Muy Alta">
      <formula>NOT(ISERROR(SEARCH("Muy Alta",K50)))</formula>
    </cfRule>
    <cfRule type="containsText" dxfId="667" priority="127" operator="containsText" text="Alta">
      <formula>NOT(ISERROR(SEARCH("Alta",K50)))</formula>
    </cfRule>
  </conditionalFormatting>
  <conditionalFormatting sqref="L50:L54">
    <cfRule type="containsText" dxfId="666" priority="122" operator="containsText" text="Catastrófico">
      <formula>NOT(ISERROR(SEARCH("Catastrófico",L50)))</formula>
    </cfRule>
    <cfRule type="containsText" dxfId="665" priority="123" operator="containsText" text="Mayor">
      <formula>NOT(ISERROR(SEARCH("Mayor",L50)))</formula>
    </cfRule>
    <cfRule type="containsText" dxfId="664" priority="124" operator="containsText" text="Menor">
      <formula>NOT(ISERROR(SEARCH("Menor",L50)))</formula>
    </cfRule>
    <cfRule type="containsText" dxfId="663" priority="125" operator="containsText" text="Leve">
      <formula>NOT(ISERROR(SEARCH("Leve",L50)))</formula>
    </cfRule>
  </conditionalFormatting>
  <conditionalFormatting sqref="K55:L55">
    <cfRule type="containsText" dxfId="662" priority="116" operator="containsText" text="3- Moderado">
      <formula>NOT(ISERROR(SEARCH("3- Moderado",K55)))</formula>
    </cfRule>
    <cfRule type="containsText" dxfId="661" priority="117" operator="containsText" text="6- Moderado">
      <formula>NOT(ISERROR(SEARCH("6- Moderado",K55)))</formula>
    </cfRule>
    <cfRule type="containsText" dxfId="660" priority="118" operator="containsText" text="4- Moderado">
      <formula>NOT(ISERROR(SEARCH("4- Moderado",K55)))</formula>
    </cfRule>
    <cfRule type="containsText" dxfId="659" priority="119" operator="containsText" text="3- Bajo">
      <formula>NOT(ISERROR(SEARCH("3- Bajo",K55)))</formula>
    </cfRule>
    <cfRule type="containsText" dxfId="658" priority="120" operator="containsText" text="4- Bajo">
      <formula>NOT(ISERROR(SEARCH("4- Bajo",K55)))</formula>
    </cfRule>
    <cfRule type="containsText" dxfId="657" priority="121" operator="containsText" text="1- Bajo">
      <formula>NOT(ISERROR(SEARCH("1- Bajo",K55)))</formula>
    </cfRule>
  </conditionalFormatting>
  <conditionalFormatting sqref="H55:I55">
    <cfRule type="containsText" dxfId="656" priority="110" operator="containsText" text="3- Moderado">
      <formula>NOT(ISERROR(SEARCH("3- Moderado",H55)))</formula>
    </cfRule>
    <cfRule type="containsText" dxfId="655" priority="111" operator="containsText" text="6- Moderado">
      <formula>NOT(ISERROR(SEARCH("6- Moderado",H55)))</formula>
    </cfRule>
    <cfRule type="containsText" dxfId="654" priority="112" operator="containsText" text="4- Moderado">
      <formula>NOT(ISERROR(SEARCH("4- Moderado",H55)))</formula>
    </cfRule>
    <cfRule type="containsText" dxfId="653" priority="113" operator="containsText" text="3- Bajo">
      <formula>NOT(ISERROR(SEARCH("3- Bajo",H55)))</formula>
    </cfRule>
    <cfRule type="containsText" dxfId="652" priority="114" operator="containsText" text="4- Bajo">
      <formula>NOT(ISERROR(SEARCH("4- Bajo",H55)))</formula>
    </cfRule>
    <cfRule type="containsText" dxfId="651" priority="115" operator="containsText" text="1- Bajo">
      <formula>NOT(ISERROR(SEARCH("1- Bajo",H55)))</formula>
    </cfRule>
  </conditionalFormatting>
  <conditionalFormatting sqref="A55 C55:E55">
    <cfRule type="containsText" dxfId="650" priority="104" operator="containsText" text="3- Moderado">
      <formula>NOT(ISERROR(SEARCH("3- Moderado",A55)))</formula>
    </cfRule>
    <cfRule type="containsText" dxfId="649" priority="105" operator="containsText" text="6- Moderado">
      <formula>NOT(ISERROR(SEARCH("6- Moderado",A55)))</formula>
    </cfRule>
    <cfRule type="containsText" dxfId="648" priority="106" operator="containsText" text="4- Moderado">
      <formula>NOT(ISERROR(SEARCH("4- Moderado",A55)))</formula>
    </cfRule>
    <cfRule type="containsText" dxfId="647" priority="107" operator="containsText" text="3- Bajo">
      <formula>NOT(ISERROR(SEARCH("3- Bajo",A55)))</formula>
    </cfRule>
    <cfRule type="containsText" dxfId="646" priority="108" operator="containsText" text="4- Bajo">
      <formula>NOT(ISERROR(SEARCH("4- Bajo",A55)))</formula>
    </cfRule>
    <cfRule type="containsText" dxfId="645" priority="109" operator="containsText" text="1- Bajo">
      <formula>NOT(ISERROR(SEARCH("1- Bajo",A55)))</formula>
    </cfRule>
  </conditionalFormatting>
  <conditionalFormatting sqref="F55:G55">
    <cfRule type="containsText" dxfId="644" priority="98" operator="containsText" text="3- Moderado">
      <formula>NOT(ISERROR(SEARCH("3- Moderado",F55)))</formula>
    </cfRule>
    <cfRule type="containsText" dxfId="643" priority="99" operator="containsText" text="6- Moderado">
      <formula>NOT(ISERROR(SEARCH("6- Moderado",F55)))</formula>
    </cfRule>
    <cfRule type="containsText" dxfId="642" priority="100" operator="containsText" text="4- Moderado">
      <formula>NOT(ISERROR(SEARCH("4- Moderado",F55)))</formula>
    </cfRule>
    <cfRule type="containsText" dxfId="641" priority="101" operator="containsText" text="3- Bajo">
      <formula>NOT(ISERROR(SEARCH("3- Bajo",F55)))</formula>
    </cfRule>
    <cfRule type="containsText" dxfId="640" priority="102" operator="containsText" text="4- Bajo">
      <formula>NOT(ISERROR(SEARCH("4- Bajo",F55)))</formula>
    </cfRule>
    <cfRule type="containsText" dxfId="639" priority="103" operator="containsText" text="1- Bajo">
      <formula>NOT(ISERROR(SEARCH("1- Bajo",F55)))</formula>
    </cfRule>
  </conditionalFormatting>
  <conditionalFormatting sqref="J55:J59">
    <cfRule type="containsText" dxfId="638" priority="93" operator="containsText" text="Bajo">
      <formula>NOT(ISERROR(SEARCH("Bajo",J55)))</formula>
    </cfRule>
    <cfRule type="containsText" dxfId="637" priority="94" operator="containsText" text="Moderado">
      <formula>NOT(ISERROR(SEARCH("Moderado",J55)))</formula>
    </cfRule>
    <cfRule type="containsText" dxfId="636" priority="95" operator="containsText" text="Alto">
      <formula>NOT(ISERROR(SEARCH("Alto",J55)))</formula>
    </cfRule>
    <cfRule type="containsText" dxfId="635" priority="96" operator="containsText" text="Extremo">
      <formula>NOT(ISERROR(SEARCH("Extremo",J55)))</formula>
    </cfRule>
    <cfRule type="colorScale" priority="97">
      <colorScale>
        <cfvo type="min"/>
        <cfvo type="max"/>
        <color rgb="FFFF7128"/>
        <color rgb="FFFFEF9C"/>
      </colorScale>
    </cfRule>
  </conditionalFormatting>
  <conditionalFormatting sqref="M55:M59">
    <cfRule type="containsText" dxfId="634" priority="68" operator="containsText" text="Moderado">
      <formula>NOT(ISERROR(SEARCH("Moderado",M55)))</formula>
    </cfRule>
    <cfRule type="containsText" dxfId="633" priority="88" operator="containsText" text="Bajo">
      <formula>NOT(ISERROR(SEARCH("Bajo",M55)))</formula>
    </cfRule>
    <cfRule type="containsText" dxfId="632" priority="89" operator="containsText" text="Moderado">
      <formula>NOT(ISERROR(SEARCH("Moderado",M55)))</formula>
    </cfRule>
    <cfRule type="containsText" dxfId="631" priority="90" operator="containsText" text="Alto">
      <formula>NOT(ISERROR(SEARCH("Alto",M55)))</formula>
    </cfRule>
    <cfRule type="containsText" dxfId="630" priority="91" operator="containsText" text="Extremo">
      <formula>NOT(ISERROR(SEARCH("Extremo",M55)))</formula>
    </cfRule>
    <cfRule type="colorScale" priority="92">
      <colorScale>
        <cfvo type="min"/>
        <cfvo type="max"/>
        <color rgb="FFFF7128"/>
        <color rgb="FFFFEF9C"/>
      </colorScale>
    </cfRule>
  </conditionalFormatting>
  <conditionalFormatting sqref="N55">
    <cfRule type="containsText" dxfId="629" priority="82" operator="containsText" text="3- Moderado">
      <formula>NOT(ISERROR(SEARCH("3- Moderado",N55)))</formula>
    </cfRule>
    <cfRule type="containsText" dxfId="628" priority="83" operator="containsText" text="6- Moderado">
      <formula>NOT(ISERROR(SEARCH("6- Moderado",N55)))</formula>
    </cfRule>
    <cfRule type="containsText" dxfId="627" priority="84" operator="containsText" text="4- Moderado">
      <formula>NOT(ISERROR(SEARCH("4- Moderado",N55)))</formula>
    </cfRule>
    <cfRule type="containsText" dxfId="626" priority="85" operator="containsText" text="3- Bajo">
      <formula>NOT(ISERROR(SEARCH("3- Bajo",N55)))</formula>
    </cfRule>
    <cfRule type="containsText" dxfId="625" priority="86" operator="containsText" text="4- Bajo">
      <formula>NOT(ISERROR(SEARCH("4- Bajo",N55)))</formula>
    </cfRule>
    <cfRule type="containsText" dxfId="624" priority="87" operator="containsText" text="1- Bajo">
      <formula>NOT(ISERROR(SEARCH("1- Bajo",N55)))</formula>
    </cfRule>
  </conditionalFormatting>
  <conditionalFormatting sqref="H55:H59">
    <cfRule type="containsText" dxfId="623" priority="69" operator="containsText" text="Muy Alta">
      <formula>NOT(ISERROR(SEARCH("Muy Alta",H55)))</formula>
    </cfRule>
    <cfRule type="containsText" dxfId="622" priority="70" operator="containsText" text="Alta">
      <formula>NOT(ISERROR(SEARCH("Alta",H55)))</formula>
    </cfRule>
    <cfRule type="containsText" dxfId="621" priority="71" operator="containsText" text="Muy Alta">
      <formula>NOT(ISERROR(SEARCH("Muy Alta",H55)))</formula>
    </cfRule>
    <cfRule type="containsText" dxfId="620" priority="76" operator="containsText" text="Muy Baja">
      <formula>NOT(ISERROR(SEARCH("Muy Baja",H55)))</formula>
    </cfRule>
    <cfRule type="containsText" dxfId="619" priority="77" operator="containsText" text="Baja">
      <formula>NOT(ISERROR(SEARCH("Baja",H55)))</formula>
    </cfRule>
    <cfRule type="containsText" dxfId="618" priority="78" operator="containsText" text="Media">
      <formula>NOT(ISERROR(SEARCH("Media",H55)))</formula>
    </cfRule>
    <cfRule type="containsText" dxfId="617" priority="79" operator="containsText" text="Alta">
      <formula>NOT(ISERROR(SEARCH("Alta",H55)))</formula>
    </cfRule>
    <cfRule type="containsText" dxfId="616" priority="81" operator="containsText" text="Muy Alta">
      <formula>NOT(ISERROR(SEARCH("Muy Alta",H55)))</formula>
    </cfRule>
  </conditionalFormatting>
  <conditionalFormatting sqref="I55:I59">
    <cfRule type="containsText" dxfId="615" priority="72" operator="containsText" text="Catastrófico">
      <formula>NOT(ISERROR(SEARCH("Catastrófico",I55)))</formula>
    </cfRule>
    <cfRule type="containsText" dxfId="614" priority="73" operator="containsText" text="Mayor">
      <formula>NOT(ISERROR(SEARCH("Mayor",I55)))</formula>
    </cfRule>
    <cfRule type="containsText" dxfId="613" priority="74" operator="containsText" text="Menor">
      <formula>NOT(ISERROR(SEARCH("Menor",I55)))</formula>
    </cfRule>
    <cfRule type="containsText" dxfId="612" priority="75" operator="containsText" text="Leve">
      <formula>NOT(ISERROR(SEARCH("Leve",I55)))</formula>
    </cfRule>
    <cfRule type="containsText" dxfId="611" priority="80" operator="containsText" text="Moderado">
      <formula>NOT(ISERROR(SEARCH("Moderado",I55)))</formula>
    </cfRule>
  </conditionalFormatting>
  <conditionalFormatting sqref="K55:K59">
    <cfRule type="containsText" dxfId="610" priority="67" operator="containsText" text="Media">
      <formula>NOT(ISERROR(SEARCH("Media",K55)))</formula>
    </cfRule>
  </conditionalFormatting>
  <conditionalFormatting sqref="L55:L59">
    <cfRule type="containsText" dxfId="609" priority="66" operator="containsText" text="Moderado">
      <formula>NOT(ISERROR(SEARCH("Moderado",L55)))</formula>
    </cfRule>
  </conditionalFormatting>
  <conditionalFormatting sqref="J55:J59">
    <cfRule type="containsText" dxfId="608" priority="65" operator="containsText" text="Moderado">
      <formula>NOT(ISERROR(SEARCH("Moderado",J55)))</formula>
    </cfRule>
  </conditionalFormatting>
  <conditionalFormatting sqref="J55:J59">
    <cfRule type="containsText" dxfId="607" priority="63" operator="containsText" text="Bajo">
      <formula>NOT(ISERROR(SEARCH("Bajo",J55)))</formula>
    </cfRule>
    <cfRule type="containsText" dxfId="606" priority="64" operator="containsText" text="Extremo">
      <formula>NOT(ISERROR(SEARCH("Extremo",J55)))</formula>
    </cfRule>
  </conditionalFormatting>
  <conditionalFormatting sqref="K55:K59">
    <cfRule type="containsText" dxfId="605" priority="61" operator="containsText" text="Baja">
      <formula>NOT(ISERROR(SEARCH("Baja",K55)))</formula>
    </cfRule>
    <cfRule type="containsText" dxfId="604" priority="62" operator="containsText" text="Muy Baja">
      <formula>NOT(ISERROR(SEARCH("Muy Baja",K55)))</formula>
    </cfRule>
  </conditionalFormatting>
  <conditionalFormatting sqref="K55:K59">
    <cfRule type="containsText" dxfId="603" priority="59" operator="containsText" text="Muy Alta">
      <formula>NOT(ISERROR(SEARCH("Muy Alta",K55)))</formula>
    </cfRule>
    <cfRule type="containsText" dxfId="602" priority="60" operator="containsText" text="Alta">
      <formula>NOT(ISERROR(SEARCH("Alta",K55)))</formula>
    </cfRule>
  </conditionalFormatting>
  <conditionalFormatting sqref="L55:L59">
    <cfRule type="containsText" dxfId="601" priority="55" operator="containsText" text="Catastrófico">
      <formula>NOT(ISERROR(SEARCH("Catastrófico",L55)))</formula>
    </cfRule>
    <cfRule type="containsText" dxfId="600" priority="56" operator="containsText" text="Mayor">
      <formula>NOT(ISERROR(SEARCH("Mayor",L55)))</formula>
    </cfRule>
    <cfRule type="containsText" dxfId="599" priority="57" operator="containsText" text="Menor">
      <formula>NOT(ISERROR(SEARCH("Menor",L55)))</formula>
    </cfRule>
    <cfRule type="containsText" dxfId="598" priority="58" operator="containsText" text="Leve">
      <formula>NOT(ISERROR(SEARCH("Leve",L55)))</formula>
    </cfRule>
  </conditionalFormatting>
  <dataValidations count="7">
    <dataValidation allowBlank="1" showInputMessage="1" showErrorMessage="1" prompt="seleccionar si el responsable de ejecutar las acciones es el nivel central" sqref="Q8"/>
    <dataValidation allowBlank="1" showInputMessage="1" showErrorMessage="1" prompt="Seleccionar si el responsable es el responsable de las acciones es el nivel central" sqref="P7:P8"/>
    <dataValidation allowBlank="1" showInputMessage="1" showErrorMessage="1" prompt="Describir las actividades que se van a desarrollar para el proyecto" sqref="O7"/>
    <dataValidation allowBlank="1" showInputMessage="1" showErrorMessage="1" prompt="El grado de afectación puede ser " sqref="I8"/>
    <dataValidation allowBlank="1" showInputMessage="1" showErrorMessage="1" prompt="Que tan factible es que materialize el riesgo?" sqref="H8"/>
    <dataValidation allowBlank="1" showInputMessage="1" showErrorMessage="1" prompt="Registrar qué factor  que ocasina el riesgo: un facot identtficado el contexto._x000a_O  personas, recursos, estilo de direccion , factores externos, , codiciones ambientales" sqref="F8:G8"/>
    <dataValidation allowBlank="1" showInputMessage="1" showErrorMessage="1" prompt="Seleccionar el tipo de riesgo teniendo en cuenta que  factor organizaconal afecta. Ver explicacion en hoja " sqref="E8"/>
  </dataValidation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JR59"/>
  <sheetViews>
    <sheetView topLeftCell="A4" zoomScale="71" zoomScaleNormal="71" workbookViewId="0">
      <selection activeCell="D10" sqref="D10:D14"/>
    </sheetView>
  </sheetViews>
  <sheetFormatPr baseColWidth="10" defaultColWidth="11.42578125" defaultRowHeight="15"/>
  <cols>
    <col min="1" max="2" width="18.42578125" style="82" customWidth="1"/>
    <col min="3" max="3" width="15.5703125" customWidth="1"/>
    <col min="4" max="4" width="27.5703125" style="82" customWidth="1"/>
    <col min="5" max="5" width="18" style="206" customWidth="1"/>
    <col min="6" max="6" width="40.140625" customWidth="1"/>
    <col min="7" max="7" width="20.42578125" customWidth="1"/>
    <col min="8" max="8" width="10.42578125" style="207" customWidth="1"/>
    <col min="9" max="9" width="11.42578125" style="207" customWidth="1"/>
    <col min="10" max="10" width="10.140625" style="208" customWidth="1"/>
    <col min="11" max="11" width="11.42578125" style="207" customWidth="1"/>
    <col min="12" max="12" width="10.85546875" style="207" customWidth="1"/>
    <col min="13" max="13" width="18.28515625" style="207" bestFit="1" customWidth="1"/>
    <col min="14" max="14" width="18.28515625" bestFit="1" customWidth="1"/>
    <col min="15" max="15" width="32.85546875" customWidth="1"/>
    <col min="16" max="16" width="12.42578125" customWidth="1"/>
    <col min="17" max="17" width="15.140625" customWidth="1"/>
    <col min="18" max="18" width="17.42578125" customWidth="1"/>
    <col min="19" max="19" width="17.140625" customWidth="1"/>
    <col min="20" max="20" width="16.140625" customWidth="1"/>
    <col min="21" max="176" width="11.42578125" style="126"/>
  </cols>
  <sheetData>
    <row r="1" spans="1:278" s="167" customFormat="1" ht="16.5" customHeight="1">
      <c r="A1" s="412"/>
      <c r="B1" s="413"/>
      <c r="C1" s="413"/>
      <c r="D1" s="526" t="s">
        <v>390</v>
      </c>
      <c r="E1" s="526"/>
      <c r="F1" s="526"/>
      <c r="G1" s="526"/>
      <c r="H1" s="526"/>
      <c r="I1" s="526"/>
      <c r="J1" s="526"/>
      <c r="K1" s="526"/>
      <c r="L1" s="526"/>
      <c r="M1" s="526"/>
      <c r="N1" s="526"/>
      <c r="O1" s="526"/>
      <c r="P1" s="526"/>
      <c r="Q1" s="527"/>
      <c r="R1" s="404" t="s">
        <v>67</v>
      </c>
      <c r="S1" s="404"/>
      <c r="T1" s="404"/>
      <c r="U1" s="166"/>
      <c r="V1" s="166"/>
      <c r="W1" s="166"/>
      <c r="X1" s="166"/>
      <c r="Y1" s="166"/>
      <c r="Z1" s="166"/>
      <c r="AA1" s="166"/>
      <c r="AB1" s="166"/>
      <c r="AC1" s="166"/>
      <c r="AD1" s="166"/>
      <c r="AE1" s="166"/>
      <c r="AF1" s="166"/>
      <c r="AG1" s="166"/>
      <c r="AH1" s="166"/>
      <c r="AI1" s="166"/>
      <c r="AJ1" s="166"/>
      <c r="AK1" s="166"/>
      <c r="AL1" s="166"/>
      <c r="AM1" s="166"/>
      <c r="AN1" s="166"/>
      <c r="AO1" s="166"/>
      <c r="AP1" s="166"/>
      <c r="AQ1" s="166"/>
      <c r="AR1" s="166"/>
      <c r="AS1" s="166"/>
      <c r="AT1" s="166"/>
      <c r="AU1" s="166"/>
      <c r="AV1" s="166"/>
      <c r="AW1" s="166"/>
      <c r="AX1" s="166"/>
      <c r="AY1" s="166"/>
      <c r="AZ1" s="166"/>
      <c r="BA1" s="166"/>
      <c r="BB1" s="166"/>
      <c r="BC1" s="166"/>
      <c r="BD1" s="166"/>
      <c r="BE1" s="166"/>
      <c r="BF1" s="166"/>
      <c r="BG1" s="166"/>
      <c r="BH1" s="166"/>
      <c r="BI1" s="166"/>
      <c r="BJ1" s="166"/>
      <c r="BK1" s="166"/>
      <c r="BL1" s="166"/>
      <c r="BM1" s="166"/>
      <c r="BN1" s="166"/>
      <c r="BO1" s="166"/>
      <c r="BP1" s="166"/>
      <c r="BQ1" s="166"/>
      <c r="BR1" s="166"/>
      <c r="BS1" s="166"/>
      <c r="BT1" s="166"/>
      <c r="BU1" s="166"/>
      <c r="BV1" s="166"/>
      <c r="BW1" s="166"/>
      <c r="BX1" s="166"/>
      <c r="BY1" s="166"/>
      <c r="BZ1" s="166"/>
      <c r="CA1" s="166"/>
      <c r="CB1" s="166"/>
      <c r="CC1" s="166"/>
      <c r="CD1" s="166"/>
      <c r="CE1" s="166"/>
      <c r="CF1" s="166"/>
      <c r="CG1" s="166"/>
      <c r="CH1" s="166"/>
      <c r="CI1" s="166"/>
      <c r="CJ1" s="166"/>
      <c r="CK1" s="166"/>
      <c r="CL1" s="166"/>
      <c r="CM1" s="166"/>
      <c r="CN1" s="166"/>
      <c r="CO1" s="166"/>
      <c r="CP1" s="166"/>
      <c r="CQ1" s="166"/>
      <c r="CR1" s="166"/>
      <c r="CS1" s="166"/>
      <c r="CT1" s="166"/>
      <c r="CU1" s="166"/>
      <c r="CV1" s="166"/>
      <c r="CW1" s="166"/>
      <c r="CX1" s="166"/>
      <c r="CY1" s="166"/>
      <c r="CZ1" s="166"/>
      <c r="DA1" s="166"/>
      <c r="DB1" s="166"/>
      <c r="DC1" s="166"/>
      <c r="DD1" s="166"/>
      <c r="DE1" s="166"/>
      <c r="DF1" s="166"/>
      <c r="DG1" s="166"/>
      <c r="DH1" s="166"/>
      <c r="DI1" s="166"/>
      <c r="DJ1" s="166"/>
      <c r="DK1" s="166"/>
      <c r="DL1" s="166"/>
      <c r="DM1" s="166"/>
      <c r="DN1" s="166"/>
      <c r="DO1" s="166"/>
      <c r="DP1" s="166"/>
      <c r="DQ1" s="166"/>
      <c r="DR1" s="166"/>
      <c r="DS1" s="166"/>
      <c r="DT1" s="166"/>
      <c r="DU1" s="166"/>
      <c r="DV1" s="166"/>
      <c r="DW1" s="166"/>
      <c r="DX1" s="166"/>
      <c r="DY1" s="166"/>
      <c r="DZ1" s="166"/>
      <c r="EA1" s="166"/>
      <c r="EB1" s="166"/>
      <c r="EC1" s="166"/>
      <c r="ED1" s="166"/>
      <c r="EE1" s="166"/>
      <c r="EF1" s="166"/>
      <c r="EG1" s="166"/>
      <c r="EH1" s="166"/>
      <c r="EI1" s="166"/>
      <c r="EJ1" s="166"/>
      <c r="EK1" s="166"/>
      <c r="EL1" s="166"/>
      <c r="EM1" s="166"/>
      <c r="EN1" s="166"/>
      <c r="EO1" s="166"/>
      <c r="EP1" s="166"/>
      <c r="EQ1" s="166"/>
      <c r="ER1" s="166"/>
      <c r="ES1" s="166"/>
      <c r="ET1" s="166"/>
      <c r="EU1" s="166"/>
      <c r="EV1" s="166"/>
      <c r="EW1" s="166"/>
      <c r="EX1" s="166"/>
      <c r="EY1" s="166"/>
      <c r="EZ1" s="166"/>
      <c r="FA1" s="166"/>
      <c r="FB1" s="166"/>
      <c r="FC1" s="166"/>
      <c r="FD1" s="166"/>
      <c r="FE1" s="166"/>
      <c r="FF1" s="166"/>
      <c r="FG1" s="166"/>
      <c r="FH1" s="166"/>
      <c r="FI1" s="166"/>
      <c r="FJ1" s="166"/>
      <c r="FK1" s="166"/>
      <c r="FL1" s="166"/>
      <c r="FM1" s="166"/>
      <c r="FN1" s="166"/>
      <c r="FO1" s="166"/>
      <c r="FP1" s="166"/>
      <c r="FQ1" s="166"/>
      <c r="FR1" s="166"/>
      <c r="FS1" s="166"/>
      <c r="FT1" s="166"/>
      <c r="FU1" s="166"/>
      <c r="FV1" s="166"/>
      <c r="FW1" s="166"/>
      <c r="FX1" s="166"/>
      <c r="FY1" s="166"/>
      <c r="FZ1" s="166"/>
      <c r="GA1" s="166"/>
      <c r="GB1" s="166"/>
      <c r="GC1" s="166"/>
      <c r="GD1" s="166"/>
      <c r="GE1" s="166"/>
      <c r="GF1" s="166"/>
      <c r="GG1" s="166"/>
      <c r="GH1" s="166"/>
      <c r="GI1" s="166"/>
      <c r="GJ1" s="166"/>
      <c r="GK1" s="166"/>
      <c r="GL1" s="166"/>
      <c r="GM1" s="166"/>
      <c r="GN1" s="166"/>
      <c r="GO1" s="166"/>
      <c r="GP1" s="166"/>
      <c r="GQ1" s="166"/>
      <c r="GR1" s="166"/>
      <c r="GS1" s="166"/>
      <c r="GT1" s="166"/>
      <c r="GU1" s="166"/>
      <c r="GV1" s="166"/>
      <c r="GW1" s="166"/>
      <c r="GX1" s="166"/>
      <c r="GY1" s="166"/>
      <c r="GZ1" s="166"/>
      <c r="HA1" s="166"/>
      <c r="HB1" s="166"/>
      <c r="HC1" s="166"/>
      <c r="HD1" s="166"/>
      <c r="HE1" s="166"/>
      <c r="HF1" s="166"/>
      <c r="HG1" s="166"/>
      <c r="HH1" s="166"/>
      <c r="HI1" s="166"/>
      <c r="HJ1" s="166"/>
      <c r="HK1" s="166"/>
      <c r="HL1" s="166"/>
      <c r="HM1" s="166"/>
      <c r="HN1" s="166"/>
      <c r="HO1" s="166"/>
      <c r="HP1" s="166"/>
      <c r="HQ1" s="166"/>
      <c r="HR1" s="166"/>
      <c r="HS1" s="166"/>
      <c r="HT1" s="166"/>
      <c r="HU1" s="166"/>
      <c r="HV1" s="166"/>
      <c r="HW1" s="166"/>
      <c r="HX1" s="166"/>
      <c r="HY1" s="166"/>
      <c r="HZ1" s="166"/>
      <c r="IA1" s="166"/>
      <c r="IB1" s="166"/>
      <c r="IC1" s="166"/>
      <c r="ID1" s="166"/>
      <c r="IE1" s="166"/>
      <c r="IF1" s="166"/>
      <c r="IG1" s="166"/>
      <c r="IH1" s="166"/>
      <c r="II1" s="166"/>
      <c r="IJ1" s="166"/>
      <c r="IK1" s="166"/>
      <c r="IL1" s="166"/>
      <c r="IM1" s="166"/>
      <c r="IN1" s="166"/>
      <c r="IO1" s="166"/>
      <c r="IP1" s="166"/>
      <c r="IQ1" s="166"/>
      <c r="IR1" s="166"/>
      <c r="IS1" s="166"/>
      <c r="IT1" s="166"/>
      <c r="IU1" s="166"/>
      <c r="IV1" s="166"/>
      <c r="IW1" s="166"/>
      <c r="IX1" s="166"/>
      <c r="IY1" s="166"/>
      <c r="IZ1" s="166"/>
      <c r="JA1" s="166"/>
      <c r="JB1" s="166"/>
      <c r="JC1" s="166"/>
      <c r="JD1" s="166"/>
      <c r="JE1" s="166"/>
      <c r="JF1" s="166"/>
      <c r="JG1" s="166"/>
      <c r="JH1" s="166"/>
      <c r="JI1" s="166"/>
      <c r="JJ1" s="166"/>
      <c r="JK1" s="166"/>
      <c r="JL1" s="166"/>
      <c r="JM1" s="166"/>
      <c r="JN1" s="166"/>
      <c r="JO1" s="166"/>
      <c r="JP1" s="166"/>
      <c r="JQ1" s="166"/>
      <c r="JR1" s="166"/>
    </row>
    <row r="2" spans="1:278" s="167" customFormat="1" ht="39.75" customHeight="1">
      <c r="A2" s="414"/>
      <c r="B2" s="415"/>
      <c r="C2" s="415"/>
      <c r="D2" s="528"/>
      <c r="E2" s="528"/>
      <c r="F2" s="528"/>
      <c r="G2" s="528"/>
      <c r="H2" s="528"/>
      <c r="I2" s="528"/>
      <c r="J2" s="528"/>
      <c r="K2" s="528"/>
      <c r="L2" s="528"/>
      <c r="M2" s="528"/>
      <c r="N2" s="528"/>
      <c r="O2" s="528"/>
      <c r="P2" s="528"/>
      <c r="Q2" s="529"/>
      <c r="R2" s="404"/>
      <c r="S2" s="404"/>
      <c r="T2" s="404"/>
      <c r="U2" s="166"/>
      <c r="V2" s="166"/>
      <c r="W2" s="166"/>
      <c r="X2" s="166"/>
      <c r="Y2" s="166"/>
      <c r="Z2" s="166"/>
      <c r="AA2" s="166"/>
      <c r="AB2" s="166"/>
      <c r="AC2" s="166"/>
      <c r="AD2" s="166"/>
      <c r="AE2" s="166"/>
      <c r="AF2" s="166"/>
      <c r="AG2" s="166"/>
      <c r="AH2" s="166"/>
      <c r="AI2" s="166"/>
      <c r="AJ2" s="166"/>
      <c r="AK2" s="166"/>
      <c r="AL2" s="166"/>
      <c r="AM2" s="166"/>
      <c r="AN2" s="166"/>
      <c r="AO2" s="166"/>
      <c r="AP2" s="166"/>
      <c r="AQ2" s="166"/>
      <c r="AR2" s="166"/>
      <c r="AS2" s="166"/>
      <c r="AT2" s="166"/>
      <c r="AU2" s="166"/>
      <c r="AV2" s="166"/>
      <c r="AW2" s="166"/>
      <c r="AX2" s="166"/>
      <c r="AY2" s="166"/>
      <c r="AZ2" s="166"/>
      <c r="BA2" s="166"/>
      <c r="BB2" s="166"/>
      <c r="BC2" s="166"/>
      <c r="BD2" s="166"/>
      <c r="BE2" s="166"/>
      <c r="BF2" s="166"/>
      <c r="BG2" s="166"/>
      <c r="BH2" s="166"/>
      <c r="BI2" s="166"/>
      <c r="BJ2" s="166"/>
      <c r="BK2" s="166"/>
      <c r="BL2" s="166"/>
      <c r="BM2" s="166"/>
      <c r="BN2" s="166"/>
      <c r="BO2" s="166"/>
      <c r="BP2" s="166"/>
      <c r="BQ2" s="166"/>
      <c r="BR2" s="166"/>
      <c r="BS2" s="166"/>
      <c r="BT2" s="166"/>
      <c r="BU2" s="166"/>
      <c r="BV2" s="166"/>
      <c r="BW2" s="166"/>
      <c r="BX2" s="166"/>
      <c r="BY2" s="166"/>
      <c r="BZ2" s="166"/>
      <c r="CA2" s="166"/>
      <c r="CB2" s="166"/>
      <c r="CC2" s="166"/>
      <c r="CD2" s="166"/>
      <c r="CE2" s="166"/>
      <c r="CF2" s="166"/>
      <c r="CG2" s="166"/>
      <c r="CH2" s="166"/>
      <c r="CI2" s="166"/>
      <c r="CJ2" s="166"/>
      <c r="CK2" s="166"/>
      <c r="CL2" s="166"/>
      <c r="CM2" s="166"/>
      <c r="CN2" s="166"/>
      <c r="CO2" s="166"/>
      <c r="CP2" s="166"/>
      <c r="CQ2" s="166"/>
      <c r="CR2" s="166"/>
      <c r="CS2" s="166"/>
      <c r="CT2" s="166"/>
      <c r="CU2" s="166"/>
      <c r="CV2" s="166"/>
      <c r="CW2" s="166"/>
      <c r="CX2" s="166"/>
      <c r="CY2" s="166"/>
      <c r="CZ2" s="166"/>
      <c r="DA2" s="166"/>
      <c r="DB2" s="166"/>
      <c r="DC2" s="166"/>
      <c r="DD2" s="166"/>
      <c r="DE2" s="166"/>
      <c r="DF2" s="166"/>
      <c r="DG2" s="166"/>
      <c r="DH2" s="166"/>
      <c r="DI2" s="166"/>
      <c r="DJ2" s="166"/>
      <c r="DK2" s="166"/>
      <c r="DL2" s="166"/>
      <c r="DM2" s="166"/>
      <c r="DN2" s="166"/>
      <c r="DO2" s="166"/>
      <c r="DP2" s="166"/>
      <c r="DQ2" s="166"/>
      <c r="DR2" s="166"/>
      <c r="DS2" s="166"/>
      <c r="DT2" s="166"/>
      <c r="DU2" s="166"/>
      <c r="DV2" s="166"/>
      <c r="DW2" s="166"/>
      <c r="DX2" s="166"/>
      <c r="DY2" s="166"/>
      <c r="DZ2" s="166"/>
      <c r="EA2" s="166"/>
      <c r="EB2" s="166"/>
      <c r="EC2" s="166"/>
      <c r="ED2" s="166"/>
      <c r="EE2" s="166"/>
      <c r="EF2" s="166"/>
      <c r="EG2" s="166"/>
      <c r="EH2" s="166"/>
      <c r="EI2" s="166"/>
      <c r="EJ2" s="166"/>
      <c r="EK2" s="166"/>
      <c r="EL2" s="166"/>
      <c r="EM2" s="166"/>
      <c r="EN2" s="166"/>
      <c r="EO2" s="166"/>
      <c r="EP2" s="166"/>
      <c r="EQ2" s="166"/>
      <c r="ER2" s="166"/>
      <c r="ES2" s="166"/>
      <c r="ET2" s="166"/>
      <c r="EU2" s="166"/>
      <c r="EV2" s="166"/>
      <c r="EW2" s="166"/>
      <c r="EX2" s="166"/>
      <c r="EY2" s="166"/>
      <c r="EZ2" s="166"/>
      <c r="FA2" s="166"/>
      <c r="FB2" s="166"/>
      <c r="FC2" s="166"/>
      <c r="FD2" s="166"/>
      <c r="FE2" s="166"/>
      <c r="FF2" s="166"/>
      <c r="FG2" s="166"/>
      <c r="FH2" s="166"/>
      <c r="FI2" s="166"/>
      <c r="FJ2" s="166"/>
      <c r="FK2" s="166"/>
      <c r="FL2" s="166"/>
      <c r="FM2" s="166"/>
      <c r="FN2" s="166"/>
      <c r="FO2" s="166"/>
      <c r="FP2" s="166"/>
      <c r="FQ2" s="166"/>
      <c r="FR2" s="166"/>
      <c r="FS2" s="166"/>
      <c r="FT2" s="166"/>
      <c r="FU2" s="166"/>
      <c r="FV2" s="166"/>
      <c r="FW2" s="166"/>
      <c r="FX2" s="166"/>
      <c r="FY2" s="166"/>
      <c r="FZ2" s="166"/>
      <c r="GA2" s="166"/>
      <c r="GB2" s="166"/>
      <c r="GC2" s="166"/>
      <c r="GD2" s="166"/>
      <c r="GE2" s="166"/>
      <c r="GF2" s="166"/>
      <c r="GG2" s="166"/>
      <c r="GH2" s="166"/>
      <c r="GI2" s="166"/>
      <c r="GJ2" s="166"/>
      <c r="GK2" s="166"/>
      <c r="GL2" s="166"/>
      <c r="GM2" s="166"/>
      <c r="GN2" s="166"/>
      <c r="GO2" s="166"/>
      <c r="GP2" s="166"/>
      <c r="GQ2" s="166"/>
      <c r="GR2" s="166"/>
      <c r="GS2" s="166"/>
      <c r="GT2" s="166"/>
      <c r="GU2" s="166"/>
      <c r="GV2" s="166"/>
      <c r="GW2" s="166"/>
      <c r="GX2" s="166"/>
      <c r="GY2" s="166"/>
      <c r="GZ2" s="166"/>
      <c r="HA2" s="166"/>
      <c r="HB2" s="166"/>
      <c r="HC2" s="166"/>
      <c r="HD2" s="166"/>
      <c r="HE2" s="166"/>
      <c r="HF2" s="166"/>
      <c r="HG2" s="166"/>
      <c r="HH2" s="166"/>
      <c r="HI2" s="166"/>
      <c r="HJ2" s="166"/>
      <c r="HK2" s="166"/>
      <c r="HL2" s="166"/>
      <c r="HM2" s="166"/>
      <c r="HN2" s="166"/>
      <c r="HO2" s="166"/>
      <c r="HP2" s="166"/>
      <c r="HQ2" s="166"/>
      <c r="HR2" s="166"/>
      <c r="HS2" s="166"/>
      <c r="HT2" s="166"/>
      <c r="HU2" s="166"/>
      <c r="HV2" s="166"/>
      <c r="HW2" s="166"/>
      <c r="HX2" s="166"/>
      <c r="HY2" s="166"/>
      <c r="HZ2" s="166"/>
      <c r="IA2" s="166"/>
      <c r="IB2" s="166"/>
      <c r="IC2" s="166"/>
      <c r="ID2" s="166"/>
      <c r="IE2" s="166"/>
      <c r="IF2" s="166"/>
      <c r="IG2" s="166"/>
      <c r="IH2" s="166"/>
      <c r="II2" s="166"/>
      <c r="IJ2" s="166"/>
      <c r="IK2" s="166"/>
      <c r="IL2" s="166"/>
      <c r="IM2" s="166"/>
      <c r="IN2" s="166"/>
      <c r="IO2" s="166"/>
      <c r="IP2" s="166"/>
      <c r="IQ2" s="166"/>
      <c r="IR2" s="166"/>
      <c r="IS2" s="166"/>
      <c r="IT2" s="166"/>
      <c r="IU2" s="166"/>
      <c r="IV2" s="166"/>
      <c r="IW2" s="166"/>
      <c r="IX2" s="166"/>
      <c r="IY2" s="166"/>
      <c r="IZ2" s="166"/>
      <c r="JA2" s="166"/>
      <c r="JB2" s="166"/>
      <c r="JC2" s="166"/>
      <c r="JD2" s="166"/>
      <c r="JE2" s="166"/>
      <c r="JF2" s="166"/>
      <c r="JG2" s="166"/>
      <c r="JH2" s="166"/>
      <c r="JI2" s="166"/>
      <c r="JJ2" s="166"/>
      <c r="JK2" s="166"/>
      <c r="JL2" s="166"/>
      <c r="JM2" s="166"/>
      <c r="JN2" s="166"/>
      <c r="JO2" s="166"/>
      <c r="JP2" s="166"/>
      <c r="JQ2" s="166"/>
      <c r="JR2" s="166"/>
    </row>
    <row r="3" spans="1:278" s="167" customFormat="1" ht="3" customHeight="1">
      <c r="A3" s="2"/>
      <c r="B3" s="2"/>
      <c r="C3" s="221"/>
      <c r="D3" s="528"/>
      <c r="E3" s="528"/>
      <c r="F3" s="528"/>
      <c r="G3" s="528"/>
      <c r="H3" s="528"/>
      <c r="I3" s="528"/>
      <c r="J3" s="528"/>
      <c r="K3" s="528"/>
      <c r="L3" s="528"/>
      <c r="M3" s="528"/>
      <c r="N3" s="528"/>
      <c r="O3" s="528"/>
      <c r="P3" s="528"/>
      <c r="Q3" s="529"/>
      <c r="R3" s="404"/>
      <c r="S3" s="404"/>
      <c r="T3" s="404"/>
      <c r="U3" s="166"/>
      <c r="V3" s="166"/>
      <c r="W3" s="166"/>
      <c r="X3" s="166"/>
      <c r="Y3" s="166"/>
      <c r="Z3" s="166"/>
      <c r="AA3" s="166"/>
      <c r="AB3" s="166"/>
      <c r="AC3" s="166"/>
      <c r="AD3" s="166"/>
      <c r="AE3" s="166"/>
      <c r="AF3" s="166"/>
      <c r="AG3" s="166"/>
      <c r="AH3" s="166"/>
      <c r="AI3" s="166"/>
      <c r="AJ3" s="166"/>
      <c r="AK3" s="166"/>
      <c r="AL3" s="166"/>
      <c r="AM3" s="166"/>
      <c r="AN3" s="166"/>
      <c r="AO3" s="166"/>
      <c r="AP3" s="166"/>
      <c r="AQ3" s="166"/>
      <c r="AR3" s="166"/>
      <c r="AS3" s="166"/>
      <c r="AT3" s="166"/>
      <c r="AU3" s="166"/>
      <c r="AV3" s="166"/>
      <c r="AW3" s="166"/>
      <c r="AX3" s="166"/>
      <c r="AY3" s="166"/>
      <c r="AZ3" s="166"/>
      <c r="BA3" s="166"/>
      <c r="BB3" s="166"/>
      <c r="BC3" s="166"/>
      <c r="BD3" s="166"/>
      <c r="BE3" s="166"/>
      <c r="BF3" s="166"/>
      <c r="BG3" s="166"/>
      <c r="BH3" s="166"/>
      <c r="BI3" s="166"/>
      <c r="BJ3" s="166"/>
      <c r="BK3" s="166"/>
      <c r="BL3" s="166"/>
      <c r="BM3" s="166"/>
      <c r="BN3" s="166"/>
      <c r="BO3" s="166"/>
      <c r="BP3" s="166"/>
      <c r="BQ3" s="166"/>
      <c r="BR3" s="166"/>
      <c r="BS3" s="166"/>
      <c r="BT3" s="166"/>
      <c r="BU3" s="166"/>
      <c r="BV3" s="166"/>
      <c r="BW3" s="166"/>
      <c r="BX3" s="166"/>
      <c r="BY3" s="166"/>
      <c r="BZ3" s="166"/>
      <c r="CA3" s="166"/>
      <c r="CB3" s="166"/>
      <c r="CC3" s="166"/>
      <c r="CD3" s="166"/>
      <c r="CE3" s="166"/>
      <c r="CF3" s="166"/>
      <c r="CG3" s="166"/>
      <c r="CH3" s="166"/>
      <c r="CI3" s="166"/>
      <c r="CJ3" s="166"/>
      <c r="CK3" s="166"/>
      <c r="CL3" s="166"/>
      <c r="CM3" s="166"/>
      <c r="CN3" s="166"/>
      <c r="CO3" s="166"/>
      <c r="CP3" s="166"/>
      <c r="CQ3" s="166"/>
      <c r="CR3" s="166"/>
      <c r="CS3" s="166"/>
      <c r="CT3" s="166"/>
      <c r="CU3" s="166"/>
      <c r="CV3" s="166"/>
      <c r="CW3" s="166"/>
      <c r="CX3" s="166"/>
      <c r="CY3" s="166"/>
      <c r="CZ3" s="166"/>
      <c r="DA3" s="166"/>
      <c r="DB3" s="166"/>
      <c r="DC3" s="166"/>
      <c r="DD3" s="166"/>
      <c r="DE3" s="166"/>
      <c r="DF3" s="166"/>
      <c r="DG3" s="166"/>
      <c r="DH3" s="166"/>
      <c r="DI3" s="166"/>
      <c r="DJ3" s="166"/>
      <c r="DK3" s="166"/>
      <c r="DL3" s="166"/>
      <c r="DM3" s="166"/>
      <c r="DN3" s="166"/>
      <c r="DO3" s="166"/>
      <c r="DP3" s="166"/>
      <c r="DQ3" s="166"/>
      <c r="DR3" s="166"/>
      <c r="DS3" s="166"/>
      <c r="DT3" s="166"/>
      <c r="DU3" s="166"/>
      <c r="DV3" s="166"/>
      <c r="DW3" s="166"/>
      <c r="DX3" s="166"/>
      <c r="DY3" s="166"/>
      <c r="DZ3" s="166"/>
      <c r="EA3" s="166"/>
      <c r="EB3" s="166"/>
      <c r="EC3" s="166"/>
      <c r="ED3" s="166"/>
      <c r="EE3" s="166"/>
      <c r="EF3" s="166"/>
      <c r="EG3" s="166"/>
      <c r="EH3" s="166"/>
      <c r="EI3" s="166"/>
      <c r="EJ3" s="166"/>
      <c r="EK3" s="166"/>
      <c r="EL3" s="166"/>
      <c r="EM3" s="166"/>
      <c r="EN3" s="166"/>
      <c r="EO3" s="166"/>
      <c r="EP3" s="166"/>
      <c r="EQ3" s="166"/>
      <c r="ER3" s="166"/>
      <c r="ES3" s="166"/>
      <c r="ET3" s="166"/>
      <c r="EU3" s="166"/>
      <c r="EV3" s="166"/>
      <c r="EW3" s="166"/>
      <c r="EX3" s="166"/>
      <c r="EY3" s="166"/>
      <c r="EZ3" s="166"/>
      <c r="FA3" s="166"/>
      <c r="FB3" s="166"/>
      <c r="FC3" s="166"/>
      <c r="FD3" s="166"/>
      <c r="FE3" s="166"/>
      <c r="FF3" s="166"/>
      <c r="FG3" s="166"/>
      <c r="FH3" s="166"/>
      <c r="FI3" s="166"/>
      <c r="FJ3" s="166"/>
      <c r="FK3" s="166"/>
      <c r="FL3" s="166"/>
      <c r="FM3" s="166"/>
      <c r="FN3" s="166"/>
      <c r="FO3" s="166"/>
      <c r="FP3" s="166"/>
      <c r="FQ3" s="166"/>
      <c r="FR3" s="166"/>
      <c r="FS3" s="166"/>
      <c r="FT3" s="166"/>
      <c r="FU3" s="166"/>
      <c r="FV3" s="166"/>
      <c r="FW3" s="166"/>
      <c r="FX3" s="166"/>
      <c r="FY3" s="166"/>
      <c r="FZ3" s="166"/>
      <c r="GA3" s="166"/>
      <c r="GB3" s="166"/>
      <c r="GC3" s="166"/>
      <c r="GD3" s="166"/>
      <c r="GE3" s="166"/>
      <c r="GF3" s="166"/>
      <c r="GG3" s="166"/>
      <c r="GH3" s="166"/>
      <c r="GI3" s="166"/>
      <c r="GJ3" s="166"/>
      <c r="GK3" s="166"/>
      <c r="GL3" s="166"/>
      <c r="GM3" s="166"/>
      <c r="GN3" s="166"/>
      <c r="GO3" s="166"/>
      <c r="GP3" s="166"/>
      <c r="GQ3" s="166"/>
      <c r="GR3" s="166"/>
      <c r="GS3" s="166"/>
      <c r="GT3" s="166"/>
      <c r="GU3" s="166"/>
      <c r="GV3" s="166"/>
      <c r="GW3" s="166"/>
      <c r="GX3" s="166"/>
      <c r="GY3" s="166"/>
      <c r="GZ3" s="166"/>
      <c r="HA3" s="166"/>
      <c r="HB3" s="166"/>
      <c r="HC3" s="166"/>
      <c r="HD3" s="166"/>
      <c r="HE3" s="166"/>
      <c r="HF3" s="166"/>
      <c r="HG3" s="166"/>
      <c r="HH3" s="166"/>
      <c r="HI3" s="166"/>
      <c r="HJ3" s="166"/>
      <c r="HK3" s="166"/>
      <c r="HL3" s="166"/>
      <c r="HM3" s="166"/>
      <c r="HN3" s="166"/>
      <c r="HO3" s="166"/>
      <c r="HP3" s="166"/>
      <c r="HQ3" s="166"/>
      <c r="HR3" s="166"/>
      <c r="HS3" s="166"/>
      <c r="HT3" s="166"/>
      <c r="HU3" s="166"/>
      <c r="HV3" s="166"/>
      <c r="HW3" s="166"/>
      <c r="HX3" s="166"/>
      <c r="HY3" s="166"/>
      <c r="HZ3" s="166"/>
      <c r="IA3" s="166"/>
      <c r="IB3" s="166"/>
      <c r="IC3" s="166"/>
      <c r="ID3" s="166"/>
      <c r="IE3" s="166"/>
      <c r="IF3" s="166"/>
      <c r="IG3" s="166"/>
      <c r="IH3" s="166"/>
      <c r="II3" s="166"/>
      <c r="IJ3" s="166"/>
      <c r="IK3" s="166"/>
      <c r="IL3" s="166"/>
      <c r="IM3" s="166"/>
      <c r="IN3" s="166"/>
      <c r="IO3" s="166"/>
      <c r="IP3" s="166"/>
      <c r="IQ3" s="166"/>
      <c r="IR3" s="166"/>
      <c r="IS3" s="166"/>
      <c r="IT3" s="166"/>
      <c r="IU3" s="166"/>
      <c r="IV3" s="166"/>
      <c r="IW3" s="166"/>
      <c r="IX3" s="166"/>
      <c r="IY3" s="166"/>
      <c r="IZ3" s="166"/>
      <c r="JA3" s="166"/>
      <c r="JB3" s="166"/>
      <c r="JC3" s="166"/>
      <c r="JD3" s="166"/>
      <c r="JE3" s="166"/>
      <c r="JF3" s="166"/>
      <c r="JG3" s="166"/>
      <c r="JH3" s="166"/>
      <c r="JI3" s="166"/>
      <c r="JJ3" s="166"/>
      <c r="JK3" s="166"/>
      <c r="JL3" s="166"/>
      <c r="JM3" s="166"/>
      <c r="JN3" s="166"/>
      <c r="JO3" s="166"/>
      <c r="JP3" s="166"/>
      <c r="JQ3" s="166"/>
      <c r="JR3" s="166"/>
    </row>
    <row r="4" spans="1:278" s="167" customFormat="1" ht="41.25" customHeight="1">
      <c r="A4" s="405" t="s">
        <v>0</v>
      </c>
      <c r="B4" s="406"/>
      <c r="C4" s="407"/>
      <c r="D4" s="408" t="str">
        <f>'Mapa Final'!D4</f>
        <v>Gestión de la formación judicial</v>
      </c>
      <c r="E4" s="409"/>
      <c r="F4" s="409"/>
      <c r="G4" s="409"/>
      <c r="H4" s="409"/>
      <c r="I4" s="409"/>
      <c r="J4" s="409"/>
      <c r="K4" s="409"/>
      <c r="L4" s="409"/>
      <c r="M4" s="409"/>
      <c r="N4" s="410"/>
      <c r="O4" s="411"/>
      <c r="P4" s="411"/>
      <c r="Q4" s="411"/>
      <c r="R4" s="1"/>
      <c r="S4" s="1"/>
      <c r="T4" s="1"/>
      <c r="U4" s="166"/>
      <c r="V4" s="166"/>
      <c r="W4" s="166"/>
      <c r="X4" s="166"/>
      <c r="Y4" s="166"/>
      <c r="Z4" s="166"/>
      <c r="AA4" s="166"/>
      <c r="AB4" s="166"/>
      <c r="AC4" s="166"/>
      <c r="AD4" s="166"/>
      <c r="AE4" s="166"/>
      <c r="AF4" s="166"/>
      <c r="AG4" s="166"/>
      <c r="AH4" s="166"/>
      <c r="AI4" s="166"/>
      <c r="AJ4" s="166"/>
      <c r="AK4" s="166"/>
      <c r="AL4" s="166"/>
      <c r="AM4" s="166"/>
      <c r="AN4" s="166"/>
      <c r="AO4" s="166"/>
      <c r="AP4" s="166"/>
      <c r="AQ4" s="166"/>
      <c r="AR4" s="166"/>
      <c r="AS4" s="166"/>
      <c r="AT4" s="166"/>
      <c r="AU4" s="166"/>
      <c r="AV4" s="166"/>
      <c r="AW4" s="166"/>
      <c r="AX4" s="166"/>
      <c r="AY4" s="166"/>
      <c r="AZ4" s="166"/>
      <c r="BA4" s="166"/>
      <c r="BB4" s="166"/>
      <c r="BC4" s="166"/>
      <c r="BD4" s="166"/>
      <c r="BE4" s="166"/>
      <c r="BF4" s="166"/>
      <c r="BG4" s="166"/>
      <c r="BH4" s="166"/>
      <c r="BI4" s="166"/>
      <c r="BJ4" s="166"/>
      <c r="BK4" s="166"/>
      <c r="BL4" s="166"/>
      <c r="BM4" s="166"/>
      <c r="BN4" s="166"/>
      <c r="BO4" s="166"/>
      <c r="BP4" s="166"/>
      <c r="BQ4" s="166"/>
      <c r="BR4" s="166"/>
      <c r="BS4" s="166"/>
      <c r="BT4" s="166"/>
      <c r="BU4" s="166"/>
      <c r="BV4" s="166"/>
      <c r="BW4" s="166"/>
      <c r="BX4" s="166"/>
      <c r="BY4" s="166"/>
      <c r="BZ4" s="166"/>
      <c r="CA4" s="166"/>
      <c r="CB4" s="166"/>
      <c r="CC4" s="166"/>
      <c r="CD4" s="166"/>
      <c r="CE4" s="166"/>
      <c r="CF4" s="166"/>
      <c r="CG4" s="166"/>
      <c r="CH4" s="166"/>
      <c r="CI4" s="166"/>
      <c r="CJ4" s="166"/>
      <c r="CK4" s="166"/>
      <c r="CL4" s="166"/>
      <c r="CM4" s="166"/>
      <c r="CN4" s="166"/>
      <c r="CO4" s="166"/>
      <c r="CP4" s="166"/>
      <c r="CQ4" s="166"/>
      <c r="CR4" s="166"/>
      <c r="CS4" s="166"/>
      <c r="CT4" s="166"/>
      <c r="CU4" s="166"/>
      <c r="CV4" s="166"/>
      <c r="CW4" s="166"/>
      <c r="CX4" s="166"/>
      <c r="CY4" s="166"/>
      <c r="CZ4" s="166"/>
      <c r="DA4" s="166"/>
      <c r="DB4" s="166"/>
      <c r="DC4" s="166"/>
      <c r="DD4" s="166"/>
      <c r="DE4" s="166"/>
      <c r="DF4" s="166"/>
      <c r="DG4" s="166"/>
      <c r="DH4" s="166"/>
      <c r="DI4" s="166"/>
      <c r="DJ4" s="166"/>
      <c r="DK4" s="166"/>
      <c r="DL4" s="166"/>
      <c r="DM4" s="166"/>
      <c r="DN4" s="166"/>
      <c r="DO4" s="166"/>
      <c r="DP4" s="166"/>
      <c r="DQ4" s="166"/>
      <c r="DR4" s="166"/>
      <c r="DS4" s="166"/>
      <c r="DT4" s="166"/>
      <c r="DU4" s="166"/>
      <c r="DV4" s="166"/>
      <c r="DW4" s="166"/>
      <c r="DX4" s="166"/>
      <c r="DY4" s="166"/>
      <c r="DZ4" s="166"/>
      <c r="EA4" s="166"/>
      <c r="EB4" s="166"/>
      <c r="EC4" s="166"/>
      <c r="ED4" s="166"/>
      <c r="EE4" s="166"/>
      <c r="EF4" s="166"/>
      <c r="EG4" s="166"/>
      <c r="EH4" s="166"/>
      <c r="EI4" s="166"/>
      <c r="EJ4" s="166"/>
      <c r="EK4" s="166"/>
      <c r="EL4" s="166"/>
      <c r="EM4" s="166"/>
      <c r="EN4" s="166"/>
      <c r="EO4" s="166"/>
      <c r="EP4" s="166"/>
      <c r="EQ4" s="166"/>
      <c r="ER4" s="166"/>
      <c r="ES4" s="166"/>
      <c r="ET4" s="166"/>
      <c r="EU4" s="166"/>
      <c r="EV4" s="166"/>
      <c r="EW4" s="166"/>
      <c r="EX4" s="166"/>
      <c r="EY4" s="166"/>
      <c r="EZ4" s="166"/>
      <c r="FA4" s="166"/>
      <c r="FB4" s="166"/>
      <c r="FC4" s="166"/>
      <c r="FD4" s="166"/>
      <c r="FE4" s="166"/>
      <c r="FF4" s="166"/>
      <c r="FG4" s="166"/>
      <c r="FH4" s="166"/>
      <c r="FI4" s="166"/>
      <c r="FJ4" s="166"/>
      <c r="FK4" s="166"/>
      <c r="FL4" s="166"/>
      <c r="FM4" s="166"/>
      <c r="FN4" s="166"/>
      <c r="FO4" s="166"/>
      <c r="FP4" s="166"/>
      <c r="FQ4" s="166"/>
      <c r="FR4" s="166"/>
      <c r="FS4" s="166"/>
      <c r="FT4" s="166"/>
      <c r="FU4" s="166"/>
      <c r="FV4" s="166"/>
      <c r="FW4" s="166"/>
      <c r="FX4" s="166"/>
      <c r="FY4" s="166"/>
      <c r="FZ4" s="166"/>
      <c r="GA4" s="166"/>
      <c r="GB4" s="166"/>
      <c r="GC4" s="166"/>
      <c r="GD4" s="166"/>
      <c r="GE4" s="166"/>
      <c r="GF4" s="166"/>
      <c r="GG4" s="166"/>
      <c r="GH4" s="166"/>
      <c r="GI4" s="166"/>
      <c r="GJ4" s="166"/>
      <c r="GK4" s="166"/>
      <c r="GL4" s="166"/>
      <c r="GM4" s="166"/>
      <c r="GN4" s="166"/>
      <c r="GO4" s="166"/>
      <c r="GP4" s="166"/>
      <c r="GQ4" s="166"/>
      <c r="GR4" s="166"/>
      <c r="GS4" s="166"/>
      <c r="GT4" s="166"/>
      <c r="GU4" s="166"/>
      <c r="GV4" s="166"/>
      <c r="GW4" s="166"/>
      <c r="GX4" s="166"/>
      <c r="GY4" s="166"/>
      <c r="GZ4" s="166"/>
      <c r="HA4" s="166"/>
      <c r="HB4" s="166"/>
      <c r="HC4" s="166"/>
      <c r="HD4" s="166"/>
      <c r="HE4" s="166"/>
      <c r="HF4" s="166"/>
      <c r="HG4" s="166"/>
      <c r="HH4" s="166"/>
      <c r="HI4" s="166"/>
      <c r="HJ4" s="166"/>
      <c r="HK4" s="166"/>
      <c r="HL4" s="166"/>
      <c r="HM4" s="166"/>
      <c r="HN4" s="166"/>
      <c r="HO4" s="166"/>
      <c r="HP4" s="166"/>
      <c r="HQ4" s="166"/>
      <c r="HR4" s="166"/>
      <c r="HS4" s="166"/>
      <c r="HT4" s="166"/>
      <c r="HU4" s="166"/>
      <c r="HV4" s="166"/>
      <c r="HW4" s="166"/>
      <c r="HX4" s="166"/>
      <c r="HY4" s="166"/>
      <c r="HZ4" s="166"/>
      <c r="IA4" s="166"/>
      <c r="IB4" s="166"/>
      <c r="IC4" s="166"/>
      <c r="ID4" s="166"/>
      <c r="IE4" s="166"/>
      <c r="IF4" s="166"/>
      <c r="IG4" s="166"/>
      <c r="IH4" s="166"/>
      <c r="II4" s="166"/>
      <c r="IJ4" s="166"/>
      <c r="IK4" s="166"/>
      <c r="IL4" s="166"/>
      <c r="IM4" s="166"/>
      <c r="IN4" s="166"/>
      <c r="IO4" s="166"/>
      <c r="IP4" s="166"/>
      <c r="IQ4" s="166"/>
      <c r="IR4" s="166"/>
      <c r="IS4" s="166"/>
      <c r="IT4" s="166"/>
      <c r="IU4" s="166"/>
      <c r="IV4" s="166"/>
      <c r="IW4" s="166"/>
      <c r="IX4" s="166"/>
      <c r="IY4" s="166"/>
      <c r="IZ4" s="166"/>
      <c r="JA4" s="166"/>
      <c r="JB4" s="166"/>
      <c r="JC4" s="166"/>
      <c r="JD4" s="166"/>
      <c r="JE4" s="166"/>
      <c r="JF4" s="166"/>
      <c r="JG4" s="166"/>
      <c r="JH4" s="166"/>
      <c r="JI4" s="166"/>
      <c r="JJ4" s="166"/>
      <c r="JK4" s="166"/>
      <c r="JL4" s="166"/>
      <c r="JM4" s="166"/>
      <c r="JN4" s="166"/>
      <c r="JO4" s="166"/>
      <c r="JP4" s="166"/>
      <c r="JQ4" s="166"/>
      <c r="JR4" s="166"/>
    </row>
    <row r="5" spans="1:278" s="167" customFormat="1" ht="52.5" customHeight="1">
      <c r="A5" s="405" t="s">
        <v>1</v>
      </c>
      <c r="B5" s="406"/>
      <c r="C5" s="407"/>
      <c r="D5" s="416" t="str">
        <f>'Mapa Final'!D5</f>
        <v>Contribuir a través de la formación judicial al fortalecimiento de las competencias requeridas para el ejercicio de la función judicial tanto en los magistrados (as), jueces y empleados (as) judiciales como en los jueces y juezas de paz y en las autoridades indígenas que administran justicia, mediante el desarrollo y seguimiento del plan de formación de la Rama Judicial de acuerdo con los recursos asignados; dando cumplimiento en el marco del Sistema de Gestión de Calidad, Medio Ambiente, Seguridad y Salud en el Trabajo.</v>
      </c>
      <c r="E5" s="417"/>
      <c r="F5" s="417"/>
      <c r="G5" s="417"/>
      <c r="H5" s="417"/>
      <c r="I5" s="417"/>
      <c r="J5" s="417"/>
      <c r="K5" s="417"/>
      <c r="L5" s="417"/>
      <c r="M5" s="417"/>
      <c r="N5" s="418"/>
      <c r="O5" s="1"/>
      <c r="P5" s="1"/>
      <c r="Q5" s="1"/>
      <c r="R5" s="1"/>
      <c r="S5" s="1"/>
      <c r="T5" s="1"/>
      <c r="U5" s="166"/>
      <c r="V5" s="166"/>
      <c r="W5" s="166"/>
      <c r="X5" s="166"/>
      <c r="Y5" s="166"/>
      <c r="Z5" s="166"/>
      <c r="AA5" s="166"/>
      <c r="AB5" s="166"/>
      <c r="AC5" s="166"/>
      <c r="AD5" s="166"/>
      <c r="AE5" s="166"/>
      <c r="AF5" s="166"/>
      <c r="AG5" s="166"/>
      <c r="AH5" s="166"/>
      <c r="AI5" s="166"/>
      <c r="AJ5" s="166"/>
      <c r="AK5" s="166"/>
      <c r="AL5" s="166"/>
      <c r="AM5" s="166"/>
      <c r="AN5" s="166"/>
      <c r="AO5" s="166"/>
      <c r="AP5" s="166"/>
      <c r="AQ5" s="166"/>
      <c r="AR5" s="166"/>
      <c r="AS5" s="166"/>
      <c r="AT5" s="166"/>
      <c r="AU5" s="166"/>
      <c r="AV5" s="166"/>
      <c r="AW5" s="166"/>
      <c r="AX5" s="166"/>
      <c r="AY5" s="166"/>
      <c r="AZ5" s="166"/>
      <c r="BA5" s="166"/>
      <c r="BB5" s="166"/>
      <c r="BC5" s="166"/>
      <c r="BD5" s="166"/>
      <c r="BE5" s="166"/>
      <c r="BF5" s="166"/>
      <c r="BG5" s="166"/>
      <c r="BH5" s="166"/>
      <c r="BI5" s="166"/>
      <c r="BJ5" s="166"/>
      <c r="BK5" s="166"/>
      <c r="BL5" s="166"/>
      <c r="BM5" s="166"/>
      <c r="BN5" s="166"/>
      <c r="BO5" s="166"/>
      <c r="BP5" s="166"/>
      <c r="BQ5" s="166"/>
      <c r="BR5" s="166"/>
      <c r="BS5" s="166"/>
      <c r="BT5" s="166"/>
      <c r="BU5" s="166"/>
      <c r="BV5" s="166"/>
      <c r="BW5" s="166"/>
      <c r="BX5" s="166"/>
      <c r="BY5" s="166"/>
      <c r="BZ5" s="166"/>
      <c r="CA5" s="166"/>
      <c r="CB5" s="166"/>
      <c r="CC5" s="166"/>
      <c r="CD5" s="166"/>
      <c r="CE5" s="166"/>
      <c r="CF5" s="166"/>
      <c r="CG5" s="166"/>
      <c r="CH5" s="166"/>
      <c r="CI5" s="166"/>
      <c r="CJ5" s="166"/>
      <c r="CK5" s="166"/>
      <c r="CL5" s="166"/>
      <c r="CM5" s="166"/>
      <c r="CN5" s="166"/>
      <c r="CO5" s="166"/>
      <c r="CP5" s="166"/>
      <c r="CQ5" s="166"/>
      <c r="CR5" s="166"/>
      <c r="CS5" s="166"/>
      <c r="CT5" s="166"/>
      <c r="CU5" s="166"/>
      <c r="CV5" s="166"/>
      <c r="CW5" s="166"/>
      <c r="CX5" s="166"/>
      <c r="CY5" s="166"/>
      <c r="CZ5" s="166"/>
      <c r="DA5" s="166"/>
      <c r="DB5" s="166"/>
      <c r="DC5" s="166"/>
      <c r="DD5" s="166"/>
      <c r="DE5" s="166"/>
      <c r="DF5" s="166"/>
      <c r="DG5" s="166"/>
      <c r="DH5" s="166"/>
      <c r="DI5" s="166"/>
      <c r="DJ5" s="166"/>
      <c r="DK5" s="166"/>
      <c r="DL5" s="166"/>
      <c r="DM5" s="166"/>
      <c r="DN5" s="166"/>
      <c r="DO5" s="166"/>
      <c r="DP5" s="166"/>
      <c r="DQ5" s="166"/>
      <c r="DR5" s="166"/>
      <c r="DS5" s="166"/>
      <c r="DT5" s="166"/>
      <c r="DU5" s="166"/>
      <c r="DV5" s="166"/>
      <c r="DW5" s="166"/>
      <c r="DX5" s="166"/>
      <c r="DY5" s="166"/>
      <c r="DZ5" s="166"/>
      <c r="EA5" s="166"/>
      <c r="EB5" s="166"/>
      <c r="EC5" s="166"/>
      <c r="ED5" s="166"/>
      <c r="EE5" s="166"/>
      <c r="EF5" s="166"/>
      <c r="EG5" s="166"/>
      <c r="EH5" s="166"/>
      <c r="EI5" s="166"/>
      <c r="EJ5" s="166"/>
      <c r="EK5" s="166"/>
      <c r="EL5" s="166"/>
      <c r="EM5" s="166"/>
      <c r="EN5" s="166"/>
      <c r="EO5" s="166"/>
      <c r="EP5" s="166"/>
      <c r="EQ5" s="166"/>
      <c r="ER5" s="166"/>
      <c r="ES5" s="166"/>
      <c r="ET5" s="166"/>
      <c r="EU5" s="166"/>
      <c r="EV5" s="166"/>
      <c r="EW5" s="166"/>
      <c r="EX5" s="166"/>
      <c r="EY5" s="166"/>
      <c r="EZ5" s="166"/>
      <c r="FA5" s="166"/>
      <c r="FB5" s="166"/>
      <c r="FC5" s="166"/>
      <c r="FD5" s="166"/>
      <c r="FE5" s="166"/>
      <c r="FF5" s="166"/>
      <c r="FG5" s="166"/>
      <c r="FH5" s="166"/>
      <c r="FI5" s="166"/>
      <c r="FJ5" s="166"/>
      <c r="FK5" s="166"/>
      <c r="FL5" s="166"/>
      <c r="FM5" s="166"/>
      <c r="FN5" s="166"/>
      <c r="FO5" s="166"/>
      <c r="FP5" s="166"/>
      <c r="FQ5" s="166"/>
      <c r="FR5" s="166"/>
      <c r="FS5" s="166"/>
      <c r="FT5" s="166"/>
      <c r="FU5" s="166"/>
      <c r="FV5" s="166"/>
      <c r="FW5" s="166"/>
      <c r="FX5" s="166"/>
      <c r="FY5" s="166"/>
      <c r="FZ5" s="166"/>
      <c r="GA5" s="166"/>
      <c r="GB5" s="166"/>
      <c r="GC5" s="166"/>
      <c r="GD5" s="166"/>
      <c r="GE5" s="166"/>
      <c r="GF5" s="166"/>
      <c r="GG5" s="166"/>
      <c r="GH5" s="166"/>
      <c r="GI5" s="166"/>
      <c r="GJ5" s="166"/>
      <c r="GK5" s="166"/>
      <c r="GL5" s="166"/>
      <c r="GM5" s="166"/>
      <c r="GN5" s="166"/>
      <c r="GO5" s="166"/>
      <c r="GP5" s="166"/>
      <c r="GQ5" s="166"/>
      <c r="GR5" s="166"/>
      <c r="GS5" s="166"/>
      <c r="GT5" s="166"/>
      <c r="GU5" s="166"/>
      <c r="GV5" s="166"/>
      <c r="GW5" s="166"/>
      <c r="GX5" s="166"/>
      <c r="GY5" s="166"/>
      <c r="GZ5" s="166"/>
      <c r="HA5" s="166"/>
      <c r="HB5" s="166"/>
      <c r="HC5" s="166"/>
      <c r="HD5" s="166"/>
      <c r="HE5" s="166"/>
      <c r="HF5" s="166"/>
      <c r="HG5" s="166"/>
      <c r="HH5" s="166"/>
      <c r="HI5" s="166"/>
      <c r="HJ5" s="166"/>
      <c r="HK5" s="166"/>
      <c r="HL5" s="166"/>
      <c r="HM5" s="166"/>
      <c r="HN5" s="166"/>
      <c r="HO5" s="166"/>
      <c r="HP5" s="166"/>
      <c r="HQ5" s="166"/>
      <c r="HR5" s="166"/>
      <c r="HS5" s="166"/>
      <c r="HT5" s="166"/>
      <c r="HU5" s="166"/>
      <c r="HV5" s="166"/>
      <c r="HW5" s="166"/>
      <c r="HX5" s="166"/>
      <c r="HY5" s="166"/>
      <c r="HZ5" s="166"/>
      <c r="IA5" s="166"/>
      <c r="IB5" s="166"/>
      <c r="IC5" s="166"/>
      <c r="ID5" s="166"/>
      <c r="IE5" s="166"/>
      <c r="IF5" s="166"/>
      <c r="IG5" s="166"/>
      <c r="IH5" s="166"/>
      <c r="II5" s="166"/>
      <c r="IJ5" s="166"/>
      <c r="IK5" s="166"/>
      <c r="IL5" s="166"/>
      <c r="IM5" s="166"/>
      <c r="IN5" s="166"/>
      <c r="IO5" s="166"/>
      <c r="IP5" s="166"/>
      <c r="IQ5" s="166"/>
      <c r="IR5" s="166"/>
      <c r="IS5" s="166"/>
      <c r="IT5" s="166"/>
      <c r="IU5" s="166"/>
      <c r="IV5" s="166"/>
      <c r="IW5" s="166"/>
      <c r="IX5" s="166"/>
      <c r="IY5" s="166"/>
      <c r="IZ5" s="166"/>
      <c r="JA5" s="166"/>
      <c r="JB5" s="166"/>
      <c r="JC5" s="166"/>
      <c r="JD5" s="166"/>
      <c r="JE5" s="166"/>
      <c r="JF5" s="166"/>
      <c r="JG5" s="166"/>
      <c r="JH5" s="166"/>
      <c r="JI5" s="166"/>
      <c r="JJ5" s="166"/>
      <c r="JK5" s="166"/>
      <c r="JL5" s="166"/>
      <c r="JM5" s="166"/>
      <c r="JN5" s="166"/>
      <c r="JO5" s="166"/>
      <c r="JP5" s="166"/>
      <c r="JQ5" s="166"/>
      <c r="JR5" s="166"/>
    </row>
    <row r="6" spans="1:278" s="167" customFormat="1" ht="32.25" customHeight="1" thickBot="1">
      <c r="A6" s="405" t="s">
        <v>2</v>
      </c>
      <c r="B6" s="406"/>
      <c r="C6" s="407"/>
      <c r="D6" s="416" t="str">
        <f>'Mapa Final'!D6</f>
        <v xml:space="preserve">Nivel Central </v>
      </c>
      <c r="E6" s="417"/>
      <c r="F6" s="417"/>
      <c r="G6" s="417"/>
      <c r="H6" s="417"/>
      <c r="I6" s="417"/>
      <c r="J6" s="417"/>
      <c r="K6" s="417"/>
      <c r="L6" s="417"/>
      <c r="M6" s="417"/>
      <c r="N6" s="418"/>
      <c r="O6" s="1"/>
      <c r="P6" s="1"/>
      <c r="Q6" s="1"/>
      <c r="R6" s="1"/>
      <c r="S6" s="1"/>
      <c r="T6" s="1"/>
      <c r="U6" s="166"/>
      <c r="V6" s="166"/>
      <c r="W6" s="166"/>
      <c r="X6" s="166"/>
      <c r="Y6" s="166"/>
      <c r="Z6" s="166"/>
      <c r="AA6" s="166"/>
      <c r="AB6" s="166"/>
      <c r="AC6" s="166"/>
      <c r="AD6" s="166"/>
      <c r="AE6" s="166"/>
      <c r="AF6" s="166"/>
      <c r="AG6" s="166"/>
      <c r="AH6" s="166"/>
      <c r="AI6" s="166"/>
      <c r="AJ6" s="166"/>
      <c r="AK6" s="166"/>
      <c r="AL6" s="166"/>
      <c r="AM6" s="166"/>
      <c r="AN6" s="166"/>
      <c r="AO6" s="166"/>
      <c r="AP6" s="166"/>
      <c r="AQ6" s="166"/>
      <c r="AR6" s="166"/>
      <c r="AS6" s="166"/>
      <c r="AT6" s="166"/>
      <c r="AU6" s="166"/>
      <c r="AV6" s="166"/>
      <c r="AW6" s="166"/>
      <c r="AX6" s="166"/>
      <c r="AY6" s="166"/>
      <c r="AZ6" s="166"/>
      <c r="BA6" s="166"/>
      <c r="BB6" s="166"/>
      <c r="BC6" s="166"/>
      <c r="BD6" s="166"/>
      <c r="BE6" s="166"/>
      <c r="BF6" s="166"/>
      <c r="BG6" s="166"/>
      <c r="BH6" s="166"/>
      <c r="BI6" s="166"/>
      <c r="BJ6" s="166"/>
      <c r="BK6" s="166"/>
      <c r="BL6" s="166"/>
      <c r="BM6" s="166"/>
      <c r="BN6" s="166"/>
      <c r="BO6" s="166"/>
      <c r="BP6" s="166"/>
      <c r="BQ6" s="166"/>
      <c r="BR6" s="166"/>
      <c r="BS6" s="166"/>
      <c r="BT6" s="166"/>
      <c r="BU6" s="166"/>
      <c r="BV6" s="166"/>
      <c r="BW6" s="166"/>
      <c r="BX6" s="166"/>
      <c r="BY6" s="166"/>
      <c r="BZ6" s="166"/>
      <c r="CA6" s="166"/>
      <c r="CB6" s="166"/>
      <c r="CC6" s="166"/>
      <c r="CD6" s="166"/>
      <c r="CE6" s="166"/>
      <c r="CF6" s="166"/>
      <c r="CG6" s="166"/>
      <c r="CH6" s="166"/>
      <c r="CI6" s="166"/>
      <c r="CJ6" s="166"/>
      <c r="CK6" s="166"/>
      <c r="CL6" s="166"/>
      <c r="CM6" s="166"/>
      <c r="CN6" s="166"/>
      <c r="CO6" s="166"/>
      <c r="CP6" s="166"/>
      <c r="CQ6" s="166"/>
      <c r="CR6" s="166"/>
      <c r="CS6" s="166"/>
      <c r="CT6" s="166"/>
      <c r="CU6" s="166"/>
      <c r="CV6" s="166"/>
      <c r="CW6" s="166"/>
      <c r="CX6" s="166"/>
      <c r="CY6" s="166"/>
      <c r="CZ6" s="166"/>
      <c r="DA6" s="166"/>
      <c r="DB6" s="166"/>
      <c r="DC6" s="166"/>
      <c r="DD6" s="166"/>
      <c r="DE6" s="166"/>
      <c r="DF6" s="166"/>
      <c r="DG6" s="166"/>
      <c r="DH6" s="166"/>
      <c r="DI6" s="166"/>
      <c r="DJ6" s="166"/>
      <c r="DK6" s="166"/>
      <c r="DL6" s="166"/>
      <c r="DM6" s="166"/>
      <c r="DN6" s="166"/>
      <c r="DO6" s="166"/>
      <c r="DP6" s="166"/>
      <c r="DQ6" s="166"/>
      <c r="DR6" s="166"/>
      <c r="DS6" s="166"/>
      <c r="DT6" s="166"/>
      <c r="DU6" s="166"/>
      <c r="DV6" s="166"/>
      <c r="DW6" s="166"/>
      <c r="DX6" s="166"/>
      <c r="DY6" s="166"/>
      <c r="DZ6" s="166"/>
      <c r="EA6" s="166"/>
      <c r="EB6" s="166"/>
      <c r="EC6" s="166"/>
      <c r="ED6" s="166"/>
      <c r="EE6" s="166"/>
      <c r="EF6" s="166"/>
      <c r="EG6" s="166"/>
      <c r="EH6" s="166"/>
      <c r="EI6" s="166"/>
      <c r="EJ6" s="166"/>
      <c r="EK6" s="166"/>
      <c r="EL6" s="166"/>
      <c r="EM6" s="166"/>
      <c r="EN6" s="166"/>
      <c r="EO6" s="166"/>
      <c r="EP6" s="166"/>
      <c r="EQ6" s="166"/>
      <c r="ER6" s="166"/>
      <c r="ES6" s="166"/>
      <c r="ET6" s="166"/>
      <c r="EU6" s="166"/>
      <c r="EV6" s="166"/>
      <c r="EW6" s="166"/>
      <c r="EX6" s="166"/>
      <c r="EY6" s="166"/>
      <c r="EZ6" s="166"/>
      <c r="FA6" s="166"/>
      <c r="FB6" s="166"/>
      <c r="FC6" s="166"/>
      <c r="FD6" s="166"/>
      <c r="FE6" s="166"/>
      <c r="FF6" s="166"/>
      <c r="FG6" s="166"/>
      <c r="FH6" s="166"/>
      <c r="FI6" s="166"/>
      <c r="FJ6" s="166"/>
      <c r="FK6" s="166"/>
      <c r="FL6" s="166"/>
      <c r="FM6" s="166"/>
      <c r="FN6" s="166"/>
      <c r="FO6" s="166"/>
      <c r="FP6" s="166"/>
      <c r="FQ6" s="166"/>
      <c r="FR6" s="166"/>
      <c r="FS6" s="166"/>
      <c r="FT6" s="166"/>
      <c r="FU6" s="166"/>
      <c r="FV6" s="166"/>
      <c r="FW6" s="166"/>
      <c r="FX6" s="166"/>
      <c r="FY6" s="166"/>
      <c r="FZ6" s="166"/>
      <c r="GA6" s="166"/>
      <c r="GB6" s="166"/>
      <c r="GC6" s="166"/>
      <c r="GD6" s="166"/>
      <c r="GE6" s="166"/>
      <c r="GF6" s="166"/>
      <c r="GG6" s="166"/>
      <c r="GH6" s="166"/>
      <c r="GI6" s="166"/>
      <c r="GJ6" s="166"/>
      <c r="GK6" s="166"/>
      <c r="GL6" s="166"/>
      <c r="GM6" s="166"/>
      <c r="GN6" s="166"/>
      <c r="GO6" s="166"/>
      <c r="GP6" s="166"/>
      <c r="GQ6" s="166"/>
      <c r="GR6" s="166"/>
      <c r="GS6" s="166"/>
      <c r="GT6" s="166"/>
      <c r="GU6" s="166"/>
      <c r="GV6" s="166"/>
      <c r="GW6" s="166"/>
      <c r="GX6" s="166"/>
      <c r="GY6" s="166"/>
      <c r="GZ6" s="166"/>
      <c r="HA6" s="166"/>
      <c r="HB6" s="166"/>
      <c r="HC6" s="166"/>
      <c r="HD6" s="166"/>
      <c r="HE6" s="166"/>
      <c r="HF6" s="166"/>
      <c r="HG6" s="166"/>
      <c r="HH6" s="166"/>
      <c r="HI6" s="166"/>
      <c r="HJ6" s="166"/>
      <c r="HK6" s="166"/>
      <c r="HL6" s="166"/>
      <c r="HM6" s="166"/>
      <c r="HN6" s="166"/>
      <c r="HO6" s="166"/>
      <c r="HP6" s="166"/>
      <c r="HQ6" s="166"/>
      <c r="HR6" s="166"/>
      <c r="HS6" s="166"/>
      <c r="HT6" s="166"/>
      <c r="HU6" s="166"/>
      <c r="HV6" s="166"/>
      <c r="HW6" s="166"/>
      <c r="HX6" s="166"/>
      <c r="HY6" s="166"/>
      <c r="HZ6" s="166"/>
      <c r="IA6" s="166"/>
      <c r="IB6" s="166"/>
      <c r="IC6" s="166"/>
      <c r="ID6" s="166"/>
      <c r="IE6" s="166"/>
      <c r="IF6" s="166"/>
      <c r="IG6" s="166"/>
      <c r="IH6" s="166"/>
      <c r="II6" s="166"/>
      <c r="IJ6" s="166"/>
      <c r="IK6" s="166"/>
      <c r="IL6" s="166"/>
      <c r="IM6" s="166"/>
      <c r="IN6" s="166"/>
      <c r="IO6" s="166"/>
      <c r="IP6" s="166"/>
      <c r="IQ6" s="166"/>
      <c r="IR6" s="166"/>
      <c r="IS6" s="166"/>
      <c r="IT6" s="166"/>
      <c r="IU6" s="166"/>
      <c r="IV6" s="166"/>
      <c r="IW6" s="166"/>
      <c r="IX6" s="166"/>
      <c r="IY6" s="166"/>
      <c r="IZ6" s="166"/>
      <c r="JA6" s="166"/>
      <c r="JB6" s="166"/>
      <c r="JC6" s="166"/>
      <c r="JD6" s="166"/>
      <c r="JE6" s="166"/>
      <c r="JF6" s="166"/>
      <c r="JG6" s="166"/>
      <c r="JH6" s="166"/>
      <c r="JI6" s="166"/>
      <c r="JJ6" s="166"/>
      <c r="JK6" s="166"/>
      <c r="JL6" s="166"/>
      <c r="JM6" s="166"/>
      <c r="JN6" s="166"/>
      <c r="JO6" s="166"/>
      <c r="JP6" s="166"/>
      <c r="JQ6" s="166"/>
      <c r="JR6" s="166"/>
    </row>
    <row r="7" spans="1:278" s="202" customFormat="1" ht="38.25" customHeight="1" thickTop="1" thickBot="1">
      <c r="A7" s="521" t="s">
        <v>365</v>
      </c>
      <c r="B7" s="522"/>
      <c r="C7" s="522"/>
      <c r="D7" s="522"/>
      <c r="E7" s="522"/>
      <c r="F7" s="523"/>
      <c r="G7" s="209"/>
      <c r="H7" s="524" t="s">
        <v>366</v>
      </c>
      <c r="I7" s="524"/>
      <c r="J7" s="524"/>
      <c r="K7" s="524" t="s">
        <v>367</v>
      </c>
      <c r="L7" s="524"/>
      <c r="M7" s="524"/>
      <c r="N7" s="525" t="s">
        <v>368</v>
      </c>
      <c r="O7" s="530" t="s">
        <v>369</v>
      </c>
      <c r="P7" s="532" t="s">
        <v>370</v>
      </c>
      <c r="Q7" s="533"/>
      <c r="R7" s="532" t="s">
        <v>371</v>
      </c>
      <c r="S7" s="533"/>
      <c r="T7" s="534" t="s">
        <v>393</v>
      </c>
      <c r="U7" s="215"/>
      <c r="V7" s="215"/>
      <c r="W7" s="215"/>
      <c r="X7" s="215"/>
      <c r="Y7" s="215"/>
      <c r="Z7" s="215"/>
      <c r="AA7" s="215"/>
      <c r="AB7" s="215"/>
      <c r="AC7" s="215"/>
      <c r="AD7" s="215"/>
      <c r="AE7" s="215"/>
      <c r="AF7" s="215"/>
      <c r="AG7" s="215"/>
      <c r="AH7" s="215"/>
      <c r="AI7" s="215"/>
      <c r="AJ7" s="215"/>
      <c r="AK7" s="215"/>
      <c r="AL7" s="215"/>
      <c r="AM7" s="215"/>
      <c r="AN7" s="215"/>
      <c r="AO7" s="215"/>
      <c r="AP7" s="215"/>
      <c r="AQ7" s="215"/>
      <c r="AR7" s="215"/>
      <c r="AS7" s="215"/>
      <c r="AT7" s="215"/>
      <c r="AU7" s="215"/>
      <c r="AV7" s="215"/>
      <c r="AW7" s="215"/>
      <c r="AX7" s="215"/>
      <c r="AY7" s="215"/>
      <c r="AZ7" s="215"/>
      <c r="BA7" s="215"/>
      <c r="BB7" s="215"/>
      <c r="BC7" s="215"/>
      <c r="BD7" s="215"/>
      <c r="BE7" s="215"/>
      <c r="BF7" s="215"/>
      <c r="BG7" s="215"/>
      <c r="BH7" s="215"/>
      <c r="BI7" s="215"/>
      <c r="BJ7" s="215"/>
      <c r="BK7" s="215"/>
      <c r="BL7" s="215"/>
      <c r="BM7" s="215"/>
      <c r="BN7" s="215"/>
      <c r="BO7" s="215"/>
      <c r="BP7" s="215"/>
      <c r="BQ7" s="215"/>
      <c r="BR7" s="215"/>
      <c r="BS7" s="215"/>
      <c r="BT7" s="215"/>
      <c r="BU7" s="215"/>
      <c r="BV7" s="215"/>
      <c r="BW7" s="215"/>
      <c r="BX7" s="215"/>
      <c r="BY7" s="215"/>
      <c r="BZ7" s="215"/>
      <c r="CA7" s="215"/>
      <c r="CB7" s="215"/>
      <c r="CC7" s="215"/>
      <c r="CD7" s="215"/>
      <c r="CE7" s="215"/>
      <c r="CF7" s="215"/>
      <c r="CG7" s="215"/>
      <c r="CH7" s="215"/>
      <c r="CI7" s="215"/>
      <c r="CJ7" s="215"/>
      <c r="CK7" s="215"/>
      <c r="CL7" s="215"/>
      <c r="CM7" s="215"/>
      <c r="CN7" s="215"/>
      <c r="CO7" s="215"/>
      <c r="CP7" s="215"/>
      <c r="CQ7" s="215"/>
      <c r="CR7" s="215"/>
      <c r="CS7" s="215"/>
      <c r="CT7" s="215"/>
      <c r="CU7" s="215"/>
      <c r="CV7" s="215"/>
      <c r="CW7" s="215"/>
      <c r="CX7" s="215"/>
      <c r="CY7" s="215"/>
      <c r="CZ7" s="215"/>
      <c r="DA7" s="215"/>
      <c r="DB7" s="215"/>
      <c r="DC7" s="215"/>
      <c r="DD7" s="215"/>
      <c r="DE7" s="215"/>
      <c r="DF7" s="215"/>
      <c r="DG7" s="215"/>
      <c r="DH7" s="215"/>
      <c r="DI7" s="215"/>
      <c r="DJ7" s="215"/>
      <c r="DK7" s="215"/>
      <c r="DL7" s="215"/>
      <c r="DM7" s="215"/>
      <c r="DN7" s="215"/>
      <c r="DO7" s="215"/>
      <c r="DP7" s="215"/>
      <c r="DQ7" s="215"/>
      <c r="DR7" s="215"/>
      <c r="DS7" s="215"/>
      <c r="DT7" s="215"/>
      <c r="DU7" s="215"/>
      <c r="DV7" s="215"/>
      <c r="DW7" s="215"/>
      <c r="DX7" s="215"/>
      <c r="DY7" s="215"/>
      <c r="DZ7" s="215"/>
      <c r="EA7" s="215"/>
      <c r="EB7" s="215"/>
      <c r="EC7" s="215"/>
      <c r="ED7" s="215"/>
      <c r="EE7" s="215"/>
      <c r="EF7" s="215"/>
      <c r="EG7" s="215"/>
      <c r="EH7" s="215"/>
      <c r="EI7" s="215"/>
      <c r="EJ7" s="215"/>
      <c r="EK7" s="215"/>
      <c r="EL7" s="215"/>
      <c r="EM7" s="215"/>
      <c r="EN7" s="215"/>
      <c r="EO7" s="215"/>
      <c r="EP7" s="215"/>
      <c r="EQ7" s="215"/>
      <c r="ER7" s="215"/>
      <c r="ES7" s="215"/>
      <c r="ET7" s="215"/>
      <c r="EU7" s="215"/>
      <c r="EV7" s="215"/>
      <c r="EW7" s="215"/>
      <c r="EX7" s="215"/>
      <c r="EY7" s="215"/>
      <c r="EZ7" s="215"/>
      <c r="FA7" s="215"/>
      <c r="FB7" s="215"/>
      <c r="FC7" s="215"/>
      <c r="FD7" s="215"/>
      <c r="FE7" s="215"/>
      <c r="FF7" s="215"/>
      <c r="FG7" s="215"/>
      <c r="FH7" s="215"/>
      <c r="FI7" s="215"/>
      <c r="FJ7" s="215"/>
      <c r="FK7" s="215"/>
      <c r="FL7" s="215"/>
      <c r="FM7" s="215"/>
      <c r="FN7" s="215"/>
      <c r="FO7" s="215"/>
      <c r="FP7" s="215"/>
      <c r="FQ7" s="215"/>
      <c r="FR7" s="215"/>
      <c r="FS7" s="215"/>
      <c r="FT7" s="215"/>
    </row>
    <row r="8" spans="1:278" s="203" customFormat="1" ht="60.95" customHeight="1" thickTop="1" thickBot="1">
      <c r="A8" s="219" t="s">
        <v>204</v>
      </c>
      <c r="B8" s="219" t="s">
        <v>397</v>
      </c>
      <c r="C8" s="220" t="s">
        <v>8</v>
      </c>
      <c r="D8" s="210" t="s">
        <v>380</v>
      </c>
      <c r="E8" s="222" t="s">
        <v>10</v>
      </c>
      <c r="F8" s="222" t="s">
        <v>11</v>
      </c>
      <c r="G8" s="222" t="s">
        <v>12</v>
      </c>
      <c r="H8" s="212" t="s">
        <v>373</v>
      </c>
      <c r="I8" s="212" t="s">
        <v>38</v>
      </c>
      <c r="J8" s="212" t="s">
        <v>374</v>
      </c>
      <c r="K8" s="212" t="s">
        <v>373</v>
      </c>
      <c r="L8" s="212" t="s">
        <v>375</v>
      </c>
      <c r="M8" s="212" t="s">
        <v>374</v>
      </c>
      <c r="N8" s="525"/>
      <c r="O8" s="531"/>
      <c r="P8" s="213" t="s">
        <v>376</v>
      </c>
      <c r="Q8" s="213" t="s">
        <v>377</v>
      </c>
      <c r="R8" s="213" t="s">
        <v>378</v>
      </c>
      <c r="S8" s="213" t="s">
        <v>379</v>
      </c>
      <c r="T8" s="534"/>
      <c r="U8" s="216"/>
      <c r="V8" s="216"/>
      <c r="W8" s="216"/>
      <c r="X8" s="216"/>
      <c r="Y8" s="216"/>
      <c r="Z8" s="216"/>
      <c r="AA8" s="216"/>
      <c r="AB8" s="216"/>
      <c r="AC8" s="216"/>
      <c r="AD8" s="216"/>
      <c r="AE8" s="216"/>
      <c r="AF8" s="216"/>
      <c r="AG8" s="216"/>
      <c r="AH8" s="216"/>
      <c r="AI8" s="216"/>
      <c r="AJ8" s="216"/>
      <c r="AK8" s="216"/>
      <c r="AL8" s="216"/>
      <c r="AM8" s="216"/>
      <c r="AN8" s="216"/>
      <c r="AO8" s="216"/>
      <c r="AP8" s="216"/>
      <c r="AQ8" s="216"/>
      <c r="AR8" s="216"/>
      <c r="AS8" s="216"/>
      <c r="AT8" s="216"/>
      <c r="AU8" s="216"/>
      <c r="AV8" s="216"/>
      <c r="AW8" s="216"/>
      <c r="AX8" s="216"/>
      <c r="AY8" s="216"/>
      <c r="AZ8" s="216"/>
      <c r="BA8" s="216"/>
      <c r="BB8" s="216"/>
      <c r="BC8" s="216"/>
      <c r="BD8" s="216"/>
      <c r="BE8" s="216"/>
      <c r="BF8" s="216"/>
      <c r="BG8" s="216"/>
      <c r="BH8" s="216"/>
      <c r="BI8" s="216"/>
      <c r="BJ8" s="216"/>
      <c r="BK8" s="216"/>
      <c r="BL8" s="216"/>
      <c r="BM8" s="216"/>
      <c r="BN8" s="216"/>
      <c r="BO8" s="216"/>
      <c r="BP8" s="216"/>
      <c r="BQ8" s="216"/>
      <c r="BR8" s="216"/>
      <c r="BS8" s="216"/>
      <c r="BT8" s="216"/>
      <c r="BU8" s="216"/>
      <c r="BV8" s="216"/>
      <c r="BW8" s="216"/>
      <c r="BX8" s="216"/>
      <c r="BY8" s="216"/>
      <c r="BZ8" s="216"/>
      <c r="CA8" s="216"/>
      <c r="CB8" s="216"/>
      <c r="CC8" s="216"/>
      <c r="CD8" s="216"/>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216"/>
      <c r="DD8" s="216"/>
      <c r="DE8" s="216"/>
      <c r="DF8" s="216"/>
      <c r="DG8" s="216"/>
      <c r="DH8" s="216"/>
      <c r="DI8" s="216"/>
      <c r="DJ8" s="216"/>
      <c r="DK8" s="216"/>
      <c r="DL8" s="216"/>
      <c r="DM8" s="216"/>
      <c r="DN8" s="216"/>
      <c r="DO8" s="216"/>
      <c r="DP8" s="216"/>
      <c r="DQ8" s="216"/>
      <c r="DR8" s="216"/>
      <c r="DS8" s="216"/>
      <c r="DT8" s="216"/>
      <c r="DU8" s="216"/>
      <c r="DV8" s="216"/>
      <c r="DW8" s="216"/>
      <c r="DX8" s="216"/>
      <c r="DY8" s="216"/>
      <c r="DZ8" s="216"/>
      <c r="EA8" s="216"/>
      <c r="EB8" s="216"/>
      <c r="EC8" s="216"/>
      <c r="ED8" s="216"/>
      <c r="EE8" s="216"/>
      <c r="EF8" s="216"/>
      <c r="EG8" s="216"/>
      <c r="EH8" s="216"/>
      <c r="EI8" s="216"/>
      <c r="EJ8" s="216"/>
      <c r="EK8" s="216"/>
      <c r="EL8" s="216"/>
      <c r="EM8" s="216"/>
      <c r="EN8" s="216"/>
      <c r="EO8" s="216"/>
      <c r="EP8" s="216"/>
      <c r="EQ8" s="216"/>
      <c r="ER8" s="216"/>
      <c r="ES8" s="216"/>
      <c r="ET8" s="216"/>
      <c r="EU8" s="216"/>
      <c r="EV8" s="216"/>
      <c r="EW8" s="216"/>
      <c r="EX8" s="216"/>
      <c r="EY8" s="216"/>
      <c r="EZ8" s="216"/>
      <c r="FA8" s="216"/>
      <c r="FB8" s="216"/>
      <c r="FC8" s="216"/>
      <c r="FD8" s="216"/>
      <c r="FE8" s="216"/>
      <c r="FF8" s="216"/>
      <c r="FG8" s="216"/>
      <c r="FH8" s="216"/>
      <c r="FI8" s="216"/>
      <c r="FJ8" s="216"/>
      <c r="FK8" s="216"/>
      <c r="FL8" s="216"/>
      <c r="FM8" s="216"/>
      <c r="FN8" s="216"/>
      <c r="FO8" s="216"/>
      <c r="FP8" s="216"/>
      <c r="FQ8" s="216"/>
      <c r="FR8" s="216"/>
      <c r="FS8" s="216"/>
      <c r="FT8" s="216"/>
    </row>
    <row r="9" spans="1:278" s="204" customFormat="1" ht="10.5" customHeight="1" thickTop="1" thickBot="1">
      <c r="A9" s="535"/>
      <c r="B9" s="536"/>
      <c r="C9" s="536"/>
      <c r="D9" s="536"/>
      <c r="E9" s="536"/>
      <c r="F9" s="536"/>
      <c r="G9" s="536"/>
      <c r="H9" s="536"/>
      <c r="I9" s="536"/>
      <c r="J9" s="536"/>
      <c r="K9" s="536"/>
      <c r="L9" s="536"/>
      <c r="M9" s="536"/>
      <c r="N9" s="536"/>
      <c r="T9" s="214"/>
      <c r="U9" s="217"/>
      <c r="V9" s="217"/>
      <c r="W9" s="217"/>
      <c r="X9" s="217"/>
      <c r="Y9" s="217"/>
      <c r="Z9" s="217"/>
      <c r="AA9" s="217"/>
      <c r="AB9" s="217"/>
      <c r="AC9" s="217"/>
      <c r="AD9" s="217"/>
      <c r="AE9" s="217"/>
      <c r="AF9" s="217"/>
      <c r="AG9" s="217"/>
      <c r="AH9" s="217"/>
      <c r="AI9" s="217"/>
      <c r="AJ9" s="217"/>
      <c r="AK9" s="217"/>
      <c r="AL9" s="217"/>
      <c r="AM9" s="217"/>
      <c r="AN9" s="217"/>
      <c r="AO9" s="217"/>
      <c r="AP9" s="217"/>
      <c r="AQ9" s="217"/>
      <c r="AR9" s="217"/>
      <c r="AS9" s="217"/>
      <c r="AT9" s="217"/>
      <c r="AU9" s="217"/>
      <c r="AV9" s="217"/>
      <c r="AW9" s="217"/>
      <c r="AX9" s="217"/>
      <c r="AY9" s="217"/>
      <c r="AZ9" s="217"/>
      <c r="BA9" s="217"/>
      <c r="BB9" s="217"/>
      <c r="BC9" s="217"/>
      <c r="BD9" s="217"/>
      <c r="BE9" s="217"/>
      <c r="BF9" s="217"/>
      <c r="BG9" s="217"/>
      <c r="BH9" s="217"/>
      <c r="BI9" s="217"/>
      <c r="BJ9" s="217"/>
      <c r="BK9" s="217"/>
      <c r="BL9" s="217"/>
      <c r="BM9" s="217"/>
      <c r="BN9" s="217"/>
      <c r="BO9" s="217"/>
      <c r="BP9" s="217"/>
      <c r="BQ9" s="217"/>
      <c r="BR9" s="217"/>
      <c r="BS9" s="217"/>
      <c r="BT9" s="217"/>
      <c r="BU9" s="217"/>
      <c r="BV9" s="217"/>
      <c r="BW9" s="217"/>
      <c r="BX9" s="217"/>
      <c r="BY9" s="217"/>
      <c r="BZ9" s="217"/>
      <c r="CA9" s="217"/>
      <c r="CB9" s="217"/>
      <c r="CC9" s="217"/>
      <c r="CD9" s="217"/>
      <c r="CE9" s="217"/>
      <c r="CF9" s="217"/>
      <c r="CG9" s="217"/>
      <c r="CH9" s="217"/>
      <c r="CI9" s="217"/>
      <c r="CJ9" s="217"/>
      <c r="CK9" s="217"/>
      <c r="CL9" s="217"/>
      <c r="CM9" s="217"/>
      <c r="CN9" s="217"/>
      <c r="CO9" s="217"/>
      <c r="CP9" s="217"/>
      <c r="CQ9" s="217"/>
      <c r="CR9" s="217"/>
      <c r="CS9" s="217"/>
      <c r="CT9" s="217"/>
      <c r="CU9" s="217"/>
      <c r="CV9" s="217"/>
      <c r="CW9" s="217"/>
      <c r="CX9" s="217"/>
      <c r="CY9" s="217"/>
      <c r="CZ9" s="217"/>
      <c r="DA9" s="217"/>
      <c r="DB9" s="217"/>
      <c r="DC9" s="217"/>
      <c r="DD9" s="217"/>
      <c r="DE9" s="217"/>
      <c r="DF9" s="217"/>
      <c r="DG9" s="217"/>
      <c r="DH9" s="217"/>
      <c r="DI9" s="217"/>
      <c r="DJ9" s="217"/>
      <c r="DK9" s="217"/>
      <c r="DL9" s="217"/>
      <c r="DM9" s="217"/>
      <c r="DN9" s="217"/>
      <c r="DO9" s="217"/>
      <c r="DP9" s="217"/>
      <c r="DQ9" s="217"/>
      <c r="DR9" s="217"/>
      <c r="DS9" s="217"/>
      <c r="DT9" s="217"/>
      <c r="DU9" s="217"/>
      <c r="DV9" s="217"/>
      <c r="DW9" s="217"/>
      <c r="DX9" s="217"/>
      <c r="DY9" s="217"/>
      <c r="DZ9" s="217"/>
      <c r="EA9" s="217"/>
      <c r="EB9" s="217"/>
      <c r="EC9" s="217"/>
      <c r="ED9" s="217"/>
      <c r="EE9" s="217"/>
      <c r="EF9" s="217"/>
      <c r="EG9" s="217"/>
      <c r="EH9" s="217"/>
      <c r="EI9" s="217"/>
      <c r="EJ9" s="217"/>
      <c r="EK9" s="217"/>
      <c r="EL9" s="217"/>
      <c r="EM9" s="217"/>
      <c r="EN9" s="217"/>
      <c r="EO9" s="217"/>
      <c r="EP9" s="217"/>
      <c r="EQ9" s="217"/>
      <c r="ER9" s="217"/>
      <c r="ES9" s="217"/>
      <c r="ET9" s="217"/>
      <c r="EU9" s="217"/>
      <c r="EV9" s="217"/>
      <c r="EW9" s="217"/>
      <c r="EX9" s="217"/>
      <c r="EY9" s="217"/>
      <c r="EZ9" s="217"/>
      <c r="FA9" s="217"/>
      <c r="FB9" s="217"/>
      <c r="FC9" s="217"/>
      <c r="FD9" s="217"/>
      <c r="FE9" s="217"/>
      <c r="FF9" s="217"/>
      <c r="FG9" s="217"/>
      <c r="FH9" s="217"/>
      <c r="FI9" s="217"/>
      <c r="FJ9" s="217"/>
      <c r="FK9" s="217"/>
      <c r="FL9" s="217"/>
      <c r="FM9" s="217"/>
      <c r="FN9" s="217"/>
      <c r="FO9" s="217"/>
      <c r="FP9" s="217"/>
      <c r="FQ9" s="217"/>
      <c r="FR9" s="217"/>
      <c r="FS9" s="217"/>
      <c r="FT9" s="217"/>
    </row>
    <row r="10" spans="1:278" s="205" customFormat="1" ht="15" customHeight="1">
      <c r="A10" s="537">
        <f>'Mapa Final'!A10</f>
        <v>1</v>
      </c>
      <c r="B10" s="571" t="str">
        <f>'Mapa Final'!B10</f>
        <v>Tardanza</v>
      </c>
      <c r="C10" s="540" t="str">
        <f>'Mapa Final'!C10</f>
        <v>Reputacional</v>
      </c>
      <c r="D10" s="540" t="str">
        <f>'Mapa Final'!D10</f>
        <v>1. Demora en el Proceso de Contratación para la selección del operador que apoye la ejecucion de las actividades.</v>
      </c>
      <c r="E10" s="543" t="str">
        <f>'Mapa Final'!E10</f>
        <v xml:space="preserve">Demora en el proceso de aprobación del Plan Operativo Anual de Inversiones y Plan de Formación.
</v>
      </c>
      <c r="F10" s="543" t="str">
        <f>'Mapa Final'!F10</f>
        <v>La probabilidad de la perdida reputacional por la demora  en el proceso de aprobación del Plan Operativo Anual de Inversiones y Plan de Formación.</v>
      </c>
      <c r="G10" s="543" t="str">
        <f>'Mapa Final'!G10</f>
        <v>Ejecución y Administración de Procesos</v>
      </c>
      <c r="H10" s="550" t="str">
        <f>'Mapa Final'!I10</f>
        <v>Baja</v>
      </c>
      <c r="I10" s="553" t="str">
        <f>'Mapa Final'!L10</f>
        <v>Leve</v>
      </c>
      <c r="J10" s="563" t="str">
        <f>'Mapa Final'!N10</f>
        <v>Bajo</v>
      </c>
      <c r="K10" s="559" t="str">
        <f>'Mapa Final'!AA10</f>
        <v>Baja</v>
      </c>
      <c r="L10" s="559" t="str">
        <f>'Mapa Final'!AE10</f>
        <v>Leve</v>
      </c>
      <c r="M10" s="556" t="str">
        <f>'Mapa Final'!AG10</f>
        <v>Bajo</v>
      </c>
      <c r="N10" s="559" t="str">
        <f>'Mapa Final'!AH10</f>
        <v>Aceptar</v>
      </c>
      <c r="O10" s="566"/>
      <c r="P10" s="566"/>
      <c r="Q10" s="566"/>
      <c r="R10" s="566"/>
      <c r="S10" s="566"/>
      <c r="T10" s="566"/>
      <c r="U10" s="218"/>
      <c r="V10" s="218"/>
      <c r="W10" s="218"/>
      <c r="X10" s="218"/>
      <c r="Y10" s="218"/>
      <c r="Z10" s="218"/>
      <c r="AA10" s="218"/>
      <c r="AB10" s="218"/>
      <c r="AC10" s="218"/>
      <c r="AD10" s="218"/>
      <c r="AE10" s="218"/>
      <c r="AF10" s="218"/>
      <c r="AG10" s="218"/>
      <c r="AH10" s="218"/>
      <c r="AI10" s="218"/>
      <c r="AJ10" s="218"/>
      <c r="AK10" s="218"/>
      <c r="AL10" s="218"/>
      <c r="AM10" s="218"/>
      <c r="AN10" s="218"/>
      <c r="AO10" s="218"/>
      <c r="AP10" s="218"/>
      <c r="AQ10" s="218"/>
      <c r="AR10" s="218"/>
      <c r="AS10" s="218"/>
      <c r="AT10" s="218"/>
      <c r="AU10" s="218"/>
      <c r="AV10" s="218"/>
      <c r="AW10" s="218"/>
      <c r="AX10" s="218"/>
      <c r="AY10" s="218"/>
      <c r="AZ10" s="218"/>
      <c r="BA10" s="218"/>
      <c r="BB10" s="218"/>
      <c r="BC10" s="218"/>
      <c r="BD10" s="218"/>
      <c r="BE10" s="218"/>
      <c r="BF10" s="218"/>
      <c r="BG10" s="218"/>
      <c r="BH10" s="218"/>
      <c r="BI10" s="218"/>
      <c r="BJ10" s="218"/>
      <c r="BK10" s="218"/>
      <c r="BL10" s="218"/>
      <c r="BM10" s="218"/>
      <c r="BN10" s="218"/>
      <c r="BO10" s="218"/>
      <c r="BP10" s="218"/>
      <c r="BQ10" s="218"/>
      <c r="BR10" s="218"/>
      <c r="BS10" s="218"/>
      <c r="BT10" s="218"/>
      <c r="BU10" s="218"/>
      <c r="BV10" s="218"/>
      <c r="BW10" s="218"/>
      <c r="BX10" s="218"/>
      <c r="BY10" s="218"/>
      <c r="BZ10" s="218"/>
      <c r="CA10" s="218"/>
      <c r="CB10" s="218"/>
      <c r="CC10" s="218"/>
      <c r="CD10" s="218"/>
      <c r="CE10" s="218"/>
      <c r="CF10" s="218"/>
      <c r="CG10" s="218"/>
      <c r="CH10" s="218"/>
      <c r="CI10" s="218"/>
      <c r="CJ10" s="218"/>
      <c r="CK10" s="218"/>
      <c r="CL10" s="218"/>
      <c r="CM10" s="218"/>
      <c r="CN10" s="218"/>
      <c r="CO10" s="218"/>
      <c r="CP10" s="218"/>
      <c r="CQ10" s="218"/>
      <c r="CR10" s="218"/>
      <c r="CS10" s="218"/>
      <c r="CT10" s="218"/>
      <c r="CU10" s="218"/>
      <c r="CV10" s="218"/>
      <c r="CW10" s="218"/>
      <c r="CX10" s="218"/>
      <c r="CY10" s="218"/>
      <c r="CZ10" s="218"/>
      <c r="DA10" s="218"/>
      <c r="DB10" s="218"/>
      <c r="DC10" s="218"/>
      <c r="DD10" s="218"/>
      <c r="DE10" s="218"/>
      <c r="DF10" s="218"/>
      <c r="DG10" s="218"/>
      <c r="DH10" s="218"/>
      <c r="DI10" s="218"/>
      <c r="DJ10" s="218"/>
      <c r="DK10" s="218"/>
      <c r="DL10" s="218"/>
      <c r="DM10" s="218"/>
      <c r="DN10" s="218"/>
      <c r="DO10" s="218"/>
      <c r="DP10" s="218"/>
      <c r="DQ10" s="218"/>
      <c r="DR10" s="218"/>
      <c r="DS10" s="218"/>
      <c r="DT10" s="218"/>
      <c r="DU10" s="218"/>
      <c r="DV10" s="218"/>
      <c r="DW10" s="218"/>
      <c r="DX10" s="218"/>
      <c r="DY10" s="218"/>
      <c r="DZ10" s="218"/>
      <c r="EA10" s="218"/>
      <c r="EB10" s="218"/>
      <c r="EC10" s="218"/>
      <c r="ED10" s="218"/>
      <c r="EE10" s="218"/>
      <c r="EF10" s="218"/>
      <c r="EG10" s="218"/>
      <c r="EH10" s="218"/>
      <c r="EI10" s="218"/>
      <c r="EJ10" s="218"/>
      <c r="EK10" s="218"/>
      <c r="EL10" s="218"/>
      <c r="EM10" s="218"/>
      <c r="EN10" s="218"/>
      <c r="EO10" s="218"/>
      <c r="EP10" s="218"/>
      <c r="EQ10" s="218"/>
      <c r="ER10" s="218"/>
      <c r="ES10" s="218"/>
      <c r="ET10" s="218"/>
      <c r="EU10" s="218"/>
      <c r="EV10" s="218"/>
      <c r="EW10" s="218"/>
      <c r="EX10" s="218"/>
      <c r="EY10" s="218"/>
      <c r="EZ10" s="218"/>
      <c r="FA10" s="218"/>
      <c r="FB10" s="218"/>
      <c r="FC10" s="218"/>
      <c r="FD10" s="218"/>
      <c r="FE10" s="218"/>
      <c r="FF10" s="218"/>
      <c r="FG10" s="218"/>
      <c r="FH10" s="218"/>
      <c r="FI10" s="218"/>
      <c r="FJ10" s="218"/>
      <c r="FK10" s="218"/>
      <c r="FL10" s="218"/>
      <c r="FM10" s="218"/>
      <c r="FN10" s="218"/>
      <c r="FO10" s="218"/>
      <c r="FP10" s="218"/>
      <c r="FQ10" s="218"/>
      <c r="FR10" s="218"/>
      <c r="FS10" s="218"/>
      <c r="FT10" s="218"/>
    </row>
    <row r="11" spans="1:278" s="205" customFormat="1" ht="13.5" customHeight="1">
      <c r="A11" s="538"/>
      <c r="B11" s="573"/>
      <c r="C11" s="541"/>
      <c r="D11" s="541"/>
      <c r="E11" s="544"/>
      <c r="F11" s="544"/>
      <c r="G11" s="544"/>
      <c r="H11" s="551"/>
      <c r="I11" s="554"/>
      <c r="J11" s="564"/>
      <c r="K11" s="560"/>
      <c r="L11" s="560"/>
      <c r="M11" s="557"/>
      <c r="N11" s="560"/>
      <c r="O11" s="567"/>
      <c r="P11" s="567"/>
      <c r="Q11" s="567"/>
      <c r="R11" s="567"/>
      <c r="S11" s="567"/>
      <c r="T11" s="567"/>
      <c r="U11" s="218"/>
      <c r="V11" s="218"/>
      <c r="W11" s="218"/>
      <c r="X11" s="218"/>
      <c r="Y11" s="218"/>
      <c r="Z11" s="218"/>
      <c r="AA11" s="218"/>
      <c r="AB11" s="218"/>
      <c r="AC11" s="218"/>
      <c r="AD11" s="218"/>
      <c r="AE11" s="218"/>
      <c r="AF11" s="218"/>
      <c r="AG11" s="218"/>
      <c r="AH11" s="218"/>
      <c r="AI11" s="218"/>
      <c r="AJ11" s="218"/>
      <c r="AK11" s="218"/>
      <c r="AL11" s="218"/>
      <c r="AM11" s="218"/>
      <c r="AN11" s="218"/>
      <c r="AO11" s="218"/>
      <c r="AP11" s="218"/>
      <c r="AQ11" s="218"/>
      <c r="AR11" s="218"/>
      <c r="AS11" s="218"/>
      <c r="AT11" s="218"/>
      <c r="AU11" s="218"/>
      <c r="AV11" s="218"/>
      <c r="AW11" s="218"/>
      <c r="AX11" s="218"/>
      <c r="AY11" s="218"/>
      <c r="AZ11" s="218"/>
      <c r="BA11" s="218"/>
      <c r="BB11" s="218"/>
      <c r="BC11" s="218"/>
      <c r="BD11" s="218"/>
      <c r="BE11" s="218"/>
      <c r="BF11" s="218"/>
      <c r="BG11" s="218"/>
      <c r="BH11" s="218"/>
      <c r="BI11" s="218"/>
      <c r="BJ11" s="218"/>
      <c r="BK11" s="218"/>
      <c r="BL11" s="218"/>
      <c r="BM11" s="218"/>
      <c r="BN11" s="218"/>
      <c r="BO11" s="218"/>
      <c r="BP11" s="218"/>
      <c r="BQ11" s="218"/>
      <c r="BR11" s="218"/>
      <c r="BS11" s="218"/>
      <c r="BT11" s="218"/>
      <c r="BU11" s="218"/>
      <c r="BV11" s="218"/>
      <c r="BW11" s="218"/>
      <c r="BX11" s="218"/>
      <c r="BY11" s="218"/>
      <c r="BZ11" s="218"/>
      <c r="CA11" s="218"/>
      <c r="CB11" s="218"/>
      <c r="CC11" s="218"/>
      <c r="CD11" s="218"/>
      <c r="CE11" s="218"/>
      <c r="CF11" s="218"/>
      <c r="CG11" s="218"/>
      <c r="CH11" s="218"/>
      <c r="CI11" s="218"/>
      <c r="CJ11" s="218"/>
      <c r="CK11" s="218"/>
      <c r="CL11" s="218"/>
      <c r="CM11" s="218"/>
      <c r="CN11" s="218"/>
      <c r="CO11" s="218"/>
      <c r="CP11" s="218"/>
      <c r="CQ11" s="218"/>
      <c r="CR11" s="218"/>
      <c r="CS11" s="218"/>
      <c r="CT11" s="218"/>
      <c r="CU11" s="218"/>
      <c r="CV11" s="218"/>
      <c r="CW11" s="218"/>
      <c r="CX11" s="218"/>
      <c r="CY11" s="218"/>
      <c r="CZ11" s="218"/>
      <c r="DA11" s="218"/>
      <c r="DB11" s="218"/>
      <c r="DC11" s="218"/>
      <c r="DD11" s="218"/>
      <c r="DE11" s="218"/>
      <c r="DF11" s="218"/>
      <c r="DG11" s="218"/>
      <c r="DH11" s="218"/>
      <c r="DI11" s="218"/>
      <c r="DJ11" s="218"/>
      <c r="DK11" s="218"/>
      <c r="DL11" s="218"/>
      <c r="DM11" s="218"/>
      <c r="DN11" s="218"/>
      <c r="DO11" s="218"/>
      <c r="DP11" s="218"/>
      <c r="DQ11" s="218"/>
      <c r="DR11" s="218"/>
      <c r="DS11" s="218"/>
      <c r="DT11" s="218"/>
      <c r="DU11" s="218"/>
      <c r="DV11" s="218"/>
      <c r="DW11" s="218"/>
      <c r="DX11" s="218"/>
      <c r="DY11" s="218"/>
      <c r="DZ11" s="218"/>
      <c r="EA11" s="218"/>
      <c r="EB11" s="218"/>
      <c r="EC11" s="218"/>
      <c r="ED11" s="218"/>
      <c r="EE11" s="218"/>
      <c r="EF11" s="218"/>
      <c r="EG11" s="218"/>
      <c r="EH11" s="218"/>
      <c r="EI11" s="218"/>
      <c r="EJ11" s="218"/>
      <c r="EK11" s="218"/>
      <c r="EL11" s="218"/>
      <c r="EM11" s="218"/>
      <c r="EN11" s="218"/>
      <c r="EO11" s="218"/>
      <c r="EP11" s="218"/>
      <c r="EQ11" s="218"/>
      <c r="ER11" s="218"/>
      <c r="ES11" s="218"/>
      <c r="ET11" s="218"/>
      <c r="EU11" s="218"/>
      <c r="EV11" s="218"/>
      <c r="EW11" s="218"/>
      <c r="EX11" s="218"/>
      <c r="EY11" s="218"/>
      <c r="EZ11" s="218"/>
      <c r="FA11" s="218"/>
      <c r="FB11" s="218"/>
      <c r="FC11" s="218"/>
      <c r="FD11" s="218"/>
      <c r="FE11" s="218"/>
      <c r="FF11" s="218"/>
      <c r="FG11" s="218"/>
      <c r="FH11" s="218"/>
      <c r="FI11" s="218"/>
      <c r="FJ11" s="218"/>
      <c r="FK11" s="218"/>
      <c r="FL11" s="218"/>
      <c r="FM11" s="218"/>
      <c r="FN11" s="218"/>
      <c r="FO11" s="218"/>
      <c r="FP11" s="218"/>
      <c r="FQ11" s="218"/>
      <c r="FR11" s="218"/>
      <c r="FS11" s="218"/>
      <c r="FT11" s="218"/>
    </row>
    <row r="12" spans="1:278" s="205" customFormat="1" ht="13.5" customHeight="1">
      <c r="A12" s="538"/>
      <c r="B12" s="573"/>
      <c r="C12" s="541"/>
      <c r="D12" s="541"/>
      <c r="E12" s="544"/>
      <c r="F12" s="544"/>
      <c r="G12" s="544"/>
      <c r="H12" s="551"/>
      <c r="I12" s="554"/>
      <c r="J12" s="564"/>
      <c r="K12" s="560"/>
      <c r="L12" s="560"/>
      <c r="M12" s="557"/>
      <c r="N12" s="560"/>
      <c r="O12" s="567"/>
      <c r="P12" s="567"/>
      <c r="Q12" s="567"/>
      <c r="R12" s="567"/>
      <c r="S12" s="567"/>
      <c r="T12" s="567"/>
      <c r="U12" s="218"/>
      <c r="V12" s="218"/>
      <c r="W12" s="218"/>
      <c r="X12" s="218"/>
      <c r="Y12" s="218"/>
      <c r="Z12" s="218"/>
      <c r="AA12" s="218"/>
      <c r="AB12" s="218"/>
      <c r="AC12" s="218"/>
      <c r="AD12" s="218"/>
      <c r="AE12" s="218"/>
      <c r="AF12" s="218"/>
      <c r="AG12" s="218"/>
      <c r="AH12" s="218"/>
      <c r="AI12" s="218"/>
      <c r="AJ12" s="218"/>
      <c r="AK12" s="218"/>
      <c r="AL12" s="218"/>
      <c r="AM12" s="218"/>
      <c r="AN12" s="218"/>
      <c r="AO12" s="218"/>
      <c r="AP12" s="218"/>
      <c r="AQ12" s="218"/>
      <c r="AR12" s="218"/>
      <c r="AS12" s="218"/>
      <c r="AT12" s="218"/>
      <c r="AU12" s="218"/>
      <c r="AV12" s="218"/>
      <c r="AW12" s="218"/>
      <c r="AX12" s="218"/>
      <c r="AY12" s="218"/>
      <c r="AZ12" s="218"/>
      <c r="BA12" s="218"/>
      <c r="BB12" s="218"/>
      <c r="BC12" s="218"/>
      <c r="BD12" s="218"/>
      <c r="BE12" s="218"/>
      <c r="BF12" s="218"/>
      <c r="BG12" s="218"/>
      <c r="BH12" s="218"/>
      <c r="BI12" s="218"/>
      <c r="BJ12" s="218"/>
      <c r="BK12" s="218"/>
      <c r="BL12" s="218"/>
      <c r="BM12" s="218"/>
      <c r="BN12" s="218"/>
      <c r="BO12" s="218"/>
      <c r="BP12" s="218"/>
      <c r="BQ12" s="218"/>
      <c r="BR12" s="218"/>
      <c r="BS12" s="218"/>
      <c r="BT12" s="218"/>
      <c r="BU12" s="218"/>
      <c r="BV12" s="218"/>
      <c r="BW12" s="218"/>
      <c r="BX12" s="218"/>
      <c r="BY12" s="218"/>
      <c r="BZ12" s="218"/>
      <c r="CA12" s="218"/>
      <c r="CB12" s="218"/>
      <c r="CC12" s="218"/>
      <c r="CD12" s="218"/>
      <c r="CE12" s="218"/>
      <c r="CF12" s="218"/>
      <c r="CG12" s="218"/>
      <c r="CH12" s="218"/>
      <c r="CI12" s="218"/>
      <c r="CJ12" s="218"/>
      <c r="CK12" s="218"/>
      <c r="CL12" s="218"/>
      <c r="CM12" s="218"/>
      <c r="CN12" s="218"/>
      <c r="CO12" s="218"/>
      <c r="CP12" s="218"/>
      <c r="CQ12" s="218"/>
      <c r="CR12" s="218"/>
      <c r="CS12" s="218"/>
      <c r="CT12" s="218"/>
      <c r="CU12" s="218"/>
      <c r="CV12" s="218"/>
      <c r="CW12" s="218"/>
      <c r="CX12" s="218"/>
      <c r="CY12" s="218"/>
      <c r="CZ12" s="218"/>
      <c r="DA12" s="218"/>
      <c r="DB12" s="218"/>
      <c r="DC12" s="218"/>
      <c r="DD12" s="218"/>
      <c r="DE12" s="218"/>
      <c r="DF12" s="218"/>
      <c r="DG12" s="218"/>
      <c r="DH12" s="218"/>
      <c r="DI12" s="218"/>
      <c r="DJ12" s="218"/>
      <c r="DK12" s="218"/>
      <c r="DL12" s="218"/>
      <c r="DM12" s="218"/>
      <c r="DN12" s="218"/>
      <c r="DO12" s="218"/>
      <c r="DP12" s="218"/>
      <c r="DQ12" s="218"/>
      <c r="DR12" s="218"/>
      <c r="DS12" s="218"/>
      <c r="DT12" s="218"/>
      <c r="DU12" s="218"/>
      <c r="DV12" s="218"/>
      <c r="DW12" s="218"/>
      <c r="DX12" s="218"/>
      <c r="DY12" s="218"/>
      <c r="DZ12" s="218"/>
      <c r="EA12" s="218"/>
      <c r="EB12" s="218"/>
      <c r="EC12" s="218"/>
      <c r="ED12" s="218"/>
      <c r="EE12" s="218"/>
      <c r="EF12" s="218"/>
      <c r="EG12" s="218"/>
      <c r="EH12" s="218"/>
      <c r="EI12" s="218"/>
      <c r="EJ12" s="218"/>
      <c r="EK12" s="218"/>
      <c r="EL12" s="218"/>
      <c r="EM12" s="218"/>
      <c r="EN12" s="218"/>
      <c r="EO12" s="218"/>
      <c r="EP12" s="218"/>
      <c r="EQ12" s="218"/>
      <c r="ER12" s="218"/>
      <c r="ES12" s="218"/>
      <c r="ET12" s="218"/>
      <c r="EU12" s="218"/>
      <c r="EV12" s="218"/>
      <c r="EW12" s="218"/>
      <c r="EX12" s="218"/>
      <c r="EY12" s="218"/>
      <c r="EZ12" s="218"/>
      <c r="FA12" s="218"/>
      <c r="FB12" s="218"/>
      <c r="FC12" s="218"/>
      <c r="FD12" s="218"/>
      <c r="FE12" s="218"/>
      <c r="FF12" s="218"/>
      <c r="FG12" s="218"/>
      <c r="FH12" s="218"/>
      <c r="FI12" s="218"/>
      <c r="FJ12" s="218"/>
      <c r="FK12" s="218"/>
      <c r="FL12" s="218"/>
      <c r="FM12" s="218"/>
      <c r="FN12" s="218"/>
      <c r="FO12" s="218"/>
      <c r="FP12" s="218"/>
      <c r="FQ12" s="218"/>
      <c r="FR12" s="218"/>
      <c r="FS12" s="218"/>
      <c r="FT12" s="218"/>
    </row>
    <row r="13" spans="1:278" s="205" customFormat="1" ht="13.5" customHeight="1">
      <c r="A13" s="538"/>
      <c r="B13" s="573"/>
      <c r="C13" s="541"/>
      <c r="D13" s="541"/>
      <c r="E13" s="544"/>
      <c r="F13" s="544"/>
      <c r="G13" s="544"/>
      <c r="H13" s="551"/>
      <c r="I13" s="554"/>
      <c r="J13" s="564"/>
      <c r="K13" s="560"/>
      <c r="L13" s="560"/>
      <c r="M13" s="557"/>
      <c r="N13" s="560"/>
      <c r="O13" s="567"/>
      <c r="P13" s="567"/>
      <c r="Q13" s="567"/>
      <c r="R13" s="567"/>
      <c r="S13" s="567"/>
      <c r="T13" s="567"/>
      <c r="U13" s="218"/>
      <c r="V13" s="218"/>
      <c r="W13" s="218"/>
      <c r="X13" s="218"/>
      <c r="Y13" s="218"/>
      <c r="Z13" s="218"/>
      <c r="AA13" s="218"/>
      <c r="AB13" s="218"/>
      <c r="AC13" s="218"/>
      <c r="AD13" s="218"/>
      <c r="AE13" s="218"/>
      <c r="AF13" s="218"/>
      <c r="AG13" s="218"/>
      <c r="AH13" s="218"/>
      <c r="AI13" s="218"/>
      <c r="AJ13" s="218"/>
      <c r="AK13" s="218"/>
      <c r="AL13" s="218"/>
      <c r="AM13" s="218"/>
      <c r="AN13" s="218"/>
      <c r="AO13" s="218"/>
      <c r="AP13" s="218"/>
      <c r="AQ13" s="218"/>
      <c r="AR13" s="218"/>
      <c r="AS13" s="218"/>
      <c r="AT13" s="218"/>
      <c r="AU13" s="218"/>
      <c r="AV13" s="218"/>
      <c r="AW13" s="218"/>
      <c r="AX13" s="218"/>
      <c r="AY13" s="218"/>
      <c r="AZ13" s="218"/>
      <c r="BA13" s="218"/>
      <c r="BB13" s="218"/>
      <c r="BC13" s="218"/>
      <c r="BD13" s="218"/>
      <c r="BE13" s="218"/>
      <c r="BF13" s="218"/>
      <c r="BG13" s="218"/>
      <c r="BH13" s="218"/>
      <c r="BI13" s="218"/>
      <c r="BJ13" s="218"/>
      <c r="BK13" s="218"/>
      <c r="BL13" s="218"/>
      <c r="BM13" s="218"/>
      <c r="BN13" s="218"/>
      <c r="BO13" s="218"/>
      <c r="BP13" s="218"/>
      <c r="BQ13" s="218"/>
      <c r="BR13" s="218"/>
      <c r="BS13" s="218"/>
      <c r="BT13" s="218"/>
      <c r="BU13" s="218"/>
      <c r="BV13" s="218"/>
      <c r="BW13" s="218"/>
      <c r="BX13" s="218"/>
      <c r="BY13" s="218"/>
      <c r="BZ13" s="218"/>
      <c r="CA13" s="218"/>
      <c r="CB13" s="218"/>
      <c r="CC13" s="218"/>
      <c r="CD13" s="218"/>
      <c r="CE13" s="218"/>
      <c r="CF13" s="218"/>
      <c r="CG13" s="218"/>
      <c r="CH13" s="218"/>
      <c r="CI13" s="218"/>
      <c r="CJ13" s="218"/>
      <c r="CK13" s="218"/>
      <c r="CL13" s="218"/>
      <c r="CM13" s="218"/>
      <c r="CN13" s="218"/>
      <c r="CO13" s="218"/>
      <c r="CP13" s="218"/>
      <c r="CQ13" s="218"/>
      <c r="CR13" s="218"/>
      <c r="CS13" s="218"/>
      <c r="CT13" s="218"/>
      <c r="CU13" s="218"/>
      <c r="CV13" s="218"/>
      <c r="CW13" s="218"/>
      <c r="CX13" s="218"/>
      <c r="CY13" s="218"/>
      <c r="CZ13" s="218"/>
      <c r="DA13" s="218"/>
      <c r="DB13" s="218"/>
      <c r="DC13" s="218"/>
      <c r="DD13" s="218"/>
      <c r="DE13" s="218"/>
      <c r="DF13" s="218"/>
      <c r="DG13" s="218"/>
      <c r="DH13" s="218"/>
      <c r="DI13" s="218"/>
      <c r="DJ13" s="218"/>
      <c r="DK13" s="218"/>
      <c r="DL13" s="218"/>
      <c r="DM13" s="218"/>
      <c r="DN13" s="218"/>
      <c r="DO13" s="218"/>
      <c r="DP13" s="218"/>
      <c r="DQ13" s="218"/>
      <c r="DR13" s="218"/>
      <c r="DS13" s="218"/>
      <c r="DT13" s="218"/>
      <c r="DU13" s="218"/>
      <c r="DV13" s="218"/>
      <c r="DW13" s="218"/>
      <c r="DX13" s="218"/>
      <c r="DY13" s="218"/>
      <c r="DZ13" s="218"/>
      <c r="EA13" s="218"/>
      <c r="EB13" s="218"/>
      <c r="EC13" s="218"/>
      <c r="ED13" s="218"/>
      <c r="EE13" s="218"/>
      <c r="EF13" s="218"/>
      <c r="EG13" s="218"/>
      <c r="EH13" s="218"/>
      <c r="EI13" s="218"/>
      <c r="EJ13" s="218"/>
      <c r="EK13" s="218"/>
      <c r="EL13" s="218"/>
      <c r="EM13" s="218"/>
      <c r="EN13" s="218"/>
      <c r="EO13" s="218"/>
      <c r="EP13" s="218"/>
      <c r="EQ13" s="218"/>
      <c r="ER13" s="218"/>
      <c r="ES13" s="218"/>
      <c r="ET13" s="218"/>
      <c r="EU13" s="218"/>
      <c r="EV13" s="218"/>
      <c r="EW13" s="218"/>
      <c r="EX13" s="218"/>
      <c r="EY13" s="218"/>
      <c r="EZ13" s="218"/>
      <c r="FA13" s="218"/>
      <c r="FB13" s="218"/>
      <c r="FC13" s="218"/>
      <c r="FD13" s="218"/>
      <c r="FE13" s="218"/>
      <c r="FF13" s="218"/>
      <c r="FG13" s="218"/>
      <c r="FH13" s="218"/>
      <c r="FI13" s="218"/>
      <c r="FJ13" s="218"/>
      <c r="FK13" s="218"/>
      <c r="FL13" s="218"/>
      <c r="FM13" s="218"/>
      <c r="FN13" s="218"/>
      <c r="FO13" s="218"/>
      <c r="FP13" s="218"/>
      <c r="FQ13" s="218"/>
      <c r="FR13" s="218"/>
      <c r="FS13" s="218"/>
      <c r="FT13" s="218"/>
    </row>
    <row r="14" spans="1:278" s="205" customFormat="1" ht="238.5" customHeight="1" thickBot="1">
      <c r="A14" s="539"/>
      <c r="B14" s="574"/>
      <c r="C14" s="542"/>
      <c r="D14" s="542"/>
      <c r="E14" s="545"/>
      <c r="F14" s="545"/>
      <c r="G14" s="545"/>
      <c r="H14" s="552"/>
      <c r="I14" s="555"/>
      <c r="J14" s="565"/>
      <c r="K14" s="561"/>
      <c r="L14" s="561"/>
      <c r="M14" s="558"/>
      <c r="N14" s="561"/>
      <c r="O14" s="568"/>
      <c r="P14" s="568"/>
      <c r="Q14" s="568"/>
      <c r="R14" s="568"/>
      <c r="S14" s="568"/>
      <c r="T14" s="568"/>
      <c r="U14" s="218"/>
      <c r="V14" s="218"/>
      <c r="W14" s="218"/>
      <c r="X14" s="218"/>
      <c r="Y14" s="218"/>
      <c r="Z14" s="218"/>
      <c r="AA14" s="218"/>
      <c r="AB14" s="218"/>
      <c r="AC14" s="218"/>
      <c r="AD14" s="218"/>
      <c r="AE14" s="218"/>
      <c r="AF14" s="218"/>
      <c r="AG14" s="218"/>
      <c r="AH14" s="218"/>
      <c r="AI14" s="218"/>
      <c r="AJ14" s="218"/>
      <c r="AK14" s="218"/>
      <c r="AL14" s="218"/>
      <c r="AM14" s="218"/>
      <c r="AN14" s="218"/>
      <c r="AO14" s="218"/>
      <c r="AP14" s="218"/>
      <c r="AQ14" s="218"/>
      <c r="AR14" s="218"/>
      <c r="AS14" s="218"/>
      <c r="AT14" s="218"/>
      <c r="AU14" s="218"/>
      <c r="AV14" s="218"/>
      <c r="AW14" s="218"/>
      <c r="AX14" s="218"/>
      <c r="AY14" s="218"/>
      <c r="AZ14" s="218"/>
      <c r="BA14" s="218"/>
      <c r="BB14" s="218"/>
      <c r="BC14" s="218"/>
      <c r="BD14" s="218"/>
      <c r="BE14" s="218"/>
      <c r="BF14" s="218"/>
      <c r="BG14" s="218"/>
      <c r="BH14" s="218"/>
      <c r="BI14" s="218"/>
      <c r="BJ14" s="218"/>
      <c r="BK14" s="218"/>
      <c r="BL14" s="218"/>
      <c r="BM14" s="218"/>
      <c r="BN14" s="218"/>
      <c r="BO14" s="218"/>
      <c r="BP14" s="218"/>
      <c r="BQ14" s="218"/>
      <c r="BR14" s="218"/>
      <c r="BS14" s="218"/>
      <c r="BT14" s="218"/>
      <c r="BU14" s="218"/>
      <c r="BV14" s="218"/>
      <c r="BW14" s="218"/>
      <c r="BX14" s="218"/>
      <c r="BY14" s="218"/>
      <c r="BZ14" s="218"/>
      <c r="CA14" s="218"/>
      <c r="CB14" s="218"/>
      <c r="CC14" s="218"/>
      <c r="CD14" s="218"/>
      <c r="CE14" s="218"/>
      <c r="CF14" s="218"/>
      <c r="CG14" s="218"/>
      <c r="CH14" s="218"/>
      <c r="CI14" s="218"/>
      <c r="CJ14" s="218"/>
      <c r="CK14" s="218"/>
      <c r="CL14" s="218"/>
      <c r="CM14" s="218"/>
      <c r="CN14" s="218"/>
      <c r="CO14" s="218"/>
      <c r="CP14" s="218"/>
      <c r="CQ14" s="218"/>
      <c r="CR14" s="218"/>
      <c r="CS14" s="218"/>
      <c r="CT14" s="218"/>
      <c r="CU14" s="218"/>
      <c r="CV14" s="218"/>
      <c r="CW14" s="218"/>
      <c r="CX14" s="218"/>
      <c r="CY14" s="218"/>
      <c r="CZ14" s="218"/>
      <c r="DA14" s="218"/>
      <c r="DB14" s="218"/>
      <c r="DC14" s="218"/>
      <c r="DD14" s="218"/>
      <c r="DE14" s="218"/>
      <c r="DF14" s="218"/>
      <c r="DG14" s="218"/>
      <c r="DH14" s="218"/>
      <c r="DI14" s="218"/>
      <c r="DJ14" s="218"/>
      <c r="DK14" s="218"/>
      <c r="DL14" s="218"/>
      <c r="DM14" s="218"/>
      <c r="DN14" s="218"/>
      <c r="DO14" s="218"/>
      <c r="DP14" s="218"/>
      <c r="DQ14" s="218"/>
      <c r="DR14" s="218"/>
      <c r="DS14" s="218"/>
      <c r="DT14" s="218"/>
      <c r="DU14" s="218"/>
      <c r="DV14" s="218"/>
      <c r="DW14" s="218"/>
      <c r="DX14" s="218"/>
      <c r="DY14" s="218"/>
      <c r="DZ14" s="218"/>
      <c r="EA14" s="218"/>
      <c r="EB14" s="218"/>
      <c r="EC14" s="218"/>
      <c r="ED14" s="218"/>
      <c r="EE14" s="218"/>
      <c r="EF14" s="218"/>
      <c r="EG14" s="218"/>
      <c r="EH14" s="218"/>
      <c r="EI14" s="218"/>
      <c r="EJ14" s="218"/>
      <c r="EK14" s="218"/>
      <c r="EL14" s="218"/>
      <c r="EM14" s="218"/>
      <c r="EN14" s="218"/>
      <c r="EO14" s="218"/>
      <c r="EP14" s="218"/>
      <c r="EQ14" s="218"/>
      <c r="ER14" s="218"/>
      <c r="ES14" s="218"/>
      <c r="ET14" s="218"/>
      <c r="EU14" s="218"/>
      <c r="EV14" s="218"/>
      <c r="EW14" s="218"/>
      <c r="EX14" s="218"/>
      <c r="EY14" s="218"/>
      <c r="EZ14" s="218"/>
      <c r="FA14" s="218"/>
      <c r="FB14" s="218"/>
      <c r="FC14" s="218"/>
      <c r="FD14" s="218"/>
      <c r="FE14" s="218"/>
      <c r="FF14" s="218"/>
      <c r="FG14" s="218"/>
      <c r="FH14" s="218"/>
      <c r="FI14" s="218"/>
      <c r="FJ14" s="218"/>
      <c r="FK14" s="218"/>
      <c r="FL14" s="218"/>
      <c r="FM14" s="218"/>
      <c r="FN14" s="218"/>
      <c r="FO14" s="218"/>
      <c r="FP14" s="218"/>
      <c r="FQ14" s="218"/>
      <c r="FR14" s="218"/>
      <c r="FS14" s="218"/>
      <c r="FT14" s="218"/>
    </row>
    <row r="15" spans="1:278" s="205" customFormat="1" ht="15" customHeight="1">
      <c r="A15" s="537">
        <f>'Mapa Final'!A15</f>
        <v>2</v>
      </c>
      <c r="B15" s="571" t="str">
        <f>'Mapa Final'!B15</f>
        <v>Incumplimiento</v>
      </c>
      <c r="C15" s="540" t="str">
        <f>'Mapa Final'!C15</f>
        <v>Incumplimiento de las metas establecidas</v>
      </c>
      <c r="D15" s="540" t="str">
        <f>'Mapa Final'!D15</f>
        <v>1. Ausentismo de los discentes a las actividades académicas presenciales de los diferentes programas de formación.
2. Deserción en las actividades de formación virtual que se programen en el marco de los diferentes programas de formación.
3. Falta de disponibilidad de los formadores debido a la negación de los permisos y/o comisiones.
4. Tardanza en la socialización de las convocatorias por parte de los Consejos Seccionales.</v>
      </c>
      <c r="E15" s="543" t="str">
        <f>'Mapa Final'!E15</f>
        <v>Retraso en el inicio de la ejecución del Plan de Formación</v>
      </c>
      <c r="F15" s="543" t="str">
        <f>'Mapa Final'!F15</f>
        <v>la probailidad del incumplimiento de las metas establecidas con ocasión al retraso en el inicio de la ejecución del Plan de Formación</v>
      </c>
      <c r="G15" s="543" t="str">
        <f>'Mapa Final'!G15</f>
        <v>Ejecución y Administración de Procesos</v>
      </c>
      <c r="H15" s="550" t="str">
        <f>'Mapa Final'!I15</f>
        <v>Media</v>
      </c>
      <c r="I15" s="553" t="str">
        <f>'Mapa Final'!L15</f>
        <v>Leve</v>
      </c>
      <c r="J15" s="563" t="str">
        <f>'Mapa Final'!N15</f>
        <v>Moderado</v>
      </c>
      <c r="K15" s="559" t="str">
        <f>'Mapa Final'!AA15</f>
        <v>Baja</v>
      </c>
      <c r="L15" s="559" t="str">
        <f>'Mapa Final'!AE15</f>
        <v>Leve</v>
      </c>
      <c r="M15" s="556" t="str">
        <f>'Mapa Final'!AG15</f>
        <v>Bajo</v>
      </c>
      <c r="N15" s="559" t="str">
        <f>'Mapa Final'!AH15</f>
        <v>Aceptar</v>
      </c>
      <c r="O15" s="566"/>
      <c r="P15" s="566"/>
      <c r="Q15" s="566"/>
      <c r="R15" s="566"/>
      <c r="S15" s="566"/>
      <c r="T15" s="566"/>
      <c r="U15" s="218"/>
      <c r="V15" s="218"/>
      <c r="W15" s="218"/>
      <c r="X15" s="218"/>
      <c r="Y15" s="218"/>
      <c r="Z15" s="218"/>
      <c r="AA15" s="218"/>
      <c r="AB15" s="218"/>
      <c r="AC15" s="218"/>
      <c r="AD15" s="218"/>
      <c r="AE15" s="218"/>
      <c r="AF15" s="218"/>
      <c r="AG15" s="218"/>
      <c r="AH15" s="218"/>
      <c r="AI15" s="218"/>
      <c r="AJ15" s="218"/>
      <c r="AK15" s="218"/>
      <c r="AL15" s="218"/>
      <c r="AM15" s="218"/>
      <c r="AN15" s="218"/>
      <c r="AO15" s="218"/>
      <c r="AP15" s="218"/>
      <c r="AQ15" s="218"/>
      <c r="AR15" s="218"/>
      <c r="AS15" s="218"/>
      <c r="AT15" s="218"/>
      <c r="AU15" s="218"/>
      <c r="AV15" s="218"/>
      <c r="AW15" s="218"/>
      <c r="AX15" s="218"/>
      <c r="AY15" s="218"/>
      <c r="AZ15" s="218"/>
      <c r="BA15" s="218"/>
      <c r="BB15" s="218"/>
      <c r="BC15" s="218"/>
      <c r="BD15" s="218"/>
      <c r="BE15" s="218"/>
      <c r="BF15" s="218"/>
      <c r="BG15" s="218"/>
      <c r="BH15" s="218"/>
      <c r="BI15" s="218"/>
      <c r="BJ15" s="218"/>
      <c r="BK15" s="218"/>
      <c r="BL15" s="218"/>
      <c r="BM15" s="218"/>
      <c r="BN15" s="218"/>
      <c r="BO15" s="218"/>
      <c r="BP15" s="218"/>
      <c r="BQ15" s="218"/>
      <c r="BR15" s="218"/>
      <c r="BS15" s="218"/>
      <c r="BT15" s="218"/>
      <c r="BU15" s="218"/>
      <c r="BV15" s="218"/>
      <c r="BW15" s="218"/>
      <c r="BX15" s="218"/>
      <c r="BY15" s="218"/>
      <c r="BZ15" s="218"/>
      <c r="CA15" s="218"/>
      <c r="CB15" s="218"/>
      <c r="CC15" s="218"/>
      <c r="CD15" s="218"/>
      <c r="CE15" s="218"/>
      <c r="CF15" s="218"/>
      <c r="CG15" s="218"/>
      <c r="CH15" s="218"/>
      <c r="CI15" s="218"/>
      <c r="CJ15" s="218"/>
      <c r="CK15" s="218"/>
      <c r="CL15" s="218"/>
      <c r="CM15" s="218"/>
      <c r="CN15" s="218"/>
      <c r="CO15" s="218"/>
      <c r="CP15" s="218"/>
      <c r="CQ15" s="218"/>
      <c r="CR15" s="218"/>
      <c r="CS15" s="218"/>
      <c r="CT15" s="218"/>
      <c r="CU15" s="218"/>
      <c r="CV15" s="218"/>
      <c r="CW15" s="218"/>
      <c r="CX15" s="218"/>
      <c r="CY15" s="218"/>
      <c r="CZ15" s="218"/>
      <c r="DA15" s="218"/>
      <c r="DB15" s="218"/>
      <c r="DC15" s="218"/>
      <c r="DD15" s="218"/>
      <c r="DE15" s="218"/>
      <c r="DF15" s="218"/>
      <c r="DG15" s="218"/>
      <c r="DH15" s="218"/>
      <c r="DI15" s="218"/>
      <c r="DJ15" s="218"/>
      <c r="DK15" s="218"/>
      <c r="DL15" s="218"/>
      <c r="DM15" s="218"/>
      <c r="DN15" s="218"/>
      <c r="DO15" s="218"/>
      <c r="DP15" s="218"/>
      <c r="DQ15" s="218"/>
      <c r="DR15" s="218"/>
      <c r="DS15" s="218"/>
      <c r="DT15" s="218"/>
      <c r="DU15" s="218"/>
      <c r="DV15" s="218"/>
      <c r="DW15" s="218"/>
      <c r="DX15" s="218"/>
      <c r="DY15" s="218"/>
      <c r="DZ15" s="218"/>
      <c r="EA15" s="218"/>
      <c r="EB15" s="218"/>
      <c r="EC15" s="218"/>
      <c r="ED15" s="218"/>
      <c r="EE15" s="218"/>
      <c r="EF15" s="218"/>
      <c r="EG15" s="218"/>
      <c r="EH15" s="218"/>
      <c r="EI15" s="218"/>
      <c r="EJ15" s="218"/>
      <c r="EK15" s="218"/>
      <c r="EL15" s="218"/>
      <c r="EM15" s="218"/>
      <c r="EN15" s="218"/>
      <c r="EO15" s="218"/>
      <c r="EP15" s="218"/>
      <c r="EQ15" s="218"/>
      <c r="ER15" s="218"/>
      <c r="ES15" s="218"/>
      <c r="ET15" s="218"/>
      <c r="EU15" s="218"/>
      <c r="EV15" s="218"/>
      <c r="EW15" s="218"/>
      <c r="EX15" s="218"/>
      <c r="EY15" s="218"/>
      <c r="EZ15" s="218"/>
      <c r="FA15" s="218"/>
      <c r="FB15" s="218"/>
      <c r="FC15" s="218"/>
      <c r="FD15" s="218"/>
      <c r="FE15" s="218"/>
      <c r="FF15" s="218"/>
      <c r="FG15" s="218"/>
      <c r="FH15" s="218"/>
      <c r="FI15" s="218"/>
      <c r="FJ15" s="218"/>
      <c r="FK15" s="218"/>
      <c r="FL15" s="218"/>
      <c r="FM15" s="218"/>
      <c r="FN15" s="218"/>
      <c r="FO15" s="218"/>
      <c r="FP15" s="218"/>
      <c r="FQ15" s="218"/>
      <c r="FR15" s="218"/>
      <c r="FS15" s="218"/>
      <c r="FT15" s="218"/>
    </row>
    <row r="16" spans="1:278" s="205" customFormat="1" ht="13.5" customHeight="1">
      <c r="A16" s="538"/>
      <c r="B16" s="573"/>
      <c r="C16" s="541"/>
      <c r="D16" s="541"/>
      <c r="E16" s="544"/>
      <c r="F16" s="544"/>
      <c r="G16" s="544"/>
      <c r="H16" s="551"/>
      <c r="I16" s="554"/>
      <c r="J16" s="564"/>
      <c r="K16" s="560"/>
      <c r="L16" s="560"/>
      <c r="M16" s="557"/>
      <c r="N16" s="560"/>
      <c r="O16" s="567"/>
      <c r="P16" s="567"/>
      <c r="Q16" s="567"/>
      <c r="R16" s="567"/>
      <c r="S16" s="567"/>
      <c r="T16" s="567"/>
      <c r="U16" s="218"/>
      <c r="V16" s="218"/>
      <c r="W16" s="218"/>
      <c r="X16" s="218"/>
      <c r="Y16" s="218"/>
      <c r="Z16" s="218"/>
      <c r="AA16" s="218"/>
      <c r="AB16" s="218"/>
      <c r="AC16" s="218"/>
      <c r="AD16" s="218"/>
      <c r="AE16" s="218"/>
      <c r="AF16" s="218"/>
      <c r="AG16" s="218"/>
      <c r="AH16" s="218"/>
      <c r="AI16" s="218"/>
      <c r="AJ16" s="218"/>
      <c r="AK16" s="218"/>
      <c r="AL16" s="218"/>
      <c r="AM16" s="218"/>
      <c r="AN16" s="218"/>
      <c r="AO16" s="218"/>
      <c r="AP16" s="218"/>
      <c r="AQ16" s="218"/>
      <c r="AR16" s="218"/>
      <c r="AS16" s="218"/>
      <c r="AT16" s="218"/>
      <c r="AU16" s="218"/>
      <c r="AV16" s="218"/>
      <c r="AW16" s="218"/>
      <c r="AX16" s="218"/>
      <c r="AY16" s="218"/>
      <c r="AZ16" s="218"/>
      <c r="BA16" s="218"/>
      <c r="BB16" s="218"/>
      <c r="BC16" s="218"/>
      <c r="BD16" s="218"/>
      <c r="BE16" s="218"/>
      <c r="BF16" s="218"/>
      <c r="BG16" s="218"/>
      <c r="BH16" s="218"/>
      <c r="BI16" s="218"/>
      <c r="BJ16" s="218"/>
      <c r="BK16" s="218"/>
      <c r="BL16" s="218"/>
      <c r="BM16" s="218"/>
      <c r="BN16" s="218"/>
      <c r="BO16" s="218"/>
      <c r="BP16" s="218"/>
      <c r="BQ16" s="218"/>
      <c r="BR16" s="218"/>
      <c r="BS16" s="218"/>
      <c r="BT16" s="218"/>
      <c r="BU16" s="218"/>
      <c r="BV16" s="218"/>
      <c r="BW16" s="218"/>
      <c r="BX16" s="218"/>
      <c r="BY16" s="218"/>
      <c r="BZ16" s="218"/>
      <c r="CA16" s="218"/>
      <c r="CB16" s="218"/>
      <c r="CC16" s="218"/>
      <c r="CD16" s="218"/>
      <c r="CE16" s="218"/>
      <c r="CF16" s="218"/>
      <c r="CG16" s="218"/>
      <c r="CH16" s="218"/>
      <c r="CI16" s="218"/>
      <c r="CJ16" s="218"/>
      <c r="CK16" s="218"/>
      <c r="CL16" s="218"/>
      <c r="CM16" s="218"/>
      <c r="CN16" s="218"/>
      <c r="CO16" s="218"/>
      <c r="CP16" s="218"/>
      <c r="CQ16" s="218"/>
      <c r="CR16" s="218"/>
      <c r="CS16" s="218"/>
      <c r="CT16" s="218"/>
      <c r="CU16" s="218"/>
      <c r="CV16" s="218"/>
      <c r="CW16" s="218"/>
      <c r="CX16" s="218"/>
      <c r="CY16" s="218"/>
      <c r="CZ16" s="218"/>
      <c r="DA16" s="218"/>
      <c r="DB16" s="218"/>
      <c r="DC16" s="218"/>
      <c r="DD16" s="218"/>
      <c r="DE16" s="218"/>
      <c r="DF16" s="218"/>
      <c r="DG16" s="218"/>
      <c r="DH16" s="218"/>
      <c r="DI16" s="218"/>
      <c r="DJ16" s="218"/>
      <c r="DK16" s="218"/>
      <c r="DL16" s="218"/>
      <c r="DM16" s="218"/>
      <c r="DN16" s="218"/>
      <c r="DO16" s="218"/>
      <c r="DP16" s="218"/>
      <c r="DQ16" s="218"/>
      <c r="DR16" s="218"/>
      <c r="DS16" s="218"/>
      <c r="DT16" s="218"/>
      <c r="DU16" s="218"/>
      <c r="DV16" s="218"/>
      <c r="DW16" s="218"/>
      <c r="DX16" s="218"/>
      <c r="DY16" s="218"/>
      <c r="DZ16" s="218"/>
      <c r="EA16" s="218"/>
      <c r="EB16" s="218"/>
      <c r="EC16" s="218"/>
      <c r="ED16" s="218"/>
      <c r="EE16" s="218"/>
      <c r="EF16" s="218"/>
      <c r="EG16" s="218"/>
      <c r="EH16" s="218"/>
      <c r="EI16" s="218"/>
      <c r="EJ16" s="218"/>
      <c r="EK16" s="218"/>
      <c r="EL16" s="218"/>
      <c r="EM16" s="218"/>
      <c r="EN16" s="218"/>
      <c r="EO16" s="218"/>
      <c r="EP16" s="218"/>
      <c r="EQ16" s="218"/>
      <c r="ER16" s="218"/>
      <c r="ES16" s="218"/>
      <c r="ET16" s="218"/>
      <c r="EU16" s="218"/>
      <c r="EV16" s="218"/>
      <c r="EW16" s="218"/>
      <c r="EX16" s="218"/>
      <c r="EY16" s="218"/>
      <c r="EZ16" s="218"/>
      <c r="FA16" s="218"/>
      <c r="FB16" s="218"/>
      <c r="FC16" s="218"/>
      <c r="FD16" s="218"/>
      <c r="FE16" s="218"/>
      <c r="FF16" s="218"/>
      <c r="FG16" s="218"/>
      <c r="FH16" s="218"/>
      <c r="FI16" s="218"/>
      <c r="FJ16" s="218"/>
      <c r="FK16" s="218"/>
      <c r="FL16" s="218"/>
      <c r="FM16" s="218"/>
      <c r="FN16" s="218"/>
      <c r="FO16" s="218"/>
      <c r="FP16" s="218"/>
      <c r="FQ16" s="218"/>
      <c r="FR16" s="218"/>
      <c r="FS16" s="218"/>
      <c r="FT16" s="218"/>
    </row>
    <row r="17" spans="1:176" s="205" customFormat="1" ht="13.5" customHeight="1">
      <c r="A17" s="538"/>
      <c r="B17" s="573"/>
      <c r="C17" s="541"/>
      <c r="D17" s="541"/>
      <c r="E17" s="544"/>
      <c r="F17" s="544"/>
      <c r="G17" s="544"/>
      <c r="H17" s="551"/>
      <c r="I17" s="554"/>
      <c r="J17" s="564"/>
      <c r="K17" s="560"/>
      <c r="L17" s="560"/>
      <c r="M17" s="557"/>
      <c r="N17" s="560"/>
      <c r="O17" s="567"/>
      <c r="P17" s="567"/>
      <c r="Q17" s="567"/>
      <c r="R17" s="567"/>
      <c r="S17" s="567"/>
      <c r="T17" s="567"/>
      <c r="U17" s="218"/>
      <c r="V17" s="218"/>
      <c r="W17" s="218"/>
      <c r="X17" s="218"/>
      <c r="Y17" s="218"/>
      <c r="Z17" s="218"/>
      <c r="AA17" s="218"/>
      <c r="AB17" s="218"/>
      <c r="AC17" s="218"/>
      <c r="AD17" s="218"/>
      <c r="AE17" s="218"/>
      <c r="AF17" s="218"/>
      <c r="AG17" s="218"/>
      <c r="AH17" s="218"/>
      <c r="AI17" s="218"/>
      <c r="AJ17" s="218"/>
      <c r="AK17" s="218"/>
      <c r="AL17" s="218"/>
      <c r="AM17" s="218"/>
      <c r="AN17" s="218"/>
      <c r="AO17" s="218"/>
      <c r="AP17" s="218"/>
      <c r="AQ17" s="218"/>
      <c r="AR17" s="218"/>
      <c r="AS17" s="218"/>
      <c r="AT17" s="218"/>
      <c r="AU17" s="218"/>
      <c r="AV17" s="218"/>
      <c r="AW17" s="218"/>
      <c r="AX17" s="218"/>
      <c r="AY17" s="218"/>
      <c r="AZ17" s="218"/>
      <c r="BA17" s="218"/>
      <c r="BB17" s="218"/>
      <c r="BC17" s="218"/>
      <c r="BD17" s="218"/>
      <c r="BE17" s="218"/>
      <c r="BF17" s="218"/>
      <c r="BG17" s="218"/>
      <c r="BH17" s="218"/>
      <c r="BI17" s="218"/>
      <c r="BJ17" s="218"/>
      <c r="BK17" s="218"/>
      <c r="BL17" s="218"/>
      <c r="BM17" s="218"/>
      <c r="BN17" s="218"/>
      <c r="BO17" s="218"/>
      <c r="BP17" s="218"/>
      <c r="BQ17" s="218"/>
      <c r="BR17" s="218"/>
      <c r="BS17" s="218"/>
      <c r="BT17" s="218"/>
      <c r="BU17" s="218"/>
      <c r="BV17" s="218"/>
      <c r="BW17" s="218"/>
      <c r="BX17" s="218"/>
      <c r="BY17" s="218"/>
      <c r="BZ17" s="218"/>
      <c r="CA17" s="218"/>
      <c r="CB17" s="218"/>
      <c r="CC17" s="218"/>
      <c r="CD17" s="218"/>
      <c r="CE17" s="218"/>
      <c r="CF17" s="218"/>
      <c r="CG17" s="218"/>
      <c r="CH17" s="218"/>
      <c r="CI17" s="218"/>
      <c r="CJ17" s="218"/>
      <c r="CK17" s="218"/>
      <c r="CL17" s="218"/>
      <c r="CM17" s="218"/>
      <c r="CN17" s="218"/>
      <c r="CO17" s="218"/>
      <c r="CP17" s="218"/>
      <c r="CQ17" s="218"/>
      <c r="CR17" s="218"/>
      <c r="CS17" s="218"/>
      <c r="CT17" s="218"/>
      <c r="CU17" s="218"/>
      <c r="CV17" s="218"/>
      <c r="CW17" s="218"/>
      <c r="CX17" s="218"/>
      <c r="CY17" s="218"/>
      <c r="CZ17" s="218"/>
      <c r="DA17" s="218"/>
      <c r="DB17" s="218"/>
      <c r="DC17" s="218"/>
      <c r="DD17" s="218"/>
      <c r="DE17" s="218"/>
      <c r="DF17" s="218"/>
      <c r="DG17" s="218"/>
      <c r="DH17" s="218"/>
      <c r="DI17" s="218"/>
      <c r="DJ17" s="218"/>
      <c r="DK17" s="218"/>
      <c r="DL17" s="218"/>
      <c r="DM17" s="218"/>
      <c r="DN17" s="218"/>
      <c r="DO17" s="218"/>
      <c r="DP17" s="218"/>
      <c r="DQ17" s="218"/>
      <c r="DR17" s="218"/>
      <c r="DS17" s="218"/>
      <c r="DT17" s="218"/>
      <c r="DU17" s="218"/>
      <c r="DV17" s="218"/>
      <c r="DW17" s="218"/>
      <c r="DX17" s="218"/>
      <c r="DY17" s="218"/>
      <c r="DZ17" s="218"/>
      <c r="EA17" s="218"/>
      <c r="EB17" s="218"/>
      <c r="EC17" s="218"/>
      <c r="ED17" s="218"/>
      <c r="EE17" s="218"/>
      <c r="EF17" s="218"/>
      <c r="EG17" s="218"/>
      <c r="EH17" s="218"/>
      <c r="EI17" s="218"/>
      <c r="EJ17" s="218"/>
      <c r="EK17" s="218"/>
      <c r="EL17" s="218"/>
      <c r="EM17" s="218"/>
      <c r="EN17" s="218"/>
      <c r="EO17" s="218"/>
      <c r="EP17" s="218"/>
      <c r="EQ17" s="218"/>
      <c r="ER17" s="218"/>
      <c r="ES17" s="218"/>
      <c r="ET17" s="218"/>
      <c r="EU17" s="218"/>
      <c r="EV17" s="218"/>
      <c r="EW17" s="218"/>
      <c r="EX17" s="218"/>
      <c r="EY17" s="218"/>
      <c r="EZ17" s="218"/>
      <c r="FA17" s="218"/>
      <c r="FB17" s="218"/>
      <c r="FC17" s="218"/>
      <c r="FD17" s="218"/>
      <c r="FE17" s="218"/>
      <c r="FF17" s="218"/>
      <c r="FG17" s="218"/>
      <c r="FH17" s="218"/>
      <c r="FI17" s="218"/>
      <c r="FJ17" s="218"/>
      <c r="FK17" s="218"/>
      <c r="FL17" s="218"/>
      <c r="FM17" s="218"/>
      <c r="FN17" s="218"/>
      <c r="FO17" s="218"/>
      <c r="FP17" s="218"/>
      <c r="FQ17" s="218"/>
      <c r="FR17" s="218"/>
      <c r="FS17" s="218"/>
      <c r="FT17" s="218"/>
    </row>
    <row r="18" spans="1:176" s="205" customFormat="1" ht="13.5" customHeight="1">
      <c r="A18" s="538"/>
      <c r="B18" s="573"/>
      <c r="C18" s="541"/>
      <c r="D18" s="541"/>
      <c r="E18" s="544"/>
      <c r="F18" s="544"/>
      <c r="G18" s="544"/>
      <c r="H18" s="551"/>
      <c r="I18" s="554"/>
      <c r="J18" s="564"/>
      <c r="K18" s="560"/>
      <c r="L18" s="560"/>
      <c r="M18" s="557"/>
      <c r="N18" s="560"/>
      <c r="O18" s="567"/>
      <c r="P18" s="567"/>
      <c r="Q18" s="567"/>
      <c r="R18" s="567"/>
      <c r="S18" s="567"/>
      <c r="T18" s="567"/>
      <c r="U18" s="218"/>
      <c r="V18" s="218"/>
      <c r="W18" s="218"/>
      <c r="X18" s="218"/>
      <c r="Y18" s="218"/>
      <c r="Z18" s="218"/>
      <c r="AA18" s="218"/>
      <c r="AB18" s="218"/>
      <c r="AC18" s="218"/>
      <c r="AD18" s="218"/>
      <c r="AE18" s="218"/>
      <c r="AF18" s="218"/>
      <c r="AG18" s="218"/>
      <c r="AH18" s="218"/>
      <c r="AI18" s="218"/>
      <c r="AJ18" s="218"/>
      <c r="AK18" s="218"/>
      <c r="AL18" s="218"/>
      <c r="AM18" s="218"/>
      <c r="AN18" s="218"/>
      <c r="AO18" s="218"/>
      <c r="AP18" s="218"/>
      <c r="AQ18" s="218"/>
      <c r="AR18" s="218"/>
      <c r="AS18" s="218"/>
      <c r="AT18" s="218"/>
      <c r="AU18" s="218"/>
      <c r="AV18" s="218"/>
      <c r="AW18" s="218"/>
      <c r="AX18" s="218"/>
      <c r="AY18" s="218"/>
      <c r="AZ18" s="218"/>
      <c r="BA18" s="218"/>
      <c r="BB18" s="218"/>
      <c r="BC18" s="218"/>
      <c r="BD18" s="218"/>
      <c r="BE18" s="218"/>
      <c r="BF18" s="218"/>
      <c r="BG18" s="218"/>
      <c r="BH18" s="218"/>
      <c r="BI18" s="218"/>
      <c r="BJ18" s="218"/>
      <c r="BK18" s="218"/>
      <c r="BL18" s="218"/>
      <c r="BM18" s="218"/>
      <c r="BN18" s="218"/>
      <c r="BO18" s="218"/>
      <c r="BP18" s="218"/>
      <c r="BQ18" s="218"/>
      <c r="BR18" s="218"/>
      <c r="BS18" s="218"/>
      <c r="BT18" s="218"/>
      <c r="BU18" s="218"/>
      <c r="BV18" s="218"/>
      <c r="BW18" s="218"/>
      <c r="BX18" s="218"/>
      <c r="BY18" s="218"/>
      <c r="BZ18" s="218"/>
      <c r="CA18" s="218"/>
      <c r="CB18" s="218"/>
      <c r="CC18" s="218"/>
      <c r="CD18" s="218"/>
      <c r="CE18" s="218"/>
      <c r="CF18" s="218"/>
      <c r="CG18" s="218"/>
      <c r="CH18" s="218"/>
      <c r="CI18" s="218"/>
      <c r="CJ18" s="218"/>
      <c r="CK18" s="218"/>
      <c r="CL18" s="218"/>
      <c r="CM18" s="218"/>
      <c r="CN18" s="218"/>
      <c r="CO18" s="218"/>
      <c r="CP18" s="218"/>
      <c r="CQ18" s="218"/>
      <c r="CR18" s="218"/>
      <c r="CS18" s="218"/>
      <c r="CT18" s="218"/>
      <c r="CU18" s="218"/>
      <c r="CV18" s="218"/>
      <c r="CW18" s="218"/>
      <c r="CX18" s="218"/>
      <c r="CY18" s="218"/>
      <c r="CZ18" s="218"/>
      <c r="DA18" s="218"/>
      <c r="DB18" s="218"/>
      <c r="DC18" s="218"/>
      <c r="DD18" s="218"/>
      <c r="DE18" s="218"/>
      <c r="DF18" s="218"/>
      <c r="DG18" s="218"/>
      <c r="DH18" s="218"/>
      <c r="DI18" s="218"/>
      <c r="DJ18" s="218"/>
      <c r="DK18" s="218"/>
      <c r="DL18" s="218"/>
      <c r="DM18" s="218"/>
      <c r="DN18" s="218"/>
      <c r="DO18" s="218"/>
      <c r="DP18" s="218"/>
      <c r="DQ18" s="218"/>
      <c r="DR18" s="218"/>
      <c r="DS18" s="218"/>
      <c r="DT18" s="218"/>
      <c r="DU18" s="218"/>
      <c r="DV18" s="218"/>
      <c r="DW18" s="218"/>
      <c r="DX18" s="218"/>
      <c r="DY18" s="218"/>
      <c r="DZ18" s="218"/>
      <c r="EA18" s="218"/>
      <c r="EB18" s="218"/>
      <c r="EC18" s="218"/>
      <c r="ED18" s="218"/>
      <c r="EE18" s="218"/>
      <c r="EF18" s="218"/>
      <c r="EG18" s="218"/>
      <c r="EH18" s="218"/>
      <c r="EI18" s="218"/>
      <c r="EJ18" s="218"/>
      <c r="EK18" s="218"/>
      <c r="EL18" s="218"/>
      <c r="EM18" s="218"/>
      <c r="EN18" s="218"/>
      <c r="EO18" s="218"/>
      <c r="EP18" s="218"/>
      <c r="EQ18" s="218"/>
      <c r="ER18" s="218"/>
      <c r="ES18" s="218"/>
      <c r="ET18" s="218"/>
      <c r="EU18" s="218"/>
      <c r="EV18" s="218"/>
      <c r="EW18" s="218"/>
      <c r="EX18" s="218"/>
      <c r="EY18" s="218"/>
      <c r="EZ18" s="218"/>
      <c r="FA18" s="218"/>
      <c r="FB18" s="218"/>
      <c r="FC18" s="218"/>
      <c r="FD18" s="218"/>
      <c r="FE18" s="218"/>
      <c r="FF18" s="218"/>
      <c r="FG18" s="218"/>
      <c r="FH18" s="218"/>
      <c r="FI18" s="218"/>
      <c r="FJ18" s="218"/>
      <c r="FK18" s="218"/>
      <c r="FL18" s="218"/>
      <c r="FM18" s="218"/>
      <c r="FN18" s="218"/>
      <c r="FO18" s="218"/>
      <c r="FP18" s="218"/>
      <c r="FQ18" s="218"/>
      <c r="FR18" s="218"/>
      <c r="FS18" s="218"/>
      <c r="FT18" s="218"/>
    </row>
    <row r="19" spans="1:176" s="205" customFormat="1" ht="255.75" customHeight="1" thickBot="1">
      <c r="A19" s="539"/>
      <c r="B19" s="574"/>
      <c r="C19" s="542"/>
      <c r="D19" s="542"/>
      <c r="E19" s="545"/>
      <c r="F19" s="545"/>
      <c r="G19" s="545"/>
      <c r="H19" s="552"/>
      <c r="I19" s="555"/>
      <c r="J19" s="565"/>
      <c r="K19" s="561"/>
      <c r="L19" s="561"/>
      <c r="M19" s="558"/>
      <c r="N19" s="561"/>
      <c r="O19" s="568"/>
      <c r="P19" s="568"/>
      <c r="Q19" s="568"/>
      <c r="R19" s="568"/>
      <c r="S19" s="568"/>
      <c r="T19" s="568"/>
      <c r="U19" s="218"/>
      <c r="V19" s="218"/>
      <c r="W19" s="218"/>
      <c r="X19" s="218"/>
      <c r="Y19" s="218"/>
      <c r="Z19" s="218"/>
      <c r="AA19" s="218"/>
      <c r="AB19" s="218"/>
      <c r="AC19" s="218"/>
      <c r="AD19" s="218"/>
      <c r="AE19" s="218"/>
      <c r="AF19" s="218"/>
      <c r="AG19" s="218"/>
      <c r="AH19" s="218"/>
      <c r="AI19" s="218"/>
      <c r="AJ19" s="218"/>
      <c r="AK19" s="218"/>
      <c r="AL19" s="218"/>
      <c r="AM19" s="218"/>
      <c r="AN19" s="218"/>
      <c r="AO19" s="218"/>
      <c r="AP19" s="218"/>
      <c r="AQ19" s="218"/>
      <c r="AR19" s="218"/>
      <c r="AS19" s="218"/>
      <c r="AT19" s="218"/>
      <c r="AU19" s="218"/>
      <c r="AV19" s="218"/>
      <c r="AW19" s="218"/>
      <c r="AX19" s="218"/>
      <c r="AY19" s="218"/>
      <c r="AZ19" s="218"/>
      <c r="BA19" s="218"/>
      <c r="BB19" s="218"/>
      <c r="BC19" s="218"/>
      <c r="BD19" s="218"/>
      <c r="BE19" s="218"/>
      <c r="BF19" s="218"/>
      <c r="BG19" s="218"/>
      <c r="BH19" s="218"/>
      <c r="BI19" s="218"/>
      <c r="BJ19" s="218"/>
      <c r="BK19" s="218"/>
      <c r="BL19" s="218"/>
      <c r="BM19" s="218"/>
      <c r="BN19" s="218"/>
      <c r="BO19" s="218"/>
      <c r="BP19" s="218"/>
      <c r="BQ19" s="218"/>
      <c r="BR19" s="218"/>
      <c r="BS19" s="218"/>
      <c r="BT19" s="218"/>
      <c r="BU19" s="218"/>
      <c r="BV19" s="218"/>
      <c r="BW19" s="218"/>
      <c r="BX19" s="218"/>
      <c r="BY19" s="218"/>
      <c r="BZ19" s="218"/>
      <c r="CA19" s="218"/>
      <c r="CB19" s="218"/>
      <c r="CC19" s="218"/>
      <c r="CD19" s="218"/>
      <c r="CE19" s="218"/>
      <c r="CF19" s="218"/>
      <c r="CG19" s="218"/>
      <c r="CH19" s="218"/>
      <c r="CI19" s="218"/>
      <c r="CJ19" s="218"/>
      <c r="CK19" s="218"/>
      <c r="CL19" s="218"/>
      <c r="CM19" s="218"/>
      <c r="CN19" s="218"/>
      <c r="CO19" s="218"/>
      <c r="CP19" s="218"/>
      <c r="CQ19" s="218"/>
      <c r="CR19" s="218"/>
      <c r="CS19" s="218"/>
      <c r="CT19" s="218"/>
      <c r="CU19" s="218"/>
      <c r="CV19" s="218"/>
      <c r="CW19" s="218"/>
      <c r="CX19" s="218"/>
      <c r="CY19" s="218"/>
      <c r="CZ19" s="218"/>
      <c r="DA19" s="218"/>
      <c r="DB19" s="218"/>
      <c r="DC19" s="218"/>
      <c r="DD19" s="218"/>
      <c r="DE19" s="218"/>
      <c r="DF19" s="218"/>
      <c r="DG19" s="218"/>
      <c r="DH19" s="218"/>
      <c r="DI19" s="218"/>
      <c r="DJ19" s="218"/>
      <c r="DK19" s="218"/>
      <c r="DL19" s="218"/>
      <c r="DM19" s="218"/>
      <c r="DN19" s="218"/>
      <c r="DO19" s="218"/>
      <c r="DP19" s="218"/>
      <c r="DQ19" s="218"/>
      <c r="DR19" s="218"/>
      <c r="DS19" s="218"/>
      <c r="DT19" s="218"/>
      <c r="DU19" s="218"/>
      <c r="DV19" s="218"/>
      <c r="DW19" s="218"/>
      <c r="DX19" s="218"/>
      <c r="DY19" s="218"/>
      <c r="DZ19" s="218"/>
      <c r="EA19" s="218"/>
      <c r="EB19" s="218"/>
      <c r="EC19" s="218"/>
      <c r="ED19" s="218"/>
      <c r="EE19" s="218"/>
      <c r="EF19" s="218"/>
      <c r="EG19" s="218"/>
      <c r="EH19" s="218"/>
      <c r="EI19" s="218"/>
      <c r="EJ19" s="218"/>
      <c r="EK19" s="218"/>
      <c r="EL19" s="218"/>
      <c r="EM19" s="218"/>
      <c r="EN19" s="218"/>
      <c r="EO19" s="218"/>
      <c r="EP19" s="218"/>
      <c r="EQ19" s="218"/>
      <c r="ER19" s="218"/>
      <c r="ES19" s="218"/>
      <c r="ET19" s="218"/>
      <c r="EU19" s="218"/>
      <c r="EV19" s="218"/>
      <c r="EW19" s="218"/>
      <c r="EX19" s="218"/>
      <c r="EY19" s="218"/>
      <c r="EZ19" s="218"/>
      <c r="FA19" s="218"/>
      <c r="FB19" s="218"/>
      <c r="FC19" s="218"/>
      <c r="FD19" s="218"/>
      <c r="FE19" s="218"/>
      <c r="FF19" s="218"/>
      <c r="FG19" s="218"/>
      <c r="FH19" s="218"/>
      <c r="FI19" s="218"/>
      <c r="FJ19" s="218"/>
      <c r="FK19" s="218"/>
      <c r="FL19" s="218"/>
      <c r="FM19" s="218"/>
      <c r="FN19" s="218"/>
      <c r="FO19" s="218"/>
      <c r="FP19" s="218"/>
      <c r="FQ19" s="218"/>
      <c r="FR19" s="218"/>
      <c r="FS19" s="218"/>
      <c r="FT19" s="218"/>
    </row>
    <row r="20" spans="1:176">
      <c r="A20" s="537">
        <f>'Mapa Final'!A20</f>
        <v>3</v>
      </c>
      <c r="B20" s="571" t="str">
        <f>'Mapa Final'!B20</f>
        <v>Demoras en la tabulación de la información</v>
      </c>
      <c r="C20" s="540" t="str">
        <f>'Mapa Final'!C20</f>
        <v>Incumplimiento de las metas establecidas</v>
      </c>
      <c r="D20" s="540" t="str">
        <f>'Mapa Final'!D20</f>
        <v>1. Los sistemas utilizados por la Escuela Judicial no cuentan con la funcionalidad que permita recolectar, consolidar y tabular las encuestas de cada una de las actividades académicas.
2. La encuesta de satisfacción es tabulada en ambientes aislados (de forma manual) que no se encuentran integrados a los sistemas utilizados por la Escuela Judicial.</v>
      </c>
      <c r="E20" s="543" t="str">
        <f>'Mapa Final'!E20</f>
        <v>No se cuenta con un sistema para la recopilación y tabulación de la informacion de las encuestas.</v>
      </c>
      <c r="F20" s="543" t="str">
        <f>'Mapa Final'!F20</f>
        <v>La probabilidad del incumpliento de las metas establecidas debido ha que no se cuenta con un sistema para la recopilación y tabulación de las encuentas.</v>
      </c>
      <c r="G20" s="543" t="str">
        <f>'Mapa Final'!G20</f>
        <v>Ejecución y Administración de Procesos</v>
      </c>
      <c r="H20" s="550" t="str">
        <f>'Mapa Final'!I20</f>
        <v>Media</v>
      </c>
      <c r="I20" s="553" t="str">
        <f>'Mapa Final'!L20</f>
        <v>Leve</v>
      </c>
      <c r="J20" s="563" t="str">
        <f>'Mapa Final'!N20</f>
        <v>Moderado</v>
      </c>
      <c r="K20" s="559" t="str">
        <f>'Mapa Final'!AA20</f>
        <v>Baja</v>
      </c>
      <c r="L20" s="559" t="str">
        <f>'Mapa Final'!AE20</f>
        <v>Leve</v>
      </c>
      <c r="M20" s="556" t="str">
        <f>'Mapa Final'!AG20</f>
        <v>Bajo</v>
      </c>
      <c r="N20" s="559" t="str">
        <f>'Mapa Final'!AH20</f>
        <v>Evitar</v>
      </c>
      <c r="O20" s="566"/>
      <c r="P20" s="566"/>
      <c r="Q20" s="566"/>
      <c r="R20" s="566"/>
      <c r="S20" s="566"/>
      <c r="T20" s="566"/>
      <c r="U20" s="218"/>
      <c r="V20" s="218"/>
    </row>
    <row r="21" spans="1:176">
      <c r="A21" s="538"/>
      <c r="B21" s="573"/>
      <c r="C21" s="541"/>
      <c r="D21" s="541"/>
      <c r="E21" s="544"/>
      <c r="F21" s="544"/>
      <c r="G21" s="544"/>
      <c r="H21" s="551"/>
      <c r="I21" s="554"/>
      <c r="J21" s="564"/>
      <c r="K21" s="560"/>
      <c r="L21" s="560"/>
      <c r="M21" s="557"/>
      <c r="N21" s="560"/>
      <c r="O21" s="567"/>
      <c r="P21" s="567"/>
      <c r="Q21" s="567"/>
      <c r="R21" s="567"/>
      <c r="S21" s="567"/>
      <c r="T21" s="567"/>
      <c r="U21" s="218"/>
      <c r="V21" s="218"/>
    </row>
    <row r="22" spans="1:176">
      <c r="A22" s="538"/>
      <c r="B22" s="573"/>
      <c r="C22" s="541"/>
      <c r="D22" s="541"/>
      <c r="E22" s="544"/>
      <c r="F22" s="544"/>
      <c r="G22" s="544"/>
      <c r="H22" s="551"/>
      <c r="I22" s="554"/>
      <c r="J22" s="564"/>
      <c r="K22" s="560"/>
      <c r="L22" s="560"/>
      <c r="M22" s="557"/>
      <c r="N22" s="560"/>
      <c r="O22" s="567"/>
      <c r="P22" s="567"/>
      <c r="Q22" s="567"/>
      <c r="R22" s="567"/>
      <c r="S22" s="567"/>
      <c r="T22" s="567"/>
      <c r="U22" s="218"/>
      <c r="V22" s="218"/>
    </row>
    <row r="23" spans="1:176">
      <c r="A23" s="538"/>
      <c r="B23" s="573"/>
      <c r="C23" s="541"/>
      <c r="D23" s="541"/>
      <c r="E23" s="544"/>
      <c r="F23" s="544"/>
      <c r="G23" s="544"/>
      <c r="H23" s="551"/>
      <c r="I23" s="554"/>
      <c r="J23" s="564"/>
      <c r="K23" s="560"/>
      <c r="L23" s="560"/>
      <c r="M23" s="557"/>
      <c r="N23" s="560"/>
      <c r="O23" s="567"/>
      <c r="P23" s="567"/>
      <c r="Q23" s="567"/>
      <c r="R23" s="567"/>
      <c r="S23" s="567"/>
      <c r="T23" s="567"/>
      <c r="U23" s="218"/>
      <c r="V23" s="218"/>
    </row>
    <row r="24" spans="1:176" ht="307.5" customHeight="1" thickBot="1">
      <c r="A24" s="539"/>
      <c r="B24" s="574"/>
      <c r="C24" s="542"/>
      <c r="D24" s="542"/>
      <c r="E24" s="545"/>
      <c r="F24" s="545"/>
      <c r="G24" s="545"/>
      <c r="H24" s="552"/>
      <c r="I24" s="555"/>
      <c r="J24" s="565"/>
      <c r="K24" s="561"/>
      <c r="L24" s="561"/>
      <c r="M24" s="558"/>
      <c r="N24" s="561"/>
      <c r="O24" s="568"/>
      <c r="P24" s="568"/>
      <c r="Q24" s="568"/>
      <c r="R24" s="568"/>
      <c r="S24" s="568"/>
      <c r="T24" s="568"/>
      <c r="U24" s="218"/>
      <c r="V24" s="218"/>
    </row>
    <row r="25" spans="1:176">
      <c r="A25" s="537">
        <f>'Mapa Final'!A25</f>
        <v>4</v>
      </c>
      <c r="B25" s="571" t="str">
        <f>'Mapa Final'!B25</f>
        <v>Cancelar actividades</v>
      </c>
      <c r="C25" s="540" t="str">
        <f>'Mapa Final'!C25</f>
        <v>Incumplimiento de las metas establecidas</v>
      </c>
      <c r="D25" s="540" t="str">
        <f>'Mapa Final'!D25</f>
        <v xml:space="preserve">1. Orden Público
2. Paro Gremial
3. Paro Judicial
4. Emergencia Sanitaria o Ambiental
</v>
      </c>
      <c r="E25" s="543" t="str">
        <f>'Mapa Final'!E25</f>
        <v xml:space="preserve">Situaciones imprevistas que imposibilitan las Actividades del Plan Anual de Formación de la Rama Judicial. </v>
      </c>
      <c r="F25" s="543" t="str">
        <f>'Mapa Final'!F25</f>
        <v xml:space="preserve">La probabilidad del incumplimeinto de las metas establecidas debido a las Situaciones imprevistas que imposibilitan las Actividades del Plan Anual de Formación de la Rama Judicial. </v>
      </c>
      <c r="G25" s="543" t="str">
        <f>'Mapa Final'!G25</f>
        <v>Ejecución y Administración de Procesos</v>
      </c>
      <c r="H25" s="550" t="str">
        <f>'Mapa Final'!I25</f>
        <v>Media</v>
      </c>
      <c r="I25" s="553" t="str">
        <f>'Mapa Final'!L25</f>
        <v>Leve</v>
      </c>
      <c r="J25" s="563" t="str">
        <f>'Mapa Final'!N25</f>
        <v>Moderado</v>
      </c>
      <c r="K25" s="559" t="str">
        <f>'Mapa Final'!AA25</f>
        <v>Baja</v>
      </c>
      <c r="L25" s="559" t="str">
        <f>'Mapa Final'!AE25</f>
        <v>Leve</v>
      </c>
      <c r="M25" s="556" t="str">
        <f>'Mapa Final'!AG25</f>
        <v>Bajo</v>
      </c>
      <c r="N25" s="559" t="str">
        <f>'Mapa Final'!AH25</f>
        <v>Aceptar</v>
      </c>
      <c r="O25" s="566"/>
      <c r="P25" s="566"/>
      <c r="Q25" s="566"/>
      <c r="R25" s="566"/>
      <c r="S25" s="566"/>
      <c r="T25" s="566"/>
    </row>
    <row r="26" spans="1:176">
      <c r="A26" s="538"/>
      <c r="B26" s="573"/>
      <c r="C26" s="541"/>
      <c r="D26" s="541"/>
      <c r="E26" s="544"/>
      <c r="F26" s="544"/>
      <c r="G26" s="544"/>
      <c r="H26" s="551"/>
      <c r="I26" s="554"/>
      <c r="J26" s="564"/>
      <c r="K26" s="560"/>
      <c r="L26" s="560"/>
      <c r="M26" s="557"/>
      <c r="N26" s="560"/>
      <c r="O26" s="567"/>
      <c r="P26" s="567"/>
      <c r="Q26" s="567"/>
      <c r="R26" s="567"/>
      <c r="S26" s="567"/>
      <c r="T26" s="567"/>
    </row>
    <row r="27" spans="1:176">
      <c r="A27" s="538"/>
      <c r="B27" s="573"/>
      <c r="C27" s="541"/>
      <c r="D27" s="541"/>
      <c r="E27" s="544"/>
      <c r="F27" s="544"/>
      <c r="G27" s="544"/>
      <c r="H27" s="551"/>
      <c r="I27" s="554"/>
      <c r="J27" s="564"/>
      <c r="K27" s="560"/>
      <c r="L27" s="560"/>
      <c r="M27" s="557"/>
      <c r="N27" s="560"/>
      <c r="O27" s="567"/>
      <c r="P27" s="567"/>
      <c r="Q27" s="567"/>
      <c r="R27" s="567"/>
      <c r="S27" s="567"/>
      <c r="T27" s="567"/>
    </row>
    <row r="28" spans="1:176">
      <c r="A28" s="538"/>
      <c r="B28" s="573"/>
      <c r="C28" s="541"/>
      <c r="D28" s="541"/>
      <c r="E28" s="544"/>
      <c r="F28" s="544"/>
      <c r="G28" s="544"/>
      <c r="H28" s="551"/>
      <c r="I28" s="554"/>
      <c r="J28" s="564"/>
      <c r="K28" s="560"/>
      <c r="L28" s="560"/>
      <c r="M28" s="557"/>
      <c r="N28" s="560"/>
      <c r="O28" s="567"/>
      <c r="P28" s="567"/>
      <c r="Q28" s="567"/>
      <c r="R28" s="567"/>
      <c r="S28" s="567"/>
      <c r="T28" s="567"/>
    </row>
    <row r="29" spans="1:176" ht="277.5" customHeight="1" thickBot="1">
      <c r="A29" s="539"/>
      <c r="B29" s="574"/>
      <c r="C29" s="542"/>
      <c r="D29" s="542"/>
      <c r="E29" s="545"/>
      <c r="F29" s="545"/>
      <c r="G29" s="545"/>
      <c r="H29" s="552"/>
      <c r="I29" s="555"/>
      <c r="J29" s="565"/>
      <c r="K29" s="561"/>
      <c r="L29" s="561"/>
      <c r="M29" s="558"/>
      <c r="N29" s="561"/>
      <c r="O29" s="568"/>
      <c r="P29" s="568"/>
      <c r="Q29" s="568"/>
      <c r="R29" s="568"/>
      <c r="S29" s="568"/>
      <c r="T29" s="568"/>
    </row>
    <row r="30" spans="1:176">
      <c r="A30" s="537">
        <f>'Mapa Final'!A30</f>
        <v>5</v>
      </c>
      <c r="B30" s="571" t="str">
        <f>'Mapa Final'!B30</f>
        <v>Riesgo de Corrupción</v>
      </c>
      <c r="C30" s="540" t="str">
        <f>'Mapa Final'!C30</f>
        <v>Reputacional(Corrupción)</v>
      </c>
      <c r="D30" s="540" t="str">
        <f>'Mapa Final'!D30</f>
        <v xml:space="preserve">
1. Indebida influencia de Terceros, ajenos a la organización, para la toma de decisiones
2. Favorecimiento indebido al servidor judicial y/o un tercero</v>
      </c>
      <c r="E30" s="543" t="str">
        <f>'Mapa Final'!E30</f>
        <v>Destinación inadecuada de los recursos asignados</v>
      </c>
      <c r="F30" s="543" t="str">
        <f>'Mapa Final'!F30</f>
        <v>La probabilidad de cualquier acto de corrupción con ocasión de la destinación inadecuada de los recursos asigandos.</v>
      </c>
      <c r="G30" s="543" t="str">
        <f>'Mapa Final'!G30</f>
        <v>Fraude Interno</v>
      </c>
      <c r="H30" s="550" t="str">
        <f>'Mapa Final'!I30</f>
        <v>Media</v>
      </c>
      <c r="I30" s="553" t="str">
        <f>'Mapa Final'!L30</f>
        <v>Mayor</v>
      </c>
      <c r="J30" s="563" t="str">
        <f>'Mapa Final'!N30</f>
        <v xml:space="preserve">Alto </v>
      </c>
      <c r="K30" s="559" t="str">
        <f>'Mapa Final'!AA30</f>
        <v>Baja</v>
      </c>
      <c r="L30" s="559" t="str">
        <f>'Mapa Final'!AE30</f>
        <v>Mayor</v>
      </c>
      <c r="M30" s="556" t="str">
        <f>'Mapa Final'!AG30</f>
        <v xml:space="preserve">Alto </v>
      </c>
      <c r="N30" s="559" t="str">
        <f>'Mapa Final'!AH30</f>
        <v>Reducir(mitigar)</v>
      </c>
      <c r="O30" s="566"/>
      <c r="P30" s="566"/>
      <c r="Q30" s="566"/>
      <c r="R30" s="566"/>
      <c r="S30" s="566"/>
      <c r="T30" s="566"/>
    </row>
    <row r="31" spans="1:176">
      <c r="A31" s="538"/>
      <c r="B31" s="573"/>
      <c r="C31" s="541"/>
      <c r="D31" s="541"/>
      <c r="E31" s="544"/>
      <c r="F31" s="544"/>
      <c r="G31" s="544"/>
      <c r="H31" s="551"/>
      <c r="I31" s="554"/>
      <c r="J31" s="564"/>
      <c r="K31" s="560"/>
      <c r="L31" s="560"/>
      <c r="M31" s="557"/>
      <c r="N31" s="560"/>
      <c r="O31" s="567"/>
      <c r="P31" s="567"/>
      <c r="Q31" s="567"/>
      <c r="R31" s="567"/>
      <c r="S31" s="567"/>
      <c r="T31" s="567"/>
    </row>
    <row r="32" spans="1:176">
      <c r="A32" s="538"/>
      <c r="B32" s="573"/>
      <c r="C32" s="541"/>
      <c r="D32" s="541"/>
      <c r="E32" s="544"/>
      <c r="F32" s="544"/>
      <c r="G32" s="544"/>
      <c r="H32" s="551"/>
      <c r="I32" s="554"/>
      <c r="J32" s="564"/>
      <c r="K32" s="560"/>
      <c r="L32" s="560"/>
      <c r="M32" s="557"/>
      <c r="N32" s="560"/>
      <c r="O32" s="567"/>
      <c r="P32" s="567"/>
      <c r="Q32" s="567"/>
      <c r="R32" s="567"/>
      <c r="S32" s="567"/>
      <c r="T32" s="567"/>
    </row>
    <row r="33" spans="1:20">
      <c r="A33" s="538"/>
      <c r="B33" s="573"/>
      <c r="C33" s="541"/>
      <c r="D33" s="541"/>
      <c r="E33" s="544"/>
      <c r="F33" s="544"/>
      <c r="G33" s="544"/>
      <c r="H33" s="551"/>
      <c r="I33" s="554"/>
      <c r="J33" s="564"/>
      <c r="K33" s="560"/>
      <c r="L33" s="560"/>
      <c r="M33" s="557"/>
      <c r="N33" s="560"/>
      <c r="O33" s="567"/>
      <c r="P33" s="567"/>
      <c r="Q33" s="567"/>
      <c r="R33" s="567"/>
      <c r="S33" s="567"/>
      <c r="T33" s="567"/>
    </row>
    <row r="34" spans="1:20" ht="102.75" customHeight="1" thickBot="1">
      <c r="A34" s="539"/>
      <c r="B34" s="574"/>
      <c r="C34" s="542"/>
      <c r="D34" s="542"/>
      <c r="E34" s="545"/>
      <c r="F34" s="545"/>
      <c r="G34" s="545"/>
      <c r="H34" s="552"/>
      <c r="I34" s="555"/>
      <c r="J34" s="565"/>
      <c r="K34" s="561"/>
      <c r="L34" s="561"/>
      <c r="M34" s="558"/>
      <c r="N34" s="561"/>
      <c r="O34" s="568"/>
      <c r="P34" s="568"/>
      <c r="Q34" s="568"/>
      <c r="R34" s="568"/>
      <c r="S34" s="568"/>
      <c r="T34" s="568"/>
    </row>
    <row r="35" spans="1:20">
      <c r="A35" s="537">
        <f>'Mapa Final'!A35</f>
        <v>6</v>
      </c>
      <c r="B35" s="571" t="str">
        <f>'Mapa Final'!B35</f>
        <v>Inaplicabilidad de la normavidad ambiental vigente</v>
      </c>
      <c r="C35" s="540" t="str">
        <f>'Mapa Final'!C35</f>
        <v xml:space="preserve"> Afectación Ambiental</v>
      </c>
      <c r="D35" s="540" t="str">
        <f>'Mapa Final'!D35</f>
        <v>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v>
      </c>
      <c r="E35" s="543" t="str">
        <f>'Mapa Final'!E35</f>
        <v>Desconocimiento de los lineamientos ambientales y normatividad  ambiental vigente</v>
      </c>
      <c r="F35" s="543" t="str">
        <f>'Mapa Final'!F35</f>
        <v>Posibilidad de afectación ambiental debido al desconocimiento de las lineamientos ambientales y normatividad ambiental vigente</v>
      </c>
      <c r="G35" s="543" t="str">
        <f>'Mapa Final'!G35</f>
        <v>Eventos Ambientales Internos</v>
      </c>
      <c r="H35" s="550" t="str">
        <f>'Mapa Final'!I35</f>
        <v>Media</v>
      </c>
      <c r="I35" s="553" t="str">
        <f>'Mapa Final'!L35</f>
        <v>Moderado</v>
      </c>
      <c r="J35" s="563" t="str">
        <f>'Mapa Final'!N35</f>
        <v>Moderado</v>
      </c>
      <c r="K35" s="559" t="str">
        <f>'Mapa Final'!AA35</f>
        <v>Baja</v>
      </c>
      <c r="L35" s="559" t="str">
        <f>'Mapa Final'!AE35</f>
        <v>Moderado</v>
      </c>
      <c r="M35" s="556" t="str">
        <f>'Mapa Final'!AG35</f>
        <v>Moderado</v>
      </c>
      <c r="N35" s="559" t="str">
        <f>'Mapa Final'!AH35</f>
        <v>Reducir(mitigar)</v>
      </c>
      <c r="O35" s="566"/>
      <c r="P35" s="566"/>
      <c r="Q35" s="566"/>
      <c r="R35" s="566"/>
      <c r="S35" s="566"/>
      <c r="T35" s="566"/>
    </row>
    <row r="36" spans="1:20">
      <c r="A36" s="538"/>
      <c r="B36" s="573"/>
      <c r="C36" s="541"/>
      <c r="D36" s="541"/>
      <c r="E36" s="544"/>
      <c r="F36" s="544"/>
      <c r="G36" s="544"/>
      <c r="H36" s="551"/>
      <c r="I36" s="554"/>
      <c r="J36" s="564"/>
      <c r="K36" s="560"/>
      <c r="L36" s="560"/>
      <c r="M36" s="557"/>
      <c r="N36" s="560"/>
      <c r="O36" s="567"/>
      <c r="P36" s="567"/>
      <c r="Q36" s="567"/>
      <c r="R36" s="567"/>
      <c r="S36" s="567"/>
      <c r="T36" s="567"/>
    </row>
    <row r="37" spans="1:20">
      <c r="A37" s="538"/>
      <c r="B37" s="573"/>
      <c r="C37" s="541"/>
      <c r="D37" s="541"/>
      <c r="E37" s="544"/>
      <c r="F37" s="544"/>
      <c r="G37" s="544"/>
      <c r="H37" s="551"/>
      <c r="I37" s="554"/>
      <c r="J37" s="564"/>
      <c r="K37" s="560"/>
      <c r="L37" s="560"/>
      <c r="M37" s="557"/>
      <c r="N37" s="560"/>
      <c r="O37" s="567"/>
      <c r="P37" s="567"/>
      <c r="Q37" s="567"/>
      <c r="R37" s="567"/>
      <c r="S37" s="567"/>
      <c r="T37" s="567"/>
    </row>
    <row r="38" spans="1:20">
      <c r="A38" s="538"/>
      <c r="B38" s="573"/>
      <c r="C38" s="541"/>
      <c r="D38" s="541"/>
      <c r="E38" s="544"/>
      <c r="F38" s="544"/>
      <c r="G38" s="544"/>
      <c r="H38" s="551"/>
      <c r="I38" s="554"/>
      <c r="J38" s="564"/>
      <c r="K38" s="560"/>
      <c r="L38" s="560"/>
      <c r="M38" s="557"/>
      <c r="N38" s="560"/>
      <c r="O38" s="567"/>
      <c r="P38" s="567"/>
      <c r="Q38" s="567"/>
      <c r="R38" s="567"/>
      <c r="S38" s="567"/>
      <c r="T38" s="567"/>
    </row>
    <row r="39" spans="1:20" ht="278.25" customHeight="1" thickBot="1">
      <c r="A39" s="539"/>
      <c r="B39" s="574"/>
      <c r="C39" s="542"/>
      <c r="D39" s="542"/>
      <c r="E39" s="545"/>
      <c r="F39" s="545"/>
      <c r="G39" s="545"/>
      <c r="H39" s="552"/>
      <c r="I39" s="555"/>
      <c r="J39" s="565"/>
      <c r="K39" s="561"/>
      <c r="L39" s="561"/>
      <c r="M39" s="558"/>
      <c r="N39" s="561"/>
      <c r="O39" s="568"/>
      <c r="P39" s="568"/>
      <c r="Q39" s="568"/>
      <c r="R39" s="568"/>
      <c r="S39" s="568"/>
      <c r="T39" s="568"/>
    </row>
    <row r="40" spans="1:20">
      <c r="A40" s="537">
        <f>'Mapa Final'!A40</f>
        <v>0</v>
      </c>
      <c r="B40" s="571">
        <f>'Mapa Final'!B40</f>
        <v>0</v>
      </c>
      <c r="C40" s="540">
        <f>'Mapa Final'!C40</f>
        <v>0</v>
      </c>
      <c r="D40" s="540">
        <f>'Mapa Final'!D40</f>
        <v>0</v>
      </c>
      <c r="E40" s="543">
        <f>'Mapa Final'!E40</f>
        <v>0</v>
      </c>
      <c r="F40" s="543">
        <f>'Mapa Final'!F40</f>
        <v>0</v>
      </c>
      <c r="G40" s="543">
        <f>'Mapa Final'!G40</f>
        <v>0</v>
      </c>
      <c r="H40" s="550" t="str">
        <f>'Mapa Final'!I40</f>
        <v>Muy Baja</v>
      </c>
      <c r="I40" s="553" t="b">
        <f>'Mapa Final'!L40</f>
        <v>0</v>
      </c>
      <c r="J40" s="563" t="e">
        <f>'Mapa Final'!N40</f>
        <v>#N/A</v>
      </c>
      <c r="K40" s="559" t="e">
        <f>'Mapa Final'!AA40</f>
        <v>#DIV/0!</v>
      </c>
      <c r="L40" s="559" t="e">
        <f>'Mapa Final'!AE40</f>
        <v>#DIV/0!</v>
      </c>
      <c r="M40" s="556" t="e">
        <f>'Mapa Final'!AG40</f>
        <v>#DIV/0!</v>
      </c>
      <c r="N40" s="559">
        <f>'Mapa Final'!AH40</f>
        <v>0</v>
      </c>
      <c r="O40" s="566"/>
      <c r="P40" s="566"/>
      <c r="Q40" s="566"/>
      <c r="R40" s="566"/>
      <c r="S40" s="566"/>
      <c r="T40" s="566"/>
    </row>
    <row r="41" spans="1:20">
      <c r="A41" s="538"/>
      <c r="B41" s="573"/>
      <c r="C41" s="541"/>
      <c r="D41" s="541"/>
      <c r="E41" s="544"/>
      <c r="F41" s="544"/>
      <c r="G41" s="544"/>
      <c r="H41" s="551"/>
      <c r="I41" s="554"/>
      <c r="J41" s="564"/>
      <c r="K41" s="560"/>
      <c r="L41" s="560"/>
      <c r="M41" s="557"/>
      <c r="N41" s="560"/>
      <c r="O41" s="567"/>
      <c r="P41" s="567"/>
      <c r="Q41" s="567"/>
      <c r="R41" s="567"/>
      <c r="S41" s="567"/>
      <c r="T41" s="567"/>
    </row>
    <row r="42" spans="1:20">
      <c r="A42" s="538"/>
      <c r="B42" s="573"/>
      <c r="C42" s="541"/>
      <c r="D42" s="541"/>
      <c r="E42" s="544"/>
      <c r="F42" s="544"/>
      <c r="G42" s="544"/>
      <c r="H42" s="551"/>
      <c r="I42" s="554"/>
      <c r="J42" s="564"/>
      <c r="K42" s="560"/>
      <c r="L42" s="560"/>
      <c r="M42" s="557"/>
      <c r="N42" s="560"/>
      <c r="O42" s="567"/>
      <c r="P42" s="567"/>
      <c r="Q42" s="567"/>
      <c r="R42" s="567"/>
      <c r="S42" s="567"/>
      <c r="T42" s="567"/>
    </row>
    <row r="43" spans="1:20">
      <c r="A43" s="538"/>
      <c r="B43" s="573"/>
      <c r="C43" s="541"/>
      <c r="D43" s="541"/>
      <c r="E43" s="544"/>
      <c r="F43" s="544"/>
      <c r="G43" s="544"/>
      <c r="H43" s="551"/>
      <c r="I43" s="554"/>
      <c r="J43" s="564"/>
      <c r="K43" s="560"/>
      <c r="L43" s="560"/>
      <c r="M43" s="557"/>
      <c r="N43" s="560"/>
      <c r="O43" s="567"/>
      <c r="P43" s="567"/>
      <c r="Q43" s="567"/>
      <c r="R43" s="567"/>
      <c r="S43" s="567"/>
      <c r="T43" s="567"/>
    </row>
    <row r="44" spans="1:20" ht="15.75" thickBot="1">
      <c r="A44" s="539"/>
      <c r="B44" s="574"/>
      <c r="C44" s="542"/>
      <c r="D44" s="542"/>
      <c r="E44" s="545"/>
      <c r="F44" s="545"/>
      <c r="G44" s="545"/>
      <c r="H44" s="552"/>
      <c r="I44" s="555"/>
      <c r="J44" s="565"/>
      <c r="K44" s="561"/>
      <c r="L44" s="561"/>
      <c r="M44" s="558"/>
      <c r="N44" s="561"/>
      <c r="O44" s="568"/>
      <c r="P44" s="568"/>
      <c r="Q44" s="568"/>
      <c r="R44" s="568"/>
      <c r="S44" s="568"/>
      <c r="T44" s="568"/>
    </row>
    <row r="45" spans="1:20">
      <c r="A45" s="537">
        <f>'Mapa Final'!A45</f>
        <v>0</v>
      </c>
      <c r="B45" s="571">
        <f>'Mapa Final'!B45</f>
        <v>0</v>
      </c>
      <c r="C45" s="540">
        <f>'Mapa Final'!C45</f>
        <v>0</v>
      </c>
      <c r="D45" s="540">
        <f>'Mapa Final'!D45</f>
        <v>0</v>
      </c>
      <c r="E45" s="543">
        <f>'Mapa Final'!E45</f>
        <v>0</v>
      </c>
      <c r="F45" s="543">
        <f>'Mapa Final'!F45</f>
        <v>0</v>
      </c>
      <c r="G45" s="543">
        <f>'Mapa Final'!G45</f>
        <v>0</v>
      </c>
      <c r="H45" s="550" t="str">
        <f>'Mapa Final'!I45</f>
        <v>Muy Baja</v>
      </c>
      <c r="I45" s="553" t="b">
        <f>'Mapa Final'!L45</f>
        <v>0</v>
      </c>
      <c r="J45" s="563" t="e">
        <f>'Mapa Final'!N45</f>
        <v>#N/A</v>
      </c>
      <c r="K45" s="559" t="e">
        <f>'Mapa Final'!AA45</f>
        <v>#DIV/0!</v>
      </c>
      <c r="L45" s="559" t="e">
        <f>'Mapa Final'!AE45</f>
        <v>#DIV/0!</v>
      </c>
      <c r="M45" s="556" t="e">
        <f>'Mapa Final'!AG45</f>
        <v>#DIV/0!</v>
      </c>
      <c r="N45" s="559">
        <f>'Mapa Final'!AH45</f>
        <v>0</v>
      </c>
      <c r="O45" s="566"/>
      <c r="P45" s="566"/>
      <c r="Q45" s="566"/>
      <c r="R45" s="566"/>
      <c r="S45" s="566"/>
      <c r="T45" s="566"/>
    </row>
    <row r="46" spans="1:20">
      <c r="A46" s="538"/>
      <c r="B46" s="573"/>
      <c r="C46" s="541"/>
      <c r="D46" s="541"/>
      <c r="E46" s="544"/>
      <c r="F46" s="544"/>
      <c r="G46" s="544"/>
      <c r="H46" s="551"/>
      <c r="I46" s="554"/>
      <c r="J46" s="564"/>
      <c r="K46" s="560"/>
      <c r="L46" s="560"/>
      <c r="M46" s="557"/>
      <c r="N46" s="560"/>
      <c r="O46" s="567"/>
      <c r="P46" s="567"/>
      <c r="Q46" s="567"/>
      <c r="R46" s="567"/>
      <c r="S46" s="567"/>
      <c r="T46" s="567"/>
    </row>
    <row r="47" spans="1:20">
      <c r="A47" s="538"/>
      <c r="B47" s="573"/>
      <c r="C47" s="541"/>
      <c r="D47" s="541"/>
      <c r="E47" s="544"/>
      <c r="F47" s="544"/>
      <c r="G47" s="544"/>
      <c r="H47" s="551"/>
      <c r="I47" s="554"/>
      <c r="J47" s="564"/>
      <c r="K47" s="560"/>
      <c r="L47" s="560"/>
      <c r="M47" s="557"/>
      <c r="N47" s="560"/>
      <c r="O47" s="567"/>
      <c r="P47" s="567"/>
      <c r="Q47" s="567"/>
      <c r="R47" s="567"/>
      <c r="S47" s="567"/>
      <c r="T47" s="567"/>
    </row>
    <row r="48" spans="1:20">
      <c r="A48" s="538"/>
      <c r="B48" s="573"/>
      <c r="C48" s="541"/>
      <c r="D48" s="541"/>
      <c r="E48" s="544"/>
      <c r="F48" s="544"/>
      <c r="G48" s="544"/>
      <c r="H48" s="551"/>
      <c r="I48" s="554"/>
      <c r="J48" s="564"/>
      <c r="K48" s="560"/>
      <c r="L48" s="560"/>
      <c r="M48" s="557"/>
      <c r="N48" s="560"/>
      <c r="O48" s="567"/>
      <c r="P48" s="567"/>
      <c r="Q48" s="567"/>
      <c r="R48" s="567"/>
      <c r="S48" s="567"/>
      <c r="T48" s="567"/>
    </row>
    <row r="49" spans="1:20" ht="15.75" thickBot="1">
      <c r="A49" s="539"/>
      <c r="B49" s="574"/>
      <c r="C49" s="542"/>
      <c r="D49" s="542"/>
      <c r="E49" s="545"/>
      <c r="F49" s="545"/>
      <c r="G49" s="545"/>
      <c r="H49" s="552"/>
      <c r="I49" s="555"/>
      <c r="J49" s="565"/>
      <c r="K49" s="561"/>
      <c r="L49" s="561"/>
      <c r="M49" s="558"/>
      <c r="N49" s="561"/>
      <c r="O49" s="568"/>
      <c r="P49" s="568"/>
      <c r="Q49" s="568"/>
      <c r="R49" s="568"/>
      <c r="S49" s="568"/>
      <c r="T49" s="568"/>
    </row>
    <row r="50" spans="1:20">
      <c r="A50" s="537">
        <f>'Mapa Final'!A50</f>
        <v>0</v>
      </c>
      <c r="B50" s="571">
        <f>'Mapa Final'!B50</f>
        <v>0</v>
      </c>
      <c r="C50" s="540">
        <f>'Mapa Final'!C50</f>
        <v>0</v>
      </c>
      <c r="D50" s="540">
        <f>'Mapa Final'!D50</f>
        <v>0</v>
      </c>
      <c r="E50" s="543">
        <f>'Mapa Final'!E50</f>
        <v>0</v>
      </c>
      <c r="F50" s="543">
        <f>'Mapa Final'!F50</f>
        <v>0</v>
      </c>
      <c r="G50" s="543">
        <f>'Mapa Final'!G50</f>
        <v>0</v>
      </c>
      <c r="H50" s="550" t="str">
        <f>'Mapa Final'!I50</f>
        <v>Muy Baja</v>
      </c>
      <c r="I50" s="553" t="b">
        <f>'Mapa Final'!L50</f>
        <v>0</v>
      </c>
      <c r="J50" s="563" t="e">
        <f>'Mapa Final'!N50</f>
        <v>#N/A</v>
      </c>
      <c r="K50" s="559" t="e">
        <f>'Mapa Final'!AA50</f>
        <v>#DIV/0!</v>
      </c>
      <c r="L50" s="559" t="e">
        <f>'Mapa Final'!AE50</f>
        <v>#DIV/0!</v>
      </c>
      <c r="M50" s="556" t="e">
        <f>'Mapa Final'!AG50</f>
        <v>#DIV/0!</v>
      </c>
      <c r="N50" s="559">
        <f>'Mapa Final'!AH50</f>
        <v>0</v>
      </c>
      <c r="O50" s="566"/>
      <c r="P50" s="566"/>
      <c r="Q50" s="566"/>
      <c r="R50" s="566"/>
      <c r="S50" s="566"/>
      <c r="T50" s="566"/>
    </row>
    <row r="51" spans="1:20">
      <c r="A51" s="538"/>
      <c r="B51" s="573"/>
      <c r="C51" s="541"/>
      <c r="D51" s="541"/>
      <c r="E51" s="544"/>
      <c r="F51" s="544"/>
      <c r="G51" s="544"/>
      <c r="H51" s="551"/>
      <c r="I51" s="554"/>
      <c r="J51" s="564"/>
      <c r="K51" s="560"/>
      <c r="L51" s="560"/>
      <c r="M51" s="557"/>
      <c r="N51" s="560"/>
      <c r="O51" s="567"/>
      <c r="P51" s="567"/>
      <c r="Q51" s="567"/>
      <c r="R51" s="567"/>
      <c r="S51" s="567"/>
      <c r="T51" s="567"/>
    </row>
    <row r="52" spans="1:20">
      <c r="A52" s="538"/>
      <c r="B52" s="573"/>
      <c r="C52" s="541"/>
      <c r="D52" s="541"/>
      <c r="E52" s="544"/>
      <c r="F52" s="544"/>
      <c r="G52" s="544"/>
      <c r="H52" s="551"/>
      <c r="I52" s="554"/>
      <c r="J52" s="564"/>
      <c r="K52" s="560"/>
      <c r="L52" s="560"/>
      <c r="M52" s="557"/>
      <c r="N52" s="560"/>
      <c r="O52" s="567"/>
      <c r="P52" s="567"/>
      <c r="Q52" s="567"/>
      <c r="R52" s="567"/>
      <c r="S52" s="567"/>
      <c r="T52" s="567"/>
    </row>
    <row r="53" spans="1:20">
      <c r="A53" s="538"/>
      <c r="B53" s="573"/>
      <c r="C53" s="541"/>
      <c r="D53" s="541"/>
      <c r="E53" s="544"/>
      <c r="F53" s="544"/>
      <c r="G53" s="544"/>
      <c r="H53" s="551"/>
      <c r="I53" s="554"/>
      <c r="J53" s="564"/>
      <c r="K53" s="560"/>
      <c r="L53" s="560"/>
      <c r="M53" s="557"/>
      <c r="N53" s="560"/>
      <c r="O53" s="567"/>
      <c r="P53" s="567"/>
      <c r="Q53" s="567"/>
      <c r="R53" s="567"/>
      <c r="S53" s="567"/>
      <c r="T53" s="567"/>
    </row>
    <row r="54" spans="1:20" ht="15.75" thickBot="1">
      <c r="A54" s="539"/>
      <c r="B54" s="574"/>
      <c r="C54" s="542"/>
      <c r="D54" s="542"/>
      <c r="E54" s="545"/>
      <c r="F54" s="545"/>
      <c r="G54" s="545"/>
      <c r="H54" s="552"/>
      <c r="I54" s="555"/>
      <c r="J54" s="565"/>
      <c r="K54" s="561"/>
      <c r="L54" s="561"/>
      <c r="M54" s="558"/>
      <c r="N54" s="561"/>
      <c r="O54" s="568"/>
      <c r="P54" s="568"/>
      <c r="Q54" s="568"/>
      <c r="R54" s="568"/>
      <c r="S54" s="568"/>
      <c r="T54" s="568"/>
    </row>
    <row r="55" spans="1:20">
      <c r="A55" s="537">
        <f>'Mapa Final'!A55</f>
        <v>0</v>
      </c>
      <c r="B55" s="571">
        <f>'Mapa Final'!B55</f>
        <v>0</v>
      </c>
      <c r="C55" s="540">
        <f>'Mapa Final'!C55</f>
        <v>0</v>
      </c>
      <c r="D55" s="540">
        <f>'Mapa Final'!D55</f>
        <v>0</v>
      </c>
      <c r="E55" s="543">
        <f>'Mapa Final'!E55</f>
        <v>0</v>
      </c>
      <c r="F55" s="543">
        <f>'Mapa Final'!F55</f>
        <v>0</v>
      </c>
      <c r="G55" s="543">
        <f>'Mapa Final'!G55</f>
        <v>0</v>
      </c>
      <c r="H55" s="550" t="str">
        <f>'Mapa Final'!I55</f>
        <v>Muy Baja</v>
      </c>
      <c r="I55" s="553" t="b">
        <f>'Mapa Final'!L55</f>
        <v>0</v>
      </c>
      <c r="J55" s="563" t="e">
        <f>'Mapa Final'!N55</f>
        <v>#N/A</v>
      </c>
      <c r="K55" s="559" t="e">
        <f>'Mapa Final'!AA55</f>
        <v>#DIV/0!</v>
      </c>
      <c r="L55" s="559" t="e">
        <f>'Mapa Final'!AE55</f>
        <v>#DIV/0!</v>
      </c>
      <c r="M55" s="556" t="e">
        <f>'Mapa Final'!AG55</f>
        <v>#DIV/0!</v>
      </c>
      <c r="N55" s="559">
        <f>'Mapa Final'!AH55</f>
        <v>0</v>
      </c>
      <c r="O55" s="566"/>
      <c r="P55" s="566"/>
      <c r="Q55" s="566"/>
      <c r="R55" s="566"/>
      <c r="S55" s="566"/>
      <c r="T55" s="566"/>
    </row>
    <row r="56" spans="1:20">
      <c r="A56" s="538"/>
      <c r="B56" s="573"/>
      <c r="C56" s="541"/>
      <c r="D56" s="541"/>
      <c r="E56" s="544"/>
      <c r="F56" s="544"/>
      <c r="G56" s="544"/>
      <c r="H56" s="551"/>
      <c r="I56" s="554"/>
      <c r="J56" s="564"/>
      <c r="K56" s="560"/>
      <c r="L56" s="560"/>
      <c r="M56" s="557"/>
      <c r="N56" s="560"/>
      <c r="O56" s="567"/>
      <c r="P56" s="567"/>
      <c r="Q56" s="567"/>
      <c r="R56" s="567"/>
      <c r="S56" s="567"/>
      <c r="T56" s="567"/>
    </row>
    <row r="57" spans="1:20">
      <c r="A57" s="538"/>
      <c r="B57" s="573"/>
      <c r="C57" s="541"/>
      <c r="D57" s="541"/>
      <c r="E57" s="544"/>
      <c r="F57" s="544"/>
      <c r="G57" s="544"/>
      <c r="H57" s="551"/>
      <c r="I57" s="554"/>
      <c r="J57" s="564"/>
      <c r="K57" s="560"/>
      <c r="L57" s="560"/>
      <c r="M57" s="557"/>
      <c r="N57" s="560"/>
      <c r="O57" s="567"/>
      <c r="P57" s="567"/>
      <c r="Q57" s="567"/>
      <c r="R57" s="567"/>
      <c r="S57" s="567"/>
      <c r="T57" s="567"/>
    </row>
    <row r="58" spans="1:20">
      <c r="A58" s="538"/>
      <c r="B58" s="573"/>
      <c r="C58" s="541"/>
      <c r="D58" s="541"/>
      <c r="E58" s="544"/>
      <c r="F58" s="544"/>
      <c r="G58" s="544"/>
      <c r="H58" s="551"/>
      <c r="I58" s="554"/>
      <c r="J58" s="564"/>
      <c r="K58" s="560"/>
      <c r="L58" s="560"/>
      <c r="M58" s="557"/>
      <c r="N58" s="560"/>
      <c r="O58" s="567"/>
      <c r="P58" s="567"/>
      <c r="Q58" s="567"/>
      <c r="R58" s="567"/>
      <c r="S58" s="567"/>
      <c r="T58" s="567"/>
    </row>
    <row r="59" spans="1:20" ht="15.75" thickBot="1">
      <c r="A59" s="539"/>
      <c r="B59" s="574"/>
      <c r="C59" s="542"/>
      <c r="D59" s="542"/>
      <c r="E59" s="545"/>
      <c r="F59" s="545"/>
      <c r="G59" s="545"/>
      <c r="H59" s="552"/>
      <c r="I59" s="555"/>
      <c r="J59" s="565"/>
      <c r="K59" s="561"/>
      <c r="L59" s="561"/>
      <c r="M59" s="558"/>
      <c r="N59" s="561"/>
      <c r="O59" s="568"/>
      <c r="P59" s="568"/>
      <c r="Q59" s="568"/>
      <c r="R59" s="568"/>
      <c r="S59" s="568"/>
      <c r="T59" s="568"/>
    </row>
  </sheetData>
  <mergeCells count="219">
    <mergeCell ref="B10:B14"/>
    <mergeCell ref="B15:B19"/>
    <mergeCell ref="B20:B24"/>
    <mergeCell ref="B25:B29"/>
    <mergeCell ref="B30:B34"/>
    <mergeCell ref="B35:B39"/>
    <mergeCell ref="B40:B44"/>
    <mergeCell ref="B45:B49"/>
    <mergeCell ref="B50:B54"/>
    <mergeCell ref="P55:P59"/>
    <mergeCell ref="Q55:Q59"/>
    <mergeCell ref="R55:R59"/>
    <mergeCell ref="S55:S59"/>
    <mergeCell ref="T55:T59"/>
    <mergeCell ref="J55:J59"/>
    <mergeCell ref="K55:K59"/>
    <mergeCell ref="L55:L59"/>
    <mergeCell ref="M55:M59"/>
    <mergeCell ref="N55:N59"/>
    <mergeCell ref="O55:O59"/>
    <mergeCell ref="A55:A59"/>
    <mergeCell ref="C55:C59"/>
    <mergeCell ref="D55:D59"/>
    <mergeCell ref="E55:E59"/>
    <mergeCell ref="F55:F59"/>
    <mergeCell ref="G55:G59"/>
    <mergeCell ref="H55:H59"/>
    <mergeCell ref="I55:I59"/>
    <mergeCell ref="M50:M54"/>
    <mergeCell ref="G50:G54"/>
    <mergeCell ref="H50:H54"/>
    <mergeCell ref="I50:I54"/>
    <mergeCell ref="J50:J54"/>
    <mergeCell ref="K50:K54"/>
    <mergeCell ref="L50:L54"/>
    <mergeCell ref="B55:B59"/>
    <mergeCell ref="P45:P49"/>
    <mergeCell ref="Q45:Q49"/>
    <mergeCell ref="R45:R49"/>
    <mergeCell ref="S45:S49"/>
    <mergeCell ref="T45:T49"/>
    <mergeCell ref="A50:A54"/>
    <mergeCell ref="C50:C54"/>
    <mergeCell ref="D50:D54"/>
    <mergeCell ref="E50:E54"/>
    <mergeCell ref="F50:F54"/>
    <mergeCell ref="J45:J49"/>
    <mergeCell ref="K45:K49"/>
    <mergeCell ref="L45:L49"/>
    <mergeCell ref="M45:M49"/>
    <mergeCell ref="N45:N49"/>
    <mergeCell ref="O45:O49"/>
    <mergeCell ref="S50:S54"/>
    <mergeCell ref="T50:T54"/>
    <mergeCell ref="N50:N54"/>
    <mergeCell ref="O50:O54"/>
    <mergeCell ref="P50:P54"/>
    <mergeCell ref="Q50:Q54"/>
    <mergeCell ref="R50:R54"/>
    <mergeCell ref="A45:A49"/>
    <mergeCell ref="C45:C49"/>
    <mergeCell ref="D45:D49"/>
    <mergeCell ref="E45:E49"/>
    <mergeCell ref="F45:F49"/>
    <mergeCell ref="G45:G49"/>
    <mergeCell ref="H45:H49"/>
    <mergeCell ref="I45:I49"/>
    <mergeCell ref="M40:M44"/>
    <mergeCell ref="G40:G44"/>
    <mergeCell ref="H40:H44"/>
    <mergeCell ref="I40:I44"/>
    <mergeCell ref="J40:J44"/>
    <mergeCell ref="K40:K44"/>
    <mergeCell ref="L40:L44"/>
    <mergeCell ref="P35:P39"/>
    <mergeCell ref="Q35:Q39"/>
    <mergeCell ref="R35:R39"/>
    <mergeCell ref="S35:S39"/>
    <mergeCell ref="T35:T39"/>
    <mergeCell ref="A40:A44"/>
    <mergeCell ref="C40:C44"/>
    <mergeCell ref="D40:D44"/>
    <mergeCell ref="E40:E44"/>
    <mergeCell ref="F40:F44"/>
    <mergeCell ref="J35:J39"/>
    <mergeCell ref="K35:K39"/>
    <mergeCell ref="L35:L39"/>
    <mergeCell ref="M35:M39"/>
    <mergeCell ref="N35:N39"/>
    <mergeCell ref="O35:O39"/>
    <mergeCell ref="S40:S44"/>
    <mergeCell ref="T40:T44"/>
    <mergeCell ref="N40:N44"/>
    <mergeCell ref="O40:O44"/>
    <mergeCell ref="P40:P44"/>
    <mergeCell ref="Q40:Q44"/>
    <mergeCell ref="R40:R44"/>
    <mergeCell ref="A35:A39"/>
    <mergeCell ref="C35:C39"/>
    <mergeCell ref="D35:D39"/>
    <mergeCell ref="E35:E39"/>
    <mergeCell ref="F35:F39"/>
    <mergeCell ref="G35:G39"/>
    <mergeCell ref="H35:H39"/>
    <mergeCell ref="I35:I39"/>
    <mergeCell ref="M30:M34"/>
    <mergeCell ref="G30:G34"/>
    <mergeCell ref="H30:H34"/>
    <mergeCell ref="I30:I34"/>
    <mergeCell ref="J30:J34"/>
    <mergeCell ref="K30:K34"/>
    <mergeCell ref="L30:L34"/>
    <mergeCell ref="R25:R29"/>
    <mergeCell ref="S25:S29"/>
    <mergeCell ref="T25:T29"/>
    <mergeCell ref="A30:A34"/>
    <mergeCell ref="C30:C34"/>
    <mergeCell ref="D30:D34"/>
    <mergeCell ref="E30:E34"/>
    <mergeCell ref="F30:F34"/>
    <mergeCell ref="J25:J29"/>
    <mergeCell ref="K25:K29"/>
    <mergeCell ref="L25:L29"/>
    <mergeCell ref="M25:M29"/>
    <mergeCell ref="N25:N29"/>
    <mergeCell ref="O25:O29"/>
    <mergeCell ref="S30:S34"/>
    <mergeCell ref="T30:T34"/>
    <mergeCell ref="N30:N34"/>
    <mergeCell ref="O30:O34"/>
    <mergeCell ref="P30:P34"/>
    <mergeCell ref="Q30:Q34"/>
    <mergeCell ref="R30:R34"/>
    <mergeCell ref="S20:S24"/>
    <mergeCell ref="T20:T24"/>
    <mergeCell ref="A25:A29"/>
    <mergeCell ref="C25:C29"/>
    <mergeCell ref="D25:D29"/>
    <mergeCell ref="E25:E29"/>
    <mergeCell ref="F25:F29"/>
    <mergeCell ref="G25:G29"/>
    <mergeCell ref="H25:H29"/>
    <mergeCell ref="I25:I29"/>
    <mergeCell ref="M20:M24"/>
    <mergeCell ref="N20:N24"/>
    <mergeCell ref="O20:O24"/>
    <mergeCell ref="P20:P24"/>
    <mergeCell ref="Q20:Q24"/>
    <mergeCell ref="R20:R24"/>
    <mergeCell ref="G20:G24"/>
    <mergeCell ref="H20:H24"/>
    <mergeCell ref="I20:I24"/>
    <mergeCell ref="J20:J24"/>
    <mergeCell ref="K20:K24"/>
    <mergeCell ref="L20:L24"/>
    <mergeCell ref="P25:P29"/>
    <mergeCell ref="Q25:Q29"/>
    <mergeCell ref="A20:A24"/>
    <mergeCell ref="C20:C24"/>
    <mergeCell ref="D20:D24"/>
    <mergeCell ref="E20:E24"/>
    <mergeCell ref="F20:F24"/>
    <mergeCell ref="J15:J19"/>
    <mergeCell ref="K15:K19"/>
    <mergeCell ref="L15:L19"/>
    <mergeCell ref="M15:M19"/>
    <mergeCell ref="I10:I14"/>
    <mergeCell ref="J10:J14"/>
    <mergeCell ref="K10:K14"/>
    <mergeCell ref="L10:L14"/>
    <mergeCell ref="P15:P19"/>
    <mergeCell ref="Q15:Q19"/>
    <mergeCell ref="R15:R19"/>
    <mergeCell ref="S15:S19"/>
    <mergeCell ref="T15:T19"/>
    <mergeCell ref="N15:N19"/>
    <mergeCell ref="O15:O19"/>
    <mergeCell ref="A9:N9"/>
    <mergeCell ref="A10:A14"/>
    <mergeCell ref="C10:C14"/>
    <mergeCell ref="D10:D14"/>
    <mergeCell ref="E10:E14"/>
    <mergeCell ref="F10:F14"/>
    <mergeCell ref="S10:S14"/>
    <mergeCell ref="T10:T14"/>
    <mergeCell ref="A15:A19"/>
    <mergeCell ref="C15:C19"/>
    <mergeCell ref="D15:D19"/>
    <mergeCell ref="E15:E19"/>
    <mergeCell ref="F15:F19"/>
    <mergeCell ref="G15:G19"/>
    <mergeCell ref="H15:H19"/>
    <mergeCell ref="I15:I19"/>
    <mergeCell ref="M10:M14"/>
    <mergeCell ref="N10:N14"/>
    <mergeCell ref="O10:O14"/>
    <mergeCell ref="P10:P14"/>
    <mergeCell ref="Q10:Q14"/>
    <mergeCell ref="R10:R14"/>
    <mergeCell ref="G10:G14"/>
    <mergeCell ref="H10:H14"/>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s>
  <conditionalFormatting sqref="D8:G8 H7 H60:J1048576 A7:B7">
    <cfRule type="containsText" dxfId="597" priority="669" operator="containsText" text="3- Moderado">
      <formula>NOT(ISERROR(SEARCH("3- Moderado",A7)))</formula>
    </cfRule>
    <cfRule type="containsText" dxfId="596" priority="670" operator="containsText" text="6- Moderado">
      <formula>NOT(ISERROR(SEARCH("6- Moderado",A7)))</formula>
    </cfRule>
    <cfRule type="containsText" dxfId="595" priority="671" operator="containsText" text="4- Moderado">
      <formula>NOT(ISERROR(SEARCH("4- Moderado",A7)))</formula>
    </cfRule>
    <cfRule type="containsText" dxfId="594" priority="672" operator="containsText" text="3- Bajo">
      <formula>NOT(ISERROR(SEARCH("3- Bajo",A7)))</formula>
    </cfRule>
    <cfRule type="containsText" dxfId="593" priority="673" operator="containsText" text="4- Bajo">
      <formula>NOT(ISERROR(SEARCH("4- Bajo",A7)))</formula>
    </cfRule>
    <cfRule type="containsText" dxfId="592" priority="674" operator="containsText" text="1- Bajo">
      <formula>NOT(ISERROR(SEARCH("1- Bajo",A7)))</formula>
    </cfRule>
  </conditionalFormatting>
  <conditionalFormatting sqref="H8:J8">
    <cfRule type="containsText" dxfId="591" priority="662" operator="containsText" text="3- Moderado">
      <formula>NOT(ISERROR(SEARCH("3- Moderado",H8)))</formula>
    </cfRule>
    <cfRule type="containsText" dxfId="590" priority="663" operator="containsText" text="6- Moderado">
      <formula>NOT(ISERROR(SEARCH("6- Moderado",H8)))</formula>
    </cfRule>
    <cfRule type="containsText" dxfId="589" priority="664" operator="containsText" text="4- Moderado">
      <formula>NOT(ISERROR(SEARCH("4- Moderado",H8)))</formula>
    </cfRule>
    <cfRule type="containsText" dxfId="588" priority="665" operator="containsText" text="3- Bajo">
      <formula>NOT(ISERROR(SEARCH("3- Bajo",H8)))</formula>
    </cfRule>
    <cfRule type="containsText" dxfId="587" priority="666" operator="containsText" text="4- Bajo">
      <formula>NOT(ISERROR(SEARCH("4- Bajo",H8)))</formula>
    </cfRule>
    <cfRule type="containsText" dxfId="586" priority="668" operator="containsText" text="1- Bajo">
      <formula>NOT(ISERROR(SEARCH("1- Bajo",H8)))</formula>
    </cfRule>
  </conditionalFormatting>
  <conditionalFormatting sqref="J8 J60:J1048576">
    <cfRule type="containsText" dxfId="585" priority="651" operator="containsText" text="25- Extremo">
      <formula>NOT(ISERROR(SEARCH("25- Extremo",J8)))</formula>
    </cfRule>
    <cfRule type="containsText" dxfId="584" priority="652" operator="containsText" text="20- Extremo">
      <formula>NOT(ISERROR(SEARCH("20- Extremo",J8)))</formula>
    </cfRule>
    <cfRule type="containsText" dxfId="583" priority="653" operator="containsText" text="15- Extremo">
      <formula>NOT(ISERROR(SEARCH("15- Extremo",J8)))</formula>
    </cfRule>
    <cfRule type="containsText" dxfId="582" priority="654" operator="containsText" text="10- Extremo">
      <formula>NOT(ISERROR(SEARCH("10- Extremo",J8)))</formula>
    </cfRule>
    <cfRule type="containsText" dxfId="581" priority="655" operator="containsText" text="5- Extremo">
      <formula>NOT(ISERROR(SEARCH("5- Extremo",J8)))</formula>
    </cfRule>
    <cfRule type="containsText" dxfId="580" priority="656" operator="containsText" text="12- Alto">
      <formula>NOT(ISERROR(SEARCH("12- Alto",J8)))</formula>
    </cfRule>
    <cfRule type="containsText" dxfId="579" priority="657" operator="containsText" text="10- Alto">
      <formula>NOT(ISERROR(SEARCH("10- Alto",J8)))</formula>
    </cfRule>
    <cfRule type="containsText" dxfId="578" priority="658" operator="containsText" text="9- Alto">
      <formula>NOT(ISERROR(SEARCH("9- Alto",J8)))</formula>
    </cfRule>
    <cfRule type="containsText" dxfId="577" priority="659" operator="containsText" text="8- Alto">
      <formula>NOT(ISERROR(SEARCH("8- Alto",J8)))</formula>
    </cfRule>
    <cfRule type="containsText" dxfId="576" priority="660" operator="containsText" text="5- Alto">
      <formula>NOT(ISERROR(SEARCH("5- Alto",J8)))</formula>
    </cfRule>
    <cfRule type="containsText" dxfId="575" priority="661" operator="containsText" text="4- Alto">
      <formula>NOT(ISERROR(SEARCH("4- Alto",J8)))</formula>
    </cfRule>
    <cfRule type="containsText" dxfId="574" priority="667" operator="containsText" text="2- Bajo">
      <formula>NOT(ISERROR(SEARCH("2- Bajo",J8)))</formula>
    </cfRule>
  </conditionalFormatting>
  <conditionalFormatting sqref="K10:L10 K15:L15 K20:L20">
    <cfRule type="containsText" dxfId="573" priority="645" operator="containsText" text="3- Moderado">
      <formula>NOT(ISERROR(SEARCH("3- Moderado",K10)))</formula>
    </cfRule>
    <cfRule type="containsText" dxfId="572" priority="646" operator="containsText" text="6- Moderado">
      <formula>NOT(ISERROR(SEARCH("6- Moderado",K10)))</formula>
    </cfRule>
    <cfRule type="containsText" dxfId="571" priority="647" operator="containsText" text="4- Moderado">
      <formula>NOT(ISERROR(SEARCH("4- Moderado",K10)))</formula>
    </cfRule>
    <cfRule type="containsText" dxfId="570" priority="648" operator="containsText" text="3- Bajo">
      <formula>NOT(ISERROR(SEARCH("3- Bajo",K10)))</formula>
    </cfRule>
    <cfRule type="containsText" dxfId="569" priority="649" operator="containsText" text="4- Bajo">
      <formula>NOT(ISERROR(SEARCH("4- Bajo",K10)))</formula>
    </cfRule>
    <cfRule type="containsText" dxfId="568" priority="650" operator="containsText" text="1- Bajo">
      <formula>NOT(ISERROR(SEARCH("1- Bajo",K10)))</formula>
    </cfRule>
  </conditionalFormatting>
  <conditionalFormatting sqref="H10:I10 H15:I15 H20:I20">
    <cfRule type="containsText" dxfId="567" priority="639" operator="containsText" text="3- Moderado">
      <formula>NOT(ISERROR(SEARCH("3- Moderado",H10)))</formula>
    </cfRule>
    <cfRule type="containsText" dxfId="566" priority="640" operator="containsText" text="6- Moderado">
      <formula>NOT(ISERROR(SEARCH("6- Moderado",H10)))</formula>
    </cfRule>
    <cfRule type="containsText" dxfId="565" priority="641" operator="containsText" text="4- Moderado">
      <formula>NOT(ISERROR(SEARCH("4- Moderado",H10)))</formula>
    </cfRule>
    <cfRule type="containsText" dxfId="564" priority="642" operator="containsText" text="3- Bajo">
      <formula>NOT(ISERROR(SEARCH("3- Bajo",H10)))</formula>
    </cfRule>
    <cfRule type="containsText" dxfId="563" priority="643" operator="containsText" text="4- Bajo">
      <formula>NOT(ISERROR(SEARCH("4- Bajo",H10)))</formula>
    </cfRule>
    <cfRule type="containsText" dxfId="562" priority="644" operator="containsText" text="1- Bajo">
      <formula>NOT(ISERROR(SEARCH("1- Bajo",H10)))</formula>
    </cfRule>
  </conditionalFormatting>
  <conditionalFormatting sqref="A10:E10 E15 A15:B15 B20 B25 B30 B35 B40 B45 B50 B55">
    <cfRule type="containsText" dxfId="561" priority="633" operator="containsText" text="3- Moderado">
      <formula>NOT(ISERROR(SEARCH("3- Moderado",A10)))</formula>
    </cfRule>
    <cfRule type="containsText" dxfId="560" priority="634" operator="containsText" text="6- Moderado">
      <formula>NOT(ISERROR(SEARCH("6- Moderado",A10)))</formula>
    </cfRule>
    <cfRule type="containsText" dxfId="559" priority="635" operator="containsText" text="4- Moderado">
      <formula>NOT(ISERROR(SEARCH("4- Moderado",A10)))</formula>
    </cfRule>
    <cfRule type="containsText" dxfId="558" priority="636" operator="containsText" text="3- Bajo">
      <formula>NOT(ISERROR(SEARCH("3- Bajo",A10)))</formula>
    </cfRule>
    <cfRule type="containsText" dxfId="557" priority="637" operator="containsText" text="4- Bajo">
      <formula>NOT(ISERROR(SEARCH("4- Bajo",A10)))</formula>
    </cfRule>
    <cfRule type="containsText" dxfId="556" priority="638" operator="containsText" text="1- Bajo">
      <formula>NOT(ISERROR(SEARCH("1- Bajo",A10)))</formula>
    </cfRule>
  </conditionalFormatting>
  <conditionalFormatting sqref="F10:G10 F15:G15">
    <cfRule type="containsText" dxfId="555" priority="627" operator="containsText" text="3- Moderado">
      <formula>NOT(ISERROR(SEARCH("3- Moderado",F10)))</formula>
    </cfRule>
    <cfRule type="containsText" dxfId="554" priority="628" operator="containsText" text="6- Moderado">
      <formula>NOT(ISERROR(SEARCH("6- Moderado",F10)))</formula>
    </cfRule>
    <cfRule type="containsText" dxfId="553" priority="629" operator="containsText" text="4- Moderado">
      <formula>NOT(ISERROR(SEARCH("4- Moderado",F10)))</formula>
    </cfRule>
    <cfRule type="containsText" dxfId="552" priority="630" operator="containsText" text="3- Bajo">
      <formula>NOT(ISERROR(SEARCH("3- Bajo",F10)))</formula>
    </cfRule>
    <cfRule type="containsText" dxfId="551" priority="631" operator="containsText" text="4- Bajo">
      <formula>NOT(ISERROR(SEARCH("4- Bajo",F10)))</formula>
    </cfRule>
    <cfRule type="containsText" dxfId="550" priority="632" operator="containsText" text="1- Bajo">
      <formula>NOT(ISERROR(SEARCH("1- Bajo",F10)))</formula>
    </cfRule>
  </conditionalFormatting>
  <conditionalFormatting sqref="K8">
    <cfRule type="containsText" dxfId="549" priority="621" operator="containsText" text="3- Moderado">
      <formula>NOT(ISERROR(SEARCH("3- Moderado",K8)))</formula>
    </cfRule>
    <cfRule type="containsText" dxfId="548" priority="622" operator="containsText" text="6- Moderado">
      <formula>NOT(ISERROR(SEARCH("6- Moderado",K8)))</formula>
    </cfRule>
    <cfRule type="containsText" dxfId="547" priority="623" operator="containsText" text="4- Moderado">
      <formula>NOT(ISERROR(SEARCH("4- Moderado",K8)))</formula>
    </cfRule>
    <cfRule type="containsText" dxfId="546" priority="624" operator="containsText" text="3- Bajo">
      <formula>NOT(ISERROR(SEARCH("3- Bajo",K8)))</formula>
    </cfRule>
    <cfRule type="containsText" dxfId="545" priority="625" operator="containsText" text="4- Bajo">
      <formula>NOT(ISERROR(SEARCH("4- Bajo",K8)))</formula>
    </cfRule>
    <cfRule type="containsText" dxfId="544" priority="626" operator="containsText" text="1- Bajo">
      <formula>NOT(ISERROR(SEARCH("1- Bajo",K8)))</formula>
    </cfRule>
  </conditionalFormatting>
  <conditionalFormatting sqref="L8">
    <cfRule type="containsText" dxfId="543" priority="615" operator="containsText" text="3- Moderado">
      <formula>NOT(ISERROR(SEARCH("3- Moderado",L8)))</formula>
    </cfRule>
    <cfRule type="containsText" dxfId="542" priority="616" operator="containsText" text="6- Moderado">
      <formula>NOT(ISERROR(SEARCH("6- Moderado",L8)))</formula>
    </cfRule>
    <cfRule type="containsText" dxfId="541" priority="617" operator="containsText" text="4- Moderado">
      <formula>NOT(ISERROR(SEARCH("4- Moderado",L8)))</formula>
    </cfRule>
    <cfRule type="containsText" dxfId="540" priority="618" operator="containsText" text="3- Bajo">
      <formula>NOT(ISERROR(SEARCH("3- Bajo",L8)))</formula>
    </cfRule>
    <cfRule type="containsText" dxfId="539" priority="619" operator="containsText" text="4- Bajo">
      <formula>NOT(ISERROR(SEARCH("4- Bajo",L8)))</formula>
    </cfRule>
    <cfRule type="containsText" dxfId="538" priority="620" operator="containsText" text="1- Bajo">
      <formula>NOT(ISERROR(SEARCH("1- Bajo",L8)))</formula>
    </cfRule>
  </conditionalFormatting>
  <conditionalFormatting sqref="M8">
    <cfRule type="containsText" dxfId="537" priority="609" operator="containsText" text="3- Moderado">
      <formula>NOT(ISERROR(SEARCH("3- Moderado",M8)))</formula>
    </cfRule>
    <cfRule type="containsText" dxfId="536" priority="610" operator="containsText" text="6- Moderado">
      <formula>NOT(ISERROR(SEARCH("6- Moderado",M8)))</formula>
    </cfRule>
    <cfRule type="containsText" dxfId="535" priority="611" operator="containsText" text="4- Moderado">
      <formula>NOT(ISERROR(SEARCH("4- Moderado",M8)))</formula>
    </cfRule>
    <cfRule type="containsText" dxfId="534" priority="612" operator="containsText" text="3- Bajo">
      <formula>NOT(ISERROR(SEARCH("3- Bajo",M8)))</formula>
    </cfRule>
    <cfRule type="containsText" dxfId="533" priority="613" operator="containsText" text="4- Bajo">
      <formula>NOT(ISERROR(SEARCH("4- Bajo",M8)))</formula>
    </cfRule>
    <cfRule type="containsText" dxfId="532" priority="614" operator="containsText" text="1- Bajo">
      <formula>NOT(ISERROR(SEARCH("1- Bajo",M8)))</formula>
    </cfRule>
  </conditionalFormatting>
  <conditionalFormatting sqref="J10:J24">
    <cfRule type="containsText" dxfId="531" priority="604" operator="containsText" text="Bajo">
      <formula>NOT(ISERROR(SEARCH("Bajo",J10)))</formula>
    </cfRule>
    <cfRule type="containsText" dxfId="530" priority="605" operator="containsText" text="Moderado">
      <formula>NOT(ISERROR(SEARCH("Moderado",J10)))</formula>
    </cfRule>
    <cfRule type="containsText" dxfId="529" priority="606" operator="containsText" text="Alto">
      <formula>NOT(ISERROR(SEARCH("Alto",J10)))</formula>
    </cfRule>
    <cfRule type="containsText" dxfId="528" priority="607" operator="containsText" text="Extremo">
      <formula>NOT(ISERROR(SEARCH("Extremo",J10)))</formula>
    </cfRule>
    <cfRule type="colorScale" priority="608">
      <colorScale>
        <cfvo type="min"/>
        <cfvo type="max"/>
        <color rgb="FFFF7128"/>
        <color rgb="FFFFEF9C"/>
      </colorScale>
    </cfRule>
  </conditionalFormatting>
  <conditionalFormatting sqref="M10:M24">
    <cfRule type="containsText" dxfId="527" priority="579" operator="containsText" text="Moderado">
      <formula>NOT(ISERROR(SEARCH("Moderado",M10)))</formula>
    </cfRule>
    <cfRule type="containsText" dxfId="526" priority="599" operator="containsText" text="Bajo">
      <formula>NOT(ISERROR(SEARCH("Bajo",M10)))</formula>
    </cfRule>
    <cfRule type="containsText" dxfId="525" priority="600" operator="containsText" text="Moderado">
      <formula>NOT(ISERROR(SEARCH("Moderado",M10)))</formula>
    </cfRule>
    <cfRule type="containsText" dxfId="524" priority="601" operator="containsText" text="Alto">
      <formula>NOT(ISERROR(SEARCH("Alto",M10)))</formula>
    </cfRule>
    <cfRule type="containsText" dxfId="523" priority="602" operator="containsText" text="Extremo">
      <formula>NOT(ISERROR(SEARCH("Extremo",M10)))</formula>
    </cfRule>
    <cfRule type="colorScale" priority="603">
      <colorScale>
        <cfvo type="min"/>
        <cfvo type="max"/>
        <color rgb="FFFF7128"/>
        <color rgb="FFFFEF9C"/>
      </colorScale>
    </cfRule>
  </conditionalFormatting>
  <conditionalFormatting sqref="N10 N15 N20">
    <cfRule type="containsText" dxfId="522" priority="593" operator="containsText" text="3- Moderado">
      <formula>NOT(ISERROR(SEARCH("3- Moderado",N10)))</formula>
    </cfRule>
    <cfRule type="containsText" dxfId="521" priority="594" operator="containsText" text="6- Moderado">
      <formula>NOT(ISERROR(SEARCH("6- Moderado",N10)))</formula>
    </cfRule>
    <cfRule type="containsText" dxfId="520" priority="595" operator="containsText" text="4- Moderado">
      <formula>NOT(ISERROR(SEARCH("4- Moderado",N10)))</formula>
    </cfRule>
    <cfRule type="containsText" dxfId="519" priority="596" operator="containsText" text="3- Bajo">
      <formula>NOT(ISERROR(SEARCH("3- Bajo",N10)))</formula>
    </cfRule>
    <cfRule type="containsText" dxfId="518" priority="597" operator="containsText" text="4- Bajo">
      <formula>NOT(ISERROR(SEARCH("4- Bajo",N10)))</formula>
    </cfRule>
    <cfRule type="containsText" dxfId="517" priority="598" operator="containsText" text="1- Bajo">
      <formula>NOT(ISERROR(SEARCH("1- Bajo",N10)))</formula>
    </cfRule>
  </conditionalFormatting>
  <conditionalFormatting sqref="H10:H24">
    <cfRule type="containsText" dxfId="516" priority="580" operator="containsText" text="Muy Alta">
      <formula>NOT(ISERROR(SEARCH("Muy Alta",H10)))</formula>
    </cfRule>
    <cfRule type="containsText" dxfId="515" priority="581" operator="containsText" text="Alta">
      <formula>NOT(ISERROR(SEARCH("Alta",H10)))</formula>
    </cfRule>
    <cfRule type="containsText" dxfId="514" priority="582" operator="containsText" text="Muy Alta">
      <formula>NOT(ISERROR(SEARCH("Muy Alta",H10)))</formula>
    </cfRule>
    <cfRule type="containsText" dxfId="513" priority="587" operator="containsText" text="Muy Baja">
      <formula>NOT(ISERROR(SEARCH("Muy Baja",H10)))</formula>
    </cfRule>
    <cfRule type="containsText" dxfId="512" priority="588" operator="containsText" text="Baja">
      <formula>NOT(ISERROR(SEARCH("Baja",H10)))</formula>
    </cfRule>
    <cfRule type="containsText" dxfId="511" priority="589" operator="containsText" text="Media">
      <formula>NOT(ISERROR(SEARCH("Media",H10)))</formula>
    </cfRule>
    <cfRule type="containsText" dxfId="510" priority="590" operator="containsText" text="Alta">
      <formula>NOT(ISERROR(SEARCH("Alta",H10)))</formula>
    </cfRule>
    <cfRule type="containsText" dxfId="509" priority="592" operator="containsText" text="Muy Alta">
      <formula>NOT(ISERROR(SEARCH("Muy Alta",H10)))</formula>
    </cfRule>
  </conditionalFormatting>
  <conditionalFormatting sqref="I10:I24">
    <cfRule type="containsText" dxfId="508" priority="583" operator="containsText" text="Catastrófico">
      <formula>NOT(ISERROR(SEARCH("Catastrófico",I10)))</formula>
    </cfRule>
    <cfRule type="containsText" dxfId="507" priority="584" operator="containsText" text="Mayor">
      <formula>NOT(ISERROR(SEARCH("Mayor",I10)))</formula>
    </cfRule>
    <cfRule type="containsText" dxfId="506" priority="585" operator="containsText" text="Menor">
      <formula>NOT(ISERROR(SEARCH("Menor",I10)))</formula>
    </cfRule>
    <cfRule type="containsText" dxfId="505" priority="586" operator="containsText" text="Leve">
      <formula>NOT(ISERROR(SEARCH("Leve",I10)))</formula>
    </cfRule>
    <cfRule type="containsText" dxfId="504" priority="591" operator="containsText" text="Moderado">
      <formula>NOT(ISERROR(SEARCH("Moderado",I10)))</formula>
    </cfRule>
  </conditionalFormatting>
  <conditionalFormatting sqref="K10:K24">
    <cfRule type="containsText" dxfId="503" priority="578" operator="containsText" text="Media">
      <formula>NOT(ISERROR(SEARCH("Media",K10)))</formula>
    </cfRule>
  </conditionalFormatting>
  <conditionalFormatting sqref="L10:L24">
    <cfRule type="containsText" dxfId="502" priority="577" operator="containsText" text="Moderado">
      <formula>NOT(ISERROR(SEARCH("Moderado",L10)))</formula>
    </cfRule>
  </conditionalFormatting>
  <conditionalFormatting sqref="C15">
    <cfRule type="containsText" dxfId="501" priority="571" operator="containsText" text="3- Moderado">
      <formula>NOT(ISERROR(SEARCH("3- Moderado",C15)))</formula>
    </cfRule>
    <cfRule type="containsText" dxfId="500" priority="572" operator="containsText" text="6- Moderado">
      <formula>NOT(ISERROR(SEARCH("6- Moderado",C15)))</formula>
    </cfRule>
    <cfRule type="containsText" dxfId="499" priority="573" operator="containsText" text="4- Moderado">
      <formula>NOT(ISERROR(SEARCH("4- Moderado",C15)))</formula>
    </cfRule>
    <cfRule type="containsText" dxfId="498" priority="574" operator="containsText" text="3- Bajo">
      <formula>NOT(ISERROR(SEARCH("3- Bajo",C15)))</formula>
    </cfRule>
    <cfRule type="containsText" dxfId="497" priority="575" operator="containsText" text="4- Bajo">
      <formula>NOT(ISERROR(SEARCH("4- Bajo",C15)))</formula>
    </cfRule>
    <cfRule type="containsText" dxfId="496" priority="576" operator="containsText" text="1- Bajo">
      <formula>NOT(ISERROR(SEARCH("1- Bajo",C15)))</formula>
    </cfRule>
  </conditionalFormatting>
  <conditionalFormatting sqref="D15">
    <cfRule type="containsText" dxfId="495" priority="565" operator="containsText" text="3- Moderado">
      <formula>NOT(ISERROR(SEARCH("3- Moderado",D15)))</formula>
    </cfRule>
    <cfRule type="containsText" dxfId="494" priority="566" operator="containsText" text="6- Moderado">
      <formula>NOT(ISERROR(SEARCH("6- Moderado",D15)))</formula>
    </cfRule>
    <cfRule type="containsText" dxfId="493" priority="567" operator="containsText" text="4- Moderado">
      <formula>NOT(ISERROR(SEARCH("4- Moderado",D15)))</formula>
    </cfRule>
    <cfRule type="containsText" dxfId="492" priority="568" operator="containsText" text="3- Bajo">
      <formula>NOT(ISERROR(SEARCH("3- Bajo",D15)))</formula>
    </cfRule>
    <cfRule type="containsText" dxfId="491" priority="569" operator="containsText" text="4- Bajo">
      <formula>NOT(ISERROR(SEARCH("4- Bajo",D15)))</formula>
    </cfRule>
    <cfRule type="containsText" dxfId="490" priority="570" operator="containsText" text="1- Bajo">
      <formula>NOT(ISERROR(SEARCH("1- Bajo",D15)))</formula>
    </cfRule>
  </conditionalFormatting>
  <conditionalFormatting sqref="J10:J24">
    <cfRule type="containsText" dxfId="489" priority="564" operator="containsText" text="Moderado">
      <formula>NOT(ISERROR(SEARCH("Moderado",J10)))</formula>
    </cfRule>
  </conditionalFormatting>
  <conditionalFormatting sqref="J10:J24">
    <cfRule type="containsText" dxfId="488" priority="562" operator="containsText" text="Bajo">
      <formula>NOT(ISERROR(SEARCH("Bajo",J10)))</formula>
    </cfRule>
    <cfRule type="containsText" dxfId="487" priority="563" operator="containsText" text="Extremo">
      <formula>NOT(ISERROR(SEARCH("Extremo",J10)))</formula>
    </cfRule>
  </conditionalFormatting>
  <conditionalFormatting sqref="K10:K24">
    <cfRule type="containsText" dxfId="486" priority="560" operator="containsText" text="Baja">
      <formula>NOT(ISERROR(SEARCH("Baja",K10)))</formula>
    </cfRule>
    <cfRule type="containsText" dxfId="485" priority="561" operator="containsText" text="Muy Baja">
      <formula>NOT(ISERROR(SEARCH("Muy Baja",K10)))</formula>
    </cfRule>
  </conditionalFormatting>
  <conditionalFormatting sqref="K10:K24">
    <cfRule type="containsText" dxfId="484" priority="558" operator="containsText" text="Muy Alta">
      <formula>NOT(ISERROR(SEARCH("Muy Alta",K10)))</formula>
    </cfRule>
    <cfRule type="containsText" dxfId="483" priority="559" operator="containsText" text="Alta">
      <formula>NOT(ISERROR(SEARCH("Alta",K10)))</formula>
    </cfRule>
  </conditionalFormatting>
  <conditionalFormatting sqref="L10:L24">
    <cfRule type="containsText" dxfId="482" priority="554" operator="containsText" text="Catastrófico">
      <formula>NOT(ISERROR(SEARCH("Catastrófico",L10)))</formula>
    </cfRule>
    <cfRule type="containsText" dxfId="481" priority="555" operator="containsText" text="Mayor">
      <formula>NOT(ISERROR(SEARCH("Mayor",L10)))</formula>
    </cfRule>
    <cfRule type="containsText" dxfId="480" priority="556" operator="containsText" text="Menor">
      <formula>NOT(ISERROR(SEARCH("Menor",L10)))</formula>
    </cfRule>
    <cfRule type="containsText" dxfId="479" priority="557" operator="containsText" text="Leve">
      <formula>NOT(ISERROR(SEARCH("Leve",L10)))</formula>
    </cfRule>
  </conditionalFormatting>
  <conditionalFormatting sqref="A20 E20">
    <cfRule type="containsText" dxfId="478" priority="548" operator="containsText" text="3- Moderado">
      <formula>NOT(ISERROR(SEARCH("3- Moderado",A20)))</formula>
    </cfRule>
    <cfRule type="containsText" dxfId="477" priority="549" operator="containsText" text="6- Moderado">
      <formula>NOT(ISERROR(SEARCH("6- Moderado",A20)))</formula>
    </cfRule>
    <cfRule type="containsText" dxfId="476" priority="550" operator="containsText" text="4- Moderado">
      <formula>NOT(ISERROR(SEARCH("4- Moderado",A20)))</formula>
    </cfRule>
    <cfRule type="containsText" dxfId="475" priority="551" operator="containsText" text="3- Bajo">
      <formula>NOT(ISERROR(SEARCH("3- Bajo",A20)))</formula>
    </cfRule>
    <cfRule type="containsText" dxfId="474" priority="552" operator="containsText" text="4- Bajo">
      <formula>NOT(ISERROR(SEARCH("4- Bajo",A20)))</formula>
    </cfRule>
    <cfRule type="containsText" dxfId="473" priority="553" operator="containsText" text="1- Bajo">
      <formula>NOT(ISERROR(SEARCH("1- Bajo",A20)))</formula>
    </cfRule>
  </conditionalFormatting>
  <conditionalFormatting sqref="F20:G20">
    <cfRule type="containsText" dxfId="472" priority="542" operator="containsText" text="3- Moderado">
      <formula>NOT(ISERROR(SEARCH("3- Moderado",F20)))</formula>
    </cfRule>
    <cfRule type="containsText" dxfId="471" priority="543" operator="containsText" text="6- Moderado">
      <formula>NOT(ISERROR(SEARCH("6- Moderado",F20)))</formula>
    </cfRule>
    <cfRule type="containsText" dxfId="470" priority="544" operator="containsText" text="4- Moderado">
      <formula>NOT(ISERROR(SEARCH("4- Moderado",F20)))</formula>
    </cfRule>
    <cfRule type="containsText" dxfId="469" priority="545" operator="containsText" text="3- Bajo">
      <formula>NOT(ISERROR(SEARCH("3- Bajo",F20)))</formula>
    </cfRule>
    <cfRule type="containsText" dxfId="468" priority="546" operator="containsText" text="4- Bajo">
      <formula>NOT(ISERROR(SEARCH("4- Bajo",F20)))</formula>
    </cfRule>
    <cfRule type="containsText" dxfId="467" priority="547" operator="containsText" text="1- Bajo">
      <formula>NOT(ISERROR(SEARCH("1- Bajo",F20)))</formula>
    </cfRule>
  </conditionalFormatting>
  <conditionalFormatting sqref="C20">
    <cfRule type="containsText" dxfId="466" priority="536" operator="containsText" text="3- Moderado">
      <formula>NOT(ISERROR(SEARCH("3- Moderado",C20)))</formula>
    </cfRule>
    <cfRule type="containsText" dxfId="465" priority="537" operator="containsText" text="6- Moderado">
      <formula>NOT(ISERROR(SEARCH("6- Moderado",C20)))</formula>
    </cfRule>
    <cfRule type="containsText" dxfId="464" priority="538" operator="containsText" text="4- Moderado">
      <formula>NOT(ISERROR(SEARCH("4- Moderado",C20)))</formula>
    </cfRule>
    <cfRule type="containsText" dxfId="463" priority="539" operator="containsText" text="3- Bajo">
      <formula>NOT(ISERROR(SEARCH("3- Bajo",C20)))</formula>
    </cfRule>
    <cfRule type="containsText" dxfId="462" priority="540" operator="containsText" text="4- Bajo">
      <formula>NOT(ISERROR(SEARCH("4- Bajo",C20)))</formula>
    </cfRule>
    <cfRule type="containsText" dxfId="461" priority="541" operator="containsText" text="1- Bajo">
      <formula>NOT(ISERROR(SEARCH("1- Bajo",C20)))</formula>
    </cfRule>
  </conditionalFormatting>
  <conditionalFormatting sqref="D20">
    <cfRule type="containsText" dxfId="460" priority="530" operator="containsText" text="3- Moderado">
      <formula>NOT(ISERROR(SEARCH("3- Moderado",D20)))</formula>
    </cfRule>
    <cfRule type="containsText" dxfId="459" priority="531" operator="containsText" text="6- Moderado">
      <formula>NOT(ISERROR(SEARCH("6- Moderado",D20)))</formula>
    </cfRule>
    <cfRule type="containsText" dxfId="458" priority="532" operator="containsText" text="4- Moderado">
      <formula>NOT(ISERROR(SEARCH("4- Moderado",D20)))</formula>
    </cfRule>
    <cfRule type="containsText" dxfId="457" priority="533" operator="containsText" text="3- Bajo">
      <formula>NOT(ISERROR(SEARCH("3- Bajo",D20)))</formula>
    </cfRule>
    <cfRule type="containsText" dxfId="456" priority="534" operator="containsText" text="4- Bajo">
      <formula>NOT(ISERROR(SEARCH("4- Bajo",D20)))</formula>
    </cfRule>
    <cfRule type="containsText" dxfId="455" priority="535" operator="containsText" text="1- Bajo">
      <formula>NOT(ISERROR(SEARCH("1- Bajo",D20)))</formula>
    </cfRule>
  </conditionalFormatting>
  <conditionalFormatting sqref="K25:L25">
    <cfRule type="containsText" dxfId="454" priority="524" operator="containsText" text="3- Moderado">
      <formula>NOT(ISERROR(SEARCH("3- Moderado",K25)))</formula>
    </cfRule>
    <cfRule type="containsText" dxfId="453" priority="525" operator="containsText" text="6- Moderado">
      <formula>NOT(ISERROR(SEARCH("6- Moderado",K25)))</formula>
    </cfRule>
    <cfRule type="containsText" dxfId="452" priority="526" operator="containsText" text="4- Moderado">
      <formula>NOT(ISERROR(SEARCH("4- Moderado",K25)))</formula>
    </cfRule>
    <cfRule type="containsText" dxfId="451" priority="527" operator="containsText" text="3- Bajo">
      <formula>NOT(ISERROR(SEARCH("3- Bajo",K25)))</formula>
    </cfRule>
    <cfRule type="containsText" dxfId="450" priority="528" operator="containsText" text="4- Bajo">
      <formula>NOT(ISERROR(SEARCH("4- Bajo",K25)))</formula>
    </cfRule>
    <cfRule type="containsText" dxfId="449" priority="529" operator="containsText" text="1- Bajo">
      <formula>NOT(ISERROR(SEARCH("1- Bajo",K25)))</formula>
    </cfRule>
  </conditionalFormatting>
  <conditionalFormatting sqref="H25:I25">
    <cfRule type="containsText" dxfId="448" priority="518" operator="containsText" text="3- Moderado">
      <formula>NOT(ISERROR(SEARCH("3- Moderado",H25)))</formula>
    </cfRule>
    <cfRule type="containsText" dxfId="447" priority="519" operator="containsText" text="6- Moderado">
      <formula>NOT(ISERROR(SEARCH("6- Moderado",H25)))</formula>
    </cfRule>
    <cfRule type="containsText" dxfId="446" priority="520" operator="containsText" text="4- Moderado">
      <formula>NOT(ISERROR(SEARCH("4- Moderado",H25)))</formula>
    </cfRule>
    <cfRule type="containsText" dxfId="445" priority="521" operator="containsText" text="3- Bajo">
      <formula>NOT(ISERROR(SEARCH("3- Bajo",H25)))</formula>
    </cfRule>
    <cfRule type="containsText" dxfId="444" priority="522" operator="containsText" text="4- Bajo">
      <formula>NOT(ISERROR(SEARCH("4- Bajo",H25)))</formula>
    </cfRule>
    <cfRule type="containsText" dxfId="443" priority="523" operator="containsText" text="1- Bajo">
      <formula>NOT(ISERROR(SEARCH("1- Bajo",H25)))</formula>
    </cfRule>
  </conditionalFormatting>
  <conditionalFormatting sqref="A25 C25:E25">
    <cfRule type="containsText" dxfId="442" priority="512" operator="containsText" text="3- Moderado">
      <formula>NOT(ISERROR(SEARCH("3- Moderado",A25)))</formula>
    </cfRule>
    <cfRule type="containsText" dxfId="441" priority="513" operator="containsText" text="6- Moderado">
      <formula>NOT(ISERROR(SEARCH("6- Moderado",A25)))</formula>
    </cfRule>
    <cfRule type="containsText" dxfId="440" priority="514" operator="containsText" text="4- Moderado">
      <formula>NOT(ISERROR(SEARCH("4- Moderado",A25)))</formula>
    </cfRule>
    <cfRule type="containsText" dxfId="439" priority="515" operator="containsText" text="3- Bajo">
      <formula>NOT(ISERROR(SEARCH("3- Bajo",A25)))</formula>
    </cfRule>
    <cfRule type="containsText" dxfId="438" priority="516" operator="containsText" text="4- Bajo">
      <formula>NOT(ISERROR(SEARCH("4- Bajo",A25)))</formula>
    </cfRule>
    <cfRule type="containsText" dxfId="437" priority="517" operator="containsText" text="1- Bajo">
      <formula>NOT(ISERROR(SEARCH("1- Bajo",A25)))</formula>
    </cfRule>
  </conditionalFormatting>
  <conditionalFormatting sqref="F25:G25">
    <cfRule type="containsText" dxfId="436" priority="506" operator="containsText" text="3- Moderado">
      <formula>NOT(ISERROR(SEARCH("3- Moderado",F25)))</formula>
    </cfRule>
    <cfRule type="containsText" dxfId="435" priority="507" operator="containsText" text="6- Moderado">
      <formula>NOT(ISERROR(SEARCH("6- Moderado",F25)))</formula>
    </cfRule>
    <cfRule type="containsText" dxfId="434" priority="508" operator="containsText" text="4- Moderado">
      <formula>NOT(ISERROR(SEARCH("4- Moderado",F25)))</formula>
    </cfRule>
    <cfRule type="containsText" dxfId="433" priority="509" operator="containsText" text="3- Bajo">
      <formula>NOT(ISERROR(SEARCH("3- Bajo",F25)))</formula>
    </cfRule>
    <cfRule type="containsText" dxfId="432" priority="510" operator="containsText" text="4- Bajo">
      <formula>NOT(ISERROR(SEARCH("4- Bajo",F25)))</formula>
    </cfRule>
    <cfRule type="containsText" dxfId="431" priority="511" operator="containsText" text="1- Bajo">
      <formula>NOT(ISERROR(SEARCH("1- Bajo",F25)))</formula>
    </cfRule>
  </conditionalFormatting>
  <conditionalFormatting sqref="J25:J29">
    <cfRule type="containsText" dxfId="430" priority="501" operator="containsText" text="Bajo">
      <formula>NOT(ISERROR(SEARCH("Bajo",J25)))</formula>
    </cfRule>
    <cfRule type="containsText" dxfId="429" priority="502" operator="containsText" text="Moderado">
      <formula>NOT(ISERROR(SEARCH("Moderado",J25)))</formula>
    </cfRule>
    <cfRule type="containsText" dxfId="428" priority="503" operator="containsText" text="Alto">
      <formula>NOT(ISERROR(SEARCH("Alto",J25)))</formula>
    </cfRule>
    <cfRule type="containsText" dxfId="427" priority="504" operator="containsText" text="Extremo">
      <formula>NOT(ISERROR(SEARCH("Extremo",J25)))</formula>
    </cfRule>
    <cfRule type="colorScale" priority="505">
      <colorScale>
        <cfvo type="min"/>
        <cfvo type="max"/>
        <color rgb="FFFF7128"/>
        <color rgb="FFFFEF9C"/>
      </colorScale>
    </cfRule>
  </conditionalFormatting>
  <conditionalFormatting sqref="M25:M29">
    <cfRule type="containsText" dxfId="426" priority="476" operator="containsText" text="Moderado">
      <formula>NOT(ISERROR(SEARCH("Moderado",M25)))</formula>
    </cfRule>
    <cfRule type="containsText" dxfId="425" priority="496" operator="containsText" text="Bajo">
      <formula>NOT(ISERROR(SEARCH("Bajo",M25)))</formula>
    </cfRule>
    <cfRule type="containsText" dxfId="424" priority="497" operator="containsText" text="Moderado">
      <formula>NOT(ISERROR(SEARCH("Moderado",M25)))</formula>
    </cfRule>
    <cfRule type="containsText" dxfId="423" priority="498" operator="containsText" text="Alto">
      <formula>NOT(ISERROR(SEARCH("Alto",M25)))</formula>
    </cfRule>
    <cfRule type="containsText" dxfId="422" priority="499" operator="containsText" text="Extremo">
      <formula>NOT(ISERROR(SEARCH("Extremo",M25)))</formula>
    </cfRule>
    <cfRule type="colorScale" priority="500">
      <colorScale>
        <cfvo type="min"/>
        <cfvo type="max"/>
        <color rgb="FFFF7128"/>
        <color rgb="FFFFEF9C"/>
      </colorScale>
    </cfRule>
  </conditionalFormatting>
  <conditionalFormatting sqref="N25">
    <cfRule type="containsText" dxfId="421" priority="490" operator="containsText" text="3- Moderado">
      <formula>NOT(ISERROR(SEARCH("3- Moderado",N25)))</formula>
    </cfRule>
    <cfRule type="containsText" dxfId="420" priority="491" operator="containsText" text="6- Moderado">
      <formula>NOT(ISERROR(SEARCH("6- Moderado",N25)))</formula>
    </cfRule>
    <cfRule type="containsText" dxfId="419" priority="492" operator="containsText" text="4- Moderado">
      <formula>NOT(ISERROR(SEARCH("4- Moderado",N25)))</formula>
    </cfRule>
    <cfRule type="containsText" dxfId="418" priority="493" operator="containsText" text="3- Bajo">
      <formula>NOT(ISERROR(SEARCH("3- Bajo",N25)))</formula>
    </cfRule>
    <cfRule type="containsText" dxfId="417" priority="494" operator="containsText" text="4- Bajo">
      <formula>NOT(ISERROR(SEARCH("4- Bajo",N25)))</formula>
    </cfRule>
    <cfRule type="containsText" dxfId="416" priority="495" operator="containsText" text="1- Bajo">
      <formula>NOT(ISERROR(SEARCH("1- Bajo",N25)))</formula>
    </cfRule>
  </conditionalFormatting>
  <conditionalFormatting sqref="H25:H29">
    <cfRule type="containsText" dxfId="415" priority="477" operator="containsText" text="Muy Alta">
      <formula>NOT(ISERROR(SEARCH("Muy Alta",H25)))</formula>
    </cfRule>
    <cfRule type="containsText" dxfId="414" priority="478" operator="containsText" text="Alta">
      <formula>NOT(ISERROR(SEARCH("Alta",H25)))</formula>
    </cfRule>
    <cfRule type="containsText" dxfId="413" priority="479" operator="containsText" text="Muy Alta">
      <formula>NOT(ISERROR(SEARCH("Muy Alta",H25)))</formula>
    </cfRule>
    <cfRule type="containsText" dxfId="412" priority="484" operator="containsText" text="Muy Baja">
      <formula>NOT(ISERROR(SEARCH("Muy Baja",H25)))</formula>
    </cfRule>
    <cfRule type="containsText" dxfId="411" priority="485" operator="containsText" text="Baja">
      <formula>NOT(ISERROR(SEARCH("Baja",H25)))</formula>
    </cfRule>
    <cfRule type="containsText" dxfId="410" priority="486" operator="containsText" text="Media">
      <formula>NOT(ISERROR(SEARCH("Media",H25)))</formula>
    </cfRule>
    <cfRule type="containsText" dxfId="409" priority="487" operator="containsText" text="Alta">
      <formula>NOT(ISERROR(SEARCH("Alta",H25)))</formula>
    </cfRule>
    <cfRule type="containsText" dxfId="408" priority="489" operator="containsText" text="Muy Alta">
      <formula>NOT(ISERROR(SEARCH("Muy Alta",H25)))</formula>
    </cfRule>
  </conditionalFormatting>
  <conditionalFormatting sqref="I25:I29">
    <cfRule type="containsText" dxfId="407" priority="480" operator="containsText" text="Catastrófico">
      <formula>NOT(ISERROR(SEARCH("Catastrófico",I25)))</formula>
    </cfRule>
    <cfRule type="containsText" dxfId="406" priority="481" operator="containsText" text="Mayor">
      <formula>NOT(ISERROR(SEARCH("Mayor",I25)))</formula>
    </cfRule>
    <cfRule type="containsText" dxfId="405" priority="482" operator="containsText" text="Menor">
      <formula>NOT(ISERROR(SEARCH("Menor",I25)))</formula>
    </cfRule>
    <cfRule type="containsText" dxfId="404" priority="483" operator="containsText" text="Leve">
      <formula>NOT(ISERROR(SEARCH("Leve",I25)))</formula>
    </cfRule>
    <cfRule type="containsText" dxfId="403" priority="488" operator="containsText" text="Moderado">
      <formula>NOT(ISERROR(SEARCH("Moderado",I25)))</formula>
    </cfRule>
  </conditionalFormatting>
  <conditionalFormatting sqref="K25:K29">
    <cfRule type="containsText" dxfId="402" priority="475" operator="containsText" text="Media">
      <formula>NOT(ISERROR(SEARCH("Media",K25)))</formula>
    </cfRule>
  </conditionalFormatting>
  <conditionalFormatting sqref="L25:L29">
    <cfRule type="containsText" dxfId="401" priority="474" operator="containsText" text="Moderado">
      <formula>NOT(ISERROR(SEARCH("Moderado",L25)))</formula>
    </cfRule>
  </conditionalFormatting>
  <conditionalFormatting sqref="J25:J29">
    <cfRule type="containsText" dxfId="400" priority="473" operator="containsText" text="Moderado">
      <formula>NOT(ISERROR(SEARCH("Moderado",J25)))</formula>
    </cfRule>
  </conditionalFormatting>
  <conditionalFormatting sqref="J25:J29">
    <cfRule type="containsText" dxfId="399" priority="471" operator="containsText" text="Bajo">
      <formula>NOT(ISERROR(SEARCH("Bajo",J25)))</formula>
    </cfRule>
    <cfRule type="containsText" dxfId="398" priority="472" operator="containsText" text="Extremo">
      <formula>NOT(ISERROR(SEARCH("Extremo",J25)))</formula>
    </cfRule>
  </conditionalFormatting>
  <conditionalFormatting sqref="K25:K29">
    <cfRule type="containsText" dxfId="397" priority="469" operator="containsText" text="Baja">
      <formula>NOT(ISERROR(SEARCH("Baja",K25)))</formula>
    </cfRule>
    <cfRule type="containsText" dxfId="396" priority="470" operator="containsText" text="Muy Baja">
      <formula>NOT(ISERROR(SEARCH("Muy Baja",K25)))</formula>
    </cfRule>
  </conditionalFormatting>
  <conditionalFormatting sqref="K25:K29">
    <cfRule type="containsText" dxfId="395" priority="467" operator="containsText" text="Muy Alta">
      <formula>NOT(ISERROR(SEARCH("Muy Alta",K25)))</formula>
    </cfRule>
    <cfRule type="containsText" dxfId="394" priority="468" operator="containsText" text="Alta">
      <formula>NOT(ISERROR(SEARCH("Alta",K25)))</formula>
    </cfRule>
  </conditionalFormatting>
  <conditionalFormatting sqref="L25:L29">
    <cfRule type="containsText" dxfId="393" priority="463" operator="containsText" text="Catastrófico">
      <formula>NOT(ISERROR(SEARCH("Catastrófico",L25)))</formula>
    </cfRule>
    <cfRule type="containsText" dxfId="392" priority="464" operator="containsText" text="Mayor">
      <formula>NOT(ISERROR(SEARCH("Mayor",L25)))</formula>
    </cfRule>
    <cfRule type="containsText" dxfId="391" priority="465" operator="containsText" text="Menor">
      <formula>NOT(ISERROR(SEARCH("Menor",L25)))</formula>
    </cfRule>
    <cfRule type="containsText" dxfId="390" priority="466" operator="containsText" text="Leve">
      <formula>NOT(ISERROR(SEARCH("Leve",L25)))</formula>
    </cfRule>
  </conditionalFormatting>
  <conditionalFormatting sqref="K30:L30">
    <cfRule type="containsText" dxfId="389" priority="457" operator="containsText" text="3- Moderado">
      <formula>NOT(ISERROR(SEARCH("3- Moderado",K30)))</formula>
    </cfRule>
    <cfRule type="containsText" dxfId="388" priority="458" operator="containsText" text="6- Moderado">
      <formula>NOT(ISERROR(SEARCH("6- Moderado",K30)))</formula>
    </cfRule>
    <cfRule type="containsText" dxfId="387" priority="459" operator="containsText" text="4- Moderado">
      <formula>NOT(ISERROR(SEARCH("4- Moderado",K30)))</formula>
    </cfRule>
    <cfRule type="containsText" dxfId="386" priority="460" operator="containsText" text="3- Bajo">
      <formula>NOT(ISERROR(SEARCH("3- Bajo",K30)))</formula>
    </cfRule>
    <cfRule type="containsText" dxfId="385" priority="461" operator="containsText" text="4- Bajo">
      <formula>NOT(ISERROR(SEARCH("4- Bajo",K30)))</formula>
    </cfRule>
    <cfRule type="containsText" dxfId="384" priority="462" operator="containsText" text="1- Bajo">
      <formula>NOT(ISERROR(SEARCH("1- Bajo",K30)))</formula>
    </cfRule>
  </conditionalFormatting>
  <conditionalFormatting sqref="H30:I30">
    <cfRule type="containsText" dxfId="383" priority="451" operator="containsText" text="3- Moderado">
      <formula>NOT(ISERROR(SEARCH("3- Moderado",H30)))</formula>
    </cfRule>
    <cfRule type="containsText" dxfId="382" priority="452" operator="containsText" text="6- Moderado">
      <formula>NOT(ISERROR(SEARCH("6- Moderado",H30)))</formula>
    </cfRule>
    <cfRule type="containsText" dxfId="381" priority="453" operator="containsText" text="4- Moderado">
      <formula>NOT(ISERROR(SEARCH("4- Moderado",H30)))</formula>
    </cfRule>
    <cfRule type="containsText" dxfId="380" priority="454" operator="containsText" text="3- Bajo">
      <formula>NOT(ISERROR(SEARCH("3- Bajo",H30)))</formula>
    </cfRule>
    <cfRule type="containsText" dxfId="379" priority="455" operator="containsText" text="4- Bajo">
      <formula>NOT(ISERROR(SEARCH("4- Bajo",H30)))</formula>
    </cfRule>
    <cfRule type="containsText" dxfId="378" priority="456" operator="containsText" text="1- Bajo">
      <formula>NOT(ISERROR(SEARCH("1- Bajo",H30)))</formula>
    </cfRule>
  </conditionalFormatting>
  <conditionalFormatting sqref="A30 C30:E30">
    <cfRule type="containsText" dxfId="377" priority="445" operator="containsText" text="3- Moderado">
      <formula>NOT(ISERROR(SEARCH("3- Moderado",A30)))</formula>
    </cfRule>
    <cfRule type="containsText" dxfId="376" priority="446" operator="containsText" text="6- Moderado">
      <formula>NOT(ISERROR(SEARCH("6- Moderado",A30)))</formula>
    </cfRule>
    <cfRule type="containsText" dxfId="375" priority="447" operator="containsText" text="4- Moderado">
      <formula>NOT(ISERROR(SEARCH("4- Moderado",A30)))</formula>
    </cfRule>
    <cfRule type="containsText" dxfId="374" priority="448" operator="containsText" text="3- Bajo">
      <formula>NOT(ISERROR(SEARCH("3- Bajo",A30)))</formula>
    </cfRule>
    <cfRule type="containsText" dxfId="373" priority="449" operator="containsText" text="4- Bajo">
      <formula>NOT(ISERROR(SEARCH("4- Bajo",A30)))</formula>
    </cfRule>
    <cfRule type="containsText" dxfId="372" priority="450" operator="containsText" text="1- Bajo">
      <formula>NOT(ISERROR(SEARCH("1- Bajo",A30)))</formula>
    </cfRule>
  </conditionalFormatting>
  <conditionalFormatting sqref="F30:G30">
    <cfRule type="containsText" dxfId="371" priority="439" operator="containsText" text="3- Moderado">
      <formula>NOT(ISERROR(SEARCH("3- Moderado",F30)))</formula>
    </cfRule>
    <cfRule type="containsText" dxfId="370" priority="440" operator="containsText" text="6- Moderado">
      <formula>NOT(ISERROR(SEARCH("6- Moderado",F30)))</formula>
    </cfRule>
    <cfRule type="containsText" dxfId="369" priority="441" operator="containsText" text="4- Moderado">
      <formula>NOT(ISERROR(SEARCH("4- Moderado",F30)))</formula>
    </cfRule>
    <cfRule type="containsText" dxfId="368" priority="442" operator="containsText" text="3- Bajo">
      <formula>NOT(ISERROR(SEARCH("3- Bajo",F30)))</formula>
    </cfRule>
    <cfRule type="containsText" dxfId="367" priority="443" operator="containsText" text="4- Bajo">
      <formula>NOT(ISERROR(SEARCH("4- Bajo",F30)))</formula>
    </cfRule>
    <cfRule type="containsText" dxfId="366" priority="444" operator="containsText" text="1- Bajo">
      <formula>NOT(ISERROR(SEARCH("1- Bajo",F30)))</formula>
    </cfRule>
  </conditionalFormatting>
  <conditionalFormatting sqref="J30:J34">
    <cfRule type="containsText" dxfId="365" priority="434" operator="containsText" text="Bajo">
      <formula>NOT(ISERROR(SEARCH("Bajo",J30)))</formula>
    </cfRule>
    <cfRule type="containsText" dxfId="364" priority="435" operator="containsText" text="Moderado">
      <formula>NOT(ISERROR(SEARCH("Moderado",J30)))</formula>
    </cfRule>
    <cfRule type="containsText" dxfId="363" priority="436" operator="containsText" text="Alto">
      <formula>NOT(ISERROR(SEARCH("Alto",J30)))</formula>
    </cfRule>
    <cfRule type="containsText" dxfId="362" priority="437" operator="containsText" text="Extremo">
      <formula>NOT(ISERROR(SEARCH("Extremo",J30)))</formula>
    </cfRule>
    <cfRule type="colorScale" priority="438">
      <colorScale>
        <cfvo type="min"/>
        <cfvo type="max"/>
        <color rgb="FFFF7128"/>
        <color rgb="FFFFEF9C"/>
      </colorScale>
    </cfRule>
  </conditionalFormatting>
  <conditionalFormatting sqref="M30:M34">
    <cfRule type="containsText" dxfId="361" priority="409" operator="containsText" text="Moderado">
      <formula>NOT(ISERROR(SEARCH("Moderado",M30)))</formula>
    </cfRule>
    <cfRule type="containsText" dxfId="360" priority="429" operator="containsText" text="Bajo">
      <formula>NOT(ISERROR(SEARCH("Bajo",M30)))</formula>
    </cfRule>
    <cfRule type="containsText" dxfId="359" priority="430" operator="containsText" text="Moderado">
      <formula>NOT(ISERROR(SEARCH("Moderado",M30)))</formula>
    </cfRule>
    <cfRule type="containsText" dxfId="358" priority="431" operator="containsText" text="Alto">
      <formula>NOT(ISERROR(SEARCH("Alto",M30)))</formula>
    </cfRule>
    <cfRule type="containsText" dxfId="357" priority="432" operator="containsText" text="Extremo">
      <formula>NOT(ISERROR(SEARCH("Extremo",M30)))</formula>
    </cfRule>
    <cfRule type="colorScale" priority="433">
      <colorScale>
        <cfvo type="min"/>
        <cfvo type="max"/>
        <color rgb="FFFF7128"/>
        <color rgb="FFFFEF9C"/>
      </colorScale>
    </cfRule>
  </conditionalFormatting>
  <conditionalFormatting sqref="N30">
    <cfRule type="containsText" dxfId="356" priority="423" operator="containsText" text="3- Moderado">
      <formula>NOT(ISERROR(SEARCH("3- Moderado",N30)))</formula>
    </cfRule>
    <cfRule type="containsText" dxfId="355" priority="424" operator="containsText" text="6- Moderado">
      <formula>NOT(ISERROR(SEARCH("6- Moderado",N30)))</formula>
    </cfRule>
    <cfRule type="containsText" dxfId="354" priority="425" operator="containsText" text="4- Moderado">
      <formula>NOT(ISERROR(SEARCH("4- Moderado",N30)))</formula>
    </cfRule>
    <cfRule type="containsText" dxfId="353" priority="426" operator="containsText" text="3- Bajo">
      <formula>NOT(ISERROR(SEARCH("3- Bajo",N30)))</formula>
    </cfRule>
    <cfRule type="containsText" dxfId="352" priority="427" operator="containsText" text="4- Bajo">
      <formula>NOT(ISERROR(SEARCH("4- Bajo",N30)))</formula>
    </cfRule>
    <cfRule type="containsText" dxfId="351" priority="428" operator="containsText" text="1- Bajo">
      <formula>NOT(ISERROR(SEARCH("1- Bajo",N30)))</formula>
    </cfRule>
  </conditionalFormatting>
  <conditionalFormatting sqref="H30:H34">
    <cfRule type="containsText" dxfId="350" priority="410" operator="containsText" text="Muy Alta">
      <formula>NOT(ISERROR(SEARCH("Muy Alta",H30)))</formula>
    </cfRule>
    <cfRule type="containsText" dxfId="349" priority="411" operator="containsText" text="Alta">
      <formula>NOT(ISERROR(SEARCH("Alta",H30)))</formula>
    </cfRule>
    <cfRule type="containsText" dxfId="348" priority="412" operator="containsText" text="Muy Alta">
      <formula>NOT(ISERROR(SEARCH("Muy Alta",H30)))</formula>
    </cfRule>
    <cfRule type="containsText" dxfId="347" priority="417" operator="containsText" text="Muy Baja">
      <formula>NOT(ISERROR(SEARCH("Muy Baja",H30)))</formula>
    </cfRule>
    <cfRule type="containsText" dxfId="346" priority="418" operator="containsText" text="Baja">
      <formula>NOT(ISERROR(SEARCH("Baja",H30)))</formula>
    </cfRule>
    <cfRule type="containsText" dxfId="345" priority="419" operator="containsText" text="Media">
      <formula>NOT(ISERROR(SEARCH("Media",H30)))</formula>
    </cfRule>
    <cfRule type="containsText" dxfId="344" priority="420" operator="containsText" text="Alta">
      <formula>NOT(ISERROR(SEARCH("Alta",H30)))</formula>
    </cfRule>
    <cfRule type="containsText" dxfId="343" priority="422" operator="containsText" text="Muy Alta">
      <formula>NOT(ISERROR(SEARCH("Muy Alta",H30)))</formula>
    </cfRule>
  </conditionalFormatting>
  <conditionalFormatting sqref="I30:I34">
    <cfRule type="containsText" dxfId="342" priority="413" operator="containsText" text="Catastrófico">
      <formula>NOT(ISERROR(SEARCH("Catastrófico",I30)))</formula>
    </cfRule>
    <cfRule type="containsText" dxfId="341" priority="414" operator="containsText" text="Mayor">
      <formula>NOT(ISERROR(SEARCH("Mayor",I30)))</formula>
    </cfRule>
    <cfRule type="containsText" dxfId="340" priority="415" operator="containsText" text="Menor">
      <formula>NOT(ISERROR(SEARCH("Menor",I30)))</formula>
    </cfRule>
    <cfRule type="containsText" dxfId="339" priority="416" operator="containsText" text="Leve">
      <formula>NOT(ISERROR(SEARCH("Leve",I30)))</formula>
    </cfRule>
    <cfRule type="containsText" dxfId="338" priority="421" operator="containsText" text="Moderado">
      <formula>NOT(ISERROR(SEARCH("Moderado",I30)))</formula>
    </cfRule>
  </conditionalFormatting>
  <conditionalFormatting sqref="K30:K34">
    <cfRule type="containsText" dxfId="337" priority="408" operator="containsText" text="Media">
      <formula>NOT(ISERROR(SEARCH("Media",K30)))</formula>
    </cfRule>
  </conditionalFormatting>
  <conditionalFormatting sqref="L30:L34">
    <cfRule type="containsText" dxfId="336" priority="407" operator="containsText" text="Moderado">
      <formula>NOT(ISERROR(SEARCH("Moderado",L30)))</formula>
    </cfRule>
  </conditionalFormatting>
  <conditionalFormatting sqref="J30:J34">
    <cfRule type="containsText" dxfId="335" priority="406" operator="containsText" text="Moderado">
      <formula>NOT(ISERROR(SEARCH("Moderado",J30)))</formula>
    </cfRule>
  </conditionalFormatting>
  <conditionalFormatting sqref="J30:J34">
    <cfRule type="containsText" dxfId="334" priority="404" operator="containsText" text="Bajo">
      <formula>NOT(ISERROR(SEARCH("Bajo",J30)))</formula>
    </cfRule>
    <cfRule type="containsText" dxfId="333" priority="405" operator="containsText" text="Extremo">
      <formula>NOT(ISERROR(SEARCH("Extremo",J30)))</formula>
    </cfRule>
  </conditionalFormatting>
  <conditionalFormatting sqref="K30:K34">
    <cfRule type="containsText" dxfId="332" priority="402" operator="containsText" text="Baja">
      <formula>NOT(ISERROR(SEARCH("Baja",K30)))</formula>
    </cfRule>
    <cfRule type="containsText" dxfId="331" priority="403" operator="containsText" text="Muy Baja">
      <formula>NOT(ISERROR(SEARCH("Muy Baja",K30)))</formula>
    </cfRule>
  </conditionalFormatting>
  <conditionalFormatting sqref="K30:K34">
    <cfRule type="containsText" dxfId="330" priority="400" operator="containsText" text="Muy Alta">
      <formula>NOT(ISERROR(SEARCH("Muy Alta",K30)))</formula>
    </cfRule>
    <cfRule type="containsText" dxfId="329" priority="401" operator="containsText" text="Alta">
      <formula>NOT(ISERROR(SEARCH("Alta",K30)))</formula>
    </cfRule>
  </conditionalFormatting>
  <conditionalFormatting sqref="L30:L34">
    <cfRule type="containsText" dxfId="328" priority="396" operator="containsText" text="Catastrófico">
      <formula>NOT(ISERROR(SEARCH("Catastrófico",L30)))</formula>
    </cfRule>
    <cfRule type="containsText" dxfId="327" priority="397" operator="containsText" text="Mayor">
      <formula>NOT(ISERROR(SEARCH("Mayor",L30)))</formula>
    </cfRule>
    <cfRule type="containsText" dxfId="326" priority="398" operator="containsText" text="Menor">
      <formula>NOT(ISERROR(SEARCH("Menor",L30)))</formula>
    </cfRule>
    <cfRule type="containsText" dxfId="325" priority="399" operator="containsText" text="Leve">
      <formula>NOT(ISERROR(SEARCH("Leve",L30)))</formula>
    </cfRule>
  </conditionalFormatting>
  <conditionalFormatting sqref="K35:L35">
    <cfRule type="containsText" dxfId="324" priority="390" operator="containsText" text="3- Moderado">
      <formula>NOT(ISERROR(SEARCH("3- Moderado",K35)))</formula>
    </cfRule>
    <cfRule type="containsText" dxfId="323" priority="391" operator="containsText" text="6- Moderado">
      <formula>NOT(ISERROR(SEARCH("6- Moderado",K35)))</formula>
    </cfRule>
    <cfRule type="containsText" dxfId="322" priority="392" operator="containsText" text="4- Moderado">
      <formula>NOT(ISERROR(SEARCH("4- Moderado",K35)))</formula>
    </cfRule>
    <cfRule type="containsText" dxfId="321" priority="393" operator="containsText" text="3- Bajo">
      <formula>NOT(ISERROR(SEARCH("3- Bajo",K35)))</formula>
    </cfRule>
    <cfRule type="containsText" dxfId="320" priority="394" operator="containsText" text="4- Bajo">
      <formula>NOT(ISERROR(SEARCH("4- Bajo",K35)))</formula>
    </cfRule>
    <cfRule type="containsText" dxfId="319" priority="395" operator="containsText" text="1- Bajo">
      <formula>NOT(ISERROR(SEARCH("1- Bajo",K35)))</formula>
    </cfRule>
  </conditionalFormatting>
  <conditionalFormatting sqref="H35:I35">
    <cfRule type="containsText" dxfId="318" priority="384" operator="containsText" text="3- Moderado">
      <formula>NOT(ISERROR(SEARCH("3- Moderado",H35)))</formula>
    </cfRule>
    <cfRule type="containsText" dxfId="317" priority="385" operator="containsText" text="6- Moderado">
      <formula>NOT(ISERROR(SEARCH("6- Moderado",H35)))</formula>
    </cfRule>
    <cfRule type="containsText" dxfId="316" priority="386" operator="containsText" text="4- Moderado">
      <formula>NOT(ISERROR(SEARCH("4- Moderado",H35)))</formula>
    </cfRule>
    <cfRule type="containsText" dxfId="315" priority="387" operator="containsText" text="3- Bajo">
      <formula>NOT(ISERROR(SEARCH("3- Bajo",H35)))</formula>
    </cfRule>
    <cfRule type="containsText" dxfId="314" priority="388" operator="containsText" text="4- Bajo">
      <formula>NOT(ISERROR(SEARCH("4- Bajo",H35)))</formula>
    </cfRule>
    <cfRule type="containsText" dxfId="313" priority="389" operator="containsText" text="1- Bajo">
      <formula>NOT(ISERROR(SEARCH("1- Bajo",H35)))</formula>
    </cfRule>
  </conditionalFormatting>
  <conditionalFormatting sqref="A35 C35:E35">
    <cfRule type="containsText" dxfId="312" priority="378" operator="containsText" text="3- Moderado">
      <formula>NOT(ISERROR(SEARCH("3- Moderado",A35)))</formula>
    </cfRule>
    <cfRule type="containsText" dxfId="311" priority="379" operator="containsText" text="6- Moderado">
      <formula>NOT(ISERROR(SEARCH("6- Moderado",A35)))</formula>
    </cfRule>
    <cfRule type="containsText" dxfId="310" priority="380" operator="containsText" text="4- Moderado">
      <formula>NOT(ISERROR(SEARCH("4- Moderado",A35)))</formula>
    </cfRule>
    <cfRule type="containsText" dxfId="309" priority="381" operator="containsText" text="3- Bajo">
      <formula>NOT(ISERROR(SEARCH("3- Bajo",A35)))</formula>
    </cfRule>
    <cfRule type="containsText" dxfId="308" priority="382" operator="containsText" text="4- Bajo">
      <formula>NOT(ISERROR(SEARCH("4- Bajo",A35)))</formula>
    </cfRule>
    <cfRule type="containsText" dxfId="307" priority="383" operator="containsText" text="1- Bajo">
      <formula>NOT(ISERROR(SEARCH("1- Bajo",A35)))</formula>
    </cfRule>
  </conditionalFormatting>
  <conditionalFormatting sqref="F35:G35">
    <cfRule type="containsText" dxfId="306" priority="372" operator="containsText" text="3- Moderado">
      <formula>NOT(ISERROR(SEARCH("3- Moderado",F35)))</formula>
    </cfRule>
    <cfRule type="containsText" dxfId="305" priority="373" operator="containsText" text="6- Moderado">
      <formula>NOT(ISERROR(SEARCH("6- Moderado",F35)))</formula>
    </cfRule>
    <cfRule type="containsText" dxfId="304" priority="374" operator="containsText" text="4- Moderado">
      <formula>NOT(ISERROR(SEARCH("4- Moderado",F35)))</formula>
    </cfRule>
    <cfRule type="containsText" dxfId="303" priority="375" operator="containsText" text="3- Bajo">
      <formula>NOT(ISERROR(SEARCH("3- Bajo",F35)))</formula>
    </cfRule>
    <cfRule type="containsText" dxfId="302" priority="376" operator="containsText" text="4- Bajo">
      <formula>NOT(ISERROR(SEARCH("4- Bajo",F35)))</formula>
    </cfRule>
    <cfRule type="containsText" dxfId="301" priority="377" operator="containsText" text="1- Bajo">
      <formula>NOT(ISERROR(SEARCH("1- Bajo",F35)))</formula>
    </cfRule>
  </conditionalFormatting>
  <conditionalFormatting sqref="J35:J39">
    <cfRule type="containsText" dxfId="300" priority="367" operator="containsText" text="Bajo">
      <formula>NOT(ISERROR(SEARCH("Bajo",J35)))</formula>
    </cfRule>
    <cfRule type="containsText" dxfId="299" priority="368" operator="containsText" text="Moderado">
      <formula>NOT(ISERROR(SEARCH("Moderado",J35)))</formula>
    </cfRule>
    <cfRule type="containsText" dxfId="298" priority="369" operator="containsText" text="Alto">
      <formula>NOT(ISERROR(SEARCH("Alto",J35)))</formula>
    </cfRule>
    <cfRule type="containsText" dxfId="297" priority="370" operator="containsText" text="Extremo">
      <formula>NOT(ISERROR(SEARCH("Extremo",J35)))</formula>
    </cfRule>
    <cfRule type="colorScale" priority="371">
      <colorScale>
        <cfvo type="min"/>
        <cfvo type="max"/>
        <color rgb="FFFF7128"/>
        <color rgb="FFFFEF9C"/>
      </colorScale>
    </cfRule>
  </conditionalFormatting>
  <conditionalFormatting sqref="M35:M39">
    <cfRule type="containsText" dxfId="296" priority="342" operator="containsText" text="Moderado">
      <formula>NOT(ISERROR(SEARCH("Moderado",M35)))</formula>
    </cfRule>
    <cfRule type="containsText" dxfId="295" priority="362" operator="containsText" text="Bajo">
      <formula>NOT(ISERROR(SEARCH("Bajo",M35)))</formula>
    </cfRule>
    <cfRule type="containsText" dxfId="294" priority="363" operator="containsText" text="Moderado">
      <formula>NOT(ISERROR(SEARCH("Moderado",M35)))</formula>
    </cfRule>
    <cfRule type="containsText" dxfId="293" priority="364" operator="containsText" text="Alto">
      <formula>NOT(ISERROR(SEARCH("Alto",M35)))</formula>
    </cfRule>
    <cfRule type="containsText" dxfId="292" priority="365" operator="containsText" text="Extremo">
      <formula>NOT(ISERROR(SEARCH("Extremo",M35)))</formula>
    </cfRule>
    <cfRule type="colorScale" priority="366">
      <colorScale>
        <cfvo type="min"/>
        <cfvo type="max"/>
        <color rgb="FFFF7128"/>
        <color rgb="FFFFEF9C"/>
      </colorScale>
    </cfRule>
  </conditionalFormatting>
  <conditionalFormatting sqref="N35">
    <cfRule type="containsText" dxfId="291" priority="356" operator="containsText" text="3- Moderado">
      <formula>NOT(ISERROR(SEARCH("3- Moderado",N35)))</formula>
    </cfRule>
    <cfRule type="containsText" dxfId="290" priority="357" operator="containsText" text="6- Moderado">
      <formula>NOT(ISERROR(SEARCH("6- Moderado",N35)))</formula>
    </cfRule>
    <cfRule type="containsText" dxfId="289" priority="358" operator="containsText" text="4- Moderado">
      <formula>NOT(ISERROR(SEARCH("4- Moderado",N35)))</formula>
    </cfRule>
    <cfRule type="containsText" dxfId="288" priority="359" operator="containsText" text="3- Bajo">
      <formula>NOT(ISERROR(SEARCH("3- Bajo",N35)))</formula>
    </cfRule>
    <cfRule type="containsText" dxfId="287" priority="360" operator="containsText" text="4- Bajo">
      <formula>NOT(ISERROR(SEARCH("4- Bajo",N35)))</formula>
    </cfRule>
    <cfRule type="containsText" dxfId="286" priority="361" operator="containsText" text="1- Bajo">
      <formula>NOT(ISERROR(SEARCH("1- Bajo",N35)))</formula>
    </cfRule>
  </conditionalFormatting>
  <conditionalFormatting sqref="H35:H39">
    <cfRule type="containsText" dxfId="285" priority="343" operator="containsText" text="Muy Alta">
      <formula>NOT(ISERROR(SEARCH("Muy Alta",H35)))</formula>
    </cfRule>
    <cfRule type="containsText" dxfId="284" priority="344" operator="containsText" text="Alta">
      <formula>NOT(ISERROR(SEARCH("Alta",H35)))</formula>
    </cfRule>
    <cfRule type="containsText" dxfId="283" priority="345" operator="containsText" text="Muy Alta">
      <formula>NOT(ISERROR(SEARCH("Muy Alta",H35)))</formula>
    </cfRule>
    <cfRule type="containsText" dxfId="282" priority="350" operator="containsText" text="Muy Baja">
      <formula>NOT(ISERROR(SEARCH("Muy Baja",H35)))</formula>
    </cfRule>
    <cfRule type="containsText" dxfId="281" priority="351" operator="containsText" text="Baja">
      <formula>NOT(ISERROR(SEARCH("Baja",H35)))</formula>
    </cfRule>
    <cfRule type="containsText" dxfId="280" priority="352" operator="containsText" text="Media">
      <formula>NOT(ISERROR(SEARCH("Media",H35)))</formula>
    </cfRule>
    <cfRule type="containsText" dxfId="279" priority="353" operator="containsText" text="Alta">
      <formula>NOT(ISERROR(SEARCH("Alta",H35)))</formula>
    </cfRule>
    <cfRule type="containsText" dxfId="278" priority="355" operator="containsText" text="Muy Alta">
      <formula>NOT(ISERROR(SEARCH("Muy Alta",H35)))</formula>
    </cfRule>
  </conditionalFormatting>
  <conditionalFormatting sqref="I35:I39">
    <cfRule type="containsText" dxfId="277" priority="346" operator="containsText" text="Catastrófico">
      <formula>NOT(ISERROR(SEARCH("Catastrófico",I35)))</formula>
    </cfRule>
    <cfRule type="containsText" dxfId="276" priority="347" operator="containsText" text="Mayor">
      <formula>NOT(ISERROR(SEARCH("Mayor",I35)))</formula>
    </cfRule>
    <cfRule type="containsText" dxfId="275" priority="348" operator="containsText" text="Menor">
      <formula>NOT(ISERROR(SEARCH("Menor",I35)))</formula>
    </cfRule>
    <cfRule type="containsText" dxfId="274" priority="349" operator="containsText" text="Leve">
      <formula>NOT(ISERROR(SEARCH("Leve",I35)))</formula>
    </cfRule>
    <cfRule type="containsText" dxfId="273" priority="354" operator="containsText" text="Moderado">
      <formula>NOT(ISERROR(SEARCH("Moderado",I35)))</formula>
    </cfRule>
  </conditionalFormatting>
  <conditionalFormatting sqref="K35:K39">
    <cfRule type="containsText" dxfId="272" priority="341" operator="containsText" text="Media">
      <formula>NOT(ISERROR(SEARCH("Media",K35)))</formula>
    </cfRule>
  </conditionalFormatting>
  <conditionalFormatting sqref="L35:L39">
    <cfRule type="containsText" dxfId="271" priority="340" operator="containsText" text="Moderado">
      <formula>NOT(ISERROR(SEARCH("Moderado",L35)))</formula>
    </cfRule>
  </conditionalFormatting>
  <conditionalFormatting sqref="J35:J39">
    <cfRule type="containsText" dxfId="270" priority="339" operator="containsText" text="Moderado">
      <formula>NOT(ISERROR(SEARCH("Moderado",J35)))</formula>
    </cfRule>
  </conditionalFormatting>
  <conditionalFormatting sqref="J35:J39">
    <cfRule type="containsText" dxfId="269" priority="337" operator="containsText" text="Bajo">
      <formula>NOT(ISERROR(SEARCH("Bajo",J35)))</formula>
    </cfRule>
    <cfRule type="containsText" dxfId="268" priority="338" operator="containsText" text="Extremo">
      <formula>NOT(ISERROR(SEARCH("Extremo",J35)))</formula>
    </cfRule>
  </conditionalFormatting>
  <conditionalFormatting sqref="K35:K39">
    <cfRule type="containsText" dxfId="267" priority="335" operator="containsText" text="Baja">
      <formula>NOT(ISERROR(SEARCH("Baja",K35)))</formula>
    </cfRule>
    <cfRule type="containsText" dxfId="266" priority="336" operator="containsText" text="Muy Baja">
      <formula>NOT(ISERROR(SEARCH("Muy Baja",K35)))</formula>
    </cfRule>
  </conditionalFormatting>
  <conditionalFormatting sqref="K35:K39">
    <cfRule type="containsText" dxfId="265" priority="333" operator="containsText" text="Muy Alta">
      <formula>NOT(ISERROR(SEARCH("Muy Alta",K35)))</formula>
    </cfRule>
    <cfRule type="containsText" dxfId="264" priority="334" operator="containsText" text="Alta">
      <formula>NOT(ISERROR(SEARCH("Alta",K35)))</formula>
    </cfRule>
  </conditionalFormatting>
  <conditionalFormatting sqref="L35:L39">
    <cfRule type="containsText" dxfId="263" priority="329" operator="containsText" text="Catastrófico">
      <formula>NOT(ISERROR(SEARCH("Catastrófico",L35)))</formula>
    </cfRule>
    <cfRule type="containsText" dxfId="262" priority="330" operator="containsText" text="Mayor">
      <formula>NOT(ISERROR(SEARCH("Mayor",L35)))</formula>
    </cfRule>
    <cfRule type="containsText" dxfId="261" priority="331" operator="containsText" text="Menor">
      <formula>NOT(ISERROR(SEARCH("Menor",L35)))</formula>
    </cfRule>
    <cfRule type="containsText" dxfId="260" priority="332" operator="containsText" text="Leve">
      <formula>NOT(ISERROR(SEARCH("Leve",L35)))</formula>
    </cfRule>
  </conditionalFormatting>
  <conditionalFormatting sqref="K40:L40">
    <cfRule type="containsText" dxfId="259" priority="323" operator="containsText" text="3- Moderado">
      <formula>NOT(ISERROR(SEARCH("3- Moderado",K40)))</formula>
    </cfRule>
    <cfRule type="containsText" dxfId="258" priority="324" operator="containsText" text="6- Moderado">
      <formula>NOT(ISERROR(SEARCH("6- Moderado",K40)))</formula>
    </cfRule>
    <cfRule type="containsText" dxfId="257" priority="325" operator="containsText" text="4- Moderado">
      <formula>NOT(ISERROR(SEARCH("4- Moderado",K40)))</formula>
    </cfRule>
    <cfRule type="containsText" dxfId="256" priority="326" operator="containsText" text="3- Bajo">
      <formula>NOT(ISERROR(SEARCH("3- Bajo",K40)))</formula>
    </cfRule>
    <cfRule type="containsText" dxfId="255" priority="327" operator="containsText" text="4- Bajo">
      <formula>NOT(ISERROR(SEARCH("4- Bajo",K40)))</formula>
    </cfRule>
    <cfRule type="containsText" dxfId="254" priority="328" operator="containsText" text="1- Bajo">
      <formula>NOT(ISERROR(SEARCH("1- Bajo",K40)))</formula>
    </cfRule>
  </conditionalFormatting>
  <conditionalFormatting sqref="H40:I40">
    <cfRule type="containsText" dxfId="253" priority="317" operator="containsText" text="3- Moderado">
      <formula>NOT(ISERROR(SEARCH("3- Moderado",H40)))</formula>
    </cfRule>
    <cfRule type="containsText" dxfId="252" priority="318" operator="containsText" text="6- Moderado">
      <formula>NOT(ISERROR(SEARCH("6- Moderado",H40)))</formula>
    </cfRule>
    <cfRule type="containsText" dxfId="251" priority="319" operator="containsText" text="4- Moderado">
      <formula>NOT(ISERROR(SEARCH("4- Moderado",H40)))</formula>
    </cfRule>
    <cfRule type="containsText" dxfId="250" priority="320" operator="containsText" text="3- Bajo">
      <formula>NOT(ISERROR(SEARCH("3- Bajo",H40)))</formula>
    </cfRule>
    <cfRule type="containsText" dxfId="249" priority="321" operator="containsText" text="4- Bajo">
      <formula>NOT(ISERROR(SEARCH("4- Bajo",H40)))</formula>
    </cfRule>
    <cfRule type="containsText" dxfId="248" priority="322" operator="containsText" text="1- Bajo">
      <formula>NOT(ISERROR(SEARCH("1- Bajo",H40)))</formula>
    </cfRule>
  </conditionalFormatting>
  <conditionalFormatting sqref="A40 C40:E40">
    <cfRule type="containsText" dxfId="247" priority="311" operator="containsText" text="3- Moderado">
      <formula>NOT(ISERROR(SEARCH("3- Moderado",A40)))</formula>
    </cfRule>
    <cfRule type="containsText" dxfId="246" priority="312" operator="containsText" text="6- Moderado">
      <formula>NOT(ISERROR(SEARCH("6- Moderado",A40)))</formula>
    </cfRule>
    <cfRule type="containsText" dxfId="245" priority="313" operator="containsText" text="4- Moderado">
      <formula>NOT(ISERROR(SEARCH("4- Moderado",A40)))</formula>
    </cfRule>
    <cfRule type="containsText" dxfId="244" priority="314" operator="containsText" text="3- Bajo">
      <formula>NOT(ISERROR(SEARCH("3- Bajo",A40)))</formula>
    </cfRule>
    <cfRule type="containsText" dxfId="243" priority="315" operator="containsText" text="4- Bajo">
      <formula>NOT(ISERROR(SEARCH("4- Bajo",A40)))</formula>
    </cfRule>
    <cfRule type="containsText" dxfId="242" priority="316" operator="containsText" text="1- Bajo">
      <formula>NOT(ISERROR(SEARCH("1- Bajo",A40)))</formula>
    </cfRule>
  </conditionalFormatting>
  <conditionalFormatting sqref="F40:G40">
    <cfRule type="containsText" dxfId="241" priority="305" operator="containsText" text="3- Moderado">
      <formula>NOT(ISERROR(SEARCH("3- Moderado",F40)))</formula>
    </cfRule>
    <cfRule type="containsText" dxfId="240" priority="306" operator="containsText" text="6- Moderado">
      <formula>NOT(ISERROR(SEARCH("6- Moderado",F40)))</formula>
    </cfRule>
    <cfRule type="containsText" dxfId="239" priority="307" operator="containsText" text="4- Moderado">
      <formula>NOT(ISERROR(SEARCH("4- Moderado",F40)))</formula>
    </cfRule>
    <cfRule type="containsText" dxfId="238" priority="308" operator="containsText" text="3- Bajo">
      <formula>NOT(ISERROR(SEARCH("3- Bajo",F40)))</formula>
    </cfRule>
    <cfRule type="containsText" dxfId="237" priority="309" operator="containsText" text="4- Bajo">
      <formula>NOT(ISERROR(SEARCH("4- Bajo",F40)))</formula>
    </cfRule>
    <cfRule type="containsText" dxfId="236" priority="310" operator="containsText" text="1- Bajo">
      <formula>NOT(ISERROR(SEARCH("1- Bajo",F40)))</formula>
    </cfRule>
  </conditionalFormatting>
  <conditionalFormatting sqref="J40:J44">
    <cfRule type="containsText" dxfId="235" priority="300" operator="containsText" text="Bajo">
      <formula>NOT(ISERROR(SEARCH("Bajo",J40)))</formula>
    </cfRule>
    <cfRule type="containsText" dxfId="234" priority="301" operator="containsText" text="Moderado">
      <formula>NOT(ISERROR(SEARCH("Moderado",J40)))</formula>
    </cfRule>
    <cfRule type="containsText" dxfId="233" priority="302" operator="containsText" text="Alto">
      <formula>NOT(ISERROR(SEARCH("Alto",J40)))</formula>
    </cfRule>
    <cfRule type="containsText" dxfId="232" priority="303" operator="containsText" text="Extremo">
      <formula>NOT(ISERROR(SEARCH("Extremo",J40)))</formula>
    </cfRule>
    <cfRule type="colorScale" priority="304">
      <colorScale>
        <cfvo type="min"/>
        <cfvo type="max"/>
        <color rgb="FFFF7128"/>
        <color rgb="FFFFEF9C"/>
      </colorScale>
    </cfRule>
  </conditionalFormatting>
  <conditionalFormatting sqref="M40:M44">
    <cfRule type="containsText" dxfId="231" priority="275" operator="containsText" text="Moderado">
      <formula>NOT(ISERROR(SEARCH("Moderado",M40)))</formula>
    </cfRule>
    <cfRule type="containsText" dxfId="230" priority="295" operator="containsText" text="Bajo">
      <formula>NOT(ISERROR(SEARCH("Bajo",M40)))</formula>
    </cfRule>
    <cfRule type="containsText" dxfId="229" priority="296" operator="containsText" text="Moderado">
      <formula>NOT(ISERROR(SEARCH("Moderado",M40)))</formula>
    </cfRule>
    <cfRule type="containsText" dxfId="228" priority="297" operator="containsText" text="Alto">
      <formula>NOT(ISERROR(SEARCH("Alto",M40)))</formula>
    </cfRule>
    <cfRule type="containsText" dxfId="227" priority="298" operator="containsText" text="Extremo">
      <formula>NOT(ISERROR(SEARCH("Extremo",M40)))</formula>
    </cfRule>
    <cfRule type="colorScale" priority="299">
      <colorScale>
        <cfvo type="min"/>
        <cfvo type="max"/>
        <color rgb="FFFF7128"/>
        <color rgb="FFFFEF9C"/>
      </colorScale>
    </cfRule>
  </conditionalFormatting>
  <conditionalFormatting sqref="N40">
    <cfRule type="containsText" dxfId="226" priority="289" operator="containsText" text="3- Moderado">
      <formula>NOT(ISERROR(SEARCH("3- Moderado",N40)))</formula>
    </cfRule>
    <cfRule type="containsText" dxfId="225" priority="290" operator="containsText" text="6- Moderado">
      <formula>NOT(ISERROR(SEARCH("6- Moderado",N40)))</formula>
    </cfRule>
    <cfRule type="containsText" dxfId="224" priority="291" operator="containsText" text="4- Moderado">
      <formula>NOT(ISERROR(SEARCH("4- Moderado",N40)))</formula>
    </cfRule>
    <cfRule type="containsText" dxfId="223" priority="292" operator="containsText" text="3- Bajo">
      <formula>NOT(ISERROR(SEARCH("3- Bajo",N40)))</formula>
    </cfRule>
    <cfRule type="containsText" dxfId="222" priority="293" operator="containsText" text="4- Bajo">
      <formula>NOT(ISERROR(SEARCH("4- Bajo",N40)))</formula>
    </cfRule>
    <cfRule type="containsText" dxfId="221" priority="294" operator="containsText" text="1- Bajo">
      <formula>NOT(ISERROR(SEARCH("1- Bajo",N40)))</formula>
    </cfRule>
  </conditionalFormatting>
  <conditionalFormatting sqref="H40:H44">
    <cfRule type="containsText" dxfId="220" priority="276" operator="containsText" text="Muy Alta">
      <formula>NOT(ISERROR(SEARCH("Muy Alta",H40)))</formula>
    </cfRule>
    <cfRule type="containsText" dxfId="219" priority="277" operator="containsText" text="Alta">
      <formula>NOT(ISERROR(SEARCH("Alta",H40)))</formula>
    </cfRule>
    <cfRule type="containsText" dxfId="218" priority="278" operator="containsText" text="Muy Alta">
      <formula>NOT(ISERROR(SEARCH("Muy Alta",H40)))</formula>
    </cfRule>
    <cfRule type="containsText" dxfId="217" priority="283" operator="containsText" text="Muy Baja">
      <formula>NOT(ISERROR(SEARCH("Muy Baja",H40)))</formula>
    </cfRule>
    <cfRule type="containsText" dxfId="216" priority="284" operator="containsText" text="Baja">
      <formula>NOT(ISERROR(SEARCH("Baja",H40)))</formula>
    </cfRule>
    <cfRule type="containsText" dxfId="215" priority="285" operator="containsText" text="Media">
      <formula>NOT(ISERROR(SEARCH("Media",H40)))</formula>
    </cfRule>
    <cfRule type="containsText" dxfId="214" priority="286" operator="containsText" text="Alta">
      <formula>NOT(ISERROR(SEARCH("Alta",H40)))</formula>
    </cfRule>
    <cfRule type="containsText" dxfId="213" priority="288" operator="containsText" text="Muy Alta">
      <formula>NOT(ISERROR(SEARCH("Muy Alta",H40)))</formula>
    </cfRule>
  </conditionalFormatting>
  <conditionalFormatting sqref="I40:I44">
    <cfRule type="containsText" dxfId="212" priority="279" operator="containsText" text="Catastrófico">
      <formula>NOT(ISERROR(SEARCH("Catastrófico",I40)))</formula>
    </cfRule>
    <cfRule type="containsText" dxfId="211" priority="280" operator="containsText" text="Mayor">
      <formula>NOT(ISERROR(SEARCH("Mayor",I40)))</formula>
    </cfRule>
    <cfRule type="containsText" dxfId="210" priority="281" operator="containsText" text="Menor">
      <formula>NOT(ISERROR(SEARCH("Menor",I40)))</formula>
    </cfRule>
    <cfRule type="containsText" dxfId="209" priority="282" operator="containsText" text="Leve">
      <formula>NOT(ISERROR(SEARCH("Leve",I40)))</formula>
    </cfRule>
    <cfRule type="containsText" dxfId="208" priority="287" operator="containsText" text="Moderado">
      <formula>NOT(ISERROR(SEARCH("Moderado",I40)))</formula>
    </cfRule>
  </conditionalFormatting>
  <conditionalFormatting sqref="K40:K44">
    <cfRule type="containsText" dxfId="207" priority="274" operator="containsText" text="Media">
      <formula>NOT(ISERROR(SEARCH("Media",K40)))</formula>
    </cfRule>
  </conditionalFormatting>
  <conditionalFormatting sqref="L40:L44">
    <cfRule type="containsText" dxfId="206" priority="273" operator="containsText" text="Moderado">
      <formula>NOT(ISERROR(SEARCH("Moderado",L40)))</formula>
    </cfRule>
  </conditionalFormatting>
  <conditionalFormatting sqref="J40:J44">
    <cfRule type="containsText" dxfId="205" priority="272" operator="containsText" text="Moderado">
      <formula>NOT(ISERROR(SEARCH("Moderado",J40)))</formula>
    </cfRule>
  </conditionalFormatting>
  <conditionalFormatting sqref="J40:J44">
    <cfRule type="containsText" dxfId="204" priority="270" operator="containsText" text="Bajo">
      <formula>NOT(ISERROR(SEARCH("Bajo",J40)))</formula>
    </cfRule>
    <cfRule type="containsText" dxfId="203" priority="271" operator="containsText" text="Extremo">
      <formula>NOT(ISERROR(SEARCH("Extremo",J40)))</formula>
    </cfRule>
  </conditionalFormatting>
  <conditionalFormatting sqref="K40:K44">
    <cfRule type="containsText" dxfId="202" priority="268" operator="containsText" text="Baja">
      <formula>NOT(ISERROR(SEARCH("Baja",K40)))</formula>
    </cfRule>
    <cfRule type="containsText" dxfId="201" priority="269" operator="containsText" text="Muy Baja">
      <formula>NOT(ISERROR(SEARCH("Muy Baja",K40)))</formula>
    </cfRule>
  </conditionalFormatting>
  <conditionalFormatting sqref="K40:K44">
    <cfRule type="containsText" dxfId="200" priority="266" operator="containsText" text="Muy Alta">
      <formula>NOT(ISERROR(SEARCH("Muy Alta",K40)))</formula>
    </cfRule>
    <cfRule type="containsText" dxfId="199" priority="267" operator="containsText" text="Alta">
      <formula>NOT(ISERROR(SEARCH("Alta",K40)))</formula>
    </cfRule>
  </conditionalFormatting>
  <conditionalFormatting sqref="L40:L44">
    <cfRule type="containsText" dxfId="198" priority="262" operator="containsText" text="Catastrófico">
      <formula>NOT(ISERROR(SEARCH("Catastrófico",L40)))</formula>
    </cfRule>
    <cfRule type="containsText" dxfId="197" priority="263" operator="containsText" text="Mayor">
      <formula>NOT(ISERROR(SEARCH("Mayor",L40)))</formula>
    </cfRule>
    <cfRule type="containsText" dxfId="196" priority="264" operator="containsText" text="Menor">
      <formula>NOT(ISERROR(SEARCH("Menor",L40)))</formula>
    </cfRule>
    <cfRule type="containsText" dxfId="195" priority="265" operator="containsText" text="Leve">
      <formula>NOT(ISERROR(SEARCH("Leve",L40)))</formula>
    </cfRule>
  </conditionalFormatting>
  <conditionalFormatting sqref="K45:L45">
    <cfRule type="containsText" dxfId="194" priority="256" operator="containsText" text="3- Moderado">
      <formula>NOT(ISERROR(SEARCH("3- Moderado",K45)))</formula>
    </cfRule>
    <cfRule type="containsText" dxfId="193" priority="257" operator="containsText" text="6- Moderado">
      <formula>NOT(ISERROR(SEARCH("6- Moderado",K45)))</formula>
    </cfRule>
    <cfRule type="containsText" dxfId="192" priority="258" operator="containsText" text="4- Moderado">
      <formula>NOT(ISERROR(SEARCH("4- Moderado",K45)))</formula>
    </cfRule>
    <cfRule type="containsText" dxfId="191" priority="259" operator="containsText" text="3- Bajo">
      <formula>NOT(ISERROR(SEARCH("3- Bajo",K45)))</formula>
    </cfRule>
    <cfRule type="containsText" dxfId="190" priority="260" operator="containsText" text="4- Bajo">
      <formula>NOT(ISERROR(SEARCH("4- Bajo",K45)))</formula>
    </cfRule>
    <cfRule type="containsText" dxfId="189" priority="261" operator="containsText" text="1- Bajo">
      <formula>NOT(ISERROR(SEARCH("1- Bajo",K45)))</formula>
    </cfRule>
  </conditionalFormatting>
  <conditionalFormatting sqref="H45:I45">
    <cfRule type="containsText" dxfId="188" priority="250" operator="containsText" text="3- Moderado">
      <formula>NOT(ISERROR(SEARCH("3- Moderado",H45)))</formula>
    </cfRule>
    <cfRule type="containsText" dxfId="187" priority="251" operator="containsText" text="6- Moderado">
      <formula>NOT(ISERROR(SEARCH("6- Moderado",H45)))</formula>
    </cfRule>
    <cfRule type="containsText" dxfId="186" priority="252" operator="containsText" text="4- Moderado">
      <formula>NOT(ISERROR(SEARCH("4- Moderado",H45)))</formula>
    </cfRule>
    <cfRule type="containsText" dxfId="185" priority="253" operator="containsText" text="3- Bajo">
      <formula>NOT(ISERROR(SEARCH("3- Bajo",H45)))</formula>
    </cfRule>
    <cfRule type="containsText" dxfId="184" priority="254" operator="containsText" text="4- Bajo">
      <formula>NOT(ISERROR(SEARCH("4- Bajo",H45)))</formula>
    </cfRule>
    <cfRule type="containsText" dxfId="183" priority="255" operator="containsText" text="1- Bajo">
      <formula>NOT(ISERROR(SEARCH("1- Bajo",H45)))</formula>
    </cfRule>
  </conditionalFormatting>
  <conditionalFormatting sqref="A45 C45:E45">
    <cfRule type="containsText" dxfId="182" priority="244" operator="containsText" text="3- Moderado">
      <formula>NOT(ISERROR(SEARCH("3- Moderado",A45)))</formula>
    </cfRule>
    <cfRule type="containsText" dxfId="181" priority="245" operator="containsText" text="6- Moderado">
      <formula>NOT(ISERROR(SEARCH("6- Moderado",A45)))</formula>
    </cfRule>
    <cfRule type="containsText" dxfId="180" priority="246" operator="containsText" text="4- Moderado">
      <formula>NOT(ISERROR(SEARCH("4- Moderado",A45)))</formula>
    </cfRule>
    <cfRule type="containsText" dxfId="179" priority="247" operator="containsText" text="3- Bajo">
      <formula>NOT(ISERROR(SEARCH("3- Bajo",A45)))</formula>
    </cfRule>
    <cfRule type="containsText" dxfId="178" priority="248" operator="containsText" text="4- Bajo">
      <formula>NOT(ISERROR(SEARCH("4- Bajo",A45)))</formula>
    </cfRule>
    <cfRule type="containsText" dxfId="177" priority="249" operator="containsText" text="1- Bajo">
      <formula>NOT(ISERROR(SEARCH("1- Bajo",A45)))</formula>
    </cfRule>
  </conditionalFormatting>
  <conditionalFormatting sqref="F45:G45">
    <cfRule type="containsText" dxfId="176" priority="238" operator="containsText" text="3- Moderado">
      <formula>NOT(ISERROR(SEARCH("3- Moderado",F45)))</formula>
    </cfRule>
    <cfRule type="containsText" dxfId="175" priority="239" operator="containsText" text="6- Moderado">
      <formula>NOT(ISERROR(SEARCH("6- Moderado",F45)))</formula>
    </cfRule>
    <cfRule type="containsText" dxfId="174" priority="240" operator="containsText" text="4- Moderado">
      <formula>NOT(ISERROR(SEARCH("4- Moderado",F45)))</formula>
    </cfRule>
    <cfRule type="containsText" dxfId="173" priority="241" operator="containsText" text="3- Bajo">
      <formula>NOT(ISERROR(SEARCH("3- Bajo",F45)))</formula>
    </cfRule>
    <cfRule type="containsText" dxfId="172" priority="242" operator="containsText" text="4- Bajo">
      <formula>NOT(ISERROR(SEARCH("4- Bajo",F45)))</formula>
    </cfRule>
    <cfRule type="containsText" dxfId="171" priority="243" operator="containsText" text="1- Bajo">
      <formula>NOT(ISERROR(SEARCH("1- Bajo",F45)))</formula>
    </cfRule>
  </conditionalFormatting>
  <conditionalFormatting sqref="J45:J49">
    <cfRule type="containsText" dxfId="170" priority="233" operator="containsText" text="Bajo">
      <formula>NOT(ISERROR(SEARCH("Bajo",J45)))</formula>
    </cfRule>
    <cfRule type="containsText" dxfId="169" priority="234" operator="containsText" text="Moderado">
      <formula>NOT(ISERROR(SEARCH("Moderado",J45)))</formula>
    </cfRule>
    <cfRule type="containsText" dxfId="168" priority="235" operator="containsText" text="Alto">
      <formula>NOT(ISERROR(SEARCH("Alto",J45)))</formula>
    </cfRule>
    <cfRule type="containsText" dxfId="167" priority="236" operator="containsText" text="Extremo">
      <formula>NOT(ISERROR(SEARCH("Extremo",J45)))</formula>
    </cfRule>
    <cfRule type="colorScale" priority="237">
      <colorScale>
        <cfvo type="min"/>
        <cfvo type="max"/>
        <color rgb="FFFF7128"/>
        <color rgb="FFFFEF9C"/>
      </colorScale>
    </cfRule>
  </conditionalFormatting>
  <conditionalFormatting sqref="M45:M49">
    <cfRule type="containsText" dxfId="166" priority="208" operator="containsText" text="Moderado">
      <formula>NOT(ISERROR(SEARCH("Moderado",M45)))</formula>
    </cfRule>
    <cfRule type="containsText" dxfId="165" priority="228" operator="containsText" text="Bajo">
      <formula>NOT(ISERROR(SEARCH("Bajo",M45)))</formula>
    </cfRule>
    <cfRule type="containsText" dxfId="164" priority="229" operator="containsText" text="Moderado">
      <formula>NOT(ISERROR(SEARCH("Moderado",M45)))</formula>
    </cfRule>
    <cfRule type="containsText" dxfId="163" priority="230" operator="containsText" text="Alto">
      <formula>NOT(ISERROR(SEARCH("Alto",M45)))</formula>
    </cfRule>
    <cfRule type="containsText" dxfId="162" priority="231" operator="containsText" text="Extremo">
      <formula>NOT(ISERROR(SEARCH("Extremo",M45)))</formula>
    </cfRule>
    <cfRule type="colorScale" priority="232">
      <colorScale>
        <cfvo type="min"/>
        <cfvo type="max"/>
        <color rgb="FFFF7128"/>
        <color rgb="FFFFEF9C"/>
      </colorScale>
    </cfRule>
  </conditionalFormatting>
  <conditionalFormatting sqref="N45">
    <cfRule type="containsText" dxfId="161" priority="222" operator="containsText" text="3- Moderado">
      <formula>NOT(ISERROR(SEARCH("3- Moderado",N45)))</formula>
    </cfRule>
    <cfRule type="containsText" dxfId="160" priority="223" operator="containsText" text="6- Moderado">
      <formula>NOT(ISERROR(SEARCH("6- Moderado",N45)))</formula>
    </cfRule>
    <cfRule type="containsText" dxfId="159" priority="224" operator="containsText" text="4- Moderado">
      <formula>NOT(ISERROR(SEARCH("4- Moderado",N45)))</formula>
    </cfRule>
    <cfRule type="containsText" dxfId="158" priority="225" operator="containsText" text="3- Bajo">
      <formula>NOT(ISERROR(SEARCH("3- Bajo",N45)))</formula>
    </cfRule>
    <cfRule type="containsText" dxfId="157" priority="226" operator="containsText" text="4- Bajo">
      <formula>NOT(ISERROR(SEARCH("4- Bajo",N45)))</formula>
    </cfRule>
    <cfRule type="containsText" dxfId="156" priority="227" operator="containsText" text="1- Bajo">
      <formula>NOT(ISERROR(SEARCH("1- Bajo",N45)))</formula>
    </cfRule>
  </conditionalFormatting>
  <conditionalFormatting sqref="H45:H49">
    <cfRule type="containsText" dxfId="155" priority="209" operator="containsText" text="Muy Alta">
      <formula>NOT(ISERROR(SEARCH("Muy Alta",H45)))</formula>
    </cfRule>
    <cfRule type="containsText" dxfId="154" priority="210" operator="containsText" text="Alta">
      <formula>NOT(ISERROR(SEARCH("Alta",H45)))</formula>
    </cfRule>
    <cfRule type="containsText" dxfId="153" priority="211" operator="containsText" text="Muy Alta">
      <formula>NOT(ISERROR(SEARCH("Muy Alta",H45)))</formula>
    </cfRule>
    <cfRule type="containsText" dxfId="152" priority="216" operator="containsText" text="Muy Baja">
      <formula>NOT(ISERROR(SEARCH("Muy Baja",H45)))</formula>
    </cfRule>
    <cfRule type="containsText" dxfId="151" priority="217" operator="containsText" text="Baja">
      <formula>NOT(ISERROR(SEARCH("Baja",H45)))</formula>
    </cfRule>
    <cfRule type="containsText" dxfId="150" priority="218" operator="containsText" text="Media">
      <formula>NOT(ISERROR(SEARCH("Media",H45)))</formula>
    </cfRule>
    <cfRule type="containsText" dxfId="149" priority="219" operator="containsText" text="Alta">
      <formula>NOT(ISERROR(SEARCH("Alta",H45)))</formula>
    </cfRule>
    <cfRule type="containsText" dxfId="148" priority="221" operator="containsText" text="Muy Alta">
      <formula>NOT(ISERROR(SEARCH("Muy Alta",H45)))</formula>
    </cfRule>
  </conditionalFormatting>
  <conditionalFormatting sqref="I45:I49">
    <cfRule type="containsText" dxfId="147" priority="212" operator="containsText" text="Catastrófico">
      <formula>NOT(ISERROR(SEARCH("Catastrófico",I45)))</formula>
    </cfRule>
    <cfRule type="containsText" dxfId="146" priority="213" operator="containsText" text="Mayor">
      <formula>NOT(ISERROR(SEARCH("Mayor",I45)))</formula>
    </cfRule>
    <cfRule type="containsText" dxfId="145" priority="214" operator="containsText" text="Menor">
      <formula>NOT(ISERROR(SEARCH("Menor",I45)))</formula>
    </cfRule>
    <cfRule type="containsText" dxfId="144" priority="215" operator="containsText" text="Leve">
      <formula>NOT(ISERROR(SEARCH("Leve",I45)))</formula>
    </cfRule>
    <cfRule type="containsText" dxfId="143" priority="220" operator="containsText" text="Moderado">
      <formula>NOT(ISERROR(SEARCH("Moderado",I45)))</formula>
    </cfRule>
  </conditionalFormatting>
  <conditionalFormatting sqref="K45:K49">
    <cfRule type="containsText" dxfId="142" priority="207" operator="containsText" text="Media">
      <formula>NOT(ISERROR(SEARCH("Media",K45)))</formula>
    </cfRule>
  </conditionalFormatting>
  <conditionalFormatting sqref="L45:L49">
    <cfRule type="containsText" dxfId="141" priority="206" operator="containsText" text="Moderado">
      <formula>NOT(ISERROR(SEARCH("Moderado",L45)))</formula>
    </cfRule>
  </conditionalFormatting>
  <conditionalFormatting sqref="J45:J49">
    <cfRule type="containsText" dxfId="140" priority="205" operator="containsText" text="Moderado">
      <formula>NOT(ISERROR(SEARCH("Moderado",J45)))</formula>
    </cfRule>
  </conditionalFormatting>
  <conditionalFormatting sqref="J45:J49">
    <cfRule type="containsText" dxfId="139" priority="203" operator="containsText" text="Bajo">
      <formula>NOT(ISERROR(SEARCH("Bajo",J45)))</formula>
    </cfRule>
    <cfRule type="containsText" dxfId="138" priority="204" operator="containsText" text="Extremo">
      <formula>NOT(ISERROR(SEARCH("Extremo",J45)))</formula>
    </cfRule>
  </conditionalFormatting>
  <conditionalFormatting sqref="K45:K49">
    <cfRule type="containsText" dxfId="137" priority="201" operator="containsText" text="Baja">
      <formula>NOT(ISERROR(SEARCH("Baja",K45)))</formula>
    </cfRule>
    <cfRule type="containsText" dxfId="136" priority="202" operator="containsText" text="Muy Baja">
      <formula>NOT(ISERROR(SEARCH("Muy Baja",K45)))</formula>
    </cfRule>
  </conditionalFormatting>
  <conditionalFormatting sqref="K45:K49">
    <cfRule type="containsText" dxfId="135" priority="199" operator="containsText" text="Muy Alta">
      <formula>NOT(ISERROR(SEARCH("Muy Alta",K45)))</formula>
    </cfRule>
    <cfRule type="containsText" dxfId="134" priority="200" operator="containsText" text="Alta">
      <formula>NOT(ISERROR(SEARCH("Alta",K45)))</formula>
    </cfRule>
  </conditionalFormatting>
  <conditionalFormatting sqref="L45:L49">
    <cfRule type="containsText" dxfId="133" priority="195" operator="containsText" text="Catastrófico">
      <formula>NOT(ISERROR(SEARCH("Catastrófico",L45)))</formula>
    </cfRule>
    <cfRule type="containsText" dxfId="132" priority="196" operator="containsText" text="Mayor">
      <formula>NOT(ISERROR(SEARCH("Mayor",L45)))</formula>
    </cfRule>
    <cfRule type="containsText" dxfId="131" priority="197" operator="containsText" text="Menor">
      <formula>NOT(ISERROR(SEARCH("Menor",L45)))</formula>
    </cfRule>
    <cfRule type="containsText" dxfId="130" priority="198" operator="containsText" text="Leve">
      <formula>NOT(ISERROR(SEARCH("Leve",L45)))</formula>
    </cfRule>
  </conditionalFormatting>
  <conditionalFormatting sqref="K50:L50">
    <cfRule type="containsText" dxfId="129" priority="189" operator="containsText" text="3- Moderado">
      <formula>NOT(ISERROR(SEARCH("3- Moderado",K50)))</formula>
    </cfRule>
    <cfRule type="containsText" dxfId="128" priority="190" operator="containsText" text="6- Moderado">
      <formula>NOT(ISERROR(SEARCH("6- Moderado",K50)))</formula>
    </cfRule>
    <cfRule type="containsText" dxfId="127" priority="191" operator="containsText" text="4- Moderado">
      <formula>NOT(ISERROR(SEARCH("4- Moderado",K50)))</formula>
    </cfRule>
    <cfRule type="containsText" dxfId="126" priority="192" operator="containsText" text="3- Bajo">
      <formula>NOT(ISERROR(SEARCH("3- Bajo",K50)))</formula>
    </cfRule>
    <cfRule type="containsText" dxfId="125" priority="193" operator="containsText" text="4- Bajo">
      <formula>NOT(ISERROR(SEARCH("4- Bajo",K50)))</formula>
    </cfRule>
    <cfRule type="containsText" dxfId="124" priority="194" operator="containsText" text="1- Bajo">
      <formula>NOT(ISERROR(SEARCH("1- Bajo",K50)))</formula>
    </cfRule>
  </conditionalFormatting>
  <conditionalFormatting sqref="H50:I50">
    <cfRule type="containsText" dxfId="123" priority="183" operator="containsText" text="3- Moderado">
      <formula>NOT(ISERROR(SEARCH("3- Moderado",H50)))</formula>
    </cfRule>
    <cfRule type="containsText" dxfId="122" priority="184" operator="containsText" text="6- Moderado">
      <formula>NOT(ISERROR(SEARCH("6- Moderado",H50)))</formula>
    </cfRule>
    <cfRule type="containsText" dxfId="121" priority="185" operator="containsText" text="4- Moderado">
      <formula>NOT(ISERROR(SEARCH("4- Moderado",H50)))</formula>
    </cfRule>
    <cfRule type="containsText" dxfId="120" priority="186" operator="containsText" text="3- Bajo">
      <formula>NOT(ISERROR(SEARCH("3- Bajo",H50)))</formula>
    </cfRule>
    <cfRule type="containsText" dxfId="119" priority="187" operator="containsText" text="4- Bajo">
      <formula>NOT(ISERROR(SEARCH("4- Bajo",H50)))</formula>
    </cfRule>
    <cfRule type="containsText" dxfId="118" priority="188" operator="containsText" text="1- Bajo">
      <formula>NOT(ISERROR(SEARCH("1- Bajo",H50)))</formula>
    </cfRule>
  </conditionalFormatting>
  <conditionalFormatting sqref="A50 C50:E50">
    <cfRule type="containsText" dxfId="117" priority="177" operator="containsText" text="3- Moderado">
      <formula>NOT(ISERROR(SEARCH("3- Moderado",A50)))</formula>
    </cfRule>
    <cfRule type="containsText" dxfId="116" priority="178" operator="containsText" text="6- Moderado">
      <formula>NOT(ISERROR(SEARCH("6- Moderado",A50)))</formula>
    </cfRule>
    <cfRule type="containsText" dxfId="115" priority="179" operator="containsText" text="4- Moderado">
      <formula>NOT(ISERROR(SEARCH("4- Moderado",A50)))</formula>
    </cfRule>
    <cfRule type="containsText" dxfId="114" priority="180" operator="containsText" text="3- Bajo">
      <formula>NOT(ISERROR(SEARCH("3- Bajo",A50)))</formula>
    </cfRule>
    <cfRule type="containsText" dxfId="113" priority="181" operator="containsText" text="4- Bajo">
      <formula>NOT(ISERROR(SEARCH("4- Bajo",A50)))</formula>
    </cfRule>
    <cfRule type="containsText" dxfId="112" priority="182" operator="containsText" text="1- Bajo">
      <formula>NOT(ISERROR(SEARCH("1- Bajo",A50)))</formula>
    </cfRule>
  </conditionalFormatting>
  <conditionalFormatting sqref="F50:G50">
    <cfRule type="containsText" dxfId="111" priority="171" operator="containsText" text="3- Moderado">
      <formula>NOT(ISERROR(SEARCH("3- Moderado",F50)))</formula>
    </cfRule>
    <cfRule type="containsText" dxfId="110" priority="172" operator="containsText" text="6- Moderado">
      <formula>NOT(ISERROR(SEARCH("6- Moderado",F50)))</formula>
    </cfRule>
    <cfRule type="containsText" dxfId="109" priority="173" operator="containsText" text="4- Moderado">
      <formula>NOT(ISERROR(SEARCH("4- Moderado",F50)))</formula>
    </cfRule>
    <cfRule type="containsText" dxfId="108" priority="174" operator="containsText" text="3- Bajo">
      <formula>NOT(ISERROR(SEARCH("3- Bajo",F50)))</formula>
    </cfRule>
    <cfRule type="containsText" dxfId="107" priority="175" operator="containsText" text="4- Bajo">
      <formula>NOT(ISERROR(SEARCH("4- Bajo",F50)))</formula>
    </cfRule>
    <cfRule type="containsText" dxfId="106" priority="176" operator="containsText" text="1- Bajo">
      <formula>NOT(ISERROR(SEARCH("1- Bajo",F50)))</formula>
    </cfRule>
  </conditionalFormatting>
  <conditionalFormatting sqref="J50:J54">
    <cfRule type="containsText" dxfId="105" priority="166" operator="containsText" text="Bajo">
      <formula>NOT(ISERROR(SEARCH("Bajo",J50)))</formula>
    </cfRule>
    <cfRule type="containsText" dxfId="104" priority="167" operator="containsText" text="Moderado">
      <formula>NOT(ISERROR(SEARCH("Moderado",J50)))</formula>
    </cfRule>
    <cfRule type="containsText" dxfId="103" priority="168" operator="containsText" text="Alto">
      <formula>NOT(ISERROR(SEARCH("Alto",J50)))</formula>
    </cfRule>
    <cfRule type="containsText" dxfId="102" priority="169" operator="containsText" text="Extremo">
      <formula>NOT(ISERROR(SEARCH("Extremo",J50)))</formula>
    </cfRule>
    <cfRule type="colorScale" priority="170">
      <colorScale>
        <cfvo type="min"/>
        <cfvo type="max"/>
        <color rgb="FFFF7128"/>
        <color rgb="FFFFEF9C"/>
      </colorScale>
    </cfRule>
  </conditionalFormatting>
  <conditionalFormatting sqref="M50:M54">
    <cfRule type="containsText" dxfId="101" priority="141" operator="containsText" text="Moderado">
      <formula>NOT(ISERROR(SEARCH("Moderado",M50)))</formula>
    </cfRule>
    <cfRule type="containsText" dxfId="100" priority="161" operator="containsText" text="Bajo">
      <formula>NOT(ISERROR(SEARCH("Bajo",M50)))</formula>
    </cfRule>
    <cfRule type="containsText" dxfId="99" priority="162" operator="containsText" text="Moderado">
      <formula>NOT(ISERROR(SEARCH("Moderado",M50)))</formula>
    </cfRule>
    <cfRule type="containsText" dxfId="98" priority="163" operator="containsText" text="Alto">
      <formula>NOT(ISERROR(SEARCH("Alto",M50)))</formula>
    </cfRule>
    <cfRule type="containsText" dxfId="97" priority="164" operator="containsText" text="Extremo">
      <formula>NOT(ISERROR(SEARCH("Extremo",M50)))</formula>
    </cfRule>
    <cfRule type="colorScale" priority="165">
      <colorScale>
        <cfvo type="min"/>
        <cfvo type="max"/>
        <color rgb="FFFF7128"/>
        <color rgb="FFFFEF9C"/>
      </colorScale>
    </cfRule>
  </conditionalFormatting>
  <conditionalFormatting sqref="N50">
    <cfRule type="containsText" dxfId="96" priority="155" operator="containsText" text="3- Moderado">
      <formula>NOT(ISERROR(SEARCH("3- Moderado",N50)))</formula>
    </cfRule>
    <cfRule type="containsText" dxfId="95" priority="156" operator="containsText" text="6- Moderado">
      <formula>NOT(ISERROR(SEARCH("6- Moderado",N50)))</formula>
    </cfRule>
    <cfRule type="containsText" dxfId="94" priority="157" operator="containsText" text="4- Moderado">
      <formula>NOT(ISERROR(SEARCH("4- Moderado",N50)))</formula>
    </cfRule>
    <cfRule type="containsText" dxfId="93" priority="158" operator="containsText" text="3- Bajo">
      <formula>NOT(ISERROR(SEARCH("3- Bajo",N50)))</formula>
    </cfRule>
    <cfRule type="containsText" dxfId="92" priority="159" operator="containsText" text="4- Bajo">
      <formula>NOT(ISERROR(SEARCH("4- Bajo",N50)))</formula>
    </cfRule>
    <cfRule type="containsText" dxfId="91" priority="160" operator="containsText" text="1- Bajo">
      <formula>NOT(ISERROR(SEARCH("1- Bajo",N50)))</formula>
    </cfRule>
  </conditionalFormatting>
  <conditionalFormatting sqref="H50:H54">
    <cfRule type="containsText" dxfId="90" priority="142" operator="containsText" text="Muy Alta">
      <formula>NOT(ISERROR(SEARCH("Muy Alta",H50)))</formula>
    </cfRule>
    <cfRule type="containsText" dxfId="89" priority="143" operator="containsText" text="Alta">
      <formula>NOT(ISERROR(SEARCH("Alta",H50)))</formula>
    </cfRule>
    <cfRule type="containsText" dxfId="88" priority="144" operator="containsText" text="Muy Alta">
      <formula>NOT(ISERROR(SEARCH("Muy Alta",H50)))</formula>
    </cfRule>
    <cfRule type="containsText" dxfId="87" priority="149" operator="containsText" text="Muy Baja">
      <formula>NOT(ISERROR(SEARCH("Muy Baja",H50)))</formula>
    </cfRule>
    <cfRule type="containsText" dxfId="86" priority="150" operator="containsText" text="Baja">
      <formula>NOT(ISERROR(SEARCH("Baja",H50)))</formula>
    </cfRule>
    <cfRule type="containsText" dxfId="85" priority="151" operator="containsText" text="Media">
      <formula>NOT(ISERROR(SEARCH("Media",H50)))</formula>
    </cfRule>
    <cfRule type="containsText" dxfId="84" priority="152" operator="containsText" text="Alta">
      <formula>NOT(ISERROR(SEARCH("Alta",H50)))</formula>
    </cfRule>
    <cfRule type="containsText" dxfId="83" priority="154" operator="containsText" text="Muy Alta">
      <formula>NOT(ISERROR(SEARCH("Muy Alta",H50)))</formula>
    </cfRule>
  </conditionalFormatting>
  <conditionalFormatting sqref="I50:I54">
    <cfRule type="containsText" dxfId="82" priority="145" operator="containsText" text="Catastrófico">
      <formula>NOT(ISERROR(SEARCH("Catastrófico",I50)))</formula>
    </cfRule>
    <cfRule type="containsText" dxfId="81" priority="146" operator="containsText" text="Mayor">
      <formula>NOT(ISERROR(SEARCH("Mayor",I50)))</formula>
    </cfRule>
    <cfRule type="containsText" dxfId="80" priority="147" operator="containsText" text="Menor">
      <formula>NOT(ISERROR(SEARCH("Menor",I50)))</formula>
    </cfRule>
    <cfRule type="containsText" dxfId="79" priority="148" operator="containsText" text="Leve">
      <formula>NOT(ISERROR(SEARCH("Leve",I50)))</formula>
    </cfRule>
    <cfRule type="containsText" dxfId="78" priority="153" operator="containsText" text="Moderado">
      <formula>NOT(ISERROR(SEARCH("Moderado",I50)))</formula>
    </cfRule>
  </conditionalFormatting>
  <conditionalFormatting sqref="K50:K54">
    <cfRule type="containsText" dxfId="77" priority="140" operator="containsText" text="Media">
      <formula>NOT(ISERROR(SEARCH("Media",K50)))</formula>
    </cfRule>
  </conditionalFormatting>
  <conditionalFormatting sqref="L50:L54">
    <cfRule type="containsText" dxfId="76" priority="139" operator="containsText" text="Moderado">
      <formula>NOT(ISERROR(SEARCH("Moderado",L50)))</formula>
    </cfRule>
  </conditionalFormatting>
  <conditionalFormatting sqref="J50:J54">
    <cfRule type="containsText" dxfId="75" priority="138" operator="containsText" text="Moderado">
      <formula>NOT(ISERROR(SEARCH("Moderado",J50)))</formula>
    </cfRule>
  </conditionalFormatting>
  <conditionalFormatting sqref="J50:J54">
    <cfRule type="containsText" dxfId="74" priority="136" operator="containsText" text="Bajo">
      <formula>NOT(ISERROR(SEARCH("Bajo",J50)))</formula>
    </cfRule>
    <cfRule type="containsText" dxfId="73" priority="137" operator="containsText" text="Extremo">
      <formula>NOT(ISERROR(SEARCH("Extremo",J50)))</formula>
    </cfRule>
  </conditionalFormatting>
  <conditionalFormatting sqref="K50:K54">
    <cfRule type="containsText" dxfId="72" priority="134" operator="containsText" text="Baja">
      <formula>NOT(ISERROR(SEARCH("Baja",K50)))</formula>
    </cfRule>
    <cfRule type="containsText" dxfId="71" priority="135" operator="containsText" text="Muy Baja">
      <formula>NOT(ISERROR(SEARCH("Muy Baja",K50)))</formula>
    </cfRule>
  </conditionalFormatting>
  <conditionalFormatting sqref="K50:K54">
    <cfRule type="containsText" dxfId="70" priority="132" operator="containsText" text="Muy Alta">
      <formula>NOT(ISERROR(SEARCH("Muy Alta",K50)))</formula>
    </cfRule>
    <cfRule type="containsText" dxfId="69" priority="133" operator="containsText" text="Alta">
      <formula>NOT(ISERROR(SEARCH("Alta",K50)))</formula>
    </cfRule>
  </conditionalFormatting>
  <conditionalFormatting sqref="L50:L54">
    <cfRule type="containsText" dxfId="68" priority="128" operator="containsText" text="Catastrófico">
      <formula>NOT(ISERROR(SEARCH("Catastrófico",L50)))</formula>
    </cfRule>
    <cfRule type="containsText" dxfId="67" priority="129" operator="containsText" text="Mayor">
      <formula>NOT(ISERROR(SEARCH("Mayor",L50)))</formula>
    </cfRule>
    <cfRule type="containsText" dxfId="66" priority="130" operator="containsText" text="Menor">
      <formula>NOT(ISERROR(SEARCH("Menor",L50)))</formula>
    </cfRule>
    <cfRule type="containsText" dxfId="65" priority="131" operator="containsText" text="Leve">
      <formula>NOT(ISERROR(SEARCH("Leve",L50)))</formula>
    </cfRule>
  </conditionalFormatting>
  <conditionalFormatting sqref="K55:L55">
    <cfRule type="containsText" dxfId="64" priority="122" operator="containsText" text="3- Moderado">
      <formula>NOT(ISERROR(SEARCH("3- Moderado",K55)))</formula>
    </cfRule>
    <cfRule type="containsText" dxfId="63" priority="123" operator="containsText" text="6- Moderado">
      <formula>NOT(ISERROR(SEARCH("6- Moderado",K55)))</formula>
    </cfRule>
    <cfRule type="containsText" dxfId="62" priority="124" operator="containsText" text="4- Moderado">
      <formula>NOT(ISERROR(SEARCH("4- Moderado",K55)))</formula>
    </cfRule>
    <cfRule type="containsText" dxfId="61" priority="125" operator="containsText" text="3- Bajo">
      <formula>NOT(ISERROR(SEARCH("3- Bajo",K55)))</formula>
    </cfRule>
    <cfRule type="containsText" dxfId="60" priority="126" operator="containsText" text="4- Bajo">
      <formula>NOT(ISERROR(SEARCH("4- Bajo",K55)))</formula>
    </cfRule>
    <cfRule type="containsText" dxfId="59" priority="127" operator="containsText" text="1- Bajo">
      <formula>NOT(ISERROR(SEARCH("1- Bajo",K55)))</formula>
    </cfRule>
  </conditionalFormatting>
  <conditionalFormatting sqref="H55:I55">
    <cfRule type="containsText" dxfId="58" priority="116" operator="containsText" text="3- Moderado">
      <formula>NOT(ISERROR(SEARCH("3- Moderado",H55)))</formula>
    </cfRule>
    <cfRule type="containsText" dxfId="57" priority="117" operator="containsText" text="6- Moderado">
      <formula>NOT(ISERROR(SEARCH("6- Moderado",H55)))</formula>
    </cfRule>
    <cfRule type="containsText" dxfId="56" priority="118" operator="containsText" text="4- Moderado">
      <formula>NOT(ISERROR(SEARCH("4- Moderado",H55)))</formula>
    </cfRule>
    <cfRule type="containsText" dxfId="55" priority="119" operator="containsText" text="3- Bajo">
      <formula>NOT(ISERROR(SEARCH("3- Bajo",H55)))</formula>
    </cfRule>
    <cfRule type="containsText" dxfId="54" priority="120" operator="containsText" text="4- Bajo">
      <formula>NOT(ISERROR(SEARCH("4- Bajo",H55)))</formula>
    </cfRule>
    <cfRule type="containsText" dxfId="53" priority="121" operator="containsText" text="1- Bajo">
      <formula>NOT(ISERROR(SEARCH("1- Bajo",H55)))</formula>
    </cfRule>
  </conditionalFormatting>
  <conditionalFormatting sqref="A55 C55:E55">
    <cfRule type="containsText" dxfId="52" priority="110" operator="containsText" text="3- Moderado">
      <formula>NOT(ISERROR(SEARCH("3- Moderado",A55)))</formula>
    </cfRule>
    <cfRule type="containsText" dxfId="51" priority="111" operator="containsText" text="6- Moderado">
      <formula>NOT(ISERROR(SEARCH("6- Moderado",A55)))</formula>
    </cfRule>
    <cfRule type="containsText" dxfId="50" priority="112" operator="containsText" text="4- Moderado">
      <formula>NOT(ISERROR(SEARCH("4- Moderado",A55)))</formula>
    </cfRule>
    <cfRule type="containsText" dxfId="49" priority="113" operator="containsText" text="3- Bajo">
      <formula>NOT(ISERROR(SEARCH("3- Bajo",A55)))</formula>
    </cfRule>
    <cfRule type="containsText" dxfId="48" priority="114" operator="containsText" text="4- Bajo">
      <formula>NOT(ISERROR(SEARCH("4- Bajo",A55)))</formula>
    </cfRule>
    <cfRule type="containsText" dxfId="47" priority="115" operator="containsText" text="1- Bajo">
      <formula>NOT(ISERROR(SEARCH("1- Bajo",A55)))</formula>
    </cfRule>
  </conditionalFormatting>
  <conditionalFormatting sqref="F55:G55">
    <cfRule type="containsText" dxfId="46" priority="104" operator="containsText" text="3- Moderado">
      <formula>NOT(ISERROR(SEARCH("3- Moderado",F55)))</formula>
    </cfRule>
    <cfRule type="containsText" dxfId="45" priority="105" operator="containsText" text="6- Moderado">
      <formula>NOT(ISERROR(SEARCH("6- Moderado",F55)))</formula>
    </cfRule>
    <cfRule type="containsText" dxfId="44" priority="106" operator="containsText" text="4- Moderado">
      <formula>NOT(ISERROR(SEARCH("4- Moderado",F55)))</formula>
    </cfRule>
    <cfRule type="containsText" dxfId="43" priority="107" operator="containsText" text="3- Bajo">
      <formula>NOT(ISERROR(SEARCH("3- Bajo",F55)))</formula>
    </cfRule>
    <cfRule type="containsText" dxfId="42" priority="108" operator="containsText" text="4- Bajo">
      <formula>NOT(ISERROR(SEARCH("4- Bajo",F55)))</formula>
    </cfRule>
    <cfRule type="containsText" dxfId="41" priority="109" operator="containsText" text="1- Bajo">
      <formula>NOT(ISERROR(SEARCH("1- Bajo",F55)))</formula>
    </cfRule>
  </conditionalFormatting>
  <conditionalFormatting sqref="J55:J59">
    <cfRule type="containsText" dxfId="40" priority="99" operator="containsText" text="Bajo">
      <formula>NOT(ISERROR(SEARCH("Bajo",J55)))</formula>
    </cfRule>
    <cfRule type="containsText" dxfId="39" priority="100" operator="containsText" text="Moderado">
      <formula>NOT(ISERROR(SEARCH("Moderado",J55)))</formula>
    </cfRule>
    <cfRule type="containsText" dxfId="38" priority="101" operator="containsText" text="Alto">
      <formula>NOT(ISERROR(SEARCH("Alto",J55)))</formula>
    </cfRule>
    <cfRule type="containsText" dxfId="37" priority="102" operator="containsText" text="Extremo">
      <formula>NOT(ISERROR(SEARCH("Extremo",J55)))</formula>
    </cfRule>
    <cfRule type="colorScale" priority="103">
      <colorScale>
        <cfvo type="min"/>
        <cfvo type="max"/>
        <color rgb="FFFF7128"/>
        <color rgb="FFFFEF9C"/>
      </colorScale>
    </cfRule>
  </conditionalFormatting>
  <conditionalFormatting sqref="M55:M59">
    <cfRule type="containsText" dxfId="36" priority="74" operator="containsText" text="Moderado">
      <formula>NOT(ISERROR(SEARCH("Moderado",M55)))</formula>
    </cfRule>
    <cfRule type="containsText" dxfId="35" priority="94" operator="containsText" text="Bajo">
      <formula>NOT(ISERROR(SEARCH("Bajo",M55)))</formula>
    </cfRule>
    <cfRule type="containsText" dxfId="34" priority="95" operator="containsText" text="Moderado">
      <formula>NOT(ISERROR(SEARCH("Moderado",M55)))</formula>
    </cfRule>
    <cfRule type="containsText" dxfId="33" priority="96" operator="containsText" text="Alto">
      <formula>NOT(ISERROR(SEARCH("Alto",M55)))</formula>
    </cfRule>
    <cfRule type="containsText" dxfId="32" priority="97" operator="containsText" text="Extremo">
      <formula>NOT(ISERROR(SEARCH("Extremo",M55)))</formula>
    </cfRule>
    <cfRule type="colorScale" priority="98">
      <colorScale>
        <cfvo type="min"/>
        <cfvo type="max"/>
        <color rgb="FFFF7128"/>
        <color rgb="FFFFEF9C"/>
      </colorScale>
    </cfRule>
  </conditionalFormatting>
  <conditionalFormatting sqref="N55">
    <cfRule type="containsText" dxfId="31" priority="88" operator="containsText" text="3- Moderado">
      <formula>NOT(ISERROR(SEARCH("3- Moderado",N55)))</formula>
    </cfRule>
    <cfRule type="containsText" dxfId="30" priority="89" operator="containsText" text="6- Moderado">
      <formula>NOT(ISERROR(SEARCH("6- Moderado",N55)))</formula>
    </cfRule>
    <cfRule type="containsText" dxfId="29" priority="90" operator="containsText" text="4- Moderado">
      <formula>NOT(ISERROR(SEARCH("4- Moderado",N55)))</formula>
    </cfRule>
    <cfRule type="containsText" dxfId="28" priority="91" operator="containsText" text="3- Bajo">
      <formula>NOT(ISERROR(SEARCH("3- Bajo",N55)))</formula>
    </cfRule>
    <cfRule type="containsText" dxfId="27" priority="92" operator="containsText" text="4- Bajo">
      <formula>NOT(ISERROR(SEARCH("4- Bajo",N55)))</formula>
    </cfRule>
    <cfRule type="containsText" dxfId="26" priority="93" operator="containsText" text="1- Bajo">
      <formula>NOT(ISERROR(SEARCH("1- Bajo",N55)))</formula>
    </cfRule>
  </conditionalFormatting>
  <conditionalFormatting sqref="H55:H59">
    <cfRule type="containsText" dxfId="25" priority="75" operator="containsText" text="Muy Alta">
      <formula>NOT(ISERROR(SEARCH("Muy Alta",H55)))</formula>
    </cfRule>
    <cfRule type="containsText" dxfId="24" priority="76" operator="containsText" text="Alta">
      <formula>NOT(ISERROR(SEARCH("Alta",H55)))</formula>
    </cfRule>
    <cfRule type="containsText" dxfId="23" priority="77" operator="containsText" text="Muy Alta">
      <formula>NOT(ISERROR(SEARCH("Muy Alta",H55)))</formula>
    </cfRule>
    <cfRule type="containsText" dxfId="22" priority="82" operator="containsText" text="Muy Baja">
      <formula>NOT(ISERROR(SEARCH("Muy Baja",H55)))</formula>
    </cfRule>
    <cfRule type="containsText" dxfId="21" priority="83" operator="containsText" text="Baja">
      <formula>NOT(ISERROR(SEARCH("Baja",H55)))</formula>
    </cfRule>
    <cfRule type="containsText" dxfId="20" priority="84" operator="containsText" text="Media">
      <formula>NOT(ISERROR(SEARCH("Media",H55)))</formula>
    </cfRule>
    <cfRule type="containsText" dxfId="19" priority="85" operator="containsText" text="Alta">
      <formula>NOT(ISERROR(SEARCH("Alta",H55)))</formula>
    </cfRule>
    <cfRule type="containsText" dxfId="18" priority="87" operator="containsText" text="Muy Alta">
      <formula>NOT(ISERROR(SEARCH("Muy Alta",H55)))</formula>
    </cfRule>
  </conditionalFormatting>
  <conditionalFormatting sqref="I55:I59">
    <cfRule type="containsText" dxfId="17" priority="78" operator="containsText" text="Catastrófico">
      <formula>NOT(ISERROR(SEARCH("Catastrófico",I55)))</formula>
    </cfRule>
    <cfRule type="containsText" dxfId="16" priority="79" operator="containsText" text="Mayor">
      <formula>NOT(ISERROR(SEARCH("Mayor",I55)))</formula>
    </cfRule>
    <cfRule type="containsText" dxfId="15" priority="80" operator="containsText" text="Menor">
      <formula>NOT(ISERROR(SEARCH("Menor",I55)))</formula>
    </cfRule>
    <cfRule type="containsText" dxfId="14" priority="81" operator="containsText" text="Leve">
      <formula>NOT(ISERROR(SEARCH("Leve",I55)))</formula>
    </cfRule>
    <cfRule type="containsText" dxfId="13" priority="86" operator="containsText" text="Moderado">
      <formula>NOT(ISERROR(SEARCH("Moderado",I55)))</formula>
    </cfRule>
  </conditionalFormatting>
  <conditionalFormatting sqref="K55:K59">
    <cfRule type="containsText" dxfId="12" priority="73" operator="containsText" text="Media">
      <formula>NOT(ISERROR(SEARCH("Media",K55)))</formula>
    </cfRule>
  </conditionalFormatting>
  <conditionalFormatting sqref="L55:L59">
    <cfRule type="containsText" dxfId="11" priority="72" operator="containsText" text="Moderado">
      <formula>NOT(ISERROR(SEARCH("Moderado",L55)))</formula>
    </cfRule>
  </conditionalFormatting>
  <conditionalFormatting sqref="J55:J59">
    <cfRule type="containsText" dxfId="10" priority="71" operator="containsText" text="Moderado">
      <formula>NOT(ISERROR(SEARCH("Moderado",J55)))</formula>
    </cfRule>
  </conditionalFormatting>
  <conditionalFormatting sqref="J55:J59">
    <cfRule type="containsText" dxfId="9" priority="69" operator="containsText" text="Bajo">
      <formula>NOT(ISERROR(SEARCH("Bajo",J55)))</formula>
    </cfRule>
    <cfRule type="containsText" dxfId="8" priority="70" operator="containsText" text="Extremo">
      <formula>NOT(ISERROR(SEARCH("Extremo",J55)))</formula>
    </cfRule>
  </conditionalFormatting>
  <conditionalFormatting sqref="K55:K59">
    <cfRule type="containsText" dxfId="7" priority="67" operator="containsText" text="Baja">
      <formula>NOT(ISERROR(SEARCH("Baja",K55)))</formula>
    </cfRule>
    <cfRule type="containsText" dxfId="6" priority="68" operator="containsText" text="Muy Baja">
      <formula>NOT(ISERROR(SEARCH("Muy Baja",K55)))</formula>
    </cfRule>
  </conditionalFormatting>
  <conditionalFormatting sqref="K55:K59">
    <cfRule type="containsText" dxfId="5" priority="65" operator="containsText" text="Muy Alta">
      <formula>NOT(ISERROR(SEARCH("Muy Alta",K55)))</formula>
    </cfRule>
    <cfRule type="containsText" dxfId="4" priority="66" operator="containsText" text="Alta">
      <formula>NOT(ISERROR(SEARCH("Alta",K55)))</formula>
    </cfRule>
  </conditionalFormatting>
  <conditionalFormatting sqref="L55:L59">
    <cfRule type="containsText" dxfId="3" priority="61" operator="containsText" text="Catastrófico">
      <formula>NOT(ISERROR(SEARCH("Catastrófico",L55)))</formula>
    </cfRule>
    <cfRule type="containsText" dxfId="2" priority="62" operator="containsText" text="Mayor">
      <formula>NOT(ISERROR(SEARCH("Mayor",L55)))</formula>
    </cfRule>
    <cfRule type="containsText" dxfId="1" priority="63" operator="containsText" text="Menor">
      <formula>NOT(ISERROR(SEARCH("Menor",L55)))</formula>
    </cfRule>
    <cfRule type="containsText" dxfId="0" priority="64" operator="containsText" text="Leve">
      <formula>NOT(ISERROR(SEARCH("Leve",L55)))</formula>
    </cfRule>
  </conditionalFormatting>
  <dataValidations disablePrompts="1" count="7">
    <dataValidation allowBlank="1" showInputMessage="1" showErrorMessage="1" prompt="Seleccionar el tipo de riesgo teniendo en cuenta que  factor organizaconal afecta. Ver explicacion en hoja " sqref="E8"/>
    <dataValidation allowBlank="1" showInputMessage="1" showErrorMessage="1" prompt="Registrar qué factor  que ocasina el riesgo: un facot identtficado el contexto._x000a_O  personas, recursos, estilo de direccion , factores externos, , codiciones ambientales" sqref="F8:G8"/>
    <dataValidation allowBlank="1" showInputMessage="1" showErrorMessage="1" prompt="Que tan factible es que materialize el riesgo?" sqref="H8"/>
    <dataValidation allowBlank="1" showInputMessage="1" showErrorMessage="1" prompt="El grado de afectación puede ser " sqref="I8"/>
    <dataValidation allowBlank="1" showInputMessage="1" showErrorMessage="1" prompt="Describir las actividades que se van a desarrollar para el proyecto" sqref="O7"/>
    <dataValidation allowBlank="1" showInputMessage="1" showErrorMessage="1" prompt="Seleccionar si el responsable es el responsable de las acciones es el nivel central" sqref="P7:P8"/>
    <dataValidation allowBlank="1" showInputMessage="1" showErrorMessage="1" prompt="seleccionar si el responsable de ejecutar las acciones es el nivel central" sqref="Q8"/>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H63"/>
  <sheetViews>
    <sheetView zoomScaleNormal="100" workbookViewId="0">
      <selection activeCell="B10" sqref="B10:E10"/>
    </sheetView>
  </sheetViews>
  <sheetFormatPr baseColWidth="10" defaultColWidth="10.5703125" defaultRowHeight="14.25"/>
  <cols>
    <col min="1" max="1" width="44.42578125" style="113" customWidth="1"/>
    <col min="2" max="2" width="15.5703125" style="114" customWidth="1"/>
    <col min="3" max="3" width="39.42578125" style="87" customWidth="1"/>
    <col min="4" max="4" width="24.140625" style="114" customWidth="1"/>
    <col min="5" max="5" width="46.5703125" style="87" customWidth="1"/>
    <col min="6" max="16384" width="10.5703125" style="87"/>
  </cols>
  <sheetData>
    <row r="1" spans="1:8" ht="12.75" customHeight="1">
      <c r="A1" s="102"/>
      <c r="B1" s="306" t="s">
        <v>187</v>
      </c>
      <c r="C1" s="306"/>
      <c r="D1" s="306"/>
      <c r="E1" s="103"/>
      <c r="F1" s="102"/>
      <c r="G1" s="102"/>
      <c r="H1" s="102"/>
    </row>
    <row r="2" spans="1:8" ht="12.75" customHeight="1">
      <c r="A2" s="102"/>
      <c r="B2" s="306" t="s">
        <v>197</v>
      </c>
      <c r="C2" s="306"/>
      <c r="D2" s="306"/>
      <c r="E2" s="103"/>
      <c r="F2" s="102"/>
      <c r="G2" s="102"/>
      <c r="H2" s="102"/>
    </row>
    <row r="3" spans="1:8" ht="12.75" customHeight="1">
      <c r="A3" s="102"/>
      <c r="B3" s="187"/>
      <c r="C3" s="187"/>
      <c r="D3" s="187"/>
      <c r="E3" s="103"/>
      <c r="F3" s="102"/>
      <c r="G3" s="102"/>
      <c r="H3" s="102"/>
    </row>
    <row r="4" spans="1:8" ht="12.75" customHeight="1">
      <c r="A4" s="102"/>
      <c r="B4" s="187"/>
      <c r="C4" s="187"/>
      <c r="D4" s="187"/>
      <c r="E4" s="103"/>
      <c r="F4" s="102"/>
      <c r="G4" s="102"/>
      <c r="H4" s="102"/>
    </row>
    <row r="5" spans="1:8" ht="54.75" customHeight="1">
      <c r="A5" s="104" t="s">
        <v>336</v>
      </c>
      <c r="B5" s="307" t="s">
        <v>419</v>
      </c>
      <c r="C5" s="307"/>
      <c r="D5" s="104" t="s">
        <v>198</v>
      </c>
      <c r="E5" s="192" t="s">
        <v>420</v>
      </c>
    </row>
    <row r="6" spans="1:8" ht="16.7" customHeight="1">
      <c r="A6" s="93"/>
      <c r="B6" s="94"/>
      <c r="C6" s="94"/>
      <c r="D6" s="93"/>
      <c r="E6" s="92"/>
    </row>
    <row r="7" spans="1:8" ht="54.75" customHeight="1">
      <c r="A7" s="105" t="s">
        <v>337</v>
      </c>
      <c r="B7" s="307" t="s">
        <v>185</v>
      </c>
      <c r="C7" s="307"/>
      <c r="D7" s="307"/>
      <c r="E7" s="307"/>
    </row>
    <row r="8" spans="1:8" ht="13.35" customHeight="1">
      <c r="A8" s="106"/>
      <c r="B8" s="106"/>
      <c r="D8" s="107"/>
      <c r="E8" s="107"/>
    </row>
    <row r="9" spans="1:8" ht="21" customHeight="1">
      <c r="A9" s="106" t="s">
        <v>199</v>
      </c>
      <c r="B9" s="193" t="s">
        <v>338</v>
      </c>
      <c r="C9" s="194"/>
      <c r="D9" s="195"/>
      <c r="E9" s="195"/>
    </row>
    <row r="10" spans="1:8" ht="60" customHeight="1">
      <c r="A10" s="106"/>
      <c r="B10" s="308" t="s">
        <v>421</v>
      </c>
      <c r="C10" s="309"/>
      <c r="D10" s="309"/>
      <c r="E10" s="309"/>
    </row>
    <row r="11" spans="1:8" s="108" customFormat="1" ht="12.75">
      <c r="A11" s="305" t="s">
        <v>200</v>
      </c>
      <c r="B11" s="305"/>
      <c r="C11" s="305"/>
      <c r="D11" s="305"/>
      <c r="E11" s="305"/>
    </row>
    <row r="12" spans="1:8" s="108" customFormat="1" ht="12.75" customHeight="1">
      <c r="A12" s="109" t="s">
        <v>201</v>
      </c>
      <c r="B12" s="109" t="s">
        <v>202</v>
      </c>
      <c r="C12" s="110" t="s">
        <v>203</v>
      </c>
      <c r="D12" s="110" t="s">
        <v>204</v>
      </c>
      <c r="E12" s="110" t="s">
        <v>205</v>
      </c>
    </row>
    <row r="13" spans="1:8" s="108" customFormat="1" ht="12.75" customHeight="1">
      <c r="A13" s="109"/>
      <c r="B13" s="109"/>
      <c r="C13" s="110"/>
      <c r="D13" s="110"/>
      <c r="E13" s="110"/>
    </row>
    <row r="14" spans="1:8" s="108" customFormat="1" ht="61.5" customHeight="1">
      <c r="A14" s="300" t="s">
        <v>206</v>
      </c>
      <c r="B14" s="310">
        <v>1</v>
      </c>
      <c r="C14" s="311" t="s">
        <v>422</v>
      </c>
      <c r="D14" s="233">
        <v>1</v>
      </c>
      <c r="E14" s="254" t="s">
        <v>423</v>
      </c>
    </row>
    <row r="15" spans="1:8" s="108" customFormat="1" ht="60.75" customHeight="1">
      <c r="A15" s="300"/>
      <c r="B15" s="310"/>
      <c r="C15" s="311"/>
      <c r="D15" s="233">
        <v>2</v>
      </c>
      <c r="E15" s="254" t="s">
        <v>424</v>
      </c>
    </row>
    <row r="16" spans="1:8" s="108" customFormat="1" ht="76.5" customHeight="1">
      <c r="A16" s="300"/>
      <c r="B16" s="310">
        <v>2</v>
      </c>
      <c r="C16" s="312" t="s">
        <v>425</v>
      </c>
      <c r="D16" s="233">
        <v>3</v>
      </c>
      <c r="E16" s="254" t="s">
        <v>426</v>
      </c>
    </row>
    <row r="17" spans="1:7" s="108" customFormat="1" ht="66.75" customHeight="1">
      <c r="A17" s="300"/>
      <c r="B17" s="310"/>
      <c r="C17" s="312"/>
      <c r="D17" s="233">
        <v>4</v>
      </c>
      <c r="E17" s="254" t="s">
        <v>427</v>
      </c>
    </row>
    <row r="18" spans="1:7" s="108" customFormat="1" ht="66.75" customHeight="1">
      <c r="A18" s="300" t="s">
        <v>207</v>
      </c>
      <c r="B18" s="235">
        <v>3</v>
      </c>
      <c r="C18" s="255" t="s">
        <v>428</v>
      </c>
      <c r="D18" s="313">
        <v>5</v>
      </c>
      <c r="E18" s="314" t="s">
        <v>431</v>
      </c>
    </row>
    <row r="19" spans="1:7" s="108" customFormat="1" ht="66.75" customHeight="1">
      <c r="A19" s="300"/>
      <c r="B19" s="235">
        <v>4</v>
      </c>
      <c r="C19" s="255" t="s">
        <v>429</v>
      </c>
      <c r="D19" s="313"/>
      <c r="E19" s="314"/>
    </row>
    <row r="20" spans="1:7" s="108" customFormat="1" ht="25.5">
      <c r="A20" s="300"/>
      <c r="B20" s="235">
        <v>5</v>
      </c>
      <c r="C20" s="256" t="s">
        <v>430</v>
      </c>
      <c r="D20" s="313"/>
      <c r="E20" s="314"/>
    </row>
    <row r="21" spans="1:7" s="108" customFormat="1" ht="52.5" customHeight="1">
      <c r="A21" s="296" t="s">
        <v>339</v>
      </c>
      <c r="B21" s="237">
        <v>6</v>
      </c>
      <c r="C21" s="257" t="s">
        <v>432</v>
      </c>
      <c r="D21" s="237">
        <v>6</v>
      </c>
      <c r="E21" s="257" t="s">
        <v>434</v>
      </c>
    </row>
    <row r="22" spans="1:7" s="108" customFormat="1" ht="48.75" customHeight="1">
      <c r="A22" s="297"/>
      <c r="B22" s="237">
        <v>7</v>
      </c>
      <c r="C22" s="258" t="s">
        <v>433</v>
      </c>
      <c r="D22" s="237">
        <v>7</v>
      </c>
      <c r="E22" s="257" t="s">
        <v>435</v>
      </c>
    </row>
    <row r="23" spans="1:7" s="108" customFormat="1" ht="38.25">
      <c r="A23" s="317" t="s">
        <v>340</v>
      </c>
      <c r="B23" s="238">
        <v>8</v>
      </c>
      <c r="C23" s="259" t="s">
        <v>436</v>
      </c>
      <c r="D23" s="238">
        <v>8</v>
      </c>
      <c r="E23" s="259" t="s">
        <v>437</v>
      </c>
    </row>
    <row r="24" spans="1:7" s="108" customFormat="1" ht="38.25">
      <c r="A24" s="317"/>
      <c r="B24" s="238">
        <v>9</v>
      </c>
      <c r="C24" s="259" t="s">
        <v>438</v>
      </c>
      <c r="D24" s="238">
        <v>9</v>
      </c>
      <c r="E24" s="259" t="s">
        <v>439</v>
      </c>
    </row>
    <row r="25" spans="1:7" s="108" customFormat="1" ht="49.5" customHeight="1">
      <c r="A25" s="318"/>
      <c r="B25" s="238">
        <v>10</v>
      </c>
      <c r="C25" s="260" t="s">
        <v>440</v>
      </c>
      <c r="D25" s="238">
        <v>10</v>
      </c>
      <c r="E25" s="259" t="s">
        <v>441</v>
      </c>
    </row>
    <row r="26" spans="1:7" s="108" customFormat="1" ht="49.5" customHeight="1">
      <c r="A26" s="300" t="s">
        <v>341</v>
      </c>
      <c r="B26" s="239">
        <v>11</v>
      </c>
      <c r="C26" s="261" t="s">
        <v>442</v>
      </c>
      <c r="D26" s="239">
        <v>11</v>
      </c>
      <c r="E26" s="262" t="s">
        <v>444</v>
      </c>
    </row>
    <row r="27" spans="1:7" s="108" customFormat="1" ht="38.25" customHeight="1">
      <c r="A27" s="300"/>
      <c r="B27" s="239">
        <v>12</v>
      </c>
      <c r="C27" s="262" t="s">
        <v>443</v>
      </c>
      <c r="D27" s="239">
        <v>12</v>
      </c>
      <c r="E27" s="262" t="s">
        <v>445</v>
      </c>
      <c r="G27" s="196"/>
    </row>
    <row r="28" spans="1:7" s="108" customFormat="1" ht="51">
      <c r="A28" s="300" t="s">
        <v>342</v>
      </c>
      <c r="B28" s="241">
        <v>13</v>
      </c>
      <c r="C28" s="242" t="s">
        <v>446</v>
      </c>
      <c r="D28" s="241">
        <v>13</v>
      </c>
      <c r="E28" s="263" t="s">
        <v>343</v>
      </c>
      <c r="G28" s="196"/>
    </row>
    <row r="29" spans="1:7" s="108" customFormat="1" ht="56.25" customHeight="1">
      <c r="A29" s="300"/>
      <c r="B29" s="241">
        <v>14</v>
      </c>
      <c r="C29" s="242" t="s">
        <v>448</v>
      </c>
      <c r="D29" s="241">
        <v>14</v>
      </c>
      <c r="E29" s="263" t="s">
        <v>344</v>
      </c>
    </row>
    <row r="30" spans="1:7" s="108" customFormat="1" ht="88.5" customHeight="1">
      <c r="A30" s="300"/>
      <c r="B30" s="241">
        <v>15</v>
      </c>
      <c r="C30" s="242" t="s">
        <v>449</v>
      </c>
      <c r="D30" s="241">
        <v>15</v>
      </c>
      <c r="E30" s="263" t="s">
        <v>447</v>
      </c>
    </row>
    <row r="31" spans="1:7" s="112" customFormat="1" ht="12.75">
      <c r="A31" s="305" t="s">
        <v>208</v>
      </c>
      <c r="B31" s="305"/>
      <c r="C31" s="305"/>
      <c r="D31" s="305"/>
      <c r="E31" s="305"/>
    </row>
    <row r="32" spans="1:7" s="108" customFormat="1" ht="12.75">
      <c r="A32" s="249" t="s">
        <v>209</v>
      </c>
      <c r="B32" s="249" t="s">
        <v>202</v>
      </c>
      <c r="C32" s="111" t="s">
        <v>210</v>
      </c>
      <c r="D32" s="111" t="s">
        <v>204</v>
      </c>
      <c r="E32" s="111" t="s">
        <v>345</v>
      </c>
    </row>
    <row r="33" spans="1:5" s="108" customFormat="1" ht="51">
      <c r="A33" s="319" t="s">
        <v>346</v>
      </c>
      <c r="B33" s="315">
        <v>1</v>
      </c>
      <c r="C33" s="316" t="s">
        <v>450</v>
      </c>
      <c r="D33" s="240">
        <v>1</v>
      </c>
      <c r="E33" s="242" t="s">
        <v>451</v>
      </c>
    </row>
    <row r="34" spans="1:5" s="108" customFormat="1" ht="38.25">
      <c r="A34" s="319"/>
      <c r="B34" s="315"/>
      <c r="C34" s="316"/>
      <c r="D34" s="240">
        <v>2</v>
      </c>
      <c r="E34" s="242" t="s">
        <v>452</v>
      </c>
    </row>
    <row r="35" spans="1:5" s="108" customFormat="1" ht="38.25">
      <c r="A35" s="319"/>
      <c r="B35" s="241">
        <v>2</v>
      </c>
      <c r="C35" s="242" t="s">
        <v>453</v>
      </c>
      <c r="D35" s="240">
        <v>3</v>
      </c>
      <c r="E35" s="242" t="s">
        <v>454</v>
      </c>
    </row>
    <row r="36" spans="1:5" s="108" customFormat="1" ht="63.75">
      <c r="A36" s="320"/>
      <c r="B36" s="241">
        <v>3</v>
      </c>
      <c r="C36" s="242" t="s">
        <v>455</v>
      </c>
      <c r="D36" s="240">
        <v>4</v>
      </c>
      <c r="E36" s="242" t="s">
        <v>456</v>
      </c>
    </row>
    <row r="37" spans="1:5" s="108" customFormat="1" ht="51">
      <c r="A37" s="197" t="s">
        <v>211</v>
      </c>
      <c r="B37" s="239">
        <v>4</v>
      </c>
      <c r="C37" s="250" t="s">
        <v>457</v>
      </c>
      <c r="D37" s="243">
        <v>5</v>
      </c>
      <c r="E37" s="250" t="s">
        <v>458</v>
      </c>
    </row>
    <row r="38" spans="1:5" s="108" customFormat="1" ht="48.75" customHeight="1">
      <c r="A38" s="296" t="s">
        <v>212</v>
      </c>
      <c r="B38" s="237">
        <v>5</v>
      </c>
      <c r="C38" s="258" t="s">
        <v>459</v>
      </c>
      <c r="D38" s="298">
        <v>6</v>
      </c>
      <c r="E38" s="299" t="s">
        <v>460</v>
      </c>
    </row>
    <row r="39" spans="1:5" s="108" customFormat="1" ht="62.25" customHeight="1">
      <c r="A39" s="297"/>
      <c r="B39" s="237">
        <v>6</v>
      </c>
      <c r="C39" s="258" t="s">
        <v>461</v>
      </c>
      <c r="D39" s="298"/>
      <c r="E39" s="299"/>
    </row>
    <row r="40" spans="1:5" s="108" customFormat="1" ht="62.25" customHeight="1">
      <c r="A40" s="300" t="s">
        <v>347</v>
      </c>
      <c r="B40" s="301">
        <v>7</v>
      </c>
      <c r="C40" s="304" t="s">
        <v>462</v>
      </c>
      <c r="D40" s="245">
        <v>7</v>
      </c>
      <c r="E40" s="264" t="s">
        <v>463</v>
      </c>
    </row>
    <row r="41" spans="1:5" s="108" customFormat="1" ht="62.25" customHeight="1">
      <c r="A41" s="300"/>
      <c r="B41" s="301"/>
      <c r="C41" s="304"/>
      <c r="D41" s="245">
        <v>8</v>
      </c>
      <c r="E41" s="264" t="s">
        <v>464</v>
      </c>
    </row>
    <row r="42" spans="1:5" s="108" customFormat="1" ht="62.25" customHeight="1">
      <c r="A42" s="300"/>
      <c r="B42" s="234">
        <v>8</v>
      </c>
      <c r="C42" s="265" t="s">
        <v>465</v>
      </c>
      <c r="D42" s="245">
        <v>9</v>
      </c>
      <c r="E42" s="264" t="s">
        <v>466</v>
      </c>
    </row>
    <row r="43" spans="1:5" s="108" customFormat="1" ht="62.25" customHeight="1">
      <c r="A43" s="300"/>
      <c r="B43" s="234">
        <v>9</v>
      </c>
      <c r="C43" s="265" t="s">
        <v>467</v>
      </c>
      <c r="D43" s="245">
        <v>10</v>
      </c>
      <c r="E43" s="264" t="s">
        <v>468</v>
      </c>
    </row>
    <row r="44" spans="1:5" s="108" customFormat="1" ht="38.25">
      <c r="A44" s="300"/>
      <c r="B44" s="234">
        <v>10</v>
      </c>
      <c r="C44" s="265" t="s">
        <v>469</v>
      </c>
      <c r="D44" s="245">
        <v>11</v>
      </c>
      <c r="E44" s="264" t="s">
        <v>470</v>
      </c>
    </row>
    <row r="45" spans="1:5" s="108" customFormat="1" ht="48.75" customHeight="1">
      <c r="A45" s="296" t="s">
        <v>213</v>
      </c>
      <c r="B45" s="237">
        <v>11</v>
      </c>
      <c r="C45" s="258" t="s">
        <v>474</v>
      </c>
      <c r="D45" s="298">
        <v>12</v>
      </c>
      <c r="E45" s="302" t="s">
        <v>471</v>
      </c>
    </row>
    <row r="46" spans="1:5" s="108" customFormat="1" ht="25.5">
      <c r="A46" s="297"/>
      <c r="B46" s="237">
        <v>12</v>
      </c>
      <c r="C46" s="258" t="s">
        <v>475</v>
      </c>
      <c r="D46" s="298"/>
      <c r="E46" s="302"/>
    </row>
    <row r="47" spans="1:5" s="108" customFormat="1" ht="54" customHeight="1">
      <c r="A47" s="297"/>
      <c r="B47" s="237">
        <v>13</v>
      </c>
      <c r="C47" s="258" t="s">
        <v>476</v>
      </c>
      <c r="D47" s="244">
        <v>13</v>
      </c>
      <c r="E47" s="266" t="s">
        <v>473</v>
      </c>
    </row>
    <row r="48" spans="1:5" s="108" customFormat="1" ht="51.75" customHeight="1">
      <c r="A48" s="297"/>
      <c r="B48" s="303">
        <v>14</v>
      </c>
      <c r="C48" s="299" t="s">
        <v>472</v>
      </c>
      <c r="D48" s="244">
        <v>14</v>
      </c>
      <c r="E48" s="266" t="s">
        <v>490</v>
      </c>
    </row>
    <row r="49" spans="1:5" s="108" customFormat="1" ht="31.5" customHeight="1">
      <c r="A49" s="297"/>
      <c r="B49" s="303"/>
      <c r="C49" s="299"/>
      <c r="D49" s="244">
        <v>15</v>
      </c>
      <c r="E49" s="266" t="s">
        <v>477</v>
      </c>
    </row>
    <row r="50" spans="1:5" s="108" customFormat="1" ht="56.25" customHeight="1">
      <c r="A50" s="322" t="s">
        <v>214</v>
      </c>
      <c r="B50" s="253">
        <v>15</v>
      </c>
      <c r="C50" s="267" t="s">
        <v>491</v>
      </c>
      <c r="D50" s="324">
        <v>16</v>
      </c>
      <c r="E50" s="326" t="s">
        <v>492</v>
      </c>
    </row>
    <row r="51" spans="1:5" s="108" customFormat="1" ht="66.75" customHeight="1">
      <c r="A51" s="323"/>
      <c r="B51" s="253">
        <v>16</v>
      </c>
      <c r="C51" s="267" t="s">
        <v>493</v>
      </c>
      <c r="D51" s="325"/>
      <c r="E51" s="327"/>
    </row>
    <row r="52" spans="1:5" s="108" customFormat="1" ht="48.75" customHeight="1">
      <c r="A52" s="322" t="s">
        <v>348</v>
      </c>
      <c r="B52" s="241">
        <v>17</v>
      </c>
      <c r="C52" s="242" t="s">
        <v>479</v>
      </c>
      <c r="D52" s="315">
        <v>17</v>
      </c>
      <c r="E52" s="331" t="s">
        <v>478</v>
      </c>
    </row>
    <row r="53" spans="1:5" ht="66" customHeight="1">
      <c r="A53" s="323"/>
      <c r="B53" s="241">
        <v>18</v>
      </c>
      <c r="C53" s="242" t="s">
        <v>480</v>
      </c>
      <c r="D53" s="315"/>
      <c r="E53" s="331"/>
    </row>
    <row r="54" spans="1:5" ht="66" customHeight="1">
      <c r="A54" s="300" t="s">
        <v>215</v>
      </c>
      <c r="B54" s="332">
        <v>19</v>
      </c>
      <c r="C54" s="333" t="s">
        <v>481</v>
      </c>
      <c r="D54" s="239">
        <v>18</v>
      </c>
      <c r="E54" s="262" t="s">
        <v>482</v>
      </c>
    </row>
    <row r="55" spans="1:5" ht="39" customHeight="1">
      <c r="A55" s="300"/>
      <c r="B55" s="332"/>
      <c r="C55" s="333"/>
      <c r="D55" s="239">
        <v>19</v>
      </c>
      <c r="E55" s="262" t="s">
        <v>483</v>
      </c>
    </row>
    <row r="56" spans="1:5" ht="51.75" customHeight="1">
      <c r="A56" s="198" t="s">
        <v>216</v>
      </c>
      <c r="B56" s="236">
        <v>20</v>
      </c>
      <c r="C56" s="268" t="s">
        <v>484</v>
      </c>
      <c r="D56" s="236">
        <v>20</v>
      </c>
      <c r="E56" s="269" t="s">
        <v>485</v>
      </c>
    </row>
    <row r="57" spans="1:5" ht="63.75">
      <c r="A57" s="300" t="s">
        <v>342</v>
      </c>
      <c r="B57" s="328">
        <v>21</v>
      </c>
      <c r="C57" s="329" t="s">
        <v>486</v>
      </c>
      <c r="D57" s="246">
        <v>21</v>
      </c>
      <c r="E57" s="251" t="s">
        <v>349</v>
      </c>
    </row>
    <row r="58" spans="1:5" ht="36.75" customHeight="1">
      <c r="A58" s="300"/>
      <c r="B58" s="328"/>
      <c r="C58" s="329"/>
      <c r="D58" s="246">
        <v>22</v>
      </c>
      <c r="E58" s="251" t="s">
        <v>494</v>
      </c>
    </row>
    <row r="59" spans="1:5" ht="33" customHeight="1">
      <c r="A59" s="300"/>
      <c r="B59" s="328"/>
      <c r="C59" s="329"/>
      <c r="D59" s="247">
        <v>23</v>
      </c>
      <c r="E59" s="251" t="s">
        <v>495</v>
      </c>
    </row>
    <row r="60" spans="1:5" ht="38.25">
      <c r="A60" s="300"/>
      <c r="B60" s="328"/>
      <c r="C60" s="329"/>
      <c r="D60" s="248">
        <v>24</v>
      </c>
      <c r="E60" s="252" t="s">
        <v>350</v>
      </c>
    </row>
    <row r="61" spans="1:5" ht="25.5">
      <c r="A61" s="300"/>
      <c r="B61" s="328">
        <v>22</v>
      </c>
      <c r="C61" s="329" t="s">
        <v>487</v>
      </c>
      <c r="D61" s="248">
        <v>25</v>
      </c>
      <c r="E61" s="252" t="s">
        <v>351</v>
      </c>
    </row>
    <row r="62" spans="1:5" ht="14.25" customHeight="1">
      <c r="A62" s="300"/>
      <c r="B62" s="328"/>
      <c r="C62" s="329"/>
      <c r="D62" s="330">
        <v>26</v>
      </c>
      <c r="E62" s="321" t="s">
        <v>488</v>
      </c>
    </row>
    <row r="63" spans="1:5">
      <c r="A63" s="300"/>
      <c r="B63" s="328"/>
      <c r="C63" s="329"/>
      <c r="D63" s="330"/>
      <c r="E63" s="321"/>
    </row>
  </sheetData>
  <mergeCells count="49">
    <mergeCell ref="E62:E63"/>
    <mergeCell ref="A57:A63"/>
    <mergeCell ref="A50:A51"/>
    <mergeCell ref="D50:D51"/>
    <mergeCell ref="E50:E51"/>
    <mergeCell ref="B57:B60"/>
    <mergeCell ref="C57:C60"/>
    <mergeCell ref="B61:B63"/>
    <mergeCell ref="C61:C63"/>
    <mergeCell ref="D62:D63"/>
    <mergeCell ref="A52:A53"/>
    <mergeCell ref="D52:D53"/>
    <mergeCell ref="E52:E53"/>
    <mergeCell ref="A54:A55"/>
    <mergeCell ref="B54:B55"/>
    <mergeCell ref="C54:C55"/>
    <mergeCell ref="A18:A20"/>
    <mergeCell ref="D18:D20"/>
    <mergeCell ref="E18:E20"/>
    <mergeCell ref="A26:A27"/>
    <mergeCell ref="B33:B34"/>
    <mergeCell ref="C33:C34"/>
    <mergeCell ref="A21:A22"/>
    <mergeCell ref="A23:A25"/>
    <mergeCell ref="A28:A30"/>
    <mergeCell ref="A31:E31"/>
    <mergeCell ref="A33:A36"/>
    <mergeCell ref="A14:A17"/>
    <mergeCell ref="B14:B15"/>
    <mergeCell ref="C14:C15"/>
    <mergeCell ref="B16:B17"/>
    <mergeCell ref="C16:C17"/>
    <mergeCell ref="A11:E11"/>
    <mergeCell ref="B1:D1"/>
    <mergeCell ref="B2:D2"/>
    <mergeCell ref="B5:C5"/>
    <mergeCell ref="B7:E7"/>
    <mergeCell ref="B10:E10"/>
    <mergeCell ref="A38:A39"/>
    <mergeCell ref="A45:A49"/>
    <mergeCell ref="D38:D39"/>
    <mergeCell ref="E38:E39"/>
    <mergeCell ref="A40:A44"/>
    <mergeCell ref="B40:B41"/>
    <mergeCell ref="D45:D46"/>
    <mergeCell ref="E45:E46"/>
    <mergeCell ref="B48:B49"/>
    <mergeCell ref="C48:C49"/>
    <mergeCell ref="C40:C4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4"/>
  <sheetViews>
    <sheetView zoomScaleNormal="100" workbookViewId="0">
      <selection activeCell="F11" sqref="F11"/>
    </sheetView>
  </sheetViews>
  <sheetFormatPr baseColWidth="10" defaultColWidth="10.5703125" defaultRowHeight="18.75"/>
  <cols>
    <col min="1" max="1" width="52.140625" style="100" customWidth="1"/>
    <col min="2" max="2" width="5.5703125" style="101" customWidth="1"/>
    <col min="3" max="5" width="5.5703125" style="99" customWidth="1"/>
    <col min="6" max="6" width="44.42578125" style="100" customWidth="1"/>
  </cols>
  <sheetData>
    <row r="1" spans="1:7" ht="22.5" customHeight="1">
      <c r="A1" s="334" t="s">
        <v>187</v>
      </c>
      <c r="B1" s="334"/>
      <c r="C1" s="334"/>
      <c r="D1" s="334"/>
      <c r="E1" s="334"/>
      <c r="F1" s="334"/>
    </row>
    <row r="2" spans="1:7">
      <c r="A2" s="335" t="s">
        <v>188</v>
      </c>
      <c r="B2" s="335"/>
      <c r="C2" s="335"/>
      <c r="D2" s="335"/>
      <c r="E2" s="335"/>
      <c r="F2" s="335"/>
    </row>
    <row r="3" spans="1:7">
      <c r="A3" s="336" t="s">
        <v>189</v>
      </c>
      <c r="B3" s="337"/>
      <c r="C3" s="337"/>
      <c r="D3" s="337"/>
      <c r="E3" s="337"/>
      <c r="F3" s="338"/>
    </row>
    <row r="4" spans="1:7" ht="28.5" customHeight="1">
      <c r="A4" s="339" t="s">
        <v>190</v>
      </c>
      <c r="B4" s="341" t="s">
        <v>191</v>
      </c>
      <c r="C4" s="342"/>
      <c r="D4" s="342"/>
      <c r="E4" s="343"/>
      <c r="F4" s="96" t="s">
        <v>192</v>
      </c>
    </row>
    <row r="5" spans="1:7" ht="46.5" customHeight="1">
      <c r="A5" s="340"/>
      <c r="B5" s="97" t="s">
        <v>193</v>
      </c>
      <c r="C5" s="97" t="s">
        <v>194</v>
      </c>
      <c r="D5" s="97" t="s">
        <v>195</v>
      </c>
      <c r="E5" s="97" t="s">
        <v>196</v>
      </c>
      <c r="F5" s="98"/>
    </row>
    <row r="6" spans="1:7" ht="57">
      <c r="A6" s="270" t="s">
        <v>496</v>
      </c>
      <c r="B6" s="271" t="s">
        <v>497</v>
      </c>
      <c r="C6" s="271">
        <v>1</v>
      </c>
      <c r="D6" s="272"/>
      <c r="E6" s="272"/>
      <c r="F6" s="273" t="s">
        <v>498</v>
      </c>
      <c r="G6" s="199"/>
    </row>
    <row r="7" spans="1:7" ht="42.75">
      <c r="A7" s="288" t="s">
        <v>499</v>
      </c>
      <c r="B7" s="271">
        <v>3</v>
      </c>
      <c r="C7" s="271">
        <v>5</v>
      </c>
      <c r="D7" s="275"/>
      <c r="E7" s="276">
        <v>5</v>
      </c>
      <c r="F7" s="273" t="s">
        <v>500</v>
      </c>
    </row>
    <row r="8" spans="1:7" ht="42.75">
      <c r="A8" s="274" t="s">
        <v>501</v>
      </c>
      <c r="B8" s="277"/>
      <c r="C8" s="277"/>
      <c r="D8" s="276">
        <v>3</v>
      </c>
      <c r="E8" s="276" t="s">
        <v>502</v>
      </c>
      <c r="F8" s="273" t="s">
        <v>7</v>
      </c>
    </row>
    <row r="9" spans="1:7" ht="28.5">
      <c r="A9" s="274" t="s">
        <v>503</v>
      </c>
      <c r="B9" s="271">
        <v>7</v>
      </c>
      <c r="C9" s="278">
        <v>7</v>
      </c>
      <c r="D9" s="275"/>
      <c r="E9" s="275"/>
      <c r="F9" s="273" t="s">
        <v>498</v>
      </c>
    </row>
    <row r="10" spans="1:7" ht="57">
      <c r="A10" s="288" t="s">
        <v>504</v>
      </c>
      <c r="B10" s="279"/>
      <c r="C10" s="279"/>
      <c r="D10" s="276" t="s">
        <v>505</v>
      </c>
      <c r="E10" s="275"/>
      <c r="F10" s="273" t="s">
        <v>500</v>
      </c>
    </row>
    <row r="11" spans="1:7" ht="57">
      <c r="A11" s="288" t="s">
        <v>515</v>
      </c>
      <c r="B11" s="279"/>
      <c r="C11" s="279"/>
      <c r="D11" s="276" t="s">
        <v>506</v>
      </c>
      <c r="E11" s="276">
        <v>10</v>
      </c>
      <c r="F11" s="273" t="s">
        <v>500</v>
      </c>
    </row>
    <row r="12" spans="1:7" ht="28.5">
      <c r="A12" s="274" t="s">
        <v>507</v>
      </c>
      <c r="B12" s="271" t="s">
        <v>508</v>
      </c>
      <c r="C12" s="278" t="s">
        <v>508</v>
      </c>
      <c r="D12" s="280"/>
      <c r="E12" s="280"/>
      <c r="F12" s="281" t="s">
        <v>498</v>
      </c>
    </row>
    <row r="13" spans="1:7" ht="42.75">
      <c r="A13" s="282" t="s">
        <v>509</v>
      </c>
      <c r="B13" s="279"/>
      <c r="C13" s="275"/>
      <c r="D13" s="276" t="s">
        <v>510</v>
      </c>
      <c r="E13" s="276" t="s">
        <v>511</v>
      </c>
      <c r="F13" s="281" t="s">
        <v>498</v>
      </c>
    </row>
    <row r="14" spans="1:7" ht="43.5" thickBot="1">
      <c r="A14" s="283" t="s">
        <v>512</v>
      </c>
      <c r="B14" s="284" t="s">
        <v>513</v>
      </c>
      <c r="C14" s="285">
        <v>14</v>
      </c>
      <c r="D14" s="286">
        <v>21</v>
      </c>
      <c r="E14" s="286" t="s">
        <v>514</v>
      </c>
      <c r="F14" s="287" t="s">
        <v>498</v>
      </c>
    </row>
  </sheetData>
  <mergeCells count="5">
    <mergeCell ref="A1:F1"/>
    <mergeCell ref="A2:F2"/>
    <mergeCell ref="A3:F3"/>
    <mergeCell ref="A4:A5"/>
    <mergeCell ref="B4:E4"/>
  </mergeCells>
  <dataValidations count="2">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F4 J5"/>
    <dataValidation allowBlank="1" showInputMessage="1" showErrorMessage="1" prompt="Proponer y escribir en una frase la estrategia para gestionar la debilidad, la oportunidad, la amenaza o la fortaleza.Usar verbo de acción en infinitivo._x000a_" sqref="G1 A4"/>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B1:H41"/>
  <sheetViews>
    <sheetView topLeftCell="A7" zoomScaleNormal="100" workbookViewId="0">
      <selection activeCell="E17" sqref="E17:F17"/>
    </sheetView>
  </sheetViews>
  <sheetFormatPr baseColWidth="10" defaultRowHeight="15"/>
  <cols>
    <col min="1" max="1" width="2.85546875" style="7" customWidth="1"/>
    <col min="2" max="3" width="24.7109375" style="7" customWidth="1"/>
    <col min="4" max="4" width="16" style="7" customWidth="1"/>
    <col min="5" max="5" width="24.7109375" style="7" customWidth="1"/>
    <col min="6" max="6" width="27.7109375" style="7" customWidth="1"/>
    <col min="7" max="8" width="24.7109375" style="7" customWidth="1"/>
    <col min="9" max="16384" width="11.42578125" style="7"/>
  </cols>
  <sheetData>
    <row r="1" spans="2:8" ht="15.75" thickBot="1"/>
    <row r="2" spans="2:8" ht="18">
      <c r="B2" s="348" t="s">
        <v>69</v>
      </c>
      <c r="C2" s="349"/>
      <c r="D2" s="349"/>
      <c r="E2" s="349"/>
      <c r="F2" s="349"/>
      <c r="G2" s="349"/>
      <c r="H2" s="350"/>
    </row>
    <row r="3" spans="2:8" ht="16.5">
      <c r="B3" s="351" t="s">
        <v>70</v>
      </c>
      <c r="C3" s="352"/>
      <c r="D3" s="352"/>
      <c r="E3" s="352"/>
      <c r="F3" s="352"/>
      <c r="G3" s="352"/>
      <c r="H3" s="353"/>
    </row>
    <row r="4" spans="2:8" ht="88.5" customHeight="1">
      <c r="B4" s="354" t="s">
        <v>415</v>
      </c>
      <c r="C4" s="355"/>
      <c r="D4" s="355"/>
      <c r="E4" s="355"/>
      <c r="F4" s="355"/>
      <c r="G4" s="355"/>
      <c r="H4" s="356"/>
    </row>
    <row r="5" spans="2:8" ht="16.5">
      <c r="B5" s="8"/>
      <c r="C5" s="9"/>
      <c r="D5" s="9"/>
      <c r="E5" s="9"/>
      <c r="F5" s="9"/>
      <c r="G5" s="9"/>
      <c r="H5" s="10"/>
    </row>
    <row r="6" spans="2:8" ht="16.5" customHeight="1">
      <c r="B6" s="357" t="s">
        <v>352</v>
      </c>
      <c r="C6" s="358"/>
      <c r="D6" s="358"/>
      <c r="E6" s="358"/>
      <c r="F6" s="358"/>
      <c r="G6" s="358"/>
      <c r="H6" s="359"/>
    </row>
    <row r="7" spans="2:8" ht="44.25" customHeight="1">
      <c r="B7" s="357"/>
      <c r="C7" s="358"/>
      <c r="D7" s="358"/>
      <c r="E7" s="358"/>
      <c r="F7" s="358"/>
      <c r="G7" s="358"/>
      <c r="H7" s="359"/>
    </row>
    <row r="8" spans="2:8" ht="15.75" thickBot="1">
      <c r="B8" s="11"/>
      <c r="C8" s="12"/>
      <c r="D8" s="13"/>
      <c r="E8" s="14"/>
      <c r="F8" s="14"/>
      <c r="G8" s="15"/>
      <c r="H8" s="16"/>
    </row>
    <row r="9" spans="2:8">
      <c r="B9" s="11"/>
      <c r="C9" s="344" t="s">
        <v>71</v>
      </c>
      <c r="D9" s="345"/>
      <c r="E9" s="346" t="s">
        <v>72</v>
      </c>
      <c r="F9" s="347"/>
      <c r="G9" s="12"/>
      <c r="H9" s="16"/>
    </row>
    <row r="10" spans="2:8" ht="35.25" customHeight="1">
      <c r="B10" s="11"/>
      <c r="C10" s="360" t="s">
        <v>73</v>
      </c>
      <c r="D10" s="361"/>
      <c r="E10" s="362" t="s">
        <v>74</v>
      </c>
      <c r="F10" s="363"/>
      <c r="G10" s="12"/>
      <c r="H10" s="16"/>
    </row>
    <row r="11" spans="2:8" ht="17.25" customHeight="1">
      <c r="B11" s="11"/>
      <c r="C11" s="360" t="s">
        <v>75</v>
      </c>
      <c r="D11" s="361"/>
      <c r="E11" s="362" t="s">
        <v>76</v>
      </c>
      <c r="F11" s="363"/>
      <c r="G11" s="12"/>
      <c r="H11" s="16"/>
    </row>
    <row r="12" spans="2:8" ht="19.5" customHeight="1">
      <c r="B12" s="11"/>
      <c r="C12" s="360" t="s">
        <v>77</v>
      </c>
      <c r="D12" s="361"/>
      <c r="E12" s="362" t="s">
        <v>78</v>
      </c>
      <c r="F12" s="363"/>
      <c r="G12" s="12"/>
      <c r="H12" s="16"/>
    </row>
    <row r="13" spans="2:8" ht="27" customHeight="1">
      <c r="B13" s="11"/>
      <c r="C13" s="360" t="s">
        <v>79</v>
      </c>
      <c r="D13" s="361"/>
      <c r="E13" s="362" t="s">
        <v>173</v>
      </c>
      <c r="F13" s="363"/>
      <c r="G13" s="12"/>
      <c r="H13" s="16"/>
    </row>
    <row r="14" spans="2:8" ht="34.5" customHeight="1">
      <c r="B14" s="11"/>
      <c r="C14" s="364" t="s">
        <v>8</v>
      </c>
      <c r="D14" s="365"/>
      <c r="E14" s="366" t="s">
        <v>384</v>
      </c>
      <c r="F14" s="367"/>
      <c r="G14" s="12"/>
      <c r="H14" s="16"/>
    </row>
    <row r="15" spans="2:8" ht="27.75" customHeight="1">
      <c r="B15" s="11"/>
      <c r="C15" s="364" t="s">
        <v>9</v>
      </c>
      <c r="D15" s="365"/>
      <c r="E15" s="366" t="s">
        <v>80</v>
      </c>
      <c r="F15" s="367"/>
      <c r="G15" s="12"/>
      <c r="H15" s="16"/>
    </row>
    <row r="16" spans="2:8" ht="28.5" customHeight="1">
      <c r="B16" s="11"/>
      <c r="C16" s="364" t="s">
        <v>10</v>
      </c>
      <c r="D16" s="365"/>
      <c r="E16" s="366" t="s">
        <v>81</v>
      </c>
      <c r="F16" s="367"/>
      <c r="G16" s="12"/>
      <c r="H16" s="16"/>
    </row>
    <row r="17" spans="2:8" ht="72.75" customHeight="1">
      <c r="B17" s="11"/>
      <c r="C17" s="364" t="s">
        <v>11</v>
      </c>
      <c r="D17" s="365"/>
      <c r="E17" s="366" t="s">
        <v>385</v>
      </c>
      <c r="F17" s="367"/>
      <c r="G17" s="12"/>
      <c r="H17" s="16"/>
    </row>
    <row r="18" spans="2:8" ht="64.5" customHeight="1">
      <c r="B18" s="11"/>
      <c r="C18" s="364" t="s">
        <v>12</v>
      </c>
      <c r="D18" s="365"/>
      <c r="E18" s="366" t="s">
        <v>409</v>
      </c>
      <c r="F18" s="367"/>
      <c r="G18" s="12"/>
      <c r="H18" s="16"/>
    </row>
    <row r="19" spans="2:8" ht="71.25" customHeight="1">
      <c r="B19" s="11"/>
      <c r="C19" s="364" t="s">
        <v>82</v>
      </c>
      <c r="D19" s="365"/>
      <c r="E19" s="366" t="s">
        <v>408</v>
      </c>
      <c r="F19" s="367"/>
      <c r="G19" s="12"/>
      <c r="H19" s="16"/>
    </row>
    <row r="20" spans="2:8" ht="55.5" customHeight="1">
      <c r="B20" s="11"/>
      <c r="C20" s="368" t="s">
        <v>83</v>
      </c>
      <c r="D20" s="369"/>
      <c r="E20" s="366" t="s">
        <v>407</v>
      </c>
      <c r="F20" s="367"/>
      <c r="G20" s="12"/>
      <c r="H20" s="16"/>
    </row>
    <row r="21" spans="2:8" ht="42" customHeight="1">
      <c r="B21" s="11"/>
      <c r="C21" s="368" t="s">
        <v>18</v>
      </c>
      <c r="D21" s="369"/>
      <c r="E21" s="366" t="s">
        <v>406</v>
      </c>
      <c r="F21" s="367"/>
      <c r="G21" s="12"/>
      <c r="H21" s="16"/>
    </row>
    <row r="22" spans="2:8" ht="59.25" customHeight="1">
      <c r="B22" s="11"/>
      <c r="C22" s="368" t="s">
        <v>20</v>
      </c>
      <c r="D22" s="369"/>
      <c r="E22" s="366" t="s">
        <v>353</v>
      </c>
      <c r="F22" s="367"/>
      <c r="G22" s="12"/>
      <c r="H22" s="16"/>
    </row>
    <row r="23" spans="2:8" ht="23.25" customHeight="1">
      <c r="B23" s="11"/>
      <c r="C23" s="368" t="s">
        <v>21</v>
      </c>
      <c r="D23" s="369"/>
      <c r="E23" s="366" t="s">
        <v>405</v>
      </c>
      <c r="F23" s="367"/>
      <c r="G23" s="12"/>
      <c r="H23" s="16"/>
    </row>
    <row r="24" spans="2:8" ht="30.75" customHeight="1">
      <c r="B24" s="11"/>
      <c r="C24" s="368" t="s">
        <v>84</v>
      </c>
      <c r="D24" s="369"/>
      <c r="E24" s="366" t="s">
        <v>410</v>
      </c>
      <c r="F24" s="367"/>
      <c r="G24" s="12"/>
      <c r="H24" s="16"/>
    </row>
    <row r="25" spans="2:8" ht="33" customHeight="1">
      <c r="B25" s="11"/>
      <c r="C25" s="368" t="s">
        <v>85</v>
      </c>
      <c r="D25" s="369"/>
      <c r="E25" s="366" t="s">
        <v>411</v>
      </c>
      <c r="F25" s="367"/>
      <c r="G25" s="12"/>
      <c r="H25" s="16"/>
    </row>
    <row r="26" spans="2:8" ht="30" customHeight="1">
      <c r="B26" s="11"/>
      <c r="C26" s="368" t="s">
        <v>86</v>
      </c>
      <c r="D26" s="369"/>
      <c r="E26" s="366" t="s">
        <v>404</v>
      </c>
      <c r="F26" s="367"/>
      <c r="G26" s="12"/>
      <c r="H26" s="16"/>
    </row>
    <row r="27" spans="2:8" ht="35.25" customHeight="1">
      <c r="B27" s="11"/>
      <c r="C27" s="368" t="s">
        <v>87</v>
      </c>
      <c r="D27" s="369"/>
      <c r="E27" s="366" t="s">
        <v>412</v>
      </c>
      <c r="F27" s="367"/>
      <c r="G27" s="12"/>
      <c r="H27" s="16"/>
    </row>
    <row r="28" spans="2:8" ht="31.5" customHeight="1">
      <c r="B28" s="11"/>
      <c r="C28" s="368" t="s">
        <v>88</v>
      </c>
      <c r="D28" s="369"/>
      <c r="E28" s="366" t="s">
        <v>413</v>
      </c>
      <c r="F28" s="367"/>
      <c r="G28" s="12"/>
      <c r="H28" s="16"/>
    </row>
    <row r="29" spans="2:8" ht="35.25" customHeight="1">
      <c r="B29" s="11"/>
      <c r="C29" s="368" t="s">
        <v>89</v>
      </c>
      <c r="D29" s="369"/>
      <c r="E29" s="366" t="s">
        <v>414</v>
      </c>
      <c r="F29" s="367"/>
      <c r="G29" s="12"/>
      <c r="H29" s="16"/>
    </row>
    <row r="30" spans="2:8" ht="59.25" customHeight="1">
      <c r="B30" s="11"/>
      <c r="C30" s="368" t="s">
        <v>90</v>
      </c>
      <c r="D30" s="369"/>
      <c r="E30" s="366" t="s">
        <v>416</v>
      </c>
      <c r="F30" s="367"/>
      <c r="G30" s="12"/>
      <c r="H30" s="16"/>
    </row>
    <row r="31" spans="2:8" ht="57" customHeight="1">
      <c r="B31" s="11"/>
      <c r="C31" s="368" t="s">
        <v>25</v>
      </c>
      <c r="D31" s="369"/>
      <c r="E31" s="366" t="s">
        <v>417</v>
      </c>
      <c r="F31" s="367"/>
      <c r="G31" s="12"/>
      <c r="H31" s="16"/>
    </row>
    <row r="32" spans="2:8" ht="82.5" customHeight="1">
      <c r="B32" s="11"/>
      <c r="C32" s="368" t="s">
        <v>91</v>
      </c>
      <c r="D32" s="369"/>
      <c r="E32" s="366" t="s">
        <v>92</v>
      </c>
      <c r="F32" s="367"/>
      <c r="G32" s="12"/>
      <c r="H32" s="16"/>
    </row>
    <row r="33" spans="2:8" ht="46.5" customHeight="1">
      <c r="B33" s="11"/>
      <c r="C33" s="368" t="s">
        <v>30</v>
      </c>
      <c r="D33" s="369"/>
      <c r="E33" s="366" t="s">
        <v>418</v>
      </c>
      <c r="F33" s="367"/>
      <c r="G33" s="12"/>
      <c r="H33" s="16"/>
    </row>
    <row r="34" spans="2:8" ht="6.75" customHeight="1" thickBot="1">
      <c r="B34" s="11"/>
      <c r="C34" s="377"/>
      <c r="D34" s="378"/>
      <c r="E34" s="379"/>
      <c r="F34" s="380"/>
      <c r="G34" s="12"/>
      <c r="H34" s="16"/>
    </row>
    <row r="35" spans="2:8" ht="15.75" thickTop="1">
      <c r="B35" s="11"/>
      <c r="C35" s="17"/>
      <c r="D35" s="17"/>
      <c r="E35" s="18"/>
      <c r="F35" s="18"/>
      <c r="G35" s="12"/>
      <c r="H35" s="16"/>
    </row>
    <row r="36" spans="2:8" ht="21" customHeight="1">
      <c r="B36" s="370" t="s">
        <v>354</v>
      </c>
      <c r="C36" s="371"/>
      <c r="D36" s="371"/>
      <c r="E36" s="371"/>
      <c r="F36" s="371"/>
      <c r="G36" s="371"/>
      <c r="H36" s="372"/>
    </row>
    <row r="37" spans="2:8" ht="20.25" customHeight="1">
      <c r="B37" s="370" t="s">
        <v>355</v>
      </c>
      <c r="C37" s="371"/>
      <c r="D37" s="371"/>
      <c r="E37" s="371"/>
      <c r="F37" s="371"/>
      <c r="G37" s="371"/>
      <c r="H37" s="372"/>
    </row>
    <row r="38" spans="2:8" ht="20.25" customHeight="1">
      <c r="B38" s="370" t="s">
        <v>356</v>
      </c>
      <c r="C38" s="371"/>
      <c r="D38" s="371"/>
      <c r="E38" s="371"/>
      <c r="F38" s="371"/>
      <c r="G38" s="371"/>
      <c r="H38" s="372"/>
    </row>
    <row r="39" spans="2:8" ht="21.75" customHeight="1">
      <c r="B39" s="370" t="s">
        <v>357</v>
      </c>
      <c r="C39" s="371"/>
      <c r="D39" s="371"/>
      <c r="E39" s="371"/>
      <c r="F39" s="371"/>
      <c r="G39" s="371"/>
      <c r="H39" s="372"/>
    </row>
    <row r="40" spans="2:8" ht="22.5" customHeight="1">
      <c r="B40" s="370" t="s">
        <v>394</v>
      </c>
      <c r="C40" s="376"/>
      <c r="D40" s="376"/>
      <c r="E40" s="376"/>
      <c r="F40" s="376"/>
      <c r="G40" s="376"/>
      <c r="H40" s="372"/>
    </row>
    <row r="41" spans="2:8" ht="32.25" customHeight="1" thickBot="1">
      <c r="B41" s="373" t="s">
        <v>395</v>
      </c>
      <c r="C41" s="374"/>
      <c r="D41" s="374"/>
      <c r="E41" s="374"/>
      <c r="F41" s="374"/>
      <c r="G41" s="374"/>
      <c r="H41" s="375"/>
    </row>
  </sheetData>
  <mergeCells count="62">
    <mergeCell ref="B41:H41"/>
    <mergeCell ref="B40:H40"/>
    <mergeCell ref="B38:H38"/>
    <mergeCell ref="B39:H39"/>
    <mergeCell ref="C33:D33"/>
    <mergeCell ref="E33:F33"/>
    <mergeCell ref="C34:D34"/>
    <mergeCell ref="E34:F34"/>
    <mergeCell ref="B36:H36"/>
    <mergeCell ref="C31:D31"/>
    <mergeCell ref="E31:F31"/>
    <mergeCell ref="C32:D32"/>
    <mergeCell ref="E32:F32"/>
    <mergeCell ref="B37:H37"/>
    <mergeCell ref="C28:D28"/>
    <mergeCell ref="E28:F28"/>
    <mergeCell ref="C29:D29"/>
    <mergeCell ref="E29:F29"/>
    <mergeCell ref="C30:D30"/>
    <mergeCell ref="E30:F30"/>
    <mergeCell ref="C25:D25"/>
    <mergeCell ref="E25:F25"/>
    <mergeCell ref="C26:D26"/>
    <mergeCell ref="E26:F26"/>
    <mergeCell ref="C27:D27"/>
    <mergeCell ref="E27:F27"/>
    <mergeCell ref="C22:D22"/>
    <mergeCell ref="E22:F22"/>
    <mergeCell ref="C23:D23"/>
    <mergeCell ref="E23:F23"/>
    <mergeCell ref="C24:D24"/>
    <mergeCell ref="E24:F24"/>
    <mergeCell ref="C19:D19"/>
    <mergeCell ref="E19:F19"/>
    <mergeCell ref="C20:D20"/>
    <mergeCell ref="E20:F20"/>
    <mergeCell ref="C21:D21"/>
    <mergeCell ref="E21:F21"/>
    <mergeCell ref="C16:D16"/>
    <mergeCell ref="E16:F16"/>
    <mergeCell ref="C17:D17"/>
    <mergeCell ref="E17:F17"/>
    <mergeCell ref="C18:D18"/>
    <mergeCell ref="E18:F18"/>
    <mergeCell ref="C13:D13"/>
    <mergeCell ref="E13:F13"/>
    <mergeCell ref="C14:D14"/>
    <mergeCell ref="E14:F14"/>
    <mergeCell ref="C15:D15"/>
    <mergeCell ref="E15:F15"/>
    <mergeCell ref="C10:D10"/>
    <mergeCell ref="E10:F10"/>
    <mergeCell ref="C11:D11"/>
    <mergeCell ref="E11:F11"/>
    <mergeCell ref="C12:D12"/>
    <mergeCell ref="E12:F12"/>
    <mergeCell ref="C9:D9"/>
    <mergeCell ref="E9:F9"/>
    <mergeCell ref="B2:H2"/>
    <mergeCell ref="B3:H3"/>
    <mergeCell ref="B4:H4"/>
    <mergeCell ref="B6:H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KL59"/>
  <sheetViews>
    <sheetView tabSelected="1" zoomScale="90" zoomScaleNormal="90" workbookViewId="0">
      <selection activeCell="A5" sqref="A5:C5"/>
    </sheetView>
  </sheetViews>
  <sheetFormatPr baseColWidth="10" defaultRowHeight="15"/>
  <cols>
    <col min="2" max="2" width="20" customWidth="1"/>
    <col min="3" max="3" width="25.7109375" customWidth="1"/>
    <col min="4" max="4" width="28.28515625" customWidth="1"/>
    <col min="5" max="5" width="21.5703125" customWidth="1"/>
    <col min="6" max="6" width="30.7109375" customWidth="1"/>
    <col min="7" max="7" width="23.28515625" customWidth="1"/>
    <col min="8" max="8" width="12.140625" customWidth="1"/>
    <col min="9" max="9" width="13.28515625" customWidth="1"/>
    <col min="11" max="11" width="24.28515625" customWidth="1"/>
    <col min="12" max="12" width="22.85546875" customWidth="1"/>
    <col min="16" max="16" width="39" customWidth="1"/>
    <col min="17" max="17" width="13.140625" customWidth="1"/>
    <col min="21" max="21" width="14.5703125" customWidth="1"/>
    <col min="23" max="23" width="14" bestFit="1" customWidth="1"/>
    <col min="24" max="24" width="38.5703125" hidden="1" customWidth="1"/>
    <col min="25" max="25" width="44.85546875" hidden="1" customWidth="1"/>
    <col min="26" max="26" width="6.5703125" hidden="1" customWidth="1"/>
    <col min="27" max="27" width="11.85546875" customWidth="1"/>
    <col min="28" max="28" width="10.85546875" customWidth="1"/>
    <col min="29" max="29" width="39.42578125" hidden="1" customWidth="1"/>
    <col min="30" max="30" width="6.5703125" hidden="1" customWidth="1"/>
    <col min="31" max="31" width="13.42578125" customWidth="1"/>
    <col min="33" max="33" width="13.42578125" customWidth="1"/>
    <col min="34" max="34" width="21.140625" customWidth="1"/>
    <col min="35" max="35" width="16.85546875" customWidth="1"/>
    <col min="36" max="36" width="15" customWidth="1"/>
    <col min="37" max="37" width="16.140625" customWidth="1"/>
    <col min="38" max="38" width="17.85546875" bestFit="1" customWidth="1"/>
    <col min="39" max="39" width="12" bestFit="1" customWidth="1"/>
    <col min="41" max="298" width="11.42578125" style="127"/>
    <col min="299" max="16384" width="11.42578125" style="170"/>
  </cols>
  <sheetData>
    <row r="1" spans="1:298" s="167" customFormat="1" ht="16.5" customHeight="1">
      <c r="A1" s="412"/>
      <c r="B1" s="413"/>
      <c r="C1" s="413"/>
      <c r="D1" s="402" t="s">
        <v>68</v>
      </c>
      <c r="E1" s="402"/>
      <c r="F1" s="402"/>
      <c r="G1" s="402"/>
      <c r="H1" s="402"/>
      <c r="I1" s="402"/>
      <c r="J1" s="402"/>
      <c r="K1" s="402"/>
      <c r="L1" s="402"/>
      <c r="M1" s="402"/>
      <c r="N1" s="402"/>
      <c r="O1" s="402"/>
      <c r="P1" s="402"/>
      <c r="Q1" s="402"/>
      <c r="R1" s="402"/>
      <c r="S1" s="402"/>
      <c r="T1" s="402"/>
      <c r="U1" s="402"/>
      <c r="V1" s="402"/>
      <c r="W1" s="402"/>
      <c r="X1" s="402"/>
      <c r="Y1" s="402"/>
      <c r="Z1" s="402"/>
      <c r="AA1" s="402"/>
      <c r="AB1" s="402"/>
      <c r="AC1" s="402"/>
      <c r="AD1" s="402"/>
      <c r="AE1" s="402"/>
      <c r="AF1" s="402"/>
      <c r="AG1" s="402"/>
      <c r="AH1" s="402"/>
      <c r="AI1" s="402"/>
      <c r="AJ1" s="402"/>
      <c r="AK1" s="402"/>
      <c r="AL1" s="404" t="s">
        <v>67</v>
      </c>
      <c r="AM1" s="404"/>
      <c r="AN1" s="404"/>
      <c r="AO1" s="166"/>
      <c r="AP1" s="166"/>
      <c r="AQ1" s="166"/>
      <c r="AR1" s="166"/>
      <c r="AS1" s="166"/>
      <c r="AT1" s="166"/>
      <c r="AU1" s="166"/>
      <c r="AV1" s="166"/>
      <c r="AW1" s="166"/>
      <c r="AX1" s="166"/>
      <c r="AY1" s="166"/>
      <c r="AZ1" s="166"/>
      <c r="BA1" s="166"/>
      <c r="BB1" s="166"/>
      <c r="BC1" s="166"/>
      <c r="BD1" s="166"/>
      <c r="BE1" s="166"/>
      <c r="BF1" s="166"/>
      <c r="BG1" s="166"/>
      <c r="BH1" s="166"/>
      <c r="BI1" s="166"/>
      <c r="BJ1" s="166"/>
      <c r="BK1" s="166"/>
      <c r="BL1" s="166"/>
      <c r="BM1" s="166"/>
      <c r="BN1" s="166"/>
      <c r="BO1" s="166"/>
      <c r="BP1" s="166"/>
      <c r="BQ1" s="166"/>
      <c r="BR1" s="166"/>
      <c r="BS1" s="166"/>
      <c r="BT1" s="166"/>
      <c r="BU1" s="166"/>
      <c r="BV1" s="166"/>
      <c r="BW1" s="166"/>
      <c r="BX1" s="166"/>
      <c r="BY1" s="166"/>
      <c r="BZ1" s="166"/>
      <c r="CA1" s="166"/>
      <c r="CB1" s="166"/>
      <c r="CC1" s="166"/>
      <c r="CD1" s="166"/>
      <c r="CE1" s="166"/>
      <c r="CF1" s="166"/>
      <c r="CG1" s="166"/>
      <c r="CH1" s="166"/>
      <c r="CI1" s="166"/>
      <c r="CJ1" s="166"/>
      <c r="CK1" s="166"/>
      <c r="CL1" s="166"/>
      <c r="CM1" s="166"/>
      <c r="CN1" s="166"/>
      <c r="CO1" s="166"/>
      <c r="CP1" s="166"/>
      <c r="CQ1" s="166"/>
      <c r="CR1" s="166"/>
      <c r="CS1" s="166"/>
      <c r="CT1" s="166"/>
      <c r="CU1" s="166"/>
      <c r="CV1" s="166"/>
      <c r="CW1" s="166"/>
      <c r="CX1" s="166"/>
      <c r="CY1" s="166"/>
      <c r="CZ1" s="166"/>
      <c r="DA1" s="166"/>
      <c r="DB1" s="166"/>
      <c r="DC1" s="166"/>
      <c r="DD1" s="166"/>
      <c r="DE1" s="166"/>
      <c r="DF1" s="166"/>
      <c r="DG1" s="166"/>
      <c r="DH1" s="166"/>
      <c r="DI1" s="166"/>
      <c r="DJ1" s="166"/>
      <c r="DK1" s="166"/>
      <c r="DL1" s="166"/>
      <c r="DM1" s="166"/>
      <c r="DN1" s="166"/>
      <c r="DO1" s="166"/>
      <c r="DP1" s="166"/>
      <c r="DQ1" s="166"/>
      <c r="DR1" s="166"/>
      <c r="DS1" s="166"/>
      <c r="DT1" s="166"/>
      <c r="DU1" s="166"/>
      <c r="DV1" s="166"/>
      <c r="DW1" s="166"/>
      <c r="DX1" s="166"/>
      <c r="DY1" s="166"/>
      <c r="DZ1" s="166"/>
      <c r="EA1" s="166"/>
      <c r="EB1" s="166"/>
      <c r="EC1" s="166"/>
      <c r="ED1" s="166"/>
      <c r="EE1" s="166"/>
      <c r="EF1" s="166"/>
      <c r="EG1" s="166"/>
      <c r="EH1" s="166"/>
      <c r="EI1" s="166"/>
      <c r="EJ1" s="166"/>
      <c r="EK1" s="166"/>
      <c r="EL1" s="166"/>
      <c r="EM1" s="166"/>
      <c r="EN1" s="166"/>
      <c r="EO1" s="166"/>
      <c r="EP1" s="166"/>
      <c r="EQ1" s="166"/>
      <c r="ER1" s="166"/>
      <c r="ES1" s="166"/>
      <c r="ET1" s="166"/>
      <c r="EU1" s="166"/>
      <c r="EV1" s="166"/>
      <c r="EW1" s="166"/>
      <c r="EX1" s="166"/>
      <c r="EY1" s="166"/>
      <c r="EZ1" s="166"/>
      <c r="FA1" s="166"/>
      <c r="FB1" s="166"/>
      <c r="FC1" s="166"/>
      <c r="FD1" s="166"/>
      <c r="FE1" s="166"/>
      <c r="FF1" s="166"/>
      <c r="FG1" s="166"/>
      <c r="FH1" s="166"/>
      <c r="FI1" s="166"/>
      <c r="FJ1" s="166"/>
      <c r="FK1" s="166"/>
      <c r="FL1" s="166"/>
      <c r="FM1" s="166"/>
      <c r="FN1" s="166"/>
      <c r="FO1" s="166"/>
      <c r="FP1" s="166"/>
      <c r="FQ1" s="166"/>
      <c r="FR1" s="166"/>
      <c r="FS1" s="166"/>
      <c r="FT1" s="166"/>
      <c r="FU1" s="166"/>
      <c r="FV1" s="166"/>
      <c r="FW1" s="166"/>
      <c r="FX1" s="166"/>
      <c r="FY1" s="166"/>
      <c r="FZ1" s="166"/>
      <c r="GA1" s="166"/>
      <c r="GB1" s="166"/>
      <c r="GC1" s="166"/>
      <c r="GD1" s="166"/>
      <c r="GE1" s="166"/>
      <c r="GF1" s="166"/>
      <c r="GG1" s="166"/>
      <c r="GH1" s="166"/>
      <c r="GI1" s="166"/>
      <c r="GJ1" s="166"/>
      <c r="GK1" s="166"/>
      <c r="GL1" s="166"/>
      <c r="GM1" s="166"/>
      <c r="GN1" s="166"/>
      <c r="GO1" s="166"/>
      <c r="GP1" s="166"/>
      <c r="GQ1" s="166"/>
      <c r="GR1" s="166"/>
      <c r="GS1" s="166"/>
      <c r="GT1" s="166"/>
      <c r="GU1" s="166"/>
      <c r="GV1" s="166"/>
      <c r="GW1" s="166"/>
      <c r="GX1" s="166"/>
      <c r="GY1" s="166"/>
      <c r="GZ1" s="166"/>
      <c r="HA1" s="166"/>
      <c r="HB1" s="166"/>
      <c r="HC1" s="166"/>
      <c r="HD1" s="166"/>
      <c r="HE1" s="166"/>
      <c r="HF1" s="166"/>
      <c r="HG1" s="166"/>
      <c r="HH1" s="166"/>
      <c r="HI1" s="166"/>
      <c r="HJ1" s="166"/>
      <c r="HK1" s="166"/>
      <c r="HL1" s="166"/>
      <c r="HM1" s="166"/>
      <c r="HN1" s="166"/>
      <c r="HO1" s="166"/>
      <c r="HP1" s="166"/>
      <c r="HQ1" s="166"/>
      <c r="HR1" s="166"/>
      <c r="HS1" s="166"/>
      <c r="HT1" s="166"/>
      <c r="HU1" s="166"/>
      <c r="HV1" s="166"/>
      <c r="HW1" s="166"/>
      <c r="HX1" s="166"/>
      <c r="HY1" s="166"/>
      <c r="HZ1" s="166"/>
      <c r="IA1" s="166"/>
      <c r="IB1" s="166"/>
      <c r="IC1" s="166"/>
      <c r="ID1" s="166"/>
      <c r="IE1" s="166"/>
      <c r="IF1" s="166"/>
      <c r="IG1" s="166"/>
      <c r="IH1" s="166"/>
      <c r="II1" s="166"/>
      <c r="IJ1" s="166"/>
      <c r="IK1" s="166"/>
      <c r="IL1" s="166"/>
      <c r="IM1" s="166"/>
      <c r="IN1" s="166"/>
      <c r="IO1" s="166"/>
      <c r="IP1" s="166"/>
      <c r="IQ1" s="166"/>
      <c r="IR1" s="166"/>
      <c r="IS1" s="166"/>
      <c r="IT1" s="166"/>
      <c r="IU1" s="166"/>
      <c r="IV1" s="166"/>
      <c r="IW1" s="166"/>
      <c r="IX1" s="166"/>
      <c r="IY1" s="166"/>
      <c r="IZ1" s="166"/>
      <c r="JA1" s="166"/>
      <c r="JB1" s="166"/>
      <c r="JC1" s="166"/>
      <c r="JD1" s="166"/>
      <c r="JE1" s="166"/>
      <c r="JF1" s="166"/>
      <c r="JG1" s="166"/>
      <c r="JH1" s="166"/>
      <c r="JI1" s="166"/>
      <c r="JJ1" s="166"/>
      <c r="JK1" s="166"/>
      <c r="JL1" s="166"/>
      <c r="JM1" s="166"/>
      <c r="JN1" s="166"/>
      <c r="JO1" s="166"/>
      <c r="JP1" s="166"/>
      <c r="JQ1" s="166"/>
      <c r="JR1" s="166"/>
      <c r="JS1" s="166"/>
      <c r="JT1" s="166"/>
      <c r="JU1" s="166"/>
      <c r="JV1" s="166"/>
      <c r="JW1" s="166"/>
      <c r="JX1" s="166"/>
      <c r="JY1" s="166"/>
      <c r="JZ1" s="166"/>
      <c r="KA1" s="166"/>
      <c r="KB1" s="166"/>
      <c r="KC1" s="166"/>
      <c r="KD1" s="166"/>
      <c r="KE1" s="166"/>
      <c r="KF1" s="166"/>
      <c r="KG1" s="166"/>
      <c r="KH1" s="166"/>
      <c r="KI1" s="166"/>
      <c r="KJ1" s="166"/>
      <c r="KK1" s="166"/>
      <c r="KL1" s="166"/>
    </row>
    <row r="2" spans="1:298" s="167" customFormat="1" ht="39.75" customHeight="1">
      <c r="A2" s="414"/>
      <c r="B2" s="415"/>
      <c r="C2" s="415"/>
      <c r="D2" s="403"/>
      <c r="E2" s="403"/>
      <c r="F2" s="403"/>
      <c r="G2" s="403"/>
      <c r="H2" s="403"/>
      <c r="I2" s="403"/>
      <c r="J2" s="403"/>
      <c r="K2" s="403"/>
      <c r="L2" s="403"/>
      <c r="M2" s="403"/>
      <c r="N2" s="403"/>
      <c r="O2" s="403"/>
      <c r="P2" s="403"/>
      <c r="Q2" s="403"/>
      <c r="R2" s="403"/>
      <c r="S2" s="403"/>
      <c r="T2" s="403"/>
      <c r="U2" s="403"/>
      <c r="V2" s="403"/>
      <c r="W2" s="403"/>
      <c r="X2" s="403"/>
      <c r="Y2" s="403"/>
      <c r="Z2" s="403"/>
      <c r="AA2" s="403"/>
      <c r="AB2" s="403"/>
      <c r="AC2" s="403"/>
      <c r="AD2" s="403"/>
      <c r="AE2" s="403"/>
      <c r="AF2" s="403"/>
      <c r="AG2" s="403"/>
      <c r="AH2" s="403"/>
      <c r="AI2" s="403"/>
      <c r="AJ2" s="403"/>
      <c r="AK2" s="403"/>
      <c r="AL2" s="404"/>
      <c r="AM2" s="404"/>
      <c r="AN2" s="404"/>
      <c r="AO2" s="166"/>
      <c r="AP2" s="166"/>
      <c r="AQ2" s="166"/>
      <c r="AR2" s="166"/>
      <c r="AS2" s="166"/>
      <c r="AT2" s="166"/>
      <c r="AU2" s="166"/>
      <c r="AV2" s="166"/>
      <c r="AW2" s="166"/>
      <c r="AX2" s="166"/>
      <c r="AY2" s="166"/>
      <c r="AZ2" s="166"/>
      <c r="BA2" s="166"/>
      <c r="BB2" s="166"/>
      <c r="BC2" s="166"/>
      <c r="BD2" s="166"/>
      <c r="BE2" s="166"/>
      <c r="BF2" s="166"/>
      <c r="BG2" s="166"/>
      <c r="BH2" s="166"/>
      <c r="BI2" s="166"/>
      <c r="BJ2" s="166"/>
      <c r="BK2" s="166"/>
      <c r="BL2" s="166"/>
      <c r="BM2" s="166"/>
      <c r="BN2" s="166"/>
      <c r="BO2" s="166"/>
      <c r="BP2" s="166"/>
      <c r="BQ2" s="166"/>
      <c r="BR2" s="166"/>
      <c r="BS2" s="166"/>
      <c r="BT2" s="166"/>
      <c r="BU2" s="166"/>
      <c r="BV2" s="166"/>
      <c r="BW2" s="166"/>
      <c r="BX2" s="166"/>
      <c r="BY2" s="166"/>
      <c r="BZ2" s="166"/>
      <c r="CA2" s="166"/>
      <c r="CB2" s="166"/>
      <c r="CC2" s="166"/>
      <c r="CD2" s="166"/>
      <c r="CE2" s="166"/>
      <c r="CF2" s="166"/>
      <c r="CG2" s="166"/>
      <c r="CH2" s="166"/>
      <c r="CI2" s="166"/>
      <c r="CJ2" s="166"/>
      <c r="CK2" s="166"/>
      <c r="CL2" s="166"/>
      <c r="CM2" s="166"/>
      <c r="CN2" s="166"/>
      <c r="CO2" s="166"/>
      <c r="CP2" s="166"/>
      <c r="CQ2" s="166"/>
      <c r="CR2" s="166"/>
      <c r="CS2" s="166"/>
      <c r="CT2" s="166"/>
      <c r="CU2" s="166"/>
      <c r="CV2" s="166"/>
      <c r="CW2" s="166"/>
      <c r="CX2" s="166"/>
      <c r="CY2" s="166"/>
      <c r="CZ2" s="166"/>
      <c r="DA2" s="166"/>
      <c r="DB2" s="166"/>
      <c r="DC2" s="166"/>
      <c r="DD2" s="166"/>
      <c r="DE2" s="166"/>
      <c r="DF2" s="166"/>
      <c r="DG2" s="166"/>
      <c r="DH2" s="166"/>
      <c r="DI2" s="166"/>
      <c r="DJ2" s="166"/>
      <c r="DK2" s="166"/>
      <c r="DL2" s="166"/>
      <c r="DM2" s="166"/>
      <c r="DN2" s="166"/>
      <c r="DO2" s="166"/>
      <c r="DP2" s="166"/>
      <c r="DQ2" s="166"/>
      <c r="DR2" s="166"/>
      <c r="DS2" s="166"/>
      <c r="DT2" s="166"/>
      <c r="DU2" s="166"/>
      <c r="DV2" s="166"/>
      <c r="DW2" s="166"/>
      <c r="DX2" s="166"/>
      <c r="DY2" s="166"/>
      <c r="DZ2" s="166"/>
      <c r="EA2" s="166"/>
      <c r="EB2" s="166"/>
      <c r="EC2" s="166"/>
      <c r="ED2" s="166"/>
      <c r="EE2" s="166"/>
      <c r="EF2" s="166"/>
      <c r="EG2" s="166"/>
      <c r="EH2" s="166"/>
      <c r="EI2" s="166"/>
      <c r="EJ2" s="166"/>
      <c r="EK2" s="166"/>
      <c r="EL2" s="166"/>
      <c r="EM2" s="166"/>
      <c r="EN2" s="166"/>
      <c r="EO2" s="166"/>
      <c r="EP2" s="166"/>
      <c r="EQ2" s="166"/>
      <c r="ER2" s="166"/>
      <c r="ES2" s="166"/>
      <c r="ET2" s="166"/>
      <c r="EU2" s="166"/>
      <c r="EV2" s="166"/>
      <c r="EW2" s="166"/>
      <c r="EX2" s="166"/>
      <c r="EY2" s="166"/>
      <c r="EZ2" s="166"/>
      <c r="FA2" s="166"/>
      <c r="FB2" s="166"/>
      <c r="FC2" s="166"/>
      <c r="FD2" s="166"/>
      <c r="FE2" s="166"/>
      <c r="FF2" s="166"/>
      <c r="FG2" s="166"/>
      <c r="FH2" s="166"/>
      <c r="FI2" s="166"/>
      <c r="FJ2" s="166"/>
      <c r="FK2" s="166"/>
      <c r="FL2" s="166"/>
      <c r="FM2" s="166"/>
      <c r="FN2" s="166"/>
      <c r="FO2" s="166"/>
      <c r="FP2" s="166"/>
      <c r="FQ2" s="166"/>
      <c r="FR2" s="166"/>
      <c r="FS2" s="166"/>
      <c r="FT2" s="166"/>
      <c r="FU2" s="166"/>
      <c r="FV2" s="166"/>
      <c r="FW2" s="166"/>
      <c r="FX2" s="166"/>
      <c r="FY2" s="166"/>
      <c r="FZ2" s="166"/>
      <c r="GA2" s="166"/>
      <c r="GB2" s="166"/>
      <c r="GC2" s="166"/>
      <c r="GD2" s="166"/>
      <c r="GE2" s="166"/>
      <c r="GF2" s="166"/>
      <c r="GG2" s="166"/>
      <c r="GH2" s="166"/>
      <c r="GI2" s="166"/>
      <c r="GJ2" s="166"/>
      <c r="GK2" s="166"/>
      <c r="GL2" s="166"/>
      <c r="GM2" s="166"/>
      <c r="GN2" s="166"/>
      <c r="GO2" s="166"/>
      <c r="GP2" s="166"/>
      <c r="GQ2" s="166"/>
      <c r="GR2" s="166"/>
      <c r="GS2" s="166"/>
      <c r="GT2" s="166"/>
      <c r="GU2" s="166"/>
      <c r="GV2" s="166"/>
      <c r="GW2" s="166"/>
      <c r="GX2" s="166"/>
      <c r="GY2" s="166"/>
      <c r="GZ2" s="166"/>
      <c r="HA2" s="166"/>
      <c r="HB2" s="166"/>
      <c r="HC2" s="166"/>
      <c r="HD2" s="166"/>
      <c r="HE2" s="166"/>
      <c r="HF2" s="166"/>
      <c r="HG2" s="166"/>
      <c r="HH2" s="166"/>
      <c r="HI2" s="166"/>
      <c r="HJ2" s="166"/>
      <c r="HK2" s="166"/>
      <c r="HL2" s="166"/>
      <c r="HM2" s="166"/>
      <c r="HN2" s="166"/>
      <c r="HO2" s="166"/>
      <c r="HP2" s="166"/>
      <c r="HQ2" s="166"/>
      <c r="HR2" s="166"/>
      <c r="HS2" s="166"/>
      <c r="HT2" s="166"/>
      <c r="HU2" s="166"/>
      <c r="HV2" s="166"/>
      <c r="HW2" s="166"/>
      <c r="HX2" s="166"/>
      <c r="HY2" s="166"/>
      <c r="HZ2" s="166"/>
      <c r="IA2" s="166"/>
      <c r="IB2" s="166"/>
      <c r="IC2" s="166"/>
      <c r="ID2" s="166"/>
      <c r="IE2" s="166"/>
      <c r="IF2" s="166"/>
      <c r="IG2" s="166"/>
      <c r="IH2" s="166"/>
      <c r="II2" s="166"/>
      <c r="IJ2" s="166"/>
      <c r="IK2" s="166"/>
      <c r="IL2" s="166"/>
      <c r="IM2" s="166"/>
      <c r="IN2" s="166"/>
      <c r="IO2" s="166"/>
      <c r="IP2" s="166"/>
      <c r="IQ2" s="166"/>
      <c r="IR2" s="166"/>
      <c r="IS2" s="166"/>
      <c r="IT2" s="166"/>
      <c r="IU2" s="166"/>
      <c r="IV2" s="166"/>
      <c r="IW2" s="166"/>
      <c r="IX2" s="166"/>
      <c r="IY2" s="166"/>
      <c r="IZ2" s="166"/>
      <c r="JA2" s="166"/>
      <c r="JB2" s="166"/>
      <c r="JC2" s="166"/>
      <c r="JD2" s="166"/>
      <c r="JE2" s="166"/>
      <c r="JF2" s="166"/>
      <c r="JG2" s="166"/>
      <c r="JH2" s="166"/>
      <c r="JI2" s="166"/>
      <c r="JJ2" s="166"/>
      <c r="JK2" s="166"/>
      <c r="JL2" s="166"/>
      <c r="JM2" s="166"/>
      <c r="JN2" s="166"/>
      <c r="JO2" s="166"/>
      <c r="JP2" s="166"/>
      <c r="JQ2" s="166"/>
      <c r="JR2" s="166"/>
      <c r="JS2" s="166"/>
      <c r="JT2" s="166"/>
      <c r="JU2" s="166"/>
      <c r="JV2" s="166"/>
      <c r="JW2" s="166"/>
      <c r="JX2" s="166"/>
      <c r="JY2" s="166"/>
      <c r="JZ2" s="166"/>
      <c r="KA2" s="166"/>
      <c r="KB2" s="166"/>
      <c r="KC2" s="166"/>
      <c r="KD2" s="166"/>
      <c r="KE2" s="166"/>
      <c r="KF2" s="166"/>
      <c r="KG2" s="166"/>
      <c r="KH2" s="166"/>
      <c r="KI2" s="166"/>
      <c r="KJ2" s="166"/>
      <c r="KK2" s="166"/>
      <c r="KL2" s="166"/>
    </row>
    <row r="3" spans="1:298" s="167" customFormat="1" ht="16.5">
      <c r="A3" s="2"/>
      <c r="B3" s="2"/>
      <c r="C3" s="3"/>
      <c r="D3" s="403"/>
      <c r="E3" s="403"/>
      <c r="F3" s="403"/>
      <c r="G3" s="403"/>
      <c r="H3" s="403"/>
      <c r="I3" s="403"/>
      <c r="J3" s="403"/>
      <c r="K3" s="403"/>
      <c r="L3" s="403"/>
      <c r="M3" s="403"/>
      <c r="N3" s="403"/>
      <c r="O3" s="403"/>
      <c r="P3" s="403"/>
      <c r="Q3" s="403"/>
      <c r="R3" s="403"/>
      <c r="S3" s="403"/>
      <c r="T3" s="403"/>
      <c r="U3" s="403"/>
      <c r="V3" s="403"/>
      <c r="W3" s="403"/>
      <c r="X3" s="403"/>
      <c r="Y3" s="403"/>
      <c r="Z3" s="403"/>
      <c r="AA3" s="403"/>
      <c r="AB3" s="403"/>
      <c r="AC3" s="403"/>
      <c r="AD3" s="403"/>
      <c r="AE3" s="403"/>
      <c r="AF3" s="403"/>
      <c r="AG3" s="403"/>
      <c r="AH3" s="403"/>
      <c r="AI3" s="403"/>
      <c r="AJ3" s="403"/>
      <c r="AK3" s="403"/>
      <c r="AL3" s="404"/>
      <c r="AM3" s="404"/>
      <c r="AN3" s="404"/>
      <c r="AO3" s="166"/>
      <c r="AP3" s="166"/>
      <c r="AQ3" s="166"/>
      <c r="AR3" s="166"/>
      <c r="AS3" s="166"/>
      <c r="AT3" s="166"/>
      <c r="AU3" s="166"/>
      <c r="AV3" s="166"/>
      <c r="AW3" s="166"/>
      <c r="AX3" s="166"/>
      <c r="AY3" s="166"/>
      <c r="AZ3" s="166"/>
      <c r="BA3" s="166"/>
      <c r="BB3" s="166"/>
      <c r="BC3" s="166"/>
      <c r="BD3" s="166"/>
      <c r="BE3" s="166"/>
      <c r="BF3" s="166"/>
      <c r="BG3" s="166"/>
      <c r="BH3" s="166"/>
      <c r="BI3" s="166"/>
      <c r="BJ3" s="166"/>
      <c r="BK3" s="166"/>
      <c r="BL3" s="166"/>
      <c r="BM3" s="166"/>
      <c r="BN3" s="166"/>
      <c r="BO3" s="166"/>
      <c r="BP3" s="166"/>
      <c r="BQ3" s="166"/>
      <c r="BR3" s="166"/>
      <c r="BS3" s="166"/>
      <c r="BT3" s="166"/>
      <c r="BU3" s="166"/>
      <c r="BV3" s="166"/>
      <c r="BW3" s="166"/>
      <c r="BX3" s="166"/>
      <c r="BY3" s="166"/>
      <c r="BZ3" s="166"/>
      <c r="CA3" s="166"/>
      <c r="CB3" s="166"/>
      <c r="CC3" s="166"/>
      <c r="CD3" s="166"/>
      <c r="CE3" s="166"/>
      <c r="CF3" s="166"/>
      <c r="CG3" s="166"/>
      <c r="CH3" s="166"/>
      <c r="CI3" s="166"/>
      <c r="CJ3" s="166"/>
      <c r="CK3" s="166"/>
      <c r="CL3" s="166"/>
      <c r="CM3" s="166"/>
      <c r="CN3" s="166"/>
      <c r="CO3" s="166"/>
      <c r="CP3" s="166"/>
      <c r="CQ3" s="166"/>
      <c r="CR3" s="166"/>
      <c r="CS3" s="166"/>
      <c r="CT3" s="166"/>
      <c r="CU3" s="166"/>
      <c r="CV3" s="166"/>
      <c r="CW3" s="166"/>
      <c r="CX3" s="166"/>
      <c r="CY3" s="166"/>
      <c r="CZ3" s="166"/>
      <c r="DA3" s="166"/>
      <c r="DB3" s="166"/>
      <c r="DC3" s="166"/>
      <c r="DD3" s="166"/>
      <c r="DE3" s="166"/>
      <c r="DF3" s="166"/>
      <c r="DG3" s="166"/>
      <c r="DH3" s="166"/>
      <c r="DI3" s="166"/>
      <c r="DJ3" s="166"/>
      <c r="DK3" s="166"/>
      <c r="DL3" s="166"/>
      <c r="DM3" s="166"/>
      <c r="DN3" s="166"/>
      <c r="DO3" s="166"/>
      <c r="DP3" s="166"/>
      <c r="DQ3" s="166"/>
      <c r="DR3" s="166"/>
      <c r="DS3" s="166"/>
      <c r="DT3" s="166"/>
      <c r="DU3" s="166"/>
      <c r="DV3" s="166"/>
      <c r="DW3" s="166"/>
      <c r="DX3" s="166"/>
      <c r="DY3" s="166"/>
      <c r="DZ3" s="166"/>
      <c r="EA3" s="166"/>
      <c r="EB3" s="166"/>
      <c r="EC3" s="166"/>
      <c r="ED3" s="166"/>
      <c r="EE3" s="166"/>
      <c r="EF3" s="166"/>
      <c r="EG3" s="166"/>
      <c r="EH3" s="166"/>
      <c r="EI3" s="166"/>
      <c r="EJ3" s="166"/>
      <c r="EK3" s="166"/>
      <c r="EL3" s="166"/>
      <c r="EM3" s="166"/>
      <c r="EN3" s="166"/>
      <c r="EO3" s="166"/>
      <c r="EP3" s="166"/>
      <c r="EQ3" s="166"/>
      <c r="ER3" s="166"/>
      <c r="ES3" s="166"/>
      <c r="ET3" s="166"/>
      <c r="EU3" s="166"/>
      <c r="EV3" s="166"/>
      <c r="EW3" s="166"/>
      <c r="EX3" s="166"/>
      <c r="EY3" s="166"/>
      <c r="EZ3" s="166"/>
      <c r="FA3" s="166"/>
      <c r="FB3" s="166"/>
      <c r="FC3" s="166"/>
      <c r="FD3" s="166"/>
      <c r="FE3" s="166"/>
      <c r="FF3" s="166"/>
      <c r="FG3" s="166"/>
      <c r="FH3" s="166"/>
      <c r="FI3" s="166"/>
      <c r="FJ3" s="166"/>
      <c r="FK3" s="166"/>
      <c r="FL3" s="166"/>
      <c r="FM3" s="166"/>
      <c r="FN3" s="166"/>
      <c r="FO3" s="166"/>
      <c r="FP3" s="166"/>
      <c r="FQ3" s="166"/>
      <c r="FR3" s="166"/>
      <c r="FS3" s="166"/>
      <c r="FT3" s="166"/>
      <c r="FU3" s="166"/>
      <c r="FV3" s="166"/>
      <c r="FW3" s="166"/>
      <c r="FX3" s="166"/>
      <c r="FY3" s="166"/>
      <c r="FZ3" s="166"/>
      <c r="GA3" s="166"/>
      <c r="GB3" s="166"/>
      <c r="GC3" s="166"/>
      <c r="GD3" s="166"/>
      <c r="GE3" s="166"/>
      <c r="GF3" s="166"/>
      <c r="GG3" s="166"/>
      <c r="GH3" s="166"/>
      <c r="GI3" s="166"/>
      <c r="GJ3" s="166"/>
      <c r="GK3" s="166"/>
      <c r="GL3" s="166"/>
      <c r="GM3" s="166"/>
      <c r="GN3" s="166"/>
      <c r="GO3" s="166"/>
      <c r="GP3" s="166"/>
      <c r="GQ3" s="166"/>
      <c r="GR3" s="166"/>
      <c r="GS3" s="166"/>
      <c r="GT3" s="166"/>
      <c r="GU3" s="166"/>
      <c r="GV3" s="166"/>
      <c r="GW3" s="166"/>
      <c r="GX3" s="166"/>
      <c r="GY3" s="166"/>
      <c r="GZ3" s="166"/>
      <c r="HA3" s="166"/>
      <c r="HB3" s="166"/>
      <c r="HC3" s="166"/>
      <c r="HD3" s="166"/>
      <c r="HE3" s="166"/>
      <c r="HF3" s="166"/>
      <c r="HG3" s="166"/>
      <c r="HH3" s="166"/>
      <c r="HI3" s="166"/>
      <c r="HJ3" s="166"/>
      <c r="HK3" s="166"/>
      <c r="HL3" s="166"/>
      <c r="HM3" s="166"/>
      <c r="HN3" s="166"/>
      <c r="HO3" s="166"/>
      <c r="HP3" s="166"/>
      <c r="HQ3" s="166"/>
      <c r="HR3" s="166"/>
      <c r="HS3" s="166"/>
      <c r="HT3" s="166"/>
      <c r="HU3" s="166"/>
      <c r="HV3" s="166"/>
      <c r="HW3" s="166"/>
      <c r="HX3" s="166"/>
      <c r="HY3" s="166"/>
      <c r="HZ3" s="166"/>
      <c r="IA3" s="166"/>
      <c r="IB3" s="166"/>
      <c r="IC3" s="166"/>
      <c r="ID3" s="166"/>
      <c r="IE3" s="166"/>
      <c r="IF3" s="166"/>
      <c r="IG3" s="166"/>
      <c r="IH3" s="166"/>
      <c r="II3" s="166"/>
      <c r="IJ3" s="166"/>
      <c r="IK3" s="166"/>
      <c r="IL3" s="166"/>
      <c r="IM3" s="166"/>
      <c r="IN3" s="166"/>
      <c r="IO3" s="166"/>
      <c r="IP3" s="166"/>
      <c r="IQ3" s="166"/>
      <c r="IR3" s="166"/>
      <c r="IS3" s="166"/>
      <c r="IT3" s="166"/>
      <c r="IU3" s="166"/>
      <c r="IV3" s="166"/>
      <c r="IW3" s="166"/>
      <c r="IX3" s="166"/>
      <c r="IY3" s="166"/>
      <c r="IZ3" s="166"/>
      <c r="JA3" s="166"/>
      <c r="JB3" s="166"/>
      <c r="JC3" s="166"/>
      <c r="JD3" s="166"/>
      <c r="JE3" s="166"/>
      <c r="JF3" s="166"/>
      <c r="JG3" s="166"/>
      <c r="JH3" s="166"/>
      <c r="JI3" s="166"/>
      <c r="JJ3" s="166"/>
      <c r="JK3" s="166"/>
      <c r="JL3" s="166"/>
      <c r="JM3" s="166"/>
      <c r="JN3" s="166"/>
      <c r="JO3" s="166"/>
      <c r="JP3" s="166"/>
      <c r="JQ3" s="166"/>
      <c r="JR3" s="166"/>
      <c r="JS3" s="166"/>
      <c r="JT3" s="166"/>
      <c r="JU3" s="166"/>
      <c r="JV3" s="166"/>
      <c r="JW3" s="166"/>
      <c r="JX3" s="166"/>
      <c r="JY3" s="166"/>
      <c r="JZ3" s="166"/>
      <c r="KA3" s="166"/>
      <c r="KB3" s="166"/>
      <c r="KC3" s="166"/>
      <c r="KD3" s="166"/>
      <c r="KE3" s="166"/>
      <c r="KF3" s="166"/>
      <c r="KG3" s="166"/>
      <c r="KH3" s="166"/>
      <c r="KI3" s="166"/>
      <c r="KJ3" s="166"/>
      <c r="KK3" s="166"/>
      <c r="KL3" s="166"/>
    </row>
    <row r="4" spans="1:298" s="167" customFormat="1" ht="26.25" customHeight="1">
      <c r="A4" s="405" t="s">
        <v>0</v>
      </c>
      <c r="B4" s="406"/>
      <c r="C4" s="407"/>
      <c r="D4" s="408" t="s">
        <v>489</v>
      </c>
      <c r="E4" s="409"/>
      <c r="F4" s="409"/>
      <c r="G4" s="409"/>
      <c r="H4" s="409"/>
      <c r="I4" s="409"/>
      <c r="J4" s="409"/>
      <c r="K4" s="409"/>
      <c r="L4" s="409"/>
      <c r="M4" s="409"/>
      <c r="N4" s="410"/>
      <c r="O4" s="411"/>
      <c r="P4" s="411"/>
      <c r="Q4" s="411"/>
      <c r="R4" s="1"/>
      <c r="S4" s="1"/>
      <c r="T4" s="1"/>
      <c r="U4" s="1"/>
      <c r="V4" s="1"/>
      <c r="W4" s="1"/>
      <c r="X4" s="1"/>
      <c r="Y4" s="1"/>
      <c r="Z4" s="1"/>
      <c r="AA4" s="1"/>
      <c r="AB4" s="1"/>
      <c r="AC4" s="1"/>
      <c r="AD4" s="1"/>
      <c r="AE4" s="1"/>
      <c r="AF4" s="1"/>
      <c r="AG4" s="1"/>
      <c r="AH4" s="1"/>
      <c r="AI4" s="1"/>
      <c r="AJ4" s="1"/>
      <c r="AK4" s="1"/>
      <c r="AL4" s="1"/>
      <c r="AM4" s="1"/>
      <c r="AN4" s="1"/>
      <c r="AO4" s="166"/>
      <c r="AP4" s="166"/>
      <c r="AQ4" s="166"/>
      <c r="AR4" s="166"/>
      <c r="AS4" s="166"/>
      <c r="AT4" s="166"/>
      <c r="AU4" s="166"/>
      <c r="AV4" s="166"/>
      <c r="AW4" s="166"/>
      <c r="AX4" s="166"/>
      <c r="AY4" s="166"/>
      <c r="AZ4" s="166"/>
      <c r="BA4" s="166"/>
      <c r="BB4" s="166"/>
      <c r="BC4" s="166"/>
      <c r="BD4" s="166"/>
      <c r="BE4" s="166"/>
      <c r="BF4" s="166"/>
      <c r="BG4" s="166"/>
      <c r="BH4" s="166"/>
      <c r="BI4" s="166"/>
      <c r="BJ4" s="166"/>
      <c r="BK4" s="166"/>
      <c r="BL4" s="166"/>
      <c r="BM4" s="166"/>
      <c r="BN4" s="166"/>
      <c r="BO4" s="166"/>
      <c r="BP4" s="166"/>
      <c r="BQ4" s="166"/>
      <c r="BR4" s="166"/>
      <c r="BS4" s="166"/>
      <c r="BT4" s="166"/>
      <c r="BU4" s="166"/>
      <c r="BV4" s="166"/>
      <c r="BW4" s="166"/>
      <c r="BX4" s="166"/>
      <c r="BY4" s="166"/>
      <c r="BZ4" s="166"/>
      <c r="CA4" s="166"/>
      <c r="CB4" s="166"/>
      <c r="CC4" s="166"/>
      <c r="CD4" s="166"/>
      <c r="CE4" s="166"/>
      <c r="CF4" s="166"/>
      <c r="CG4" s="166"/>
      <c r="CH4" s="166"/>
      <c r="CI4" s="166"/>
      <c r="CJ4" s="166"/>
      <c r="CK4" s="166"/>
      <c r="CL4" s="166"/>
      <c r="CM4" s="166"/>
      <c r="CN4" s="166"/>
      <c r="CO4" s="166"/>
      <c r="CP4" s="166"/>
      <c r="CQ4" s="166"/>
      <c r="CR4" s="166"/>
      <c r="CS4" s="166"/>
      <c r="CT4" s="166"/>
      <c r="CU4" s="166"/>
      <c r="CV4" s="166"/>
      <c r="CW4" s="166"/>
      <c r="CX4" s="166"/>
      <c r="CY4" s="166"/>
      <c r="CZ4" s="166"/>
      <c r="DA4" s="166"/>
      <c r="DB4" s="166"/>
      <c r="DC4" s="166"/>
      <c r="DD4" s="166"/>
      <c r="DE4" s="166"/>
      <c r="DF4" s="166"/>
      <c r="DG4" s="166"/>
      <c r="DH4" s="166"/>
      <c r="DI4" s="166"/>
      <c r="DJ4" s="166"/>
      <c r="DK4" s="166"/>
      <c r="DL4" s="166"/>
      <c r="DM4" s="166"/>
      <c r="DN4" s="166"/>
      <c r="DO4" s="166"/>
      <c r="DP4" s="166"/>
      <c r="DQ4" s="166"/>
      <c r="DR4" s="166"/>
      <c r="DS4" s="166"/>
      <c r="DT4" s="166"/>
      <c r="DU4" s="166"/>
      <c r="DV4" s="166"/>
      <c r="DW4" s="166"/>
      <c r="DX4" s="166"/>
      <c r="DY4" s="166"/>
      <c r="DZ4" s="166"/>
      <c r="EA4" s="166"/>
      <c r="EB4" s="166"/>
      <c r="EC4" s="166"/>
      <c r="ED4" s="166"/>
      <c r="EE4" s="166"/>
      <c r="EF4" s="166"/>
      <c r="EG4" s="166"/>
      <c r="EH4" s="166"/>
      <c r="EI4" s="166"/>
      <c r="EJ4" s="166"/>
      <c r="EK4" s="166"/>
      <c r="EL4" s="166"/>
      <c r="EM4" s="166"/>
      <c r="EN4" s="166"/>
      <c r="EO4" s="166"/>
      <c r="EP4" s="166"/>
      <c r="EQ4" s="166"/>
      <c r="ER4" s="166"/>
      <c r="ES4" s="166"/>
      <c r="ET4" s="166"/>
      <c r="EU4" s="166"/>
      <c r="EV4" s="166"/>
      <c r="EW4" s="166"/>
      <c r="EX4" s="166"/>
      <c r="EY4" s="166"/>
      <c r="EZ4" s="166"/>
      <c r="FA4" s="166"/>
      <c r="FB4" s="166"/>
      <c r="FC4" s="166"/>
      <c r="FD4" s="166"/>
      <c r="FE4" s="166"/>
      <c r="FF4" s="166"/>
      <c r="FG4" s="166"/>
      <c r="FH4" s="166"/>
      <c r="FI4" s="166"/>
      <c r="FJ4" s="166"/>
      <c r="FK4" s="166"/>
      <c r="FL4" s="166"/>
      <c r="FM4" s="166"/>
      <c r="FN4" s="166"/>
      <c r="FO4" s="166"/>
      <c r="FP4" s="166"/>
      <c r="FQ4" s="166"/>
      <c r="FR4" s="166"/>
      <c r="FS4" s="166"/>
      <c r="FT4" s="166"/>
      <c r="FU4" s="166"/>
      <c r="FV4" s="166"/>
      <c r="FW4" s="166"/>
      <c r="FX4" s="166"/>
      <c r="FY4" s="166"/>
      <c r="FZ4" s="166"/>
      <c r="GA4" s="166"/>
      <c r="GB4" s="166"/>
      <c r="GC4" s="166"/>
      <c r="GD4" s="166"/>
      <c r="GE4" s="166"/>
      <c r="GF4" s="166"/>
      <c r="GG4" s="166"/>
      <c r="GH4" s="166"/>
      <c r="GI4" s="166"/>
      <c r="GJ4" s="166"/>
      <c r="GK4" s="166"/>
      <c r="GL4" s="166"/>
      <c r="GM4" s="166"/>
      <c r="GN4" s="166"/>
      <c r="GO4" s="166"/>
      <c r="GP4" s="166"/>
      <c r="GQ4" s="166"/>
      <c r="GR4" s="166"/>
      <c r="GS4" s="166"/>
      <c r="GT4" s="166"/>
      <c r="GU4" s="166"/>
      <c r="GV4" s="166"/>
      <c r="GW4" s="166"/>
      <c r="GX4" s="166"/>
      <c r="GY4" s="166"/>
      <c r="GZ4" s="166"/>
      <c r="HA4" s="166"/>
      <c r="HB4" s="166"/>
      <c r="HC4" s="166"/>
      <c r="HD4" s="166"/>
      <c r="HE4" s="166"/>
      <c r="HF4" s="166"/>
      <c r="HG4" s="166"/>
      <c r="HH4" s="166"/>
      <c r="HI4" s="166"/>
      <c r="HJ4" s="166"/>
      <c r="HK4" s="166"/>
      <c r="HL4" s="166"/>
      <c r="HM4" s="166"/>
      <c r="HN4" s="166"/>
      <c r="HO4" s="166"/>
      <c r="HP4" s="166"/>
      <c r="HQ4" s="166"/>
      <c r="HR4" s="166"/>
      <c r="HS4" s="166"/>
      <c r="HT4" s="166"/>
      <c r="HU4" s="166"/>
      <c r="HV4" s="166"/>
      <c r="HW4" s="166"/>
      <c r="HX4" s="166"/>
      <c r="HY4" s="166"/>
      <c r="HZ4" s="166"/>
      <c r="IA4" s="166"/>
      <c r="IB4" s="166"/>
      <c r="IC4" s="166"/>
      <c r="ID4" s="166"/>
      <c r="IE4" s="166"/>
      <c r="IF4" s="166"/>
      <c r="IG4" s="166"/>
      <c r="IH4" s="166"/>
      <c r="II4" s="166"/>
      <c r="IJ4" s="166"/>
      <c r="IK4" s="166"/>
      <c r="IL4" s="166"/>
      <c r="IM4" s="166"/>
      <c r="IN4" s="166"/>
      <c r="IO4" s="166"/>
      <c r="IP4" s="166"/>
      <c r="IQ4" s="166"/>
      <c r="IR4" s="166"/>
      <c r="IS4" s="166"/>
      <c r="IT4" s="166"/>
      <c r="IU4" s="166"/>
      <c r="IV4" s="166"/>
      <c r="IW4" s="166"/>
      <c r="IX4" s="166"/>
      <c r="IY4" s="166"/>
      <c r="IZ4" s="166"/>
      <c r="JA4" s="166"/>
      <c r="JB4" s="166"/>
      <c r="JC4" s="166"/>
      <c r="JD4" s="166"/>
      <c r="JE4" s="166"/>
      <c r="JF4" s="166"/>
      <c r="JG4" s="166"/>
      <c r="JH4" s="166"/>
      <c r="JI4" s="166"/>
      <c r="JJ4" s="166"/>
      <c r="JK4" s="166"/>
      <c r="JL4" s="166"/>
      <c r="JM4" s="166"/>
      <c r="JN4" s="166"/>
      <c r="JO4" s="166"/>
      <c r="JP4" s="166"/>
      <c r="JQ4" s="166"/>
      <c r="JR4" s="166"/>
      <c r="JS4" s="166"/>
      <c r="JT4" s="166"/>
      <c r="JU4" s="166"/>
      <c r="JV4" s="166"/>
      <c r="JW4" s="166"/>
      <c r="JX4" s="166"/>
      <c r="JY4" s="166"/>
      <c r="JZ4" s="166"/>
      <c r="KA4" s="166"/>
      <c r="KB4" s="166"/>
      <c r="KC4" s="166"/>
      <c r="KD4" s="166"/>
      <c r="KE4" s="166"/>
      <c r="KF4" s="166"/>
      <c r="KG4" s="166"/>
      <c r="KH4" s="166"/>
      <c r="KI4" s="166"/>
      <c r="KJ4" s="166"/>
      <c r="KK4" s="166"/>
      <c r="KL4" s="166"/>
    </row>
    <row r="5" spans="1:298" s="167" customFormat="1" ht="60" customHeight="1">
      <c r="A5" s="405" t="s">
        <v>1</v>
      </c>
      <c r="B5" s="406"/>
      <c r="C5" s="407"/>
      <c r="D5" s="416" t="s">
        <v>421</v>
      </c>
      <c r="E5" s="417"/>
      <c r="F5" s="417"/>
      <c r="G5" s="417"/>
      <c r="H5" s="417"/>
      <c r="I5" s="417"/>
      <c r="J5" s="417"/>
      <c r="K5" s="417"/>
      <c r="L5" s="417"/>
      <c r="M5" s="417"/>
      <c r="N5" s="418"/>
      <c r="O5" s="1"/>
      <c r="P5" s="1"/>
      <c r="Q5" s="1"/>
      <c r="R5" s="1"/>
      <c r="S5" s="1"/>
      <c r="T5" s="1"/>
      <c r="U5" s="1"/>
      <c r="V5" s="1"/>
      <c r="W5" s="1"/>
      <c r="X5" s="1"/>
      <c r="Y5" s="1"/>
      <c r="Z5" s="1"/>
      <c r="AA5" s="1"/>
      <c r="AB5" s="1"/>
      <c r="AC5" s="1"/>
      <c r="AD5" s="1"/>
      <c r="AE5" s="1"/>
      <c r="AF5" s="1"/>
      <c r="AG5" s="1"/>
      <c r="AH5" s="1"/>
      <c r="AI5" s="1"/>
      <c r="AJ5" s="1"/>
      <c r="AK5" s="1"/>
      <c r="AL5" s="1"/>
      <c r="AM5" s="1"/>
      <c r="AN5" s="1"/>
      <c r="AO5" s="166"/>
      <c r="AP5" s="166"/>
      <c r="AQ5" s="166"/>
      <c r="AR5" s="166"/>
      <c r="AS5" s="166"/>
      <c r="AT5" s="166"/>
      <c r="AU5" s="166"/>
      <c r="AV5" s="166"/>
      <c r="AW5" s="166"/>
      <c r="AX5" s="166"/>
      <c r="AY5" s="166"/>
      <c r="AZ5" s="166"/>
      <c r="BA5" s="166"/>
      <c r="BB5" s="166"/>
      <c r="BC5" s="166"/>
      <c r="BD5" s="166"/>
      <c r="BE5" s="166"/>
      <c r="BF5" s="166"/>
      <c r="BG5" s="166"/>
      <c r="BH5" s="166"/>
      <c r="BI5" s="166"/>
      <c r="BJ5" s="166"/>
      <c r="BK5" s="166"/>
      <c r="BL5" s="166"/>
      <c r="BM5" s="166"/>
      <c r="BN5" s="166"/>
      <c r="BO5" s="166"/>
      <c r="BP5" s="166"/>
      <c r="BQ5" s="166"/>
      <c r="BR5" s="166"/>
      <c r="BS5" s="166"/>
      <c r="BT5" s="166"/>
      <c r="BU5" s="166"/>
      <c r="BV5" s="166"/>
      <c r="BW5" s="166"/>
      <c r="BX5" s="166"/>
      <c r="BY5" s="166"/>
      <c r="BZ5" s="166"/>
      <c r="CA5" s="166"/>
      <c r="CB5" s="166"/>
      <c r="CC5" s="166"/>
      <c r="CD5" s="166"/>
      <c r="CE5" s="166"/>
      <c r="CF5" s="166"/>
      <c r="CG5" s="166"/>
      <c r="CH5" s="166"/>
      <c r="CI5" s="166"/>
      <c r="CJ5" s="166"/>
      <c r="CK5" s="166"/>
      <c r="CL5" s="166"/>
      <c r="CM5" s="166"/>
      <c r="CN5" s="166"/>
      <c r="CO5" s="166"/>
      <c r="CP5" s="166"/>
      <c r="CQ5" s="166"/>
      <c r="CR5" s="166"/>
      <c r="CS5" s="166"/>
      <c r="CT5" s="166"/>
      <c r="CU5" s="166"/>
      <c r="CV5" s="166"/>
      <c r="CW5" s="166"/>
      <c r="CX5" s="166"/>
      <c r="CY5" s="166"/>
      <c r="CZ5" s="166"/>
      <c r="DA5" s="166"/>
      <c r="DB5" s="166"/>
      <c r="DC5" s="166"/>
      <c r="DD5" s="166"/>
      <c r="DE5" s="166"/>
      <c r="DF5" s="166"/>
      <c r="DG5" s="166"/>
      <c r="DH5" s="166"/>
      <c r="DI5" s="166"/>
      <c r="DJ5" s="166"/>
      <c r="DK5" s="166"/>
      <c r="DL5" s="166"/>
      <c r="DM5" s="166"/>
      <c r="DN5" s="166"/>
      <c r="DO5" s="166"/>
      <c r="DP5" s="166"/>
      <c r="DQ5" s="166"/>
      <c r="DR5" s="166"/>
      <c r="DS5" s="166"/>
      <c r="DT5" s="166"/>
      <c r="DU5" s="166"/>
      <c r="DV5" s="166"/>
      <c r="DW5" s="166"/>
      <c r="DX5" s="166"/>
      <c r="DY5" s="166"/>
      <c r="DZ5" s="166"/>
      <c r="EA5" s="166"/>
      <c r="EB5" s="166"/>
      <c r="EC5" s="166"/>
      <c r="ED5" s="166"/>
      <c r="EE5" s="166"/>
      <c r="EF5" s="166"/>
      <c r="EG5" s="166"/>
      <c r="EH5" s="166"/>
      <c r="EI5" s="166"/>
      <c r="EJ5" s="166"/>
      <c r="EK5" s="166"/>
      <c r="EL5" s="166"/>
      <c r="EM5" s="166"/>
      <c r="EN5" s="166"/>
      <c r="EO5" s="166"/>
      <c r="EP5" s="166"/>
      <c r="EQ5" s="166"/>
      <c r="ER5" s="166"/>
      <c r="ES5" s="166"/>
      <c r="ET5" s="166"/>
      <c r="EU5" s="166"/>
      <c r="EV5" s="166"/>
      <c r="EW5" s="166"/>
      <c r="EX5" s="166"/>
      <c r="EY5" s="166"/>
      <c r="EZ5" s="166"/>
      <c r="FA5" s="166"/>
      <c r="FB5" s="166"/>
      <c r="FC5" s="166"/>
      <c r="FD5" s="166"/>
      <c r="FE5" s="166"/>
      <c r="FF5" s="166"/>
      <c r="FG5" s="166"/>
      <c r="FH5" s="166"/>
      <c r="FI5" s="166"/>
      <c r="FJ5" s="166"/>
      <c r="FK5" s="166"/>
      <c r="FL5" s="166"/>
      <c r="FM5" s="166"/>
      <c r="FN5" s="166"/>
      <c r="FO5" s="166"/>
      <c r="FP5" s="166"/>
      <c r="FQ5" s="166"/>
      <c r="FR5" s="166"/>
      <c r="FS5" s="166"/>
      <c r="FT5" s="166"/>
      <c r="FU5" s="166"/>
      <c r="FV5" s="166"/>
      <c r="FW5" s="166"/>
      <c r="FX5" s="166"/>
      <c r="FY5" s="166"/>
      <c r="FZ5" s="166"/>
      <c r="GA5" s="166"/>
      <c r="GB5" s="166"/>
      <c r="GC5" s="166"/>
      <c r="GD5" s="166"/>
      <c r="GE5" s="166"/>
      <c r="GF5" s="166"/>
      <c r="GG5" s="166"/>
      <c r="GH5" s="166"/>
      <c r="GI5" s="166"/>
      <c r="GJ5" s="166"/>
      <c r="GK5" s="166"/>
      <c r="GL5" s="166"/>
      <c r="GM5" s="166"/>
      <c r="GN5" s="166"/>
      <c r="GO5" s="166"/>
      <c r="GP5" s="166"/>
      <c r="GQ5" s="166"/>
      <c r="GR5" s="166"/>
      <c r="GS5" s="166"/>
      <c r="GT5" s="166"/>
      <c r="GU5" s="166"/>
      <c r="GV5" s="166"/>
      <c r="GW5" s="166"/>
      <c r="GX5" s="166"/>
      <c r="GY5" s="166"/>
      <c r="GZ5" s="166"/>
      <c r="HA5" s="166"/>
      <c r="HB5" s="166"/>
      <c r="HC5" s="166"/>
      <c r="HD5" s="166"/>
      <c r="HE5" s="166"/>
      <c r="HF5" s="166"/>
      <c r="HG5" s="166"/>
      <c r="HH5" s="166"/>
      <c r="HI5" s="166"/>
      <c r="HJ5" s="166"/>
      <c r="HK5" s="166"/>
      <c r="HL5" s="166"/>
      <c r="HM5" s="166"/>
      <c r="HN5" s="166"/>
      <c r="HO5" s="166"/>
      <c r="HP5" s="166"/>
      <c r="HQ5" s="166"/>
      <c r="HR5" s="166"/>
      <c r="HS5" s="166"/>
      <c r="HT5" s="166"/>
      <c r="HU5" s="166"/>
      <c r="HV5" s="166"/>
      <c r="HW5" s="166"/>
      <c r="HX5" s="166"/>
      <c r="HY5" s="166"/>
      <c r="HZ5" s="166"/>
      <c r="IA5" s="166"/>
      <c r="IB5" s="166"/>
      <c r="IC5" s="166"/>
      <c r="ID5" s="166"/>
      <c r="IE5" s="166"/>
      <c r="IF5" s="166"/>
      <c r="IG5" s="166"/>
      <c r="IH5" s="166"/>
      <c r="II5" s="166"/>
      <c r="IJ5" s="166"/>
      <c r="IK5" s="166"/>
      <c r="IL5" s="166"/>
      <c r="IM5" s="166"/>
      <c r="IN5" s="166"/>
      <c r="IO5" s="166"/>
      <c r="IP5" s="166"/>
      <c r="IQ5" s="166"/>
      <c r="IR5" s="166"/>
      <c r="IS5" s="166"/>
      <c r="IT5" s="166"/>
      <c r="IU5" s="166"/>
      <c r="IV5" s="166"/>
      <c r="IW5" s="166"/>
      <c r="IX5" s="166"/>
      <c r="IY5" s="166"/>
      <c r="IZ5" s="166"/>
      <c r="JA5" s="166"/>
      <c r="JB5" s="166"/>
      <c r="JC5" s="166"/>
      <c r="JD5" s="166"/>
      <c r="JE5" s="166"/>
      <c r="JF5" s="166"/>
      <c r="JG5" s="166"/>
      <c r="JH5" s="166"/>
      <c r="JI5" s="166"/>
      <c r="JJ5" s="166"/>
      <c r="JK5" s="166"/>
      <c r="JL5" s="166"/>
      <c r="JM5" s="166"/>
      <c r="JN5" s="166"/>
      <c r="JO5" s="166"/>
      <c r="JP5" s="166"/>
      <c r="JQ5" s="166"/>
      <c r="JR5" s="166"/>
      <c r="JS5" s="166"/>
      <c r="JT5" s="166"/>
      <c r="JU5" s="166"/>
      <c r="JV5" s="166"/>
      <c r="JW5" s="166"/>
      <c r="JX5" s="166"/>
      <c r="JY5" s="166"/>
      <c r="JZ5" s="166"/>
      <c r="KA5" s="166"/>
      <c r="KB5" s="166"/>
      <c r="KC5" s="166"/>
      <c r="KD5" s="166"/>
      <c r="KE5" s="166"/>
      <c r="KF5" s="166"/>
      <c r="KG5" s="166"/>
      <c r="KH5" s="166"/>
      <c r="KI5" s="166"/>
      <c r="KJ5" s="166"/>
      <c r="KK5" s="166"/>
      <c r="KL5" s="166"/>
    </row>
    <row r="6" spans="1:298" s="167" customFormat="1" ht="49.5" customHeight="1">
      <c r="A6" s="405" t="s">
        <v>2</v>
      </c>
      <c r="B6" s="406"/>
      <c r="C6" s="407"/>
      <c r="D6" s="416" t="s">
        <v>387</v>
      </c>
      <c r="E6" s="417"/>
      <c r="F6" s="417"/>
      <c r="G6" s="417"/>
      <c r="H6" s="417"/>
      <c r="I6" s="417"/>
      <c r="J6" s="417"/>
      <c r="K6" s="417"/>
      <c r="L6" s="417"/>
      <c r="M6" s="417"/>
      <c r="N6" s="418"/>
      <c r="O6" s="1"/>
      <c r="P6" s="1"/>
      <c r="Q6" s="1"/>
      <c r="R6" s="1"/>
      <c r="S6" s="1"/>
      <c r="T6" s="1"/>
      <c r="U6" s="1"/>
      <c r="V6" s="1"/>
      <c r="W6" s="1"/>
      <c r="X6" s="1"/>
      <c r="Y6" s="1"/>
      <c r="Z6" s="1"/>
      <c r="AA6" s="1"/>
      <c r="AB6" s="1"/>
      <c r="AC6" s="1"/>
      <c r="AD6" s="1"/>
      <c r="AE6" s="1"/>
      <c r="AF6" s="1"/>
      <c r="AG6" s="1"/>
      <c r="AH6" s="1"/>
      <c r="AI6" s="1"/>
      <c r="AJ6" s="1"/>
      <c r="AK6" s="1"/>
      <c r="AL6" s="1"/>
      <c r="AM6" s="1"/>
      <c r="AN6" s="1"/>
      <c r="AO6" s="166"/>
      <c r="AP6" s="166"/>
      <c r="AQ6" s="166"/>
      <c r="AR6" s="166"/>
      <c r="AS6" s="166"/>
      <c r="AT6" s="166"/>
      <c r="AU6" s="166"/>
      <c r="AV6" s="166"/>
      <c r="AW6" s="166"/>
      <c r="AX6" s="166"/>
      <c r="AY6" s="166"/>
      <c r="AZ6" s="166"/>
      <c r="BA6" s="166"/>
      <c r="BB6" s="166"/>
      <c r="BC6" s="166"/>
      <c r="BD6" s="166"/>
      <c r="BE6" s="166"/>
      <c r="BF6" s="166"/>
      <c r="BG6" s="166"/>
      <c r="BH6" s="166"/>
      <c r="BI6" s="166"/>
      <c r="BJ6" s="166"/>
      <c r="BK6" s="166"/>
      <c r="BL6" s="166"/>
      <c r="BM6" s="166"/>
      <c r="BN6" s="166"/>
      <c r="BO6" s="166"/>
      <c r="BP6" s="166"/>
      <c r="BQ6" s="166"/>
      <c r="BR6" s="166"/>
      <c r="BS6" s="166"/>
      <c r="BT6" s="166"/>
      <c r="BU6" s="166"/>
      <c r="BV6" s="166"/>
      <c r="BW6" s="166"/>
      <c r="BX6" s="166"/>
      <c r="BY6" s="166"/>
      <c r="BZ6" s="166"/>
      <c r="CA6" s="166"/>
      <c r="CB6" s="166"/>
      <c r="CC6" s="166"/>
      <c r="CD6" s="166"/>
      <c r="CE6" s="166"/>
      <c r="CF6" s="166"/>
      <c r="CG6" s="166"/>
      <c r="CH6" s="166"/>
      <c r="CI6" s="166"/>
      <c r="CJ6" s="166"/>
      <c r="CK6" s="166"/>
      <c r="CL6" s="166"/>
      <c r="CM6" s="166"/>
      <c r="CN6" s="166"/>
      <c r="CO6" s="166"/>
      <c r="CP6" s="166"/>
      <c r="CQ6" s="166"/>
      <c r="CR6" s="166"/>
      <c r="CS6" s="166"/>
      <c r="CT6" s="166"/>
      <c r="CU6" s="166"/>
      <c r="CV6" s="166"/>
      <c r="CW6" s="166"/>
      <c r="CX6" s="166"/>
      <c r="CY6" s="166"/>
      <c r="CZ6" s="166"/>
      <c r="DA6" s="166"/>
      <c r="DB6" s="166"/>
      <c r="DC6" s="166"/>
      <c r="DD6" s="166"/>
      <c r="DE6" s="166"/>
      <c r="DF6" s="166"/>
      <c r="DG6" s="166"/>
      <c r="DH6" s="166"/>
      <c r="DI6" s="166"/>
      <c r="DJ6" s="166"/>
      <c r="DK6" s="166"/>
      <c r="DL6" s="166"/>
      <c r="DM6" s="166"/>
      <c r="DN6" s="166"/>
      <c r="DO6" s="166"/>
      <c r="DP6" s="166"/>
      <c r="DQ6" s="166"/>
      <c r="DR6" s="166"/>
      <c r="DS6" s="166"/>
      <c r="DT6" s="166"/>
      <c r="DU6" s="166"/>
      <c r="DV6" s="166"/>
      <c r="DW6" s="166"/>
      <c r="DX6" s="166"/>
      <c r="DY6" s="166"/>
      <c r="DZ6" s="166"/>
      <c r="EA6" s="166"/>
      <c r="EB6" s="166"/>
      <c r="EC6" s="166"/>
      <c r="ED6" s="166"/>
      <c r="EE6" s="166"/>
      <c r="EF6" s="166"/>
      <c r="EG6" s="166"/>
      <c r="EH6" s="166"/>
      <c r="EI6" s="166"/>
      <c r="EJ6" s="166"/>
      <c r="EK6" s="166"/>
      <c r="EL6" s="166"/>
      <c r="EM6" s="166"/>
      <c r="EN6" s="166"/>
      <c r="EO6" s="166"/>
      <c r="EP6" s="166"/>
      <c r="EQ6" s="166"/>
      <c r="ER6" s="166"/>
      <c r="ES6" s="166"/>
      <c r="ET6" s="166"/>
      <c r="EU6" s="166"/>
      <c r="EV6" s="166"/>
      <c r="EW6" s="166"/>
      <c r="EX6" s="166"/>
      <c r="EY6" s="166"/>
      <c r="EZ6" s="166"/>
      <c r="FA6" s="166"/>
      <c r="FB6" s="166"/>
      <c r="FC6" s="166"/>
      <c r="FD6" s="166"/>
      <c r="FE6" s="166"/>
      <c r="FF6" s="166"/>
      <c r="FG6" s="166"/>
      <c r="FH6" s="166"/>
      <c r="FI6" s="166"/>
      <c r="FJ6" s="166"/>
      <c r="FK6" s="166"/>
      <c r="FL6" s="166"/>
      <c r="FM6" s="166"/>
      <c r="FN6" s="166"/>
      <c r="FO6" s="166"/>
      <c r="FP6" s="166"/>
      <c r="FQ6" s="166"/>
      <c r="FR6" s="166"/>
      <c r="FS6" s="166"/>
      <c r="FT6" s="166"/>
      <c r="FU6" s="166"/>
      <c r="FV6" s="166"/>
      <c r="FW6" s="166"/>
      <c r="FX6" s="166"/>
      <c r="FY6" s="166"/>
      <c r="FZ6" s="166"/>
      <c r="GA6" s="166"/>
      <c r="GB6" s="166"/>
      <c r="GC6" s="166"/>
      <c r="GD6" s="166"/>
      <c r="GE6" s="166"/>
      <c r="GF6" s="166"/>
      <c r="GG6" s="166"/>
      <c r="GH6" s="166"/>
      <c r="GI6" s="166"/>
      <c r="GJ6" s="166"/>
      <c r="GK6" s="166"/>
      <c r="GL6" s="166"/>
      <c r="GM6" s="166"/>
      <c r="GN6" s="166"/>
      <c r="GO6" s="166"/>
      <c r="GP6" s="166"/>
      <c r="GQ6" s="166"/>
      <c r="GR6" s="166"/>
      <c r="GS6" s="166"/>
      <c r="GT6" s="166"/>
      <c r="GU6" s="166"/>
      <c r="GV6" s="166"/>
      <c r="GW6" s="166"/>
      <c r="GX6" s="166"/>
      <c r="GY6" s="166"/>
      <c r="GZ6" s="166"/>
      <c r="HA6" s="166"/>
      <c r="HB6" s="166"/>
      <c r="HC6" s="166"/>
      <c r="HD6" s="166"/>
      <c r="HE6" s="166"/>
      <c r="HF6" s="166"/>
      <c r="HG6" s="166"/>
      <c r="HH6" s="166"/>
      <c r="HI6" s="166"/>
      <c r="HJ6" s="166"/>
      <c r="HK6" s="166"/>
      <c r="HL6" s="166"/>
      <c r="HM6" s="166"/>
      <c r="HN6" s="166"/>
      <c r="HO6" s="166"/>
      <c r="HP6" s="166"/>
      <c r="HQ6" s="166"/>
      <c r="HR6" s="166"/>
      <c r="HS6" s="166"/>
      <c r="HT6" s="166"/>
      <c r="HU6" s="166"/>
      <c r="HV6" s="166"/>
      <c r="HW6" s="166"/>
      <c r="HX6" s="166"/>
      <c r="HY6" s="166"/>
      <c r="HZ6" s="166"/>
      <c r="IA6" s="166"/>
      <c r="IB6" s="166"/>
      <c r="IC6" s="166"/>
      <c r="ID6" s="166"/>
      <c r="IE6" s="166"/>
      <c r="IF6" s="166"/>
      <c r="IG6" s="166"/>
      <c r="IH6" s="166"/>
      <c r="II6" s="166"/>
      <c r="IJ6" s="166"/>
      <c r="IK6" s="166"/>
      <c r="IL6" s="166"/>
      <c r="IM6" s="166"/>
      <c r="IN6" s="166"/>
      <c r="IO6" s="166"/>
      <c r="IP6" s="166"/>
      <c r="IQ6" s="166"/>
      <c r="IR6" s="166"/>
      <c r="IS6" s="166"/>
      <c r="IT6" s="166"/>
      <c r="IU6" s="166"/>
      <c r="IV6" s="166"/>
      <c r="IW6" s="166"/>
      <c r="IX6" s="166"/>
      <c r="IY6" s="166"/>
      <c r="IZ6" s="166"/>
      <c r="JA6" s="166"/>
      <c r="JB6" s="166"/>
      <c r="JC6" s="166"/>
      <c r="JD6" s="166"/>
      <c r="JE6" s="166"/>
      <c r="JF6" s="166"/>
      <c r="JG6" s="166"/>
      <c r="JH6" s="166"/>
      <c r="JI6" s="166"/>
      <c r="JJ6" s="166"/>
      <c r="JK6" s="166"/>
      <c r="JL6" s="166"/>
      <c r="JM6" s="166"/>
      <c r="JN6" s="166"/>
      <c r="JO6" s="166"/>
      <c r="JP6" s="166"/>
      <c r="JQ6" s="166"/>
      <c r="JR6" s="166"/>
      <c r="JS6" s="166"/>
      <c r="JT6" s="166"/>
      <c r="JU6" s="166"/>
      <c r="JV6" s="166"/>
      <c r="JW6" s="166"/>
      <c r="JX6" s="166"/>
      <c r="JY6" s="166"/>
      <c r="JZ6" s="166"/>
      <c r="KA6" s="166"/>
      <c r="KB6" s="166"/>
      <c r="KC6" s="166"/>
      <c r="KD6" s="166"/>
      <c r="KE6" s="166"/>
      <c r="KF6" s="166"/>
      <c r="KG6" s="166"/>
      <c r="KH6" s="166"/>
      <c r="KI6" s="166"/>
      <c r="KJ6" s="166"/>
      <c r="KK6" s="166"/>
      <c r="KL6" s="166"/>
    </row>
    <row r="7" spans="1:298" s="167" customFormat="1" ht="16.5">
      <c r="A7" s="399" t="s">
        <v>3</v>
      </c>
      <c r="B7" s="400"/>
      <c r="C7" s="400"/>
      <c r="D7" s="400"/>
      <c r="E7" s="400"/>
      <c r="F7" s="400"/>
      <c r="G7" s="400"/>
      <c r="H7" s="401"/>
      <c r="I7" s="399" t="s">
        <v>4</v>
      </c>
      <c r="J7" s="400"/>
      <c r="K7" s="400"/>
      <c r="L7" s="400"/>
      <c r="M7" s="400"/>
      <c r="N7" s="401"/>
      <c r="O7" s="399" t="s">
        <v>5</v>
      </c>
      <c r="P7" s="400"/>
      <c r="Q7" s="400"/>
      <c r="R7" s="400"/>
      <c r="S7" s="400"/>
      <c r="T7" s="400"/>
      <c r="U7" s="400"/>
      <c r="V7" s="400"/>
      <c r="W7" s="401"/>
      <c r="X7" s="399" t="s">
        <v>6</v>
      </c>
      <c r="Y7" s="400"/>
      <c r="Z7" s="400"/>
      <c r="AA7" s="400"/>
      <c r="AB7" s="400"/>
      <c r="AC7" s="400"/>
      <c r="AD7" s="400"/>
      <c r="AE7" s="400"/>
      <c r="AF7" s="400"/>
      <c r="AG7" s="400"/>
      <c r="AH7" s="401"/>
      <c r="AI7" s="399" t="s">
        <v>7</v>
      </c>
      <c r="AJ7" s="400"/>
      <c r="AK7" s="400"/>
      <c r="AL7" s="400"/>
      <c r="AM7" s="400"/>
      <c r="AN7" s="419"/>
      <c r="AO7" s="166"/>
      <c r="AP7" s="166"/>
      <c r="AQ7" s="166"/>
      <c r="AR7" s="166"/>
      <c r="AS7" s="166"/>
      <c r="AT7" s="166"/>
      <c r="AU7" s="166"/>
      <c r="AV7" s="166"/>
      <c r="AW7" s="166"/>
      <c r="AX7" s="166"/>
      <c r="AY7" s="166"/>
      <c r="AZ7" s="166"/>
      <c r="BA7" s="166"/>
      <c r="BB7" s="166"/>
      <c r="BC7" s="166"/>
      <c r="BD7" s="166"/>
      <c r="BE7" s="166"/>
      <c r="BF7" s="166"/>
      <c r="BG7" s="166"/>
      <c r="BH7" s="166"/>
      <c r="BI7" s="166"/>
      <c r="BJ7" s="166"/>
      <c r="BK7" s="166"/>
      <c r="BL7" s="166"/>
      <c r="BM7" s="166"/>
      <c r="BN7" s="166"/>
      <c r="BO7" s="166"/>
      <c r="BP7" s="166"/>
      <c r="BQ7" s="166"/>
      <c r="BR7" s="166"/>
      <c r="BS7" s="166"/>
      <c r="BT7" s="166"/>
      <c r="BU7" s="166"/>
      <c r="BV7" s="166"/>
      <c r="BW7" s="166"/>
      <c r="BX7" s="166"/>
      <c r="BY7" s="166"/>
      <c r="BZ7" s="166"/>
      <c r="CA7" s="166"/>
      <c r="CB7" s="166"/>
      <c r="CC7" s="166"/>
      <c r="CD7" s="166"/>
      <c r="CE7" s="166"/>
      <c r="CF7" s="166"/>
      <c r="CG7" s="166"/>
      <c r="CH7" s="166"/>
      <c r="CI7" s="166"/>
      <c r="CJ7" s="166"/>
      <c r="CK7" s="166"/>
      <c r="CL7" s="166"/>
      <c r="CM7" s="166"/>
      <c r="CN7" s="166"/>
      <c r="CO7" s="166"/>
      <c r="CP7" s="166"/>
      <c r="CQ7" s="166"/>
      <c r="CR7" s="166"/>
      <c r="CS7" s="166"/>
      <c r="CT7" s="166"/>
      <c r="CU7" s="166"/>
      <c r="CV7" s="166"/>
      <c r="CW7" s="166"/>
      <c r="CX7" s="166"/>
      <c r="CY7" s="166"/>
      <c r="CZ7" s="166"/>
      <c r="DA7" s="166"/>
      <c r="DB7" s="166"/>
      <c r="DC7" s="166"/>
      <c r="DD7" s="166"/>
      <c r="DE7" s="166"/>
      <c r="DF7" s="166"/>
      <c r="DG7" s="166"/>
      <c r="DH7" s="166"/>
      <c r="DI7" s="166"/>
      <c r="DJ7" s="166"/>
      <c r="DK7" s="166"/>
      <c r="DL7" s="166"/>
      <c r="DM7" s="166"/>
      <c r="DN7" s="166"/>
      <c r="DO7" s="166"/>
      <c r="DP7" s="166"/>
      <c r="DQ7" s="166"/>
      <c r="DR7" s="166"/>
      <c r="DS7" s="166"/>
      <c r="DT7" s="166"/>
      <c r="DU7" s="166"/>
      <c r="DV7" s="166"/>
      <c r="DW7" s="166"/>
      <c r="DX7" s="166"/>
      <c r="DY7" s="166"/>
      <c r="DZ7" s="166"/>
      <c r="EA7" s="166"/>
      <c r="EB7" s="166"/>
      <c r="EC7" s="166"/>
      <c r="ED7" s="166"/>
      <c r="EE7" s="166"/>
      <c r="EF7" s="166"/>
      <c r="EG7" s="166"/>
      <c r="EH7" s="166"/>
      <c r="EI7" s="166"/>
      <c r="EJ7" s="166"/>
      <c r="EK7" s="166"/>
      <c r="EL7" s="166"/>
      <c r="EM7" s="166"/>
      <c r="EN7" s="166"/>
      <c r="EO7" s="166"/>
      <c r="EP7" s="166"/>
      <c r="EQ7" s="166"/>
      <c r="ER7" s="166"/>
      <c r="ES7" s="166"/>
      <c r="ET7" s="166"/>
      <c r="EU7" s="166"/>
      <c r="EV7" s="166"/>
      <c r="EW7" s="166"/>
      <c r="EX7" s="166"/>
      <c r="EY7" s="166"/>
      <c r="EZ7" s="166"/>
      <c r="FA7" s="166"/>
      <c r="FB7" s="166"/>
      <c r="FC7" s="166"/>
      <c r="FD7" s="166"/>
      <c r="FE7" s="166"/>
      <c r="FF7" s="166"/>
      <c r="FG7" s="166"/>
      <c r="FH7" s="166"/>
      <c r="FI7" s="166"/>
      <c r="FJ7" s="166"/>
      <c r="FK7" s="166"/>
      <c r="FL7" s="166"/>
      <c r="FM7" s="166"/>
      <c r="FN7" s="166"/>
      <c r="FO7" s="166"/>
      <c r="FP7" s="166"/>
      <c r="FQ7" s="166"/>
      <c r="FR7" s="166"/>
      <c r="FS7" s="166"/>
      <c r="FT7" s="166"/>
      <c r="FU7" s="166"/>
      <c r="FV7" s="166"/>
      <c r="FW7" s="166"/>
      <c r="FX7" s="166"/>
      <c r="FY7" s="166"/>
      <c r="FZ7" s="166"/>
      <c r="GA7" s="166"/>
      <c r="GB7" s="166"/>
      <c r="GC7" s="166"/>
      <c r="GD7" s="166"/>
      <c r="GE7" s="166"/>
      <c r="GF7" s="166"/>
      <c r="GG7" s="166"/>
      <c r="GH7" s="166"/>
      <c r="GI7" s="166"/>
      <c r="GJ7" s="166"/>
      <c r="GK7" s="166"/>
      <c r="GL7" s="166"/>
      <c r="GM7" s="166"/>
      <c r="GN7" s="166"/>
      <c r="GO7" s="166"/>
      <c r="GP7" s="166"/>
      <c r="GQ7" s="166"/>
      <c r="GR7" s="166"/>
      <c r="GS7" s="166"/>
      <c r="GT7" s="166"/>
      <c r="GU7" s="166"/>
      <c r="GV7" s="166"/>
      <c r="GW7" s="166"/>
      <c r="GX7" s="166"/>
      <c r="GY7" s="166"/>
      <c r="GZ7" s="166"/>
      <c r="HA7" s="166"/>
      <c r="HB7" s="166"/>
      <c r="HC7" s="166"/>
      <c r="HD7" s="166"/>
      <c r="HE7" s="166"/>
      <c r="HF7" s="166"/>
      <c r="HG7" s="166"/>
      <c r="HH7" s="166"/>
      <c r="HI7" s="166"/>
      <c r="HJ7" s="166"/>
      <c r="HK7" s="166"/>
      <c r="HL7" s="166"/>
      <c r="HM7" s="166"/>
      <c r="HN7" s="166"/>
      <c r="HO7" s="166"/>
      <c r="HP7" s="166"/>
      <c r="HQ7" s="166"/>
      <c r="HR7" s="166"/>
      <c r="HS7" s="166"/>
      <c r="HT7" s="166"/>
      <c r="HU7" s="166"/>
      <c r="HV7" s="166"/>
      <c r="HW7" s="166"/>
      <c r="HX7" s="166"/>
      <c r="HY7" s="166"/>
      <c r="HZ7" s="166"/>
      <c r="IA7" s="166"/>
      <c r="IB7" s="166"/>
      <c r="IC7" s="166"/>
      <c r="ID7" s="166"/>
      <c r="IE7" s="166"/>
      <c r="IF7" s="166"/>
      <c r="IG7" s="166"/>
      <c r="IH7" s="166"/>
      <c r="II7" s="166"/>
      <c r="IJ7" s="166"/>
      <c r="IK7" s="166"/>
      <c r="IL7" s="166"/>
      <c r="IM7" s="166"/>
      <c r="IN7" s="166"/>
      <c r="IO7" s="166"/>
      <c r="IP7" s="166"/>
      <c r="IQ7" s="166"/>
      <c r="IR7" s="166"/>
      <c r="IS7" s="166"/>
      <c r="IT7" s="166"/>
      <c r="IU7" s="166"/>
      <c r="IV7" s="166"/>
      <c r="IW7" s="166"/>
      <c r="IX7" s="166"/>
      <c r="IY7" s="166"/>
      <c r="IZ7" s="166"/>
      <c r="JA7" s="166"/>
      <c r="JB7" s="166"/>
      <c r="JC7" s="166"/>
      <c r="JD7" s="166"/>
      <c r="JE7" s="166"/>
      <c r="JF7" s="166"/>
      <c r="JG7" s="166"/>
      <c r="JH7" s="166"/>
      <c r="JI7" s="166"/>
      <c r="JJ7" s="166"/>
      <c r="JK7" s="166"/>
      <c r="JL7" s="166"/>
      <c r="JM7" s="166"/>
      <c r="JN7" s="166"/>
      <c r="JO7" s="166"/>
      <c r="JP7" s="166"/>
      <c r="JQ7" s="166"/>
      <c r="JR7" s="166"/>
      <c r="JS7" s="166"/>
      <c r="JT7" s="166"/>
      <c r="JU7" s="166"/>
      <c r="JV7" s="166"/>
      <c r="JW7" s="166"/>
      <c r="JX7" s="166"/>
      <c r="JY7" s="166"/>
      <c r="JZ7" s="166"/>
      <c r="KA7" s="166"/>
      <c r="KB7" s="166"/>
      <c r="KC7" s="166"/>
      <c r="KD7" s="166"/>
      <c r="KE7" s="166"/>
      <c r="KF7" s="166"/>
      <c r="KG7" s="166"/>
      <c r="KH7" s="166"/>
      <c r="KI7" s="166"/>
      <c r="KJ7" s="166"/>
      <c r="KK7" s="166"/>
      <c r="KL7" s="166"/>
    </row>
    <row r="8" spans="1:298" s="167" customFormat="1" ht="16.5" customHeight="1">
      <c r="A8" s="423" t="s">
        <v>37</v>
      </c>
      <c r="B8" s="426" t="s">
        <v>397</v>
      </c>
      <c r="C8" s="425" t="s">
        <v>8</v>
      </c>
      <c r="D8" s="427" t="s">
        <v>380</v>
      </c>
      <c r="E8" s="427" t="s">
        <v>10</v>
      </c>
      <c r="F8" s="428" t="s">
        <v>11</v>
      </c>
      <c r="G8" s="420" t="s">
        <v>12</v>
      </c>
      <c r="H8" s="427" t="s">
        <v>13</v>
      </c>
      <c r="I8" s="421" t="s">
        <v>14</v>
      </c>
      <c r="J8" s="422" t="s">
        <v>15</v>
      </c>
      <c r="K8" s="420" t="s">
        <v>16</v>
      </c>
      <c r="L8" s="420" t="s">
        <v>17</v>
      </c>
      <c r="M8" s="422" t="s">
        <v>15</v>
      </c>
      <c r="N8" s="427" t="s">
        <v>18</v>
      </c>
      <c r="O8" s="430" t="s">
        <v>19</v>
      </c>
      <c r="P8" s="429" t="s">
        <v>20</v>
      </c>
      <c r="Q8" s="420" t="s">
        <v>21</v>
      </c>
      <c r="R8" s="429" t="s">
        <v>22</v>
      </c>
      <c r="S8" s="429"/>
      <c r="T8" s="429"/>
      <c r="U8" s="429"/>
      <c r="V8" s="429"/>
      <c r="W8" s="429"/>
      <c r="X8" s="434" t="s">
        <v>291</v>
      </c>
      <c r="Y8" s="430" t="s">
        <v>252</v>
      </c>
      <c r="Z8" s="430" t="s">
        <v>15</v>
      </c>
      <c r="AA8" s="156"/>
      <c r="AB8" s="156"/>
      <c r="AC8" s="430" t="s">
        <v>23</v>
      </c>
      <c r="AD8" s="430" t="s">
        <v>15</v>
      </c>
      <c r="AE8" s="156"/>
      <c r="AF8" s="156"/>
      <c r="AG8" s="434" t="s">
        <v>24</v>
      </c>
      <c r="AH8" s="430" t="s">
        <v>25</v>
      </c>
      <c r="AI8" s="429" t="s">
        <v>7</v>
      </c>
      <c r="AJ8" s="429" t="s">
        <v>26</v>
      </c>
      <c r="AK8" s="429" t="s">
        <v>27</v>
      </c>
      <c r="AL8" s="429" t="s">
        <v>28</v>
      </c>
      <c r="AM8" s="432" t="s">
        <v>29</v>
      </c>
      <c r="AN8" s="432" t="s">
        <v>30</v>
      </c>
      <c r="AO8" s="166"/>
      <c r="AP8" s="166"/>
      <c r="AQ8" s="166"/>
      <c r="AR8" s="166"/>
      <c r="AS8" s="166"/>
      <c r="AT8" s="166"/>
      <c r="AU8" s="166"/>
      <c r="AV8" s="166"/>
      <c r="AW8" s="166"/>
      <c r="AX8" s="166"/>
      <c r="AY8" s="166"/>
      <c r="AZ8" s="166"/>
      <c r="BA8" s="166"/>
      <c r="BB8" s="166"/>
      <c r="BC8" s="166"/>
      <c r="BD8" s="166"/>
      <c r="BE8" s="166"/>
      <c r="BF8" s="166"/>
      <c r="BG8" s="166"/>
      <c r="BH8" s="166"/>
      <c r="BI8" s="166"/>
      <c r="BJ8" s="166"/>
      <c r="BK8" s="166"/>
      <c r="BL8" s="166"/>
      <c r="BM8" s="166"/>
      <c r="BN8" s="166"/>
      <c r="BO8" s="166"/>
      <c r="BP8" s="166"/>
      <c r="BQ8" s="166"/>
      <c r="BR8" s="166"/>
      <c r="BS8" s="166"/>
      <c r="BT8" s="166"/>
      <c r="BU8" s="166"/>
      <c r="BV8" s="166"/>
      <c r="BW8" s="166"/>
      <c r="BX8" s="166"/>
      <c r="BY8" s="166"/>
      <c r="BZ8" s="166"/>
      <c r="CA8" s="166"/>
      <c r="CB8" s="166"/>
      <c r="CC8" s="166"/>
      <c r="CD8" s="166"/>
      <c r="CE8" s="166"/>
      <c r="CF8" s="166"/>
      <c r="CG8" s="166"/>
      <c r="CH8" s="166"/>
      <c r="CI8" s="166"/>
      <c r="CJ8" s="166"/>
      <c r="CK8" s="166"/>
      <c r="CL8" s="166"/>
      <c r="CM8" s="166"/>
      <c r="CN8" s="166"/>
      <c r="CO8" s="166"/>
      <c r="CP8" s="166"/>
      <c r="CQ8" s="166"/>
      <c r="CR8" s="166"/>
      <c r="CS8" s="166"/>
      <c r="CT8" s="166"/>
      <c r="CU8" s="166"/>
      <c r="CV8" s="166"/>
      <c r="CW8" s="166"/>
      <c r="CX8" s="166"/>
      <c r="CY8" s="166"/>
      <c r="CZ8" s="166"/>
      <c r="DA8" s="166"/>
      <c r="DB8" s="166"/>
      <c r="DC8" s="166"/>
      <c r="DD8" s="166"/>
      <c r="DE8" s="166"/>
      <c r="DF8" s="166"/>
      <c r="DG8" s="166"/>
      <c r="DH8" s="166"/>
      <c r="DI8" s="166"/>
      <c r="DJ8" s="166"/>
      <c r="DK8" s="166"/>
      <c r="DL8" s="166"/>
      <c r="DM8" s="166"/>
      <c r="DN8" s="166"/>
      <c r="DO8" s="166"/>
      <c r="DP8" s="166"/>
      <c r="DQ8" s="166"/>
      <c r="DR8" s="166"/>
      <c r="DS8" s="166"/>
      <c r="DT8" s="166"/>
      <c r="DU8" s="166"/>
      <c r="DV8" s="166"/>
      <c r="DW8" s="166"/>
      <c r="DX8" s="166"/>
      <c r="DY8" s="166"/>
      <c r="DZ8" s="166"/>
      <c r="EA8" s="166"/>
      <c r="EB8" s="166"/>
      <c r="EC8" s="166"/>
      <c r="ED8" s="166"/>
      <c r="EE8" s="166"/>
      <c r="EF8" s="166"/>
      <c r="EG8" s="166"/>
      <c r="EH8" s="166"/>
      <c r="EI8" s="166"/>
      <c r="EJ8" s="166"/>
      <c r="EK8" s="166"/>
      <c r="EL8" s="166"/>
      <c r="EM8" s="166"/>
      <c r="EN8" s="166"/>
      <c r="EO8" s="166"/>
      <c r="EP8" s="166"/>
      <c r="EQ8" s="166"/>
      <c r="ER8" s="166"/>
      <c r="ES8" s="166"/>
      <c r="ET8" s="166"/>
      <c r="EU8" s="166"/>
      <c r="EV8" s="166"/>
      <c r="EW8" s="166"/>
      <c r="EX8" s="166"/>
      <c r="EY8" s="166"/>
      <c r="EZ8" s="166"/>
      <c r="FA8" s="166"/>
      <c r="FB8" s="166"/>
      <c r="FC8" s="166"/>
      <c r="FD8" s="166"/>
      <c r="FE8" s="166"/>
      <c r="FF8" s="166"/>
      <c r="FG8" s="166"/>
      <c r="FH8" s="166"/>
      <c r="FI8" s="166"/>
      <c r="FJ8" s="166"/>
      <c r="FK8" s="166"/>
      <c r="FL8" s="166"/>
      <c r="FM8" s="166"/>
      <c r="FN8" s="166"/>
      <c r="FO8" s="166"/>
      <c r="FP8" s="166"/>
      <c r="FQ8" s="166"/>
      <c r="FR8" s="166"/>
      <c r="FS8" s="166"/>
      <c r="FT8" s="166"/>
      <c r="FU8" s="166"/>
      <c r="FV8" s="166"/>
      <c r="FW8" s="166"/>
      <c r="FX8" s="166"/>
      <c r="FY8" s="166"/>
      <c r="FZ8" s="166"/>
      <c r="GA8" s="166"/>
      <c r="GB8" s="166"/>
      <c r="GC8" s="166"/>
      <c r="GD8" s="166"/>
      <c r="GE8" s="166"/>
      <c r="GF8" s="166"/>
      <c r="GG8" s="166"/>
      <c r="GH8" s="166"/>
      <c r="GI8" s="166"/>
      <c r="GJ8" s="166"/>
      <c r="GK8" s="166"/>
      <c r="GL8" s="166"/>
      <c r="GM8" s="166"/>
      <c r="GN8" s="166"/>
      <c r="GO8" s="166"/>
      <c r="GP8" s="166"/>
      <c r="GQ8" s="166"/>
      <c r="GR8" s="166"/>
      <c r="GS8" s="166"/>
      <c r="GT8" s="166"/>
      <c r="GU8" s="166"/>
      <c r="GV8" s="166"/>
      <c r="GW8" s="166"/>
      <c r="GX8" s="166"/>
      <c r="GY8" s="166"/>
      <c r="GZ8" s="166"/>
      <c r="HA8" s="166"/>
      <c r="HB8" s="166"/>
      <c r="HC8" s="166"/>
      <c r="HD8" s="166"/>
      <c r="HE8" s="166"/>
      <c r="HF8" s="166"/>
      <c r="HG8" s="166"/>
      <c r="HH8" s="166"/>
      <c r="HI8" s="166"/>
      <c r="HJ8" s="166"/>
      <c r="HK8" s="166"/>
      <c r="HL8" s="166"/>
      <c r="HM8" s="166"/>
      <c r="HN8" s="166"/>
      <c r="HO8" s="166"/>
      <c r="HP8" s="166"/>
      <c r="HQ8" s="166"/>
      <c r="HR8" s="166"/>
      <c r="HS8" s="166"/>
      <c r="HT8" s="166"/>
      <c r="HU8" s="166"/>
      <c r="HV8" s="166"/>
      <c r="HW8" s="166"/>
      <c r="HX8" s="166"/>
      <c r="HY8" s="166"/>
      <c r="HZ8" s="166"/>
      <c r="IA8" s="166"/>
      <c r="IB8" s="166"/>
      <c r="IC8" s="166"/>
      <c r="ID8" s="166"/>
      <c r="IE8" s="166"/>
      <c r="IF8" s="166"/>
      <c r="IG8" s="166"/>
      <c r="IH8" s="166"/>
      <c r="II8" s="166"/>
      <c r="IJ8" s="166"/>
      <c r="IK8" s="166"/>
      <c r="IL8" s="166"/>
      <c r="IM8" s="166"/>
      <c r="IN8" s="166"/>
      <c r="IO8" s="166"/>
      <c r="IP8" s="166"/>
      <c r="IQ8" s="166"/>
      <c r="IR8" s="166"/>
      <c r="IS8" s="166"/>
      <c r="IT8" s="166"/>
      <c r="IU8" s="166"/>
      <c r="IV8" s="166"/>
      <c r="IW8" s="166"/>
      <c r="IX8" s="166"/>
      <c r="IY8" s="166"/>
      <c r="IZ8" s="166"/>
      <c r="JA8" s="166"/>
      <c r="JB8" s="166"/>
      <c r="JC8" s="166"/>
      <c r="JD8" s="166"/>
      <c r="JE8" s="166"/>
      <c r="JF8" s="166"/>
      <c r="JG8" s="166"/>
      <c r="JH8" s="166"/>
      <c r="JI8" s="166"/>
      <c r="JJ8" s="166"/>
      <c r="JK8" s="166"/>
      <c r="JL8" s="166"/>
      <c r="JM8" s="166"/>
      <c r="JN8" s="166"/>
      <c r="JO8" s="166"/>
      <c r="JP8" s="166"/>
      <c r="JQ8" s="166"/>
      <c r="JR8" s="166"/>
      <c r="JS8" s="166"/>
      <c r="JT8" s="166"/>
      <c r="JU8" s="166"/>
      <c r="JV8" s="166"/>
      <c r="JW8" s="166"/>
      <c r="JX8" s="166"/>
      <c r="JY8" s="166"/>
      <c r="JZ8" s="166"/>
      <c r="KA8" s="166"/>
      <c r="KB8" s="166"/>
      <c r="KC8" s="166"/>
      <c r="KD8" s="166"/>
      <c r="KE8" s="166"/>
      <c r="KF8" s="166"/>
      <c r="KG8" s="166"/>
      <c r="KH8" s="166"/>
      <c r="KI8" s="166"/>
      <c r="KJ8" s="166"/>
      <c r="KK8" s="166"/>
      <c r="KL8" s="166"/>
    </row>
    <row r="9" spans="1:298" s="169" customFormat="1" ht="94.5" customHeight="1" thickBot="1">
      <c r="A9" s="424"/>
      <c r="B9" s="447"/>
      <c r="C9" s="426"/>
      <c r="D9" s="420"/>
      <c r="E9" s="420"/>
      <c r="F9" s="426"/>
      <c r="G9" s="421"/>
      <c r="H9" s="420"/>
      <c r="I9" s="421"/>
      <c r="J9" s="422"/>
      <c r="K9" s="421"/>
      <c r="L9" s="421"/>
      <c r="M9" s="422"/>
      <c r="N9" s="420"/>
      <c r="O9" s="431"/>
      <c r="P9" s="420"/>
      <c r="Q9" s="421"/>
      <c r="R9" s="143" t="s">
        <v>31</v>
      </c>
      <c r="S9" s="143" t="s">
        <v>32</v>
      </c>
      <c r="T9" s="143" t="s">
        <v>33</v>
      </c>
      <c r="U9" s="143" t="s">
        <v>34</v>
      </c>
      <c r="V9" s="143" t="s">
        <v>35</v>
      </c>
      <c r="W9" s="143" t="s">
        <v>36</v>
      </c>
      <c r="X9" s="430"/>
      <c r="Y9" s="435"/>
      <c r="Z9" s="435"/>
      <c r="AA9" s="162" t="s">
        <v>280</v>
      </c>
      <c r="AB9" s="162" t="s">
        <v>15</v>
      </c>
      <c r="AC9" s="435"/>
      <c r="AD9" s="435"/>
      <c r="AE9" s="158" t="s">
        <v>23</v>
      </c>
      <c r="AF9" s="158" t="s">
        <v>15</v>
      </c>
      <c r="AG9" s="430"/>
      <c r="AH9" s="431"/>
      <c r="AI9" s="420"/>
      <c r="AJ9" s="420"/>
      <c r="AK9" s="420"/>
      <c r="AL9" s="420"/>
      <c r="AM9" s="433"/>
      <c r="AN9" s="433"/>
      <c r="AO9" s="168"/>
      <c r="AP9" s="168"/>
      <c r="AQ9" s="168"/>
      <c r="AR9" s="168"/>
      <c r="AS9" s="168"/>
      <c r="AT9" s="168"/>
      <c r="AU9" s="168"/>
      <c r="AV9" s="168"/>
      <c r="AW9" s="168"/>
      <c r="AX9" s="168"/>
      <c r="AY9" s="168"/>
      <c r="AZ9" s="168"/>
      <c r="BA9" s="168"/>
      <c r="BB9" s="168"/>
      <c r="BC9" s="168"/>
      <c r="BD9" s="168"/>
      <c r="BE9" s="168"/>
      <c r="BF9" s="168"/>
      <c r="BG9" s="168"/>
      <c r="BH9" s="168"/>
      <c r="BI9" s="168"/>
      <c r="BJ9" s="168"/>
      <c r="BK9" s="168"/>
      <c r="BL9" s="168"/>
      <c r="BM9" s="168"/>
      <c r="BN9" s="168"/>
      <c r="BO9" s="168"/>
      <c r="BP9" s="168"/>
      <c r="BQ9" s="168"/>
      <c r="BR9" s="168"/>
      <c r="BS9" s="168"/>
      <c r="BT9" s="168"/>
      <c r="BU9" s="168"/>
      <c r="BV9" s="168"/>
      <c r="BW9" s="168"/>
      <c r="BX9" s="168"/>
      <c r="BY9" s="168"/>
      <c r="BZ9" s="168"/>
      <c r="CA9" s="168"/>
      <c r="CB9" s="168"/>
      <c r="CC9" s="168"/>
      <c r="CD9" s="168"/>
      <c r="CE9" s="168"/>
      <c r="CF9" s="168"/>
      <c r="CG9" s="168"/>
      <c r="CH9" s="168"/>
      <c r="CI9" s="168"/>
      <c r="CJ9" s="168"/>
      <c r="CK9" s="168"/>
      <c r="CL9" s="168"/>
      <c r="CM9" s="168"/>
      <c r="CN9" s="168"/>
      <c r="CO9" s="168"/>
      <c r="CP9" s="168"/>
      <c r="CQ9" s="168"/>
      <c r="CR9" s="168"/>
      <c r="CS9" s="168"/>
      <c r="CT9" s="168"/>
      <c r="CU9" s="168"/>
      <c r="CV9" s="168"/>
      <c r="CW9" s="168"/>
      <c r="CX9" s="168"/>
      <c r="CY9" s="168"/>
      <c r="CZ9" s="168"/>
      <c r="DA9" s="168"/>
      <c r="DB9" s="168"/>
      <c r="DC9" s="168"/>
      <c r="DD9" s="168"/>
      <c r="DE9" s="168"/>
      <c r="DF9" s="168"/>
      <c r="DG9" s="168"/>
      <c r="DH9" s="168"/>
      <c r="DI9" s="168"/>
      <c r="DJ9" s="168"/>
      <c r="DK9" s="168"/>
      <c r="DL9" s="168"/>
      <c r="DM9" s="168"/>
      <c r="DN9" s="168"/>
      <c r="DO9" s="168"/>
      <c r="DP9" s="168"/>
      <c r="DQ9" s="168"/>
      <c r="DR9" s="168"/>
      <c r="DS9" s="168"/>
      <c r="DT9" s="168"/>
      <c r="DU9" s="168"/>
      <c r="DV9" s="168"/>
      <c r="DW9" s="168"/>
      <c r="DX9" s="168"/>
      <c r="DY9" s="168"/>
      <c r="DZ9" s="168"/>
      <c r="EA9" s="168"/>
      <c r="EB9" s="168"/>
      <c r="EC9" s="168"/>
      <c r="ED9" s="168"/>
      <c r="EE9" s="168"/>
      <c r="EF9" s="168"/>
      <c r="EG9" s="168"/>
      <c r="EH9" s="168"/>
      <c r="EI9" s="168"/>
      <c r="EJ9" s="168"/>
      <c r="EK9" s="168"/>
      <c r="EL9" s="168"/>
      <c r="EM9" s="168"/>
      <c r="EN9" s="168"/>
      <c r="EO9" s="168"/>
      <c r="EP9" s="168"/>
      <c r="EQ9" s="168"/>
      <c r="ER9" s="168"/>
      <c r="ES9" s="168"/>
      <c r="ET9" s="168"/>
      <c r="EU9" s="168"/>
      <c r="EV9" s="168"/>
      <c r="EW9" s="168"/>
      <c r="EX9" s="168"/>
      <c r="EY9" s="168"/>
      <c r="EZ9" s="168"/>
      <c r="FA9" s="168"/>
      <c r="FB9" s="168"/>
      <c r="FC9" s="168"/>
      <c r="FD9" s="168"/>
      <c r="FE9" s="168"/>
      <c r="FF9" s="168"/>
      <c r="FG9" s="168"/>
      <c r="FH9" s="168"/>
      <c r="FI9" s="168"/>
      <c r="FJ9" s="168"/>
      <c r="FK9" s="168"/>
      <c r="FL9" s="168"/>
      <c r="FM9" s="168"/>
      <c r="FN9" s="168"/>
      <c r="FO9" s="168"/>
      <c r="FP9" s="168"/>
      <c r="FQ9" s="168"/>
      <c r="FR9" s="168"/>
      <c r="FS9" s="168"/>
      <c r="FT9" s="168"/>
      <c r="FU9" s="168"/>
      <c r="FV9" s="168"/>
      <c r="FW9" s="168"/>
      <c r="FX9" s="168"/>
      <c r="FY9" s="168"/>
      <c r="FZ9" s="168"/>
      <c r="GA9" s="168"/>
      <c r="GB9" s="168"/>
      <c r="GC9" s="168"/>
      <c r="GD9" s="168"/>
      <c r="GE9" s="168"/>
      <c r="GF9" s="168"/>
      <c r="GG9" s="168"/>
      <c r="GH9" s="168"/>
      <c r="GI9" s="168"/>
      <c r="GJ9" s="168"/>
      <c r="GK9" s="168"/>
      <c r="GL9" s="168"/>
      <c r="GM9" s="168"/>
      <c r="GN9" s="168"/>
      <c r="GO9" s="168"/>
      <c r="GP9" s="168"/>
      <c r="GQ9" s="168"/>
      <c r="GR9" s="168"/>
      <c r="GS9" s="168"/>
      <c r="GT9" s="168"/>
      <c r="GU9" s="168"/>
      <c r="GV9" s="168"/>
      <c r="GW9" s="168"/>
      <c r="GX9" s="168"/>
      <c r="GY9" s="168"/>
      <c r="GZ9" s="168"/>
      <c r="HA9" s="168"/>
      <c r="HB9" s="168"/>
      <c r="HC9" s="168"/>
      <c r="HD9" s="168"/>
      <c r="HE9" s="168"/>
      <c r="HF9" s="168"/>
      <c r="HG9" s="168"/>
      <c r="HH9" s="168"/>
      <c r="HI9" s="168"/>
      <c r="HJ9" s="168"/>
      <c r="HK9" s="168"/>
      <c r="HL9" s="168"/>
      <c r="HM9" s="168"/>
      <c r="HN9" s="168"/>
      <c r="HO9" s="168"/>
      <c r="HP9" s="168"/>
      <c r="HQ9" s="168"/>
      <c r="HR9" s="168"/>
      <c r="HS9" s="168"/>
      <c r="HT9" s="168"/>
      <c r="HU9" s="168"/>
      <c r="HV9" s="168"/>
      <c r="HW9" s="168"/>
      <c r="HX9" s="168"/>
      <c r="HY9" s="168"/>
      <c r="HZ9" s="168"/>
      <c r="IA9" s="168"/>
      <c r="IB9" s="168"/>
      <c r="IC9" s="168"/>
      <c r="ID9" s="168"/>
      <c r="IE9" s="168"/>
      <c r="IF9" s="168"/>
      <c r="IG9" s="168"/>
      <c r="IH9" s="168"/>
      <c r="II9" s="168"/>
      <c r="IJ9" s="168"/>
      <c r="IK9" s="168"/>
      <c r="IL9" s="168"/>
      <c r="IM9" s="168"/>
      <c r="IN9" s="168"/>
      <c r="IO9" s="168"/>
      <c r="IP9" s="168"/>
      <c r="IQ9" s="168"/>
      <c r="IR9" s="168"/>
      <c r="IS9" s="168"/>
      <c r="IT9" s="168"/>
      <c r="IU9" s="168"/>
      <c r="IV9" s="168"/>
      <c r="IW9" s="168"/>
      <c r="IX9" s="168"/>
      <c r="IY9" s="168"/>
      <c r="IZ9" s="168"/>
      <c r="JA9" s="168"/>
      <c r="JB9" s="168"/>
      <c r="JC9" s="168"/>
      <c r="JD9" s="168"/>
      <c r="JE9" s="168"/>
      <c r="JF9" s="168"/>
      <c r="JG9" s="168"/>
      <c r="JH9" s="168"/>
      <c r="JI9" s="168"/>
      <c r="JJ9" s="168"/>
      <c r="JK9" s="168"/>
      <c r="JL9" s="168"/>
      <c r="JM9" s="168"/>
      <c r="JN9" s="168"/>
      <c r="JO9" s="168"/>
      <c r="JP9" s="168"/>
      <c r="JQ9" s="168"/>
      <c r="JR9" s="168"/>
      <c r="JS9" s="168"/>
      <c r="JT9" s="168"/>
      <c r="JU9" s="168"/>
      <c r="JV9" s="168"/>
      <c r="JW9" s="168"/>
      <c r="JX9" s="168"/>
      <c r="JY9" s="168"/>
      <c r="JZ9" s="168"/>
      <c r="KA9" s="168"/>
      <c r="KB9" s="168"/>
      <c r="KC9" s="168"/>
      <c r="KD9" s="168"/>
      <c r="KE9" s="168"/>
      <c r="KF9" s="168"/>
      <c r="KG9" s="168"/>
      <c r="KH9" s="168"/>
      <c r="KI9" s="168"/>
      <c r="KJ9" s="168"/>
      <c r="KK9" s="168"/>
      <c r="KL9" s="168"/>
    </row>
    <row r="10" spans="1:298" ht="73.5" customHeight="1">
      <c r="A10" s="381">
        <v>1</v>
      </c>
      <c r="B10" s="385" t="s">
        <v>516</v>
      </c>
      <c r="C10" s="381" t="s">
        <v>40</v>
      </c>
      <c r="D10" s="436" t="s">
        <v>534</v>
      </c>
      <c r="E10" s="437" t="s">
        <v>533</v>
      </c>
      <c r="F10" s="381" t="s">
        <v>546</v>
      </c>
      <c r="G10" s="381" t="s">
        <v>41</v>
      </c>
      <c r="H10" s="381">
        <v>4</v>
      </c>
      <c r="I10" s="396" t="str">
        <f>IF(H10&lt;=2,'Tabla probabilidad'!$B$5,IF(H10&lt;=24,'Tabla probabilidad'!$B$6,IF(H10&lt;=500,'Tabla probabilidad'!$B$7,IF(H10&lt;=5000,'Tabla probabilidad'!$B$8,IF(H10&gt;5000,'Tabla probabilidad'!$B$9)))))</f>
        <v>Baja</v>
      </c>
      <c r="J10" s="397">
        <f>IF(H10&lt;=2,'Tabla probabilidad'!$D$5,IF(H10&lt;=24,'Tabla probabilidad'!$D$6,IF(H10&lt;=500,'Tabla probabilidad'!$D$7,IF(H10&lt;=5000,'Tabla probabilidad'!$D$8,IF(H10&gt;5000,'Tabla probabilidad'!$D$9)))))</f>
        <v>0.4</v>
      </c>
      <c r="K10" s="381" t="s">
        <v>47</v>
      </c>
      <c r="L10" s="381" t="str">
        <f>IF(K10="El riesgo afecta la imagen de alguna área de la organización","Leve",IF(K10="El riesgo afecta la imagen de la entidad internamente, de conocimiento general, nivel interno, alta dirección, contratista y/o de provedores","Menor",IF(K10="El riesgo afecta la imagen de la entidad con algunos usuarios de relevancia frente al logro de los objetivos","Moderado",IF(K10="El riesgo afecta la imagen de de la entidad con efecto publicitario sostenido a nivel del sector justicia","Mayor",IF(K10="El riesgo afecta la imagen de la entidad a nivel nacional, con efecto publicitarios sostenible a nivel país","Catastrófico",IF(K10="Impacto que afecte la ejecución presupuestal en un valor ≥0,5%.","Leve",IF(K10="Impacto que afecte la ejecución presupuestal en un valor ≥1%.","Menor",IF(K10="Impacto que afecte la ejecución presupuestal en un valor ≥5%.","Moderado",IF(K10="Impacto que afecte la ejecución presupuestal en un valor ≥20%.","Mayor",IF(K10="Impacto que afecte la ejecución presupuestal en un valor ≥50%.","Catastrófico",IF(K10="Incumplimiento máximo del 5% de la meta planeada","Leve",IF(K10="Incumplimiento máximo del 15% de la meta planeada","Menor",IF(K10="Incumplimiento máximo del 20% de la meta planeada","Moderado",IF(K10="Incumplimiento máximo del 50% de la meta planeada","Mayor",IF(K10="Incumplimiento máximo del 80% de la meta planeada","Catastrófico",IF(K10="Cualquier afectación a la violacion de los derechos de los ciudadanos se considera con consecuencias altas","Mayor",IF(K10="Cualquier afectación a la violacion de los derechos de los ciudadanos se considera con consecuencias desastrosas","Catastrófico",IF(K10="Afecta la Prestación del Servicio de Administración de Justicia en 5%","Leve",IF(K10="Afecta la Prestación del Servicio de Administración de Justicia en 10%","Menor",IF(K10="Afecta la Prestación del Servicio de Administración de Justicia en 15%","Moderado",IF(K10="Afecta la Prestación del Servicio de Administración de Justicia en 20%","Mayor",IF(K10="Afecta la Prestación del Servicio de Administración de Justicia en más del 50%","Catastrófico",IF(K10="Cualquier acto indebido de los servidores judiciales genera altas consecuencias para la entidad","Mayor",IF(K10="Cualquier acto indebido de los servidores judiciales genera consecuencias desastrosas para la entidad","Catastrófico",IF(K10="Si el hecho llegara a presentarse, tendría consecuencias o efectos mínimos sobre la entidad","Leve",IF(K10="Si el hecho llegara a presentarse, tendría bajo impacto o efecto sobre la entidad","Menor",IF(K10="Si el hecho llegara a presentarse, tendría medianas consecuencias o efectos sobre la entidad","Moderado",IF(K10="Si el hecho llegara a presentarse, tendría altas consecuencias o efectos sobre la entidad","Mayor",IF(K10="Si el hecho llegara a presentarse, tendría desastrosas consecuencias o efectos sobre la entidad","Catastrófico")))))))))))))))))))))))))))))</f>
        <v>Leve</v>
      </c>
      <c r="M10" s="381" t="str">
        <f>IF(K10="El riesgo afecta la imagen de alguna área de la organización","20%",IF(K10="El riesgo afecta la imagen de la entidad internamente, de conocimiento general, nivel interno, alta dirección, contratista y/o de provedores","40%",IF(K10="El riesgo afecta la imagen de la entidad con algunos usuarios de relevancia frente al logro de los objetivos","60%",IF(K10="El riesgo afecta la imagen de de la entidad con efecto publicitario sostenido a nivel del sector justicia","80%",IF(K10="El riesgo afecta la imagen de la entidad a nivel nacional, con efecto publicitarios sostenible a nivel país","100%",IF(K10="Impacto que afecte la ejecución presupuestal en un valor ≥0,5%.","20%",IF(K10="Impacto que afecte la ejecución presupuestal en un valor ≥1%.","40%",IF(K10="Impacto que afecte la ejecución presupuestal en un valor ≥5%.","60%",IF(K10="Impacto que afecte la ejecución presupuestal en un valor ≥20%.","80%",IF(K10="Impacto que afecte la ejecución presupuestal en un valor ≥50%.","100%",IF(K10="Incumplimiento máximo del 5% de la meta planeada","20%",IF(K10="Incumplimiento máximo del 15% de la meta planeada","40%",IF(K10="Incumplimiento máximo del 20% de la meta planeada","60%",IF(K10="Incumplimiento máximo del 50% de la meta planeada","80%",IF(K10="Incumplimiento máximo del 80% de la meta planeada","100%",IF(K10="Cualquier afectación a la violacion de los derechos de los ciudadanos se considera con consecuencias altas","80%",IF(K10="Cualquier afectación a la violacion de los derechos de los ciudadanos se considera con consecuencias desastrosas","100%",IF(K10="Afecta la Prestación del Servicio de Administración de Justicia en 5%","20%",IF(K10="Afecta la Prestación del Servicio de Administración de Justicia en 10%","40%",IF(K10="Afecta la Prestación del Servicio de Administración de Justicia en 15%","60%",IF(K10="Afecta la Prestación del Servicio de Administración de Justicia en 20%","80%",IF(K10="Afecta la Prestación del Servicio de Administración de Justicia en más del 50%","100%",IF(K10="Cualquier acto indebido de los servidores judiciales genera altas consecuencias para la entidad","80%",IF(K10="Cualquier acto indebido de los servidores judiciales genera consecuencias desastrosas para la entidad","100%",IF(K10="Si el hecho llegara a presentarse, tendría consecuencias o efectos mínimos sobre la entidad","20%",IF(K10="Si el hecho llegara a presentarse, tendría bajo impacto o efecto sobre la entidad","40%",IF(K10="Si el hecho llegara a presentarse, tendría medianas consecuencias o efectos sobre la entidad","60%",IF(K10="Si el hecho llegara a presentarse, tendría altas consecuencias o efectos sobre la entidad","80%",IF(K10="Si el hecho llegara a presentarse, tendría desastrosas consecuencias o efectos sobre la entidad","100%")))))))))))))))))))))))))))))</f>
        <v>20%</v>
      </c>
      <c r="N10" s="381" t="str">
        <f>VLOOKUP((I10&amp;L10),Hoja1!$B$4:$C$28,2,0)</f>
        <v>Bajo</v>
      </c>
      <c r="O10" s="144">
        <v>1</v>
      </c>
      <c r="P10" s="182" t="s">
        <v>517</v>
      </c>
      <c r="Q10" s="144" t="str">
        <f t="shared" ref="Q10:Q39" si="0">IF(R10="Preventivo","Probabilidad",IF(R10="Detectivo","Probabilidad", IF(R10="Correctivo","Impacto")))</f>
        <v>Probabilidad</v>
      </c>
      <c r="R10" s="144" t="s">
        <v>52</v>
      </c>
      <c r="S10" s="144" t="s">
        <v>57</v>
      </c>
      <c r="T10" s="145">
        <f>VLOOKUP(R10&amp;S10,Hoja1!$Q$4:$R$9,2,0)</f>
        <v>0.45</v>
      </c>
      <c r="U10" s="146" t="s">
        <v>59</v>
      </c>
      <c r="V10" s="146" t="s">
        <v>62</v>
      </c>
      <c r="W10" s="146" t="s">
        <v>65</v>
      </c>
      <c r="X10" s="157">
        <f>IF(Q10="Probabilidad",($J$10*T10),IF(Q10="Impacto"," "))</f>
        <v>0.18000000000000002</v>
      </c>
      <c r="Y10" s="157" t="str">
        <f>IF(Z10&lt;=20%,'Tabla probabilidad'!$B$5,IF(Z10&lt;=40%,'Tabla probabilidad'!$B$6,IF(Z10&lt;=60%,'Tabla probabilidad'!$B$7,IF(Z10&lt;=80%,'Tabla probabilidad'!$B$8,IF(Z10&lt;=100%,'Tabla probabilidad'!$B$9)))))</f>
        <v>Baja</v>
      </c>
      <c r="Z10" s="157">
        <f>IF(R10="Preventivo",(J10-(J10*T10)),IF(R10="Detectivo",(J10-(J10*T10)),IF(R10="Correctivo",(J10))))</f>
        <v>0.22</v>
      </c>
      <c r="AA10" s="382" t="str">
        <f>IF(AB10&lt;=20%,'Tabla probabilidad'!$B$5,IF(AB10&lt;=40%,'Tabla probabilidad'!$B$6,IF(AB10&lt;=60%,'Tabla probabilidad'!$B$7,IF(AB10&lt;=80%,'Tabla probabilidad'!$B$8,IF(AB10&lt;=100%,'Tabla probabilidad'!$B$9)))))</f>
        <v>Baja</v>
      </c>
      <c r="AB10" s="382">
        <f>AVERAGE(Z10:Z14)</f>
        <v>0.22000000000000003</v>
      </c>
      <c r="AC10" s="157" t="str">
        <f t="shared" ref="AC10:AC39" si="1">IF(AD10&lt;=20%,"Leve",IF(AD10&lt;=40%,"Menor",IF(AD10&lt;=60%,"Moderado",IF(AD10&lt;=80%,"Mayor",IF(AD10&lt;=100%,"Catastrófico")))))</f>
        <v>Leve</v>
      </c>
      <c r="AD10" s="157">
        <f>IF(Q10="Probabilidad",(($M$10-0)),IF(Q10="Impacto",($M$10-($M$10*T10))))</f>
        <v>0.2</v>
      </c>
      <c r="AE10" s="382" t="str">
        <f>IF(AF10&lt;=20%,"Leve",IF(AF10&lt;=40%,"Menor",IF(AF10&lt;=60%,"Moderado",IF(AF10&lt;=80%,"Mayor",IF(AF10&lt;=100%,"Catastrófico")))))</f>
        <v>Leve</v>
      </c>
      <c r="AF10" s="382">
        <f>AVERAGE(AD10:AD14)</f>
        <v>0.2</v>
      </c>
      <c r="AG10" s="385" t="str">
        <f>VLOOKUP(AA10&amp;AE10,Hoja1!$B$4:$C$28,2,0)</f>
        <v>Bajo</v>
      </c>
      <c r="AH10" s="385" t="s">
        <v>293</v>
      </c>
      <c r="AI10" s="438"/>
      <c r="AJ10" s="438"/>
      <c r="AK10" s="385"/>
      <c r="AL10" s="385"/>
      <c r="AM10" s="390"/>
      <c r="AN10" s="381"/>
    </row>
    <row r="11" spans="1:298" ht="57.75" customHeight="1">
      <c r="A11" s="381"/>
      <c r="B11" s="386"/>
      <c r="C11" s="381"/>
      <c r="D11" s="436"/>
      <c r="E11" s="437"/>
      <c r="F11" s="381"/>
      <c r="G11" s="381"/>
      <c r="H11" s="381"/>
      <c r="I11" s="396"/>
      <c r="J11" s="397"/>
      <c r="K11" s="381"/>
      <c r="L11" s="398"/>
      <c r="M11" s="398"/>
      <c r="N11" s="381"/>
      <c r="O11" s="144">
        <v>2</v>
      </c>
      <c r="P11" s="183" t="s">
        <v>518</v>
      </c>
      <c r="Q11" s="144" t="str">
        <f t="shared" si="0"/>
        <v>Probabilidad</v>
      </c>
      <c r="R11" s="144" t="s">
        <v>52</v>
      </c>
      <c r="S11" s="144" t="s">
        <v>57</v>
      </c>
      <c r="T11" s="145">
        <f>VLOOKUP(R11&amp;S11,Hoja1!$Q$4:$R$9,2,0)</f>
        <v>0.45</v>
      </c>
      <c r="U11" s="146" t="s">
        <v>59</v>
      </c>
      <c r="V11" s="146" t="s">
        <v>62</v>
      </c>
      <c r="W11" s="146" t="s">
        <v>65</v>
      </c>
      <c r="X11" s="157">
        <f>IF(Q11="Probabilidad",($J$10*T11),IF(Q11="Impacto"," "))</f>
        <v>0.18000000000000002</v>
      </c>
      <c r="Y11" s="157" t="str">
        <f>IF(Z11&lt;=20%,'Tabla probabilidad'!$B$5,IF(Z11&lt;=40%,'Tabla probabilidad'!$B$6,IF(Z11&lt;=60%,'Tabla probabilidad'!$B$7,IF(Z11&lt;=80%,'Tabla probabilidad'!$B$8,IF(Z11&lt;=100%,'Tabla probabilidad'!$B$9)))))</f>
        <v>Baja</v>
      </c>
      <c r="Z11" s="157">
        <f>IF(R11="Preventivo",(J10-(J10*T11)),IF(R11="Detectivo",(J10-(J10*T11)),IF(R11="Correctivo",(J10))))</f>
        <v>0.22</v>
      </c>
      <c r="AA11" s="383"/>
      <c r="AB11" s="383"/>
      <c r="AC11" s="157" t="str">
        <f t="shared" si="1"/>
        <v>Leve</v>
      </c>
      <c r="AD11" s="157">
        <f>IF(Q11="Probabilidad",(($M$10-0)),IF(Q11="Impacto",($M$10-($M$10*T11))))</f>
        <v>0.2</v>
      </c>
      <c r="AE11" s="383"/>
      <c r="AF11" s="383"/>
      <c r="AG11" s="386"/>
      <c r="AH11" s="386"/>
      <c r="AI11" s="439"/>
      <c r="AJ11" s="439"/>
      <c r="AK11" s="386"/>
      <c r="AL11" s="386"/>
      <c r="AM11" s="391"/>
      <c r="AN11" s="381"/>
    </row>
    <row r="12" spans="1:298" ht="69.75" customHeight="1">
      <c r="A12" s="381"/>
      <c r="B12" s="386"/>
      <c r="C12" s="381"/>
      <c r="D12" s="436"/>
      <c r="E12" s="437"/>
      <c r="F12" s="381"/>
      <c r="G12" s="381"/>
      <c r="H12" s="381"/>
      <c r="I12" s="396"/>
      <c r="J12" s="397"/>
      <c r="K12" s="381"/>
      <c r="L12" s="398"/>
      <c r="M12" s="398"/>
      <c r="N12" s="381"/>
      <c r="O12" s="144"/>
      <c r="P12" s="183"/>
      <c r="Q12" s="150" t="str">
        <f t="shared" si="0"/>
        <v>Probabilidad</v>
      </c>
      <c r="R12" s="150" t="s">
        <v>52</v>
      </c>
      <c r="S12" s="150" t="s">
        <v>57</v>
      </c>
      <c r="T12" s="152">
        <f>VLOOKUP(R12&amp;S12,Hoja1!$Q$4:$R$9,2,0)</f>
        <v>0.45</v>
      </c>
      <c r="U12" s="150" t="s">
        <v>59</v>
      </c>
      <c r="V12" s="150" t="s">
        <v>62</v>
      </c>
      <c r="W12" s="150" t="s">
        <v>65</v>
      </c>
      <c r="X12" s="157">
        <f t="shared" ref="X12:X14" si="2">IF(Q12="Probabilidad",($J$10*T12),IF(Q12="Impacto"," "))</f>
        <v>0.18000000000000002</v>
      </c>
      <c r="Y12" s="157" t="str">
        <f>IF(Z12&lt;=20%,'Tabla probabilidad'!$B$5,IF(Z12&lt;=40%,'Tabla probabilidad'!$B$6,IF(Z12&lt;=60%,'Tabla probabilidad'!$B$7,IF(Z12&lt;=80%,'Tabla probabilidad'!$B$8,IF(Z12&lt;=100%,'Tabla probabilidad'!$B$9)))))</f>
        <v>Baja</v>
      </c>
      <c r="Z12" s="157">
        <f>IF(R12="Preventivo",(J10-(J10*T12)),IF(R12="Detectivo",(J10-(J10*T12)),IF(R12="Correctivo",(J10))))</f>
        <v>0.22</v>
      </c>
      <c r="AA12" s="383"/>
      <c r="AB12" s="383"/>
      <c r="AC12" s="157" t="str">
        <f t="shared" si="1"/>
        <v>Leve</v>
      </c>
      <c r="AD12" s="157">
        <f>IF(Q12="Probabilidad",(($M$10-0)),IF(Q12="Impacto",($M$10-($M$10*T12))))</f>
        <v>0.2</v>
      </c>
      <c r="AE12" s="383"/>
      <c r="AF12" s="383"/>
      <c r="AG12" s="386"/>
      <c r="AH12" s="386"/>
      <c r="AI12" s="439"/>
      <c r="AJ12" s="439"/>
      <c r="AK12" s="386"/>
      <c r="AL12" s="386"/>
      <c r="AM12" s="391"/>
      <c r="AN12" s="381"/>
    </row>
    <row r="13" spans="1:298" ht="72" customHeight="1">
      <c r="A13" s="381"/>
      <c r="B13" s="386"/>
      <c r="C13" s="381"/>
      <c r="D13" s="436"/>
      <c r="E13" s="437"/>
      <c r="F13" s="381"/>
      <c r="G13" s="381"/>
      <c r="H13" s="381"/>
      <c r="I13" s="396"/>
      <c r="J13" s="397"/>
      <c r="K13" s="381"/>
      <c r="L13" s="398"/>
      <c r="M13" s="398"/>
      <c r="N13" s="381"/>
      <c r="O13" s="144"/>
      <c r="P13" s="191"/>
      <c r="Q13" s="150" t="str">
        <f t="shared" si="0"/>
        <v>Probabilidad</v>
      </c>
      <c r="R13" s="150" t="s">
        <v>52</v>
      </c>
      <c r="S13" s="150" t="s">
        <v>57</v>
      </c>
      <c r="T13" s="152">
        <f>VLOOKUP(R13&amp;S13,Hoja1!$Q$4:$R$9,2,0)</f>
        <v>0.45</v>
      </c>
      <c r="U13" s="150" t="s">
        <v>59</v>
      </c>
      <c r="V13" s="150" t="s">
        <v>62</v>
      </c>
      <c r="W13" s="150" t="s">
        <v>65</v>
      </c>
      <c r="X13" s="157">
        <f t="shared" si="2"/>
        <v>0.18000000000000002</v>
      </c>
      <c r="Y13" s="157" t="str">
        <f>IF(Z13&lt;=20%,'Tabla probabilidad'!$B$5,IF(Z13&lt;=40%,'Tabla probabilidad'!$B$6,IF(Z13&lt;=60%,'Tabla probabilidad'!$B$7,IF(Z13&lt;=80%,'Tabla probabilidad'!$B$8,IF(Z13&lt;=100%,'Tabla probabilidad'!$B$9)))))</f>
        <v>Baja</v>
      </c>
      <c r="Z13" s="157">
        <f>IF(R13="Preventivo",(J10-(J10*T13)),IF(R13="Detectivo",(J10-(J10*T13)),IF(R13="Correctivo",(J10))))</f>
        <v>0.22</v>
      </c>
      <c r="AA13" s="383"/>
      <c r="AB13" s="383"/>
      <c r="AC13" s="157" t="str">
        <f t="shared" si="1"/>
        <v>Leve</v>
      </c>
      <c r="AD13" s="157">
        <f>IF(Q13="Probabilidad",(($M$10-0)),IF(Q13="Impacto",($M$10-($M$10*T13))))</f>
        <v>0.2</v>
      </c>
      <c r="AE13" s="383"/>
      <c r="AF13" s="383"/>
      <c r="AG13" s="386"/>
      <c r="AH13" s="386"/>
      <c r="AI13" s="439"/>
      <c r="AJ13" s="439"/>
      <c r="AK13" s="386"/>
      <c r="AL13" s="386"/>
      <c r="AM13" s="391"/>
      <c r="AN13" s="381"/>
    </row>
    <row r="14" spans="1:298" ht="54" customHeight="1" thickBot="1">
      <c r="A14" s="381"/>
      <c r="B14" s="392"/>
      <c r="C14" s="381"/>
      <c r="D14" s="436"/>
      <c r="E14" s="437"/>
      <c r="F14" s="381"/>
      <c r="G14" s="381"/>
      <c r="H14" s="381"/>
      <c r="I14" s="396"/>
      <c r="J14" s="397"/>
      <c r="K14" s="381"/>
      <c r="L14" s="398"/>
      <c r="M14" s="398"/>
      <c r="N14" s="381"/>
      <c r="O14" s="144"/>
      <c r="P14" s="191"/>
      <c r="Q14" s="150" t="str">
        <f t="shared" si="0"/>
        <v>Probabilidad</v>
      </c>
      <c r="R14" s="150" t="s">
        <v>52</v>
      </c>
      <c r="S14" s="150" t="s">
        <v>57</v>
      </c>
      <c r="T14" s="152">
        <f>VLOOKUP(R14&amp;S14,Hoja1!$Q$4:$R$9,2,0)</f>
        <v>0.45</v>
      </c>
      <c r="U14" s="150" t="s">
        <v>59</v>
      </c>
      <c r="V14" s="150" t="s">
        <v>62</v>
      </c>
      <c r="W14" s="150" t="s">
        <v>65</v>
      </c>
      <c r="X14" s="157">
        <f t="shared" si="2"/>
        <v>0.18000000000000002</v>
      </c>
      <c r="Y14" s="157" t="str">
        <f>IF(Z14&lt;=20%,'Tabla probabilidad'!$B$5,IF(Z14&lt;=40%,'Tabla probabilidad'!$B$6,IF(Z14&lt;=60%,'Tabla probabilidad'!$B$7,IF(Z14&lt;=80%,'Tabla probabilidad'!$B$8,IF(Z14&lt;=100%,'Tabla probabilidad'!$B$9)))))</f>
        <v>Baja</v>
      </c>
      <c r="Z14" s="157">
        <f>IF(R14="Preventivo",(J10-(J10*T14)),IF(R14="Detectivo",(J10-(J10*T14)),IF(R14="Correctivo",(J10))))</f>
        <v>0.22</v>
      </c>
      <c r="AA14" s="384"/>
      <c r="AB14" s="384"/>
      <c r="AC14" s="157" t="str">
        <f t="shared" si="1"/>
        <v>Leve</v>
      </c>
      <c r="AD14" s="157">
        <f>IF(Q14="Probabilidad",(($M$10-0)),IF(Q14="Impacto",($M$10-($M$10*T14))))</f>
        <v>0.2</v>
      </c>
      <c r="AE14" s="384"/>
      <c r="AF14" s="384"/>
      <c r="AG14" s="392"/>
      <c r="AH14" s="392"/>
      <c r="AI14" s="440"/>
      <c r="AJ14" s="440"/>
      <c r="AK14" s="392"/>
      <c r="AL14" s="392"/>
      <c r="AM14" s="441"/>
      <c r="AN14" s="381"/>
    </row>
    <row r="15" spans="1:298" ht="132.75" customHeight="1">
      <c r="A15" s="381">
        <v>2</v>
      </c>
      <c r="B15" s="385" t="s">
        <v>520</v>
      </c>
      <c r="C15" s="381" t="s">
        <v>311</v>
      </c>
      <c r="D15" s="393" t="s">
        <v>521</v>
      </c>
      <c r="E15" s="385" t="s">
        <v>547</v>
      </c>
      <c r="F15" s="385" t="s">
        <v>548</v>
      </c>
      <c r="G15" s="381" t="s">
        <v>41</v>
      </c>
      <c r="H15" s="385">
        <v>145</v>
      </c>
      <c r="I15" s="396" t="str">
        <f>IF(H15&lt;=2,'Tabla probabilidad'!$B$5,IF(H15&lt;=24,'Tabla probabilidad'!$B$6,IF(H15&lt;=500,'Tabla probabilidad'!$B$7,IF(H15&lt;=5000,'Tabla probabilidad'!$B$8,IF(H15&gt;5000,'Tabla probabilidad'!$B$9)))))</f>
        <v>Media</v>
      </c>
      <c r="J15" s="397">
        <f>IF(H15&lt;=2,'Tabla probabilidad'!$D$5,IF(H15&lt;=24,'Tabla probabilidad'!$D$6,IF(H15&lt;=500,'Tabla probabilidad'!$D$7,IF(H15&lt;=5000,'Tabla probabilidad'!$D$8,IF(H15&gt;5000,'Tabla probabilidad'!$D$9)))))</f>
        <v>0.6</v>
      </c>
      <c r="K15" s="381" t="s">
        <v>299</v>
      </c>
      <c r="L15" s="381" t="str">
        <f>IF(K15="El riesgo afecta la imagen de alguna área de la organización","Leve",IF(K15="El riesgo afecta la imagen de la entidad internamente, de conocimiento general, nivel interno, alta dirección, contratista y/o de provedores","Menor",IF(K15="El riesgo afecta la imagen de la entidad con algunos usuarios de relevancia frente al logro de los objetivos","Moderado",IF(K15="El riesgo afecta la imagen de de la entidad con efecto publicitario sostenido a nivel del sector justicia","Mayor",IF(K15="El riesgo afecta la imagen de la entidad a nivel nacional, con efecto publicitarios sostenible a nivel país","Catastrófico",IF(K15="Impacto que afecte la ejecución presupuestal en un valor ≥0,5%.","Leve",IF(K15="Impacto que afecte la ejecución presupuestal en un valor ≥1%.","Menor",IF(K15="Impacto que afecte la ejecución presupuestal en un valor ≥5%.","Moderado",IF(K15="Impacto que afecte la ejecución presupuestal en un valor ≥20%.","Mayor",IF(K15="Impacto que afecte la ejecución presupuestal en un valor ≥50%.","Catastrófico",IF(K15="Incumplimiento máximo del 5% de la meta planeada","Leve",IF(K15="Incumplimiento máximo del 15% de la meta planeada","Menor",IF(K15="Incumplimiento máximo del 20% de la meta planeada","Moderado",IF(K15="Incumplimiento máximo del 50% de la meta planeada","Mayor",IF(K15="Incumplimiento máximo del 80% de la meta planeada","Catastrófico",IF(K15="Cualquier afectación a la violacion de los derechos de los ciudadanos se considera con consecuencias altas","Mayor",IF(K15="Cualquier afectación a la violacion de los derechos de los ciudadanos se considera con consecuencias desastrosas","Catastrófico",IF(K15="Afecta la Prestación del Servicio de Administración de Justicia en 5%","Leve",IF(K15="Afecta la Prestación del Servicio de Administración de Justicia en 10%","Menor",IF(K15="Afecta la Prestación del Servicio de Administración de Justicia en 15%","Moderado",IF(K15="Afecta la Prestación del Servicio de Administración de Justicia en 20%","Mayor",IF(K15="Afecta la Prestación del Servicio de Administración de Justicia en más del 50%","Catastrófico",IF(K15="Cualquier acto indebido de los servidores judiciales genera altas consecuencias para la entidad","Mayor",IF(K15="Cualquier acto indebido de los servidores judiciales genera consecuencias desastrosas para la entidad","Catastrófico",IF(K15="Si el hecho llegara a presentarse, tendría consecuencias o efectos mínimos sobre la entidad","Leve",IF(K15="Si el hecho llegara a presentarse, tendría bajo impacto o efecto sobre la entidad","Menor",IF(K15="Si el hecho llegara a presentarse, tendría medianas consecuencias o efectos sobre la entidad","Moderado",IF(K15="Si el hecho llegara a presentarse, tendría altas consecuencias o efectos sobre la entidad","Mayor",IF(K15="Si el hecho llegara a presentarse, tendría desastrosas consecuencias o efectos sobre la entidad","Catastrófico")))))))))))))))))))))))))))))</f>
        <v>Leve</v>
      </c>
      <c r="M15" s="381" t="str">
        <f>IF(K15="El riesgo afecta la imagen de alguna área de la organización","20%",IF(K15="El riesgo afecta la imagen de la entidad internamente, de conocimiento general, nivel interno, alta dirección, contratista y/o de provedores","40%",IF(K15="El riesgo afecta la imagen de la entidad con algunos usuarios de relevancia frente al logro de los objetivos","60%",IF(K15="El riesgo afecta la imagen de de la entidad con efecto publicitario sostenido a nivel del sector justicia","80%",IF(K15="El riesgo afecta la imagen de la entidad a nivel nacional, con efecto publicitarios sostenible a nivel país","100%",IF(K15="Impacto que afecte la ejecución presupuestal en un valor ≥0,5%.","20%",IF(K15="Impacto que afecte la ejecución presupuestal en un valor ≥1%.","40%",IF(K15="Impacto que afecte la ejecución presupuestal en un valor ≥5%.","60%",IF(K15="Impacto que afecte la ejecución presupuestal en un valor ≥20%.","80%",IF(K15="Impacto que afecte la ejecución presupuestal en un valor ≥50%.","100%",IF(K15="Incumplimiento máximo del 5% de la meta planeada","20%",IF(K15="Incumplimiento máximo del 15% de la meta planeada","40%",IF(K15="Incumplimiento máximo del 20% de la meta planeada","60%",IF(K15="Incumplimiento máximo del 50% de la meta planeada","80%",IF(K15="Incumplimiento máximo del 80% de la meta planeada","100%",IF(K15="Cualquier afectación a la violacion de los derechos de los ciudadanos se considera con consecuencias altas","80%",IF(K15="Cualquier afectación a la violacion de los derechos de los ciudadanos se considera con consecuencias desastrosas","100%",IF(K15="Afecta la Prestación del Servicio de Administración de Justicia en 5%","20%",IF(K15="Afecta la Prestación del Servicio de Administración de Justicia en 10%","40%",IF(K15="Afecta la Prestación del Servicio de Administración de Justicia en 15%","60%",IF(K15="Afecta la Prestación del Servicio de Administración de Justicia en 20%","80%",IF(K15="Afecta la Prestación del Servicio de Administración de Justicia en más del 50%","100%",IF(K15="Cualquier acto indebido de los servidores judiciales genera altas consecuencias para la entidad","80%",IF(K15="Cualquier acto indebido de los servidores judiciales genera consecuencias desastrosas para la entidad","100%",IF(K15="Si el hecho llegara a presentarse, tendría consecuencias o efectos mínimos sobre la entidad","20%",IF(K15="Si el hecho llegara a presentarse, tendría bajo impacto o efecto sobre la entidad","40%",IF(K15="Si el hecho llegara a presentarse, tendría medianas consecuencias o efectos sobre la entidad","60%",IF(K15="Si el hecho llegara a presentarse, tendría altas consecuencias o efectos sobre la entidad","80%",IF(K15="Si el hecho llegara a presentarse, tendría desastrosas consecuencias o efectos sobre la entidad","100%")))))))))))))))))))))))))))))</f>
        <v>20%</v>
      </c>
      <c r="N15" s="381" t="str">
        <f>VLOOKUP((I15&amp;L15),Hoja1!$B$4:$C$28,2,0)</f>
        <v>Moderado</v>
      </c>
      <c r="O15" s="159">
        <v>1</v>
      </c>
      <c r="P15" s="182" t="s">
        <v>529</v>
      </c>
      <c r="Q15" s="159" t="str">
        <f t="shared" si="0"/>
        <v>Probabilidad</v>
      </c>
      <c r="R15" s="159" t="s">
        <v>52</v>
      </c>
      <c r="S15" s="159" t="s">
        <v>57</v>
      </c>
      <c r="T15" s="160">
        <f>VLOOKUP(R15&amp;S15,Hoja1!$Q$4:$R$9,2,0)</f>
        <v>0.45</v>
      </c>
      <c r="U15" s="159" t="s">
        <v>59</v>
      </c>
      <c r="V15" s="159" t="s">
        <v>62</v>
      </c>
      <c r="W15" s="159" t="s">
        <v>65</v>
      </c>
      <c r="X15" s="160">
        <f>IF(Q15="Probabilidad",($J$15*T15),IF(Q15="Impacto"," "))</f>
        <v>0.27</v>
      </c>
      <c r="Y15" s="160" t="str">
        <f>IF(Z15&lt;=20%,'Tabla probabilidad'!$B$5,IF(Z15&lt;=40%,'Tabla probabilidad'!$B$6,IF(Z15&lt;=60%,'Tabla probabilidad'!$B$7,IF(Z15&lt;=80%,'Tabla probabilidad'!$B$8,IF(Z15&lt;=100%,'Tabla probabilidad'!$B$9)))))</f>
        <v>Baja</v>
      </c>
      <c r="Z15" s="160">
        <f>IF(R15="Preventivo",(J15-(J15*T15)),IF(R15="Detectivo",(J15-(J15*T15)),IF(R15="Correctivo",(J15))))</f>
        <v>0.32999999999999996</v>
      </c>
      <c r="AA15" s="382" t="str">
        <f>IF(AB15&lt;=20%,'Tabla probabilidad'!$B$5,IF(AB15&lt;=40%,'Tabla probabilidad'!$B$6,IF(AB15&lt;=60%,'Tabla probabilidad'!$B$7,IF(AB15&lt;=80%,'Tabla probabilidad'!$B$8,IF(AB15&lt;=100%,'Tabla probabilidad'!$B$9)))))</f>
        <v>Baja</v>
      </c>
      <c r="AB15" s="382">
        <f>AVERAGE(Z15:Z19)</f>
        <v>0.32999999999999996</v>
      </c>
      <c r="AC15" s="160" t="str">
        <f t="shared" si="1"/>
        <v>Leve</v>
      </c>
      <c r="AD15" s="160">
        <f>IF(Q15="Probabilidad",(($M$15-0)),IF(Q15="Impacto",($M$15-($M$15*T15))))</f>
        <v>0.2</v>
      </c>
      <c r="AE15" s="382" t="str">
        <f>IF(AF15&lt;=20%,"Leve",IF(AF15&lt;=40%,"Menor",IF(AF15&lt;=60%,"Moderado",IF(AF15&lt;=80%,"Mayor",IF(AF15&lt;=100%,"Catastrófico")))))</f>
        <v>Leve</v>
      </c>
      <c r="AF15" s="382">
        <f>AVERAGE(AD15:AD19)</f>
        <v>0.2</v>
      </c>
      <c r="AG15" s="385" t="str">
        <f>VLOOKUP(AA15&amp;AE15,Hoja1!$B$4:$C$28,2,0)</f>
        <v>Bajo</v>
      </c>
      <c r="AH15" s="385" t="s">
        <v>293</v>
      </c>
      <c r="AI15" s="385"/>
      <c r="AJ15" s="385"/>
      <c r="AK15" s="385"/>
      <c r="AL15" s="385"/>
      <c r="AM15" s="390"/>
      <c r="AN15" s="381"/>
    </row>
    <row r="16" spans="1:298" ht="75" customHeight="1">
      <c r="A16" s="381"/>
      <c r="B16" s="386"/>
      <c r="C16" s="381"/>
      <c r="D16" s="394"/>
      <c r="E16" s="386"/>
      <c r="F16" s="386"/>
      <c r="G16" s="381"/>
      <c r="H16" s="386"/>
      <c r="I16" s="396"/>
      <c r="J16" s="397"/>
      <c r="K16" s="381"/>
      <c r="L16" s="398"/>
      <c r="M16" s="398"/>
      <c r="N16" s="381"/>
      <c r="O16" s="159">
        <v>2</v>
      </c>
      <c r="P16" s="183" t="s">
        <v>528</v>
      </c>
      <c r="Q16" s="159" t="str">
        <f t="shared" si="0"/>
        <v>Probabilidad</v>
      </c>
      <c r="R16" s="159" t="s">
        <v>52</v>
      </c>
      <c r="S16" s="159" t="s">
        <v>57</v>
      </c>
      <c r="T16" s="160">
        <f>VLOOKUP(R16&amp;S16,Hoja1!$Q$4:$R$9,2,0)</f>
        <v>0.45</v>
      </c>
      <c r="U16" s="159" t="s">
        <v>59</v>
      </c>
      <c r="V16" s="159" t="s">
        <v>62</v>
      </c>
      <c r="W16" s="159" t="s">
        <v>65</v>
      </c>
      <c r="X16" s="160">
        <f>IF(Q16="Probabilidad",($J$15*T16),IF(Q16="Impacto"," "))</f>
        <v>0.27</v>
      </c>
      <c r="Y16" s="160" t="str">
        <f>IF(Z16&lt;=20%,'Tabla probabilidad'!$B$5,IF(Z16&lt;=40%,'Tabla probabilidad'!$B$6,IF(Z16&lt;=60%,'Tabla probabilidad'!$B$7,IF(Z16&lt;=80%,'Tabla probabilidad'!$B$8,IF(Z16&lt;=100%,'Tabla probabilidad'!$B$9)))))</f>
        <v>Baja</v>
      </c>
      <c r="Z16" s="160">
        <f>IF(R16="Preventivo",(J15-(J15*T16)),IF(R16="Detectivo",(J15-(J15*T16)),IF(R16="Correctivo",(J15))))</f>
        <v>0.32999999999999996</v>
      </c>
      <c r="AA16" s="383"/>
      <c r="AB16" s="383"/>
      <c r="AC16" s="160" t="str">
        <f t="shared" si="1"/>
        <v>Leve</v>
      </c>
      <c r="AD16" s="160">
        <f t="shared" ref="AD16:AD19" si="3">IF(Q16="Probabilidad",(($M$15-0)),IF(Q16="Impacto",($M$15-($M$15*T16))))</f>
        <v>0.2</v>
      </c>
      <c r="AE16" s="383"/>
      <c r="AF16" s="383"/>
      <c r="AG16" s="386"/>
      <c r="AH16" s="386"/>
      <c r="AI16" s="386"/>
      <c r="AJ16" s="386"/>
      <c r="AK16" s="386"/>
      <c r="AL16" s="386"/>
      <c r="AM16" s="391"/>
      <c r="AN16" s="381"/>
    </row>
    <row r="17" spans="1:40" ht="92.25" customHeight="1">
      <c r="A17" s="381"/>
      <c r="B17" s="386"/>
      <c r="C17" s="381"/>
      <c r="D17" s="394"/>
      <c r="E17" s="386"/>
      <c r="F17" s="386"/>
      <c r="G17" s="381"/>
      <c r="H17" s="386"/>
      <c r="I17" s="396"/>
      <c r="J17" s="397"/>
      <c r="K17" s="381"/>
      <c r="L17" s="398"/>
      <c r="M17" s="398"/>
      <c r="N17" s="381"/>
      <c r="O17" s="159">
        <v>3</v>
      </c>
      <c r="P17" s="183" t="s">
        <v>527</v>
      </c>
      <c r="Q17" s="159" t="str">
        <f t="shared" si="0"/>
        <v>Probabilidad</v>
      </c>
      <c r="R17" s="159" t="s">
        <v>52</v>
      </c>
      <c r="S17" s="159" t="s">
        <v>57</v>
      </c>
      <c r="T17" s="160">
        <f>VLOOKUP(R17&amp;S17,Hoja1!$Q$4:$R$9,2,0)</f>
        <v>0.45</v>
      </c>
      <c r="U17" s="159" t="s">
        <v>59</v>
      </c>
      <c r="V17" s="159" t="s">
        <v>62</v>
      </c>
      <c r="W17" s="159" t="s">
        <v>65</v>
      </c>
      <c r="X17" s="173">
        <f t="shared" ref="X17:X19" si="4">IF(Q17="Probabilidad",($J$15*T17),IF(Q17="Impacto"," "))</f>
        <v>0.27</v>
      </c>
      <c r="Y17" s="160" t="str">
        <f>IF(Z17&lt;=20%,'Tabla probabilidad'!$B$5,IF(Z17&lt;=40%,'Tabla probabilidad'!$B$6,IF(Z17&lt;=60%,'Tabla probabilidad'!$B$7,IF(Z17&lt;=80%,'Tabla probabilidad'!$B$8,IF(Z17&lt;=100%,'Tabla probabilidad'!$B$9)))))</f>
        <v>Baja</v>
      </c>
      <c r="Z17" s="160">
        <f>IF(R17="Preventivo",(J15-(J15*T17)),IF(R17="Detectivo",(J15-(J15*T17)),IF(R17="Correctivo",(J15))))</f>
        <v>0.32999999999999996</v>
      </c>
      <c r="AA17" s="383"/>
      <c r="AB17" s="383"/>
      <c r="AC17" s="160" t="str">
        <f t="shared" si="1"/>
        <v>Leve</v>
      </c>
      <c r="AD17" s="160">
        <f t="shared" si="3"/>
        <v>0.2</v>
      </c>
      <c r="AE17" s="383"/>
      <c r="AF17" s="383"/>
      <c r="AG17" s="386"/>
      <c r="AH17" s="386"/>
      <c r="AI17" s="386"/>
      <c r="AJ17" s="386"/>
      <c r="AK17" s="386"/>
      <c r="AL17" s="386"/>
      <c r="AM17" s="391"/>
      <c r="AN17" s="381"/>
    </row>
    <row r="18" spans="1:40" ht="94.5" customHeight="1">
      <c r="A18" s="381"/>
      <c r="B18" s="386"/>
      <c r="C18" s="381"/>
      <c r="D18" s="394"/>
      <c r="E18" s="386"/>
      <c r="F18" s="386"/>
      <c r="G18" s="381"/>
      <c r="H18" s="386"/>
      <c r="I18" s="396"/>
      <c r="J18" s="397"/>
      <c r="K18" s="381"/>
      <c r="L18" s="398"/>
      <c r="M18" s="398"/>
      <c r="N18" s="381"/>
      <c r="O18" s="159">
        <v>4</v>
      </c>
      <c r="P18" s="183" t="s">
        <v>526</v>
      </c>
      <c r="Q18" s="159" t="str">
        <f t="shared" si="0"/>
        <v>Probabilidad</v>
      </c>
      <c r="R18" s="159" t="s">
        <v>52</v>
      </c>
      <c r="S18" s="159" t="s">
        <v>57</v>
      </c>
      <c r="T18" s="160">
        <f>VLOOKUP(R18&amp;S18,Hoja1!$Q$4:$R$9,2,0)</f>
        <v>0.45</v>
      </c>
      <c r="U18" s="159" t="s">
        <v>59</v>
      </c>
      <c r="V18" s="159" t="s">
        <v>62</v>
      </c>
      <c r="W18" s="159" t="s">
        <v>65</v>
      </c>
      <c r="X18" s="173">
        <f t="shared" si="4"/>
        <v>0.27</v>
      </c>
      <c r="Y18" s="160" t="str">
        <f>IF(Z18&lt;=20%,'Tabla probabilidad'!$B$5,IF(Z18&lt;=40%,'Tabla probabilidad'!$B$6,IF(Z18&lt;=60%,'Tabla probabilidad'!$B$7,IF(Z18&lt;=80%,'Tabla probabilidad'!$B$8,IF(Z18&lt;=100%,'Tabla probabilidad'!$B$9)))))</f>
        <v>Baja</v>
      </c>
      <c r="Z18" s="160">
        <f>IF(R18="Preventivo",(J15-(J15*T18)),IF(R18="Detectivo",(J15-(J15*T18)),IF(R18="Correctivo",(J15))))</f>
        <v>0.32999999999999996</v>
      </c>
      <c r="AA18" s="383"/>
      <c r="AB18" s="383"/>
      <c r="AC18" s="160" t="str">
        <f t="shared" si="1"/>
        <v>Leve</v>
      </c>
      <c r="AD18" s="160">
        <f t="shared" si="3"/>
        <v>0.2</v>
      </c>
      <c r="AE18" s="383"/>
      <c r="AF18" s="383"/>
      <c r="AG18" s="386"/>
      <c r="AH18" s="386"/>
      <c r="AI18" s="386"/>
      <c r="AJ18" s="386"/>
      <c r="AK18" s="386"/>
      <c r="AL18" s="386"/>
      <c r="AM18" s="391"/>
      <c r="AN18" s="381"/>
    </row>
    <row r="19" spans="1:40" ht="58.5" customHeight="1" thickBot="1">
      <c r="A19" s="381"/>
      <c r="B19" s="392"/>
      <c r="C19" s="381"/>
      <c r="D19" s="395"/>
      <c r="E19" s="392"/>
      <c r="F19" s="392"/>
      <c r="G19" s="381"/>
      <c r="H19" s="392"/>
      <c r="I19" s="396"/>
      <c r="J19" s="397"/>
      <c r="K19" s="381"/>
      <c r="L19" s="398"/>
      <c r="M19" s="398"/>
      <c r="N19" s="381"/>
      <c r="O19" s="159">
        <v>5</v>
      </c>
      <c r="P19" s="174"/>
      <c r="Q19" s="159" t="str">
        <f t="shared" si="0"/>
        <v>Probabilidad</v>
      </c>
      <c r="R19" s="159" t="s">
        <v>52</v>
      </c>
      <c r="S19" s="159" t="s">
        <v>57</v>
      </c>
      <c r="T19" s="160">
        <f>VLOOKUP(R19&amp;S19,Hoja1!$Q$4:$R$9,2,0)</f>
        <v>0.45</v>
      </c>
      <c r="U19" s="159" t="s">
        <v>59</v>
      </c>
      <c r="V19" s="159" t="s">
        <v>62</v>
      </c>
      <c r="W19" s="159" t="s">
        <v>65</v>
      </c>
      <c r="X19" s="173">
        <f t="shared" si="4"/>
        <v>0.27</v>
      </c>
      <c r="Y19" s="160" t="str">
        <f>IF(Z19&lt;=20%,'Tabla probabilidad'!$B$5,IF(Z19&lt;=40%,'Tabla probabilidad'!$B$6,IF(Z19&lt;=60%,'Tabla probabilidad'!$B$7,IF(Z19&lt;=80%,'Tabla probabilidad'!$B$8,IF(Z19&lt;=100%,'Tabla probabilidad'!$B$9)))))</f>
        <v>Baja</v>
      </c>
      <c r="Z19" s="160">
        <f>IF(R19="Preventivo",(J15-(J15*T19)),IF(R19="Detectivo",(J15-(J15*T19)),IF(R19="Correctivo",(J15))))</f>
        <v>0.32999999999999996</v>
      </c>
      <c r="AA19" s="384"/>
      <c r="AB19" s="384"/>
      <c r="AC19" s="160" t="str">
        <f t="shared" si="1"/>
        <v>Leve</v>
      </c>
      <c r="AD19" s="160">
        <f t="shared" si="3"/>
        <v>0.2</v>
      </c>
      <c r="AE19" s="384"/>
      <c r="AF19" s="384"/>
      <c r="AG19" s="392"/>
      <c r="AH19" s="392"/>
      <c r="AI19" s="392"/>
      <c r="AJ19" s="392"/>
      <c r="AK19" s="392"/>
      <c r="AL19" s="392"/>
      <c r="AM19" s="441"/>
      <c r="AN19" s="381"/>
    </row>
    <row r="20" spans="1:40" ht="66.75" customHeight="1">
      <c r="A20" s="381">
        <v>3</v>
      </c>
      <c r="B20" s="385" t="s">
        <v>522</v>
      </c>
      <c r="C20" s="381" t="s">
        <v>311</v>
      </c>
      <c r="D20" s="393" t="s">
        <v>523</v>
      </c>
      <c r="E20" s="381" t="s">
        <v>550</v>
      </c>
      <c r="F20" s="381" t="s">
        <v>549</v>
      </c>
      <c r="G20" s="381" t="s">
        <v>41</v>
      </c>
      <c r="H20" s="381">
        <v>145</v>
      </c>
      <c r="I20" s="396" t="str">
        <f>IF(H20&lt;=2,'Tabla probabilidad'!$B$5,IF(H20&lt;=24,'Tabla probabilidad'!$B$6,IF(H20&lt;=500,'Tabla probabilidad'!$B$7,IF(H20&lt;=5000,'Tabla probabilidad'!$B$8,IF(H20&gt;5000,'Tabla probabilidad'!$B$9)))))</f>
        <v>Media</v>
      </c>
      <c r="J20" s="397">
        <f>IF(H20&lt;=2,'Tabla probabilidad'!$D$5,IF(H20&lt;=24,'Tabla probabilidad'!$D$6,IF(H20&lt;=500,'Tabla probabilidad'!$D$7,IF(H20&lt;=5000,'Tabla probabilidad'!$D$8,IF(H20&gt;5000,'Tabla probabilidad'!$D$9)))))</f>
        <v>0.6</v>
      </c>
      <c r="K20" s="381" t="s">
        <v>299</v>
      </c>
      <c r="L20" s="381" t="str">
        <f>IF(K20="El riesgo afecta la imagen de alguna área de la organización","Leve",IF(K20="El riesgo afecta la imagen de la entidad internamente, de conocimiento general, nivel interno, alta dirección, contratista y/o de provedores","Menor",IF(K20="El riesgo afecta la imagen de la entidad con algunos usuarios de relevancia frente al logro de los objetivos","Moderado",IF(K20="El riesgo afecta la imagen de de la entidad con efecto publicitario sostenido a nivel del sector justicia","Mayor",IF(K20="El riesgo afecta la imagen de la entidad a nivel nacional, con efecto publicitarios sostenible a nivel país","Catastrófico",IF(K20="Impacto que afecte la ejecución presupuestal en un valor ≥0,5%.","Leve",IF(K20="Impacto que afecte la ejecución presupuestal en un valor ≥1%.","Menor",IF(K20="Impacto que afecte la ejecución presupuestal en un valor ≥5%.","Moderado",IF(K20="Impacto que afecte la ejecución presupuestal en un valor ≥20%.","Mayor",IF(K20="Impacto que afecte la ejecución presupuestal en un valor ≥50%.","Catastrófico",IF(K20="Incumplimiento máximo del 5% de la meta planeada","Leve",IF(K20="Incumplimiento máximo del 15% de la meta planeada","Menor",IF(K20="Incumplimiento máximo del 20% de la meta planeada","Moderado",IF(K20="Incumplimiento máximo del 50% de la meta planeada","Mayor",IF(K20="Incumplimiento máximo del 80% de la meta planeada","Catastrófico",IF(K20="Cualquier afectación a la violacion de los derechos de los ciudadanos se considera con consecuencias altas","Mayor",IF(K20="Cualquier afectación a la violacion de los derechos de los ciudadanos se considera con consecuencias desastrosas","Catastrófico",IF(K20="Afecta la Prestación del Servicio de Administración de Justicia en 5%","Leve",IF(K20="Afecta la Prestación del Servicio de Administración de Justicia en 10%","Menor",IF(K20="Afecta la Prestación del Servicio de Administración de Justicia en 15%","Moderado",IF(K20="Afecta la Prestación del Servicio de Administración de Justicia en 20%","Mayor",IF(K20="Afecta la Prestación del Servicio de Administración de Justicia en más del 50%","Catastrófico",IF(K20="Cualquier acto indebido de los servidores judiciales genera altas consecuencias para la entidad","Mayor",IF(K20="Cualquier acto indebido de los servidores judiciales genera consecuencias desastrosas para la entidad","Catastrófico",IF(K20="Si el hecho llegara a presentarse, tendría consecuencias o efectos mínimos sobre la entidad","Leve",IF(K20="Si el hecho llegara a presentarse, tendría bajo impacto o efecto sobre la entidad","Menor",IF(K20="Si el hecho llegara a presentarse, tendría medianas consecuencias o efectos sobre la entidad","Moderado",IF(K20="Si el hecho llegara a presentarse, tendría altas consecuencias o efectos sobre la entidad","Mayor",IF(K20="Si el hecho llegara a presentarse, tendría desastrosas consecuencias o efectos sobre la entidad","Catastrófico")))))))))))))))))))))))))))))</f>
        <v>Leve</v>
      </c>
      <c r="M20" s="381" t="str">
        <f>IF(K20="El riesgo afecta la imagen de alguna área de la organización","20%",IF(K20="El riesgo afecta la imagen de la entidad internamente, de conocimiento general, nivel interno, alta dirección, contratista y/o de provedores","40%",IF(K20="El riesgo afecta la imagen de la entidad con algunos usuarios de relevancia frente al logro de los objetivos","60%",IF(K20="El riesgo afecta la imagen de de la entidad con efecto publicitario sostenido a nivel del sector justicia","80%",IF(K20="El riesgo afecta la imagen de la entidad a nivel nacional, con efecto publicitarios sostenible a nivel país","100%",IF(K20="Impacto que afecte la ejecución presupuestal en un valor ≥0,5%.","20%",IF(K20="Impacto que afecte la ejecución presupuestal en un valor ≥1%.","40%",IF(K20="Impacto que afecte la ejecución presupuestal en un valor ≥5%.","60%",IF(K20="Impacto que afecte la ejecución presupuestal en un valor ≥20%.","80%",IF(K20="Impacto que afecte la ejecución presupuestal en un valor ≥50%.","100%",IF(K20="Incumplimiento máximo del 5% de la meta planeada","20%",IF(K20="Incumplimiento máximo del 15% de la meta planeada","40%",IF(K20="Incumplimiento máximo del 20% de la meta planeada","60%",IF(K20="Incumplimiento máximo del 50% de la meta planeada","80%",IF(K20="Incumplimiento máximo del 80% de la meta planeada","100%",IF(K20="Cualquier afectación a la violacion de los derechos de los ciudadanos se considera con consecuencias altas","80%",IF(K20="Cualquier afectación a la violacion de los derechos de los ciudadanos se considera con consecuencias desastrosas","100%",IF(K20="Afecta la Prestación del Servicio de Administración de Justicia en 5%","20%",IF(K20="Afecta la Prestación del Servicio de Administración de Justicia en 10%","40%",IF(K20="Afecta la Prestación del Servicio de Administración de Justicia en 15%","60%",IF(K20="Afecta la Prestación del Servicio de Administración de Justicia en 20%","80%",IF(K20="Afecta la Prestación del Servicio de Administración de Justicia en más del 50%","100%",IF(K20="Cualquier acto indebido de los servidores judiciales genera altas consecuencias para la entidad","80%",IF(K20="Cualquier acto indebido de los servidores judiciales genera consecuencias desastrosas para la entidad","100%",IF(K20="Si el hecho llegara a presentarse, tendría consecuencias o efectos mínimos sobre la entidad","20%",IF(K20="Si el hecho llegara a presentarse, tendría bajo impacto o efecto sobre la entidad","40%",IF(K20="Si el hecho llegara a presentarse, tendría medianas consecuencias o efectos sobre la entidad","60%",IF(K20="Si el hecho llegara a presentarse, tendría altas consecuencias o efectos sobre la entidad","80%",IF(K20="Si el hecho llegara a presentarse, tendría desastrosas consecuencias o efectos sobre la entidad","100%")))))))))))))))))))))))))))))</f>
        <v>20%</v>
      </c>
      <c r="N20" s="381" t="str">
        <f>VLOOKUP((I20&amp;L20),Hoja1!$B$4:$C$28,2,0)</f>
        <v>Moderado</v>
      </c>
      <c r="O20" s="159">
        <v>1</v>
      </c>
      <c r="P20" s="182" t="s">
        <v>551</v>
      </c>
      <c r="Q20" s="159" t="str">
        <f>IF(R20="Preventivo","Probabilidad",IF(R20="Detectivo","Probabilidad", IF(R20="Correctivo","Impacto")))</f>
        <v>Probabilidad</v>
      </c>
      <c r="R20" s="159" t="s">
        <v>52</v>
      </c>
      <c r="S20" s="159" t="s">
        <v>57</v>
      </c>
      <c r="T20" s="160">
        <f>VLOOKUP(R20&amp;S20,Hoja1!$Q$4:$R$9,2,0)</f>
        <v>0.45</v>
      </c>
      <c r="U20" s="159" t="s">
        <v>60</v>
      </c>
      <c r="V20" s="159" t="s">
        <v>62</v>
      </c>
      <c r="W20" s="159" t="s">
        <v>66</v>
      </c>
      <c r="X20" s="160">
        <f>IF(Q20="Probabilidad",($J$20*T20),IF(Q20="Impacto"," "))</f>
        <v>0.27</v>
      </c>
      <c r="Y20" s="160" t="str">
        <f>IF(Z20&lt;=20%,'Tabla probabilidad'!$B$5,IF(Z20&lt;=40%,'Tabla probabilidad'!$B$6,IF(Z20&lt;=60%,'Tabla probabilidad'!$B$7,IF(Z20&lt;=80%,'Tabla probabilidad'!$B$8,IF(Z20&lt;=100%,'Tabla probabilidad'!$B$9)))))</f>
        <v>Baja</v>
      </c>
      <c r="Z20" s="160">
        <f>IF(R20="Preventivo",(J20-(J20*T20)),IF(R20="Detectivo",(J20-(J20*T20)),IF(R20="Correctivo",(J20))))</f>
        <v>0.32999999999999996</v>
      </c>
      <c r="AA20" s="382" t="str">
        <f>IF(AB20&lt;=20%,'Tabla probabilidad'!$B$5,IF(AB20&lt;=40%,'Tabla probabilidad'!$B$6,IF(AB20&lt;=60%,'Tabla probabilidad'!$B$7,IF(AB20&lt;=80%,'Tabla probabilidad'!$B$8,IF(AB20&lt;=100%,'Tabla probabilidad'!$B$9)))))</f>
        <v>Baja</v>
      </c>
      <c r="AB20" s="382">
        <f>AVERAGE(Z20:Z24)</f>
        <v>0.32999999999999996</v>
      </c>
      <c r="AC20" s="160" t="str">
        <f t="shared" si="1"/>
        <v>Leve</v>
      </c>
      <c r="AD20" s="160">
        <f>IF(Q20="Probabilidad",(($M$20-0)),IF(Q20="Impacto",($M$20-($M$20*T20))))</f>
        <v>0.2</v>
      </c>
      <c r="AE20" s="382" t="str">
        <f>IF(AF20&lt;=20%,"Leve",IF(AF20&lt;=40%,"Menor",IF(AF20&lt;=60%,"Moderado",IF(AF20&lt;=80%,"Mayor",IF(AF20&lt;=100%,"Catastrófico")))))</f>
        <v>Leve</v>
      </c>
      <c r="AF20" s="382">
        <f>AVERAGE(AD20:AD24)</f>
        <v>0.2</v>
      </c>
      <c r="AG20" s="385" t="str">
        <f>VLOOKUP(AA20&amp;AE20,Hoja1!$B$4:$C$28,2,0)</f>
        <v>Bajo</v>
      </c>
      <c r="AH20" s="385" t="s">
        <v>294</v>
      </c>
      <c r="AI20" s="385"/>
      <c r="AJ20" s="385"/>
      <c r="AK20" s="385"/>
      <c r="AL20" s="385"/>
      <c r="AM20" s="390"/>
      <c r="AN20" s="381"/>
    </row>
    <row r="21" spans="1:40" ht="69.75" customHeight="1">
      <c r="A21" s="381"/>
      <c r="B21" s="386"/>
      <c r="C21" s="381"/>
      <c r="D21" s="394"/>
      <c r="E21" s="381"/>
      <c r="F21" s="381"/>
      <c r="G21" s="381"/>
      <c r="H21" s="381"/>
      <c r="I21" s="396"/>
      <c r="J21" s="397"/>
      <c r="K21" s="381"/>
      <c r="L21" s="398"/>
      <c r="M21" s="398"/>
      <c r="N21" s="381"/>
      <c r="O21" s="159">
        <v>2</v>
      </c>
      <c r="P21" s="183" t="s">
        <v>552</v>
      </c>
      <c r="Q21" s="159" t="str">
        <f t="shared" si="0"/>
        <v>Probabilidad</v>
      </c>
      <c r="R21" s="159" t="s">
        <v>52</v>
      </c>
      <c r="S21" s="159" t="s">
        <v>57</v>
      </c>
      <c r="T21" s="160">
        <f>VLOOKUP(R21&amp;S21,Hoja1!$Q$4:$R$9,2,0)</f>
        <v>0.45</v>
      </c>
      <c r="U21" s="159" t="s">
        <v>60</v>
      </c>
      <c r="V21" s="159" t="s">
        <v>62</v>
      </c>
      <c r="W21" s="159" t="s">
        <v>66</v>
      </c>
      <c r="X21" s="173">
        <f t="shared" ref="X21:X24" si="5">IF(Q21="Probabilidad",($J$20*T21),IF(Q21="Impacto"," "))</f>
        <v>0.27</v>
      </c>
      <c r="Y21" s="160" t="str">
        <f>IF(Z21&lt;=20%,'Tabla probabilidad'!$B$5,IF(Z21&lt;=40%,'Tabla probabilidad'!$B$6,IF(Z21&lt;=60%,'Tabla probabilidad'!$B$7,IF(Z21&lt;=80%,'Tabla probabilidad'!$B$8,IF(Z21&lt;=100%,'Tabla probabilidad'!$B$9)))))</f>
        <v>Baja</v>
      </c>
      <c r="Z21" s="160">
        <f>IF(R21="Preventivo",(J20-(J20*T21)),IF(R21="Detectivo",(J20-(J20*T21)),IF(R21="Correctivo",(J20))))</f>
        <v>0.32999999999999996</v>
      </c>
      <c r="AA21" s="383"/>
      <c r="AB21" s="383"/>
      <c r="AC21" s="160" t="str">
        <f t="shared" si="1"/>
        <v>Leve</v>
      </c>
      <c r="AD21" s="160">
        <f t="shared" ref="AD21:AD24" si="6">IF(Q21="Probabilidad",(($M$20-0)),IF(Q21="Impacto",($M$20-($M$20*T21))))</f>
        <v>0.2</v>
      </c>
      <c r="AE21" s="383"/>
      <c r="AF21" s="383"/>
      <c r="AG21" s="386"/>
      <c r="AH21" s="386"/>
      <c r="AI21" s="386"/>
      <c r="AJ21" s="386"/>
      <c r="AK21" s="386"/>
      <c r="AL21" s="386"/>
      <c r="AM21" s="391"/>
      <c r="AN21" s="381"/>
    </row>
    <row r="22" spans="1:40" ht="69" customHeight="1">
      <c r="A22" s="381"/>
      <c r="B22" s="386"/>
      <c r="C22" s="381"/>
      <c r="D22" s="394"/>
      <c r="E22" s="381"/>
      <c r="F22" s="381"/>
      <c r="G22" s="381"/>
      <c r="H22" s="381"/>
      <c r="I22" s="396"/>
      <c r="J22" s="397"/>
      <c r="K22" s="381"/>
      <c r="L22" s="398"/>
      <c r="M22" s="398"/>
      <c r="N22" s="381"/>
      <c r="O22" s="159">
        <v>3</v>
      </c>
      <c r="P22" s="183" t="s">
        <v>553</v>
      </c>
      <c r="Q22" s="159" t="str">
        <f t="shared" si="0"/>
        <v>Probabilidad</v>
      </c>
      <c r="R22" s="159" t="s">
        <v>52</v>
      </c>
      <c r="S22" s="159" t="s">
        <v>57</v>
      </c>
      <c r="T22" s="160">
        <f>VLOOKUP(R22&amp;S22,Hoja1!$Q$4:$R$9,2,0)</f>
        <v>0.45</v>
      </c>
      <c r="U22" s="159" t="s">
        <v>60</v>
      </c>
      <c r="V22" s="159" t="s">
        <v>62</v>
      </c>
      <c r="W22" s="159" t="s">
        <v>66</v>
      </c>
      <c r="X22" s="173">
        <f t="shared" si="5"/>
        <v>0.27</v>
      </c>
      <c r="Y22" s="160" t="str">
        <f>IF(Z22&lt;=20%,'Tabla probabilidad'!$B$5,IF(Z22&lt;=40%,'Tabla probabilidad'!$B$6,IF(Z22&lt;=60%,'Tabla probabilidad'!$B$7,IF(Z22&lt;=80%,'Tabla probabilidad'!$B$8,IF(Z22&lt;=100%,'Tabla probabilidad'!$B$9)))))</f>
        <v>Baja</v>
      </c>
      <c r="Z22" s="160">
        <f>IF(R22="Preventivo",(J20-(J20*T22)),IF(R22="Detectivo",(J20-(J20*T22)),IF(R22="Correctivo",(J20))))</f>
        <v>0.32999999999999996</v>
      </c>
      <c r="AA22" s="383"/>
      <c r="AB22" s="383"/>
      <c r="AC22" s="160" t="str">
        <f t="shared" si="1"/>
        <v>Leve</v>
      </c>
      <c r="AD22" s="160">
        <f t="shared" si="6"/>
        <v>0.2</v>
      </c>
      <c r="AE22" s="383"/>
      <c r="AF22" s="383"/>
      <c r="AG22" s="386"/>
      <c r="AH22" s="386"/>
      <c r="AI22" s="386"/>
      <c r="AJ22" s="386"/>
      <c r="AK22" s="386"/>
      <c r="AL22" s="386"/>
      <c r="AM22" s="391"/>
      <c r="AN22" s="381"/>
    </row>
    <row r="23" spans="1:40" ht="75.75" customHeight="1">
      <c r="A23" s="381"/>
      <c r="B23" s="386"/>
      <c r="C23" s="381"/>
      <c r="D23" s="394"/>
      <c r="E23" s="381"/>
      <c r="F23" s="381"/>
      <c r="G23" s="381"/>
      <c r="H23" s="381"/>
      <c r="I23" s="396"/>
      <c r="J23" s="397"/>
      <c r="K23" s="381"/>
      <c r="L23" s="398"/>
      <c r="M23" s="398"/>
      <c r="N23" s="381"/>
      <c r="O23" s="159">
        <v>4</v>
      </c>
      <c r="P23" s="183"/>
      <c r="Q23" s="159" t="str">
        <f t="shared" si="0"/>
        <v>Probabilidad</v>
      </c>
      <c r="R23" s="159" t="s">
        <v>52</v>
      </c>
      <c r="S23" s="159" t="s">
        <v>57</v>
      </c>
      <c r="T23" s="160">
        <f>VLOOKUP(R23&amp;S23,Hoja1!$Q$4:$R$9,2,0)</f>
        <v>0.45</v>
      </c>
      <c r="U23" s="159" t="s">
        <v>59</v>
      </c>
      <c r="V23" s="159" t="s">
        <v>62</v>
      </c>
      <c r="W23" s="159" t="s">
        <v>65</v>
      </c>
      <c r="X23" s="173">
        <f t="shared" si="5"/>
        <v>0.27</v>
      </c>
      <c r="Y23" s="160" t="str">
        <f>IF(Z23&lt;=20%,'Tabla probabilidad'!$B$5,IF(Z23&lt;=40%,'Tabla probabilidad'!$B$6,IF(Z23&lt;=60%,'Tabla probabilidad'!$B$7,IF(Z23&lt;=80%,'Tabla probabilidad'!$B$8,IF(Z23&lt;=100%,'Tabla probabilidad'!$B$9)))))</f>
        <v>Baja</v>
      </c>
      <c r="Z23" s="160">
        <f>IF(R23="Preventivo",(J20-(J20*T23)),IF(R23="Detectivo",(J20-(J20*T23)),IF(R23="Correctivo",(J20))))</f>
        <v>0.32999999999999996</v>
      </c>
      <c r="AA23" s="383"/>
      <c r="AB23" s="383"/>
      <c r="AC23" s="160" t="str">
        <f t="shared" si="1"/>
        <v>Leve</v>
      </c>
      <c r="AD23" s="160">
        <f t="shared" si="6"/>
        <v>0.2</v>
      </c>
      <c r="AE23" s="383"/>
      <c r="AF23" s="383"/>
      <c r="AG23" s="386"/>
      <c r="AH23" s="386"/>
      <c r="AI23" s="386"/>
      <c r="AJ23" s="386"/>
      <c r="AK23" s="386"/>
      <c r="AL23" s="386"/>
      <c r="AM23" s="391"/>
      <c r="AN23" s="381"/>
    </row>
    <row r="24" spans="1:40" ht="64.5" customHeight="1" thickBot="1">
      <c r="A24" s="381"/>
      <c r="B24" s="392"/>
      <c r="C24" s="381"/>
      <c r="D24" s="395"/>
      <c r="E24" s="381"/>
      <c r="F24" s="381"/>
      <c r="G24" s="381"/>
      <c r="H24" s="381"/>
      <c r="I24" s="396"/>
      <c r="J24" s="397"/>
      <c r="K24" s="381"/>
      <c r="L24" s="398"/>
      <c r="M24" s="398"/>
      <c r="N24" s="381"/>
      <c r="O24" s="159">
        <v>5</v>
      </c>
      <c r="P24" s="178"/>
      <c r="Q24" s="159" t="str">
        <f t="shared" si="0"/>
        <v>Probabilidad</v>
      </c>
      <c r="R24" s="159" t="s">
        <v>52</v>
      </c>
      <c r="S24" s="159" t="s">
        <v>57</v>
      </c>
      <c r="T24" s="160">
        <f>VLOOKUP(R24&amp;S24,Hoja1!$Q$4:$R$9,2,0)</f>
        <v>0.45</v>
      </c>
      <c r="U24" s="159" t="s">
        <v>59</v>
      </c>
      <c r="V24" s="159" t="s">
        <v>62</v>
      </c>
      <c r="W24" s="159" t="s">
        <v>65</v>
      </c>
      <c r="X24" s="173">
        <f t="shared" si="5"/>
        <v>0.27</v>
      </c>
      <c r="Y24" s="160" t="str">
        <f>IF(Z24&lt;=20%,'Tabla probabilidad'!$B$5,IF(Z24&lt;=40%,'Tabla probabilidad'!$B$6,IF(Z24&lt;=60%,'Tabla probabilidad'!$B$7,IF(Z24&lt;=80%,'Tabla probabilidad'!$B$8,IF(Z24&lt;=100%,'Tabla probabilidad'!$B$9)))))</f>
        <v>Baja</v>
      </c>
      <c r="Z24" s="160">
        <f>IF(R24="Preventivo",(J20-(J20*T24)),IF(R24="Detectivo",(J20-(J20*T24)),IF(R24="Correctivo",(J20))))</f>
        <v>0.32999999999999996</v>
      </c>
      <c r="AA24" s="384"/>
      <c r="AB24" s="384"/>
      <c r="AC24" s="160" t="str">
        <f t="shared" si="1"/>
        <v>Leve</v>
      </c>
      <c r="AD24" s="160">
        <f t="shared" si="6"/>
        <v>0.2</v>
      </c>
      <c r="AE24" s="384"/>
      <c r="AF24" s="384"/>
      <c r="AG24" s="392"/>
      <c r="AH24" s="392"/>
      <c r="AI24" s="392"/>
      <c r="AJ24" s="392"/>
      <c r="AK24" s="392"/>
      <c r="AL24" s="392"/>
      <c r="AM24" s="441"/>
      <c r="AN24" s="381"/>
    </row>
    <row r="25" spans="1:40" ht="57" customHeight="1">
      <c r="A25" s="381">
        <v>4</v>
      </c>
      <c r="B25" s="385" t="s">
        <v>524</v>
      </c>
      <c r="C25" s="381" t="s">
        <v>311</v>
      </c>
      <c r="D25" s="393" t="s">
        <v>530</v>
      </c>
      <c r="E25" s="381" t="s">
        <v>554</v>
      </c>
      <c r="F25" s="381" t="s">
        <v>555</v>
      </c>
      <c r="G25" s="381" t="s">
        <v>41</v>
      </c>
      <c r="H25" s="381">
        <v>145</v>
      </c>
      <c r="I25" s="396" t="str">
        <f>IF(H25&lt;=2,'Tabla probabilidad'!$B$5,IF(H25&lt;=24,'Tabla probabilidad'!$B$6,IF(H25&lt;=500,'Tabla probabilidad'!$B$7,IF(H25&lt;=5000,'Tabla probabilidad'!$B$8,IF(H25&gt;5000,'Tabla probabilidad'!$B$9)))))</f>
        <v>Media</v>
      </c>
      <c r="J25" s="397">
        <f>IF(H25&lt;=2,'Tabla probabilidad'!$D$5,IF(H25&lt;=24,'Tabla probabilidad'!$D$6,IF(H25&lt;=500,'Tabla probabilidad'!$D$7,IF(H25&lt;=5000,'Tabla probabilidad'!$D$8,IF(H25&gt;5000,'Tabla probabilidad'!$D$9)))))</f>
        <v>0.6</v>
      </c>
      <c r="K25" s="381" t="s">
        <v>299</v>
      </c>
      <c r="L25" s="381" t="str">
        <f>IF(K25="El riesgo afecta la imagen de alguna área de la organización","Leve",IF(K25="El riesgo afecta la imagen de la entidad internamente, de conocimiento general, nivel interno, alta dirección, contratista y/o de provedores","Menor",IF(K25="El riesgo afecta la imagen de la entidad con algunos usuarios de relevancia frente al logro de los objetivos","Moderado",IF(K25="El riesgo afecta la imagen de de la entidad con efecto publicitario sostenido a nivel del sector justicia","Mayor",IF(K25="El riesgo afecta la imagen de la entidad a nivel nacional, con efecto publicitarios sostenible a nivel país","Catastrófico",IF(K25="Impacto que afecte la ejecución presupuestal en un valor ≥0,5%.","Leve",IF(K25="Impacto que afecte la ejecución presupuestal en un valor ≥1%.","Menor",IF(K25="Impacto que afecte la ejecución presupuestal en un valor ≥5%.","Moderado",IF(K25="Impacto que afecte la ejecución presupuestal en un valor ≥20%.","Mayor",IF(K25="Impacto que afecte la ejecución presupuestal en un valor ≥50%.","Catastrófico",IF(K25="Incumplimiento máximo del 5% de la meta planeada","Leve",IF(K25="Incumplimiento máximo del 15% de la meta planeada","Menor",IF(K25="Incumplimiento máximo del 20% de la meta planeada","Moderado",IF(K25="Incumplimiento máximo del 50% de la meta planeada","Mayor",IF(K25="Incumplimiento máximo del 80% de la meta planeada","Catastrófico",IF(K25="Cualquier afectación a la violacion de los derechos de los ciudadanos se considera con consecuencias altas","Mayor",IF(K25="Cualquier afectación a la violacion de los derechos de los ciudadanos se considera con consecuencias desastrosas","Catastrófico",IF(K25="Afecta la Prestación del Servicio de Administración de Justicia en 5%","Leve",IF(K25="Afecta la Prestación del Servicio de Administración de Justicia en 10%","Menor",IF(K25="Afecta la Prestación del Servicio de Administración de Justicia en 15%","Moderado",IF(K25="Afecta la Prestación del Servicio de Administración de Justicia en 20%","Mayor",IF(K25="Afecta la Prestación del Servicio de Administración de Justicia en más del 50%","Catastrófico",IF(K25="Cualquier acto indebido de los servidores judiciales genera altas consecuencias para la entidad","Mayor",IF(K25="Cualquier acto indebido de los servidores judiciales genera consecuencias desastrosas para la entidad","Catastrófico",IF(K25="Si el hecho llegara a presentarse, tendría consecuencias o efectos mínimos sobre la entidad","Leve",IF(K25="Si el hecho llegara a presentarse, tendría bajo impacto o efecto sobre la entidad","Menor",IF(K25="Si el hecho llegara a presentarse, tendría medianas consecuencias o efectos sobre la entidad","Moderado",IF(K25="Si el hecho llegara a presentarse, tendría altas consecuencias o efectos sobre la entidad","Mayor",IF(K25="Si el hecho llegara a presentarse, tendría desastrosas consecuencias o efectos sobre la entidad","Catastrófico")))))))))))))))))))))))))))))</f>
        <v>Leve</v>
      </c>
      <c r="M25" s="381" t="str">
        <f>IF(K25="El riesgo afecta la imagen de alguna área de la organización","20%",IF(K25="El riesgo afecta la imagen de la entidad internamente, de conocimiento general, nivel interno, alta dirección, contratista y/o de provedores","40%",IF(K25="El riesgo afecta la imagen de la entidad con algunos usuarios de relevancia frente al logro de los objetivos","60%",IF(K25="El riesgo afecta la imagen de de la entidad con efecto publicitario sostenido a nivel del sector justicia","80%",IF(K25="El riesgo afecta la imagen de la entidad a nivel nacional, con efecto publicitarios sostenible a nivel país","100%",IF(K25="Impacto que afecte la ejecución presupuestal en un valor ≥0,5%.","20%",IF(K25="Impacto que afecte la ejecución presupuestal en un valor ≥1%.","40%",IF(K25="Impacto que afecte la ejecución presupuestal en un valor ≥5%.","60%",IF(K25="Impacto que afecte la ejecución presupuestal en un valor ≥20%.","80%",IF(K25="Impacto que afecte la ejecución presupuestal en un valor ≥50%.","100%",IF(K25="Incumplimiento máximo del 5% de la meta planeada","20%",IF(K25="Incumplimiento máximo del 15% de la meta planeada","40%",IF(K25="Incumplimiento máximo del 20% de la meta planeada","60%",IF(K25="Incumplimiento máximo del 50% de la meta planeada","80%",IF(K25="Incumplimiento máximo del 80% de la meta planeada","100%",IF(K25="Cualquier afectación a la violacion de los derechos de los ciudadanos se considera con consecuencias altas","80%",IF(K25="Cualquier afectación a la violacion de los derechos de los ciudadanos se considera con consecuencias desastrosas","100%",IF(K25="Afecta la Prestación del Servicio de Administración de Justicia en 5%","20%",IF(K25="Afecta la Prestación del Servicio de Administración de Justicia en 10%","40%",IF(K25="Afecta la Prestación del Servicio de Administración de Justicia en 15%","60%",IF(K25="Afecta la Prestación del Servicio de Administración de Justicia en 20%","80%",IF(K25="Afecta la Prestación del Servicio de Administración de Justicia en más del 50%","100%",IF(K25="Cualquier acto indebido de los servidores judiciales genera altas consecuencias para la entidad","80%",IF(K25="Cualquier acto indebido de los servidores judiciales genera consecuencias desastrosas para la entidad","100%",IF(K25="Si el hecho llegara a presentarse, tendría consecuencias o efectos mínimos sobre la entidad","20%",IF(K25="Si el hecho llegara a presentarse, tendría bajo impacto o efecto sobre la entidad","40%",IF(K25="Si el hecho llegara a presentarse, tendría medianas consecuencias o efectos sobre la entidad","60%",IF(K25="Si el hecho llegara a presentarse, tendría altas consecuencias o efectos sobre la entidad","80%",IF(K25="Si el hecho llegara a presentarse, tendría desastrosas consecuencias o efectos sobre la entidad","100%")))))))))))))))))))))))))))))</f>
        <v>20%</v>
      </c>
      <c r="N25" s="381" t="str">
        <f>VLOOKUP((I25&amp;L25),Hoja1!$B$4:$C$28,2,0)</f>
        <v>Moderado</v>
      </c>
      <c r="O25" s="172">
        <v>1</v>
      </c>
      <c r="P25" s="183" t="s">
        <v>556</v>
      </c>
      <c r="Q25" s="172" t="str">
        <f t="shared" si="0"/>
        <v>Probabilidad</v>
      </c>
      <c r="R25" s="172" t="s">
        <v>52</v>
      </c>
      <c r="S25" s="172" t="s">
        <v>57</v>
      </c>
      <c r="T25" s="173">
        <f>VLOOKUP(R25&amp;S25,Hoja1!$Q$4:$R$9,2,0)</f>
        <v>0.45</v>
      </c>
      <c r="U25" s="172" t="s">
        <v>59</v>
      </c>
      <c r="V25" s="172" t="s">
        <v>62</v>
      </c>
      <c r="W25" s="172" t="s">
        <v>65</v>
      </c>
      <c r="X25" s="173">
        <f>IF(Q25="Probabilidad",($J$25*T25),IF(Q25="Impacto"," "))</f>
        <v>0.27</v>
      </c>
      <c r="Y25" s="173" t="str">
        <f>IF(Z25&lt;=20%,'Tabla probabilidad'!$B$5,IF(Z25&lt;=40%,'Tabla probabilidad'!$B$6,IF(Z25&lt;=60%,'Tabla probabilidad'!$B$7,IF(Z25&lt;=80%,'Tabla probabilidad'!$B$8,IF(Z25&lt;=100%,'Tabla probabilidad'!$B$9)))))</f>
        <v>Baja</v>
      </c>
      <c r="Z25" s="173">
        <f>IF(R25="Preventivo",(J25-(J25*T25)),IF(R25="Detectivo",(J25-(J25*T25)),IF(R25="Correctivo",(J25))))</f>
        <v>0.32999999999999996</v>
      </c>
      <c r="AA25" s="382" t="str">
        <f>IF(AB25&lt;=20%,'Tabla probabilidad'!$B$5,IF(AB25&lt;=40%,'Tabla probabilidad'!$B$6,IF(AB25&lt;=60%,'Tabla probabilidad'!$B$7,IF(AB25&lt;=80%,'Tabla probabilidad'!$B$8,IF(AB25&lt;=100%,'Tabla probabilidad'!$B$9)))))</f>
        <v>Baja</v>
      </c>
      <c r="AB25" s="382">
        <f>AVERAGE(Z25:Z29)</f>
        <v>0.34199999999999997</v>
      </c>
      <c r="AC25" s="173" t="str">
        <f t="shared" si="1"/>
        <v>Leve</v>
      </c>
      <c r="AD25" s="173">
        <f>IF(Q25="Probabilidad",(($M$25-0)),IF(Q25="Impacto",($M$25-($M$25*T25))))</f>
        <v>0.2</v>
      </c>
      <c r="AE25" s="382" t="str">
        <f>IF(AF25&lt;=20%,"Leve",IF(AF25&lt;=40%,"Menor",IF(AF25&lt;=60%,"Moderado",IF(AF25&lt;=80%,"Mayor",IF(AF25&lt;=100%,"Catastrófico")))))</f>
        <v>Leve</v>
      </c>
      <c r="AF25" s="382">
        <f>AVERAGE(AD25:AD29)</f>
        <v>0.2</v>
      </c>
      <c r="AG25" s="385" t="str">
        <f>VLOOKUP(AA25&amp;AE25,Hoja1!$B$4:$C$28,2,0)</f>
        <v>Bajo</v>
      </c>
      <c r="AH25" s="385" t="s">
        <v>293</v>
      </c>
      <c r="AI25" s="443"/>
      <c r="AJ25" s="385"/>
      <c r="AK25" s="385"/>
      <c r="AL25" s="385"/>
      <c r="AM25" s="390"/>
      <c r="AN25" s="381"/>
    </row>
    <row r="26" spans="1:40" ht="73.5" customHeight="1">
      <c r="A26" s="381"/>
      <c r="B26" s="386"/>
      <c r="C26" s="381"/>
      <c r="D26" s="394"/>
      <c r="E26" s="381"/>
      <c r="F26" s="381"/>
      <c r="G26" s="381"/>
      <c r="H26" s="381"/>
      <c r="I26" s="396"/>
      <c r="J26" s="397"/>
      <c r="K26" s="381"/>
      <c r="L26" s="398"/>
      <c r="M26" s="398"/>
      <c r="N26" s="381"/>
      <c r="O26" s="172">
        <v>2</v>
      </c>
      <c r="P26" s="183" t="s">
        <v>557</v>
      </c>
      <c r="Q26" s="172" t="str">
        <f t="shared" si="0"/>
        <v>Probabilidad</v>
      </c>
      <c r="R26" s="172" t="s">
        <v>52</v>
      </c>
      <c r="S26" s="172" t="s">
        <v>57</v>
      </c>
      <c r="T26" s="173">
        <f>VLOOKUP(R26&amp;S26,Hoja1!$Q$4:$R$9,2,0)</f>
        <v>0.45</v>
      </c>
      <c r="U26" s="172" t="s">
        <v>59</v>
      </c>
      <c r="V26" s="172" t="s">
        <v>62</v>
      </c>
      <c r="W26" s="172" t="s">
        <v>65</v>
      </c>
      <c r="X26" s="173">
        <f t="shared" ref="X26:X29" si="7">IF(Q26="Probabilidad",($J$25*T26),IF(Q26="Impacto"," "))</f>
        <v>0.27</v>
      </c>
      <c r="Y26" s="173" t="str">
        <f>IF(Z26&lt;=20%,'Tabla probabilidad'!$B$5,IF(Z26&lt;=40%,'Tabla probabilidad'!$B$6,IF(Z26&lt;=60%,'Tabla probabilidad'!$B$7,IF(Z26&lt;=80%,'Tabla probabilidad'!$B$8,IF(Z26&lt;=100%,'Tabla probabilidad'!$B$9)))))</f>
        <v>Baja</v>
      </c>
      <c r="Z26" s="173">
        <f>IF(R26="Preventivo",(J25-(J25*T26)),IF(R26="Detectivo",(J25-(J25*T26)),IF(R26="Correctivo",(J25))))</f>
        <v>0.32999999999999996</v>
      </c>
      <c r="AA26" s="383"/>
      <c r="AB26" s="383"/>
      <c r="AC26" s="173" t="str">
        <f t="shared" si="1"/>
        <v>Leve</v>
      </c>
      <c r="AD26" s="173">
        <f t="shared" ref="AD26:AD29" si="8">IF(Q26="Probabilidad",(($M$25-0)),IF(Q26="Impacto",($M$25-($M$25*T26))))</f>
        <v>0.2</v>
      </c>
      <c r="AE26" s="383"/>
      <c r="AF26" s="383"/>
      <c r="AG26" s="386"/>
      <c r="AH26" s="386"/>
      <c r="AI26" s="444"/>
      <c r="AJ26" s="386"/>
      <c r="AK26" s="386"/>
      <c r="AL26" s="386"/>
      <c r="AM26" s="391"/>
      <c r="AN26" s="381"/>
    </row>
    <row r="27" spans="1:40" ht="75.75" customHeight="1">
      <c r="A27" s="381"/>
      <c r="B27" s="386"/>
      <c r="C27" s="381"/>
      <c r="D27" s="394"/>
      <c r="E27" s="381"/>
      <c r="F27" s="381"/>
      <c r="G27" s="381"/>
      <c r="H27" s="381"/>
      <c r="I27" s="396"/>
      <c r="J27" s="397"/>
      <c r="K27" s="381"/>
      <c r="L27" s="398"/>
      <c r="M27" s="398"/>
      <c r="N27" s="381"/>
      <c r="O27" s="172">
        <v>3</v>
      </c>
      <c r="P27" s="183" t="s">
        <v>558</v>
      </c>
      <c r="Q27" s="172" t="str">
        <f t="shared" si="0"/>
        <v>Probabilidad</v>
      </c>
      <c r="R27" s="172" t="s">
        <v>52</v>
      </c>
      <c r="S27" s="172" t="s">
        <v>57</v>
      </c>
      <c r="T27" s="173">
        <f>VLOOKUP(R27&amp;S27,Hoja1!$Q$4:$R$9,2,0)</f>
        <v>0.45</v>
      </c>
      <c r="U27" s="172" t="s">
        <v>59</v>
      </c>
      <c r="V27" s="172" t="s">
        <v>62</v>
      </c>
      <c r="W27" s="172" t="s">
        <v>65</v>
      </c>
      <c r="X27" s="173">
        <f t="shared" si="7"/>
        <v>0.27</v>
      </c>
      <c r="Y27" s="173" t="str">
        <f>IF(Z27&lt;=20%,'Tabla probabilidad'!$B$5,IF(Z27&lt;=40%,'Tabla probabilidad'!$B$6,IF(Z27&lt;=60%,'Tabla probabilidad'!$B$7,IF(Z27&lt;=80%,'Tabla probabilidad'!$B$8,IF(Z27&lt;=100%,'Tabla probabilidad'!$B$9)))))</f>
        <v>Baja</v>
      </c>
      <c r="Z27" s="173">
        <f>IF(R27="Preventivo",(J25-(J25*T27)),IF(R27="Detectivo",(J25-(J25*T27)),IF(R27="Correctivo",(J25))))</f>
        <v>0.32999999999999996</v>
      </c>
      <c r="AA27" s="383"/>
      <c r="AB27" s="383"/>
      <c r="AC27" s="173" t="str">
        <f t="shared" si="1"/>
        <v>Leve</v>
      </c>
      <c r="AD27" s="173">
        <f t="shared" si="8"/>
        <v>0.2</v>
      </c>
      <c r="AE27" s="383"/>
      <c r="AF27" s="383"/>
      <c r="AG27" s="386"/>
      <c r="AH27" s="386"/>
      <c r="AI27" s="444"/>
      <c r="AJ27" s="386"/>
      <c r="AK27" s="386"/>
      <c r="AL27" s="386"/>
      <c r="AM27" s="391"/>
      <c r="AN27" s="381"/>
    </row>
    <row r="28" spans="1:40" ht="72" customHeight="1" thickBot="1">
      <c r="A28" s="381"/>
      <c r="B28" s="386"/>
      <c r="C28" s="381"/>
      <c r="D28" s="394"/>
      <c r="E28" s="381"/>
      <c r="F28" s="381"/>
      <c r="G28" s="381"/>
      <c r="H28" s="381"/>
      <c r="I28" s="396"/>
      <c r="J28" s="397"/>
      <c r="K28" s="381"/>
      <c r="L28" s="398"/>
      <c r="M28" s="398"/>
      <c r="N28" s="381"/>
      <c r="O28" s="172">
        <v>4</v>
      </c>
      <c r="P28" s="184" t="s">
        <v>559</v>
      </c>
      <c r="Q28" s="172" t="str">
        <f t="shared" si="0"/>
        <v>Probabilidad</v>
      </c>
      <c r="R28" s="172" t="s">
        <v>52</v>
      </c>
      <c r="S28" s="172" t="s">
        <v>57</v>
      </c>
      <c r="T28" s="173">
        <f>VLOOKUP(R28&amp;S28,Hoja1!$Q$4:$R$9,2,0)</f>
        <v>0.45</v>
      </c>
      <c r="U28" s="172" t="s">
        <v>59</v>
      </c>
      <c r="V28" s="172" t="s">
        <v>62</v>
      </c>
      <c r="W28" s="172" t="s">
        <v>65</v>
      </c>
      <c r="X28" s="173">
        <f t="shared" si="7"/>
        <v>0.27</v>
      </c>
      <c r="Y28" s="173" t="str">
        <f>IF(Z28&lt;=20%,'Tabla probabilidad'!$B$5,IF(Z28&lt;=40%,'Tabla probabilidad'!$B$6,IF(Z28&lt;=60%,'Tabla probabilidad'!$B$7,IF(Z28&lt;=80%,'Tabla probabilidad'!$B$8,IF(Z28&lt;=100%,'Tabla probabilidad'!$B$9)))))</f>
        <v>Baja</v>
      </c>
      <c r="Z28" s="173">
        <f>IF(R28="Preventivo",(J25-(J25*T28)),IF(R28="Detectivo",(J25-(J25*T28)),IF(R28="Correctivo",(J25))))</f>
        <v>0.32999999999999996</v>
      </c>
      <c r="AA28" s="383"/>
      <c r="AB28" s="383"/>
      <c r="AC28" s="173" t="str">
        <f t="shared" si="1"/>
        <v>Leve</v>
      </c>
      <c r="AD28" s="173">
        <f t="shared" si="8"/>
        <v>0.2</v>
      </c>
      <c r="AE28" s="383"/>
      <c r="AF28" s="383"/>
      <c r="AG28" s="386"/>
      <c r="AH28" s="386"/>
      <c r="AI28" s="444"/>
      <c r="AJ28" s="386"/>
      <c r="AK28" s="386"/>
      <c r="AL28" s="386"/>
      <c r="AM28" s="391"/>
      <c r="AN28" s="381"/>
    </row>
    <row r="29" spans="1:40" ht="74.25" customHeight="1" thickBot="1">
      <c r="A29" s="381"/>
      <c r="B29" s="392"/>
      <c r="C29" s="381"/>
      <c r="D29" s="395"/>
      <c r="E29" s="381"/>
      <c r="F29" s="381"/>
      <c r="G29" s="381"/>
      <c r="H29" s="381"/>
      <c r="I29" s="396"/>
      <c r="J29" s="397"/>
      <c r="K29" s="381"/>
      <c r="L29" s="398"/>
      <c r="M29" s="398"/>
      <c r="N29" s="381"/>
      <c r="O29" s="172">
        <v>5</v>
      </c>
      <c r="P29" s="178"/>
      <c r="Q29" s="172" t="str">
        <f t="shared" si="0"/>
        <v>Probabilidad</v>
      </c>
      <c r="R29" s="172" t="s">
        <v>53</v>
      </c>
      <c r="S29" s="172" t="s">
        <v>57</v>
      </c>
      <c r="T29" s="173">
        <f>VLOOKUP(R29&amp;S29,Hoja1!$Q$4:$R$9,2,0)</f>
        <v>0.35</v>
      </c>
      <c r="U29" s="172" t="s">
        <v>59</v>
      </c>
      <c r="V29" s="172" t="s">
        <v>62</v>
      </c>
      <c r="W29" s="172" t="s">
        <v>65</v>
      </c>
      <c r="X29" s="173">
        <f t="shared" si="7"/>
        <v>0.21</v>
      </c>
      <c r="Y29" s="173" t="str">
        <f>IF(Z29&lt;=20%,'Tabla probabilidad'!$B$5,IF(Z29&lt;=40%,'Tabla probabilidad'!$B$6,IF(Z29&lt;=60%,'Tabla probabilidad'!$B$7,IF(Z29&lt;=80%,'Tabla probabilidad'!$B$8,IF(Z29&lt;=100%,'Tabla probabilidad'!$B$9)))))</f>
        <v>Baja</v>
      </c>
      <c r="Z29" s="173">
        <f>IF(R29="Preventivo",(J25-(J25*T29)),IF(R29="Detectivo",(J25-(J25*T29)),IF(R29="Correctivo",(J25))))</f>
        <v>0.39</v>
      </c>
      <c r="AA29" s="384"/>
      <c r="AB29" s="384"/>
      <c r="AC29" s="173" t="str">
        <f t="shared" si="1"/>
        <v>Leve</v>
      </c>
      <c r="AD29" s="173">
        <f t="shared" si="8"/>
        <v>0.2</v>
      </c>
      <c r="AE29" s="384"/>
      <c r="AF29" s="384"/>
      <c r="AG29" s="392"/>
      <c r="AH29" s="392"/>
      <c r="AI29" s="445"/>
      <c r="AJ29" s="392"/>
      <c r="AK29" s="392"/>
      <c r="AL29" s="392"/>
      <c r="AM29" s="441"/>
      <c r="AN29" s="381"/>
    </row>
    <row r="30" spans="1:40" ht="72" customHeight="1">
      <c r="A30" s="381">
        <v>5</v>
      </c>
      <c r="B30" s="385" t="s">
        <v>525</v>
      </c>
      <c r="C30" s="381" t="s">
        <v>402</v>
      </c>
      <c r="D30" s="393" t="s">
        <v>531</v>
      </c>
      <c r="E30" s="381" t="s">
        <v>545</v>
      </c>
      <c r="F30" s="381" t="s">
        <v>560</v>
      </c>
      <c r="G30" s="381" t="s">
        <v>43</v>
      </c>
      <c r="H30" s="381">
        <v>145</v>
      </c>
      <c r="I30" s="396" t="str">
        <f>IF(H30&lt;=2,'Tabla probabilidad'!$B$5,IF(H30&lt;=24,'Tabla probabilidad'!$B$6,IF(H30&lt;=500,'Tabla probabilidad'!$B$7,IF(H30&lt;=5000,'Tabla probabilidad'!$B$8,IF(H30&gt;5000,'Tabla probabilidad'!$B$9)))))</f>
        <v>Media</v>
      </c>
      <c r="J30" s="397">
        <f>IF(H30&lt;=2,'Tabla probabilidad'!$D$5,IF(H30&lt;=24,'Tabla probabilidad'!$D$6,IF(H30&lt;=500,'Tabla probabilidad'!$D$7,IF(H30&lt;=5000,'Tabla probabilidad'!$D$8,IF(H30&gt;5000,'Tabla probabilidad'!$D$9)))))</f>
        <v>0.6</v>
      </c>
      <c r="K30" s="381" t="s">
        <v>331</v>
      </c>
      <c r="L30" s="381" t="str">
        <f>IF(K30="El riesgo afecta la imagen de alguna área de la organización","Leve",IF(K30="El riesgo afecta la imagen de la entidad internamente, de conocimiento general, nivel interno, alta dirección, contratista y/o de provedores","Menor",IF(K30="El riesgo afecta la imagen de la entidad con algunos usuarios de relevancia frente al logro de los objetivos","Moderado",IF(K30="El riesgo afecta la imagen de de la entidad con efecto publicitario sostenido a nivel del sector justicia","Mayor",IF(K30="El riesgo afecta la imagen de la entidad a nivel nacional, con efecto publicitarios sostenible a nivel país","Catastrófico",IF(K30="Impacto que afecte la ejecución presupuestal en un valor ≥0,5%.","Leve",IF(K30="Impacto que afecte la ejecución presupuestal en un valor ≥1%.","Menor",IF(K30="Impacto que afecte la ejecución presupuestal en un valor ≥5%.","Moderado",IF(K30="Impacto que afecte la ejecución presupuestal en un valor ≥20%.","Mayor",IF(K30="Impacto que afecte la ejecución presupuestal en un valor ≥50%.","Catastrófico",IF(K30="Incumplimiento máximo del 5% de la meta planeada","Leve",IF(K30="Incumplimiento máximo del 15% de la meta planeada","Menor",IF(K30="Incumplimiento máximo del 20% de la meta planeada","Moderado",IF(K30="Incumplimiento máximo del 50% de la meta planeada","Mayor",IF(K30="Incumplimiento máximo del 80% de la meta planeada","Catastrófico",IF(K30="Cualquier afectación a la violacion de los derechos de los ciudadanos se considera con consecuencias altas","Mayor",IF(K30="Cualquier afectación a la violacion de los derechos de los ciudadanos se considera con consecuencias desastrosas","Catastrófico",IF(K30="Afecta la Prestación del Servicio de Administración de Justicia en 5%","Leve",IF(K30="Afecta la Prestación del Servicio de Administración de Justicia en 10%","Menor",IF(K30="Afecta la Prestación del Servicio de Administración de Justicia en 15%","Moderado",IF(K30="Afecta la Prestación del Servicio de Administración de Justicia en 20%","Mayor",IF(K30="Afecta la Prestación del Servicio de Administración de Justicia en más del 50%","Catastrófico",IF(K30="Cualquier acto indebido de los servidores judiciales genera altas consecuencias para la entidad","Mayor",IF(K30="Cualquier acto indebido de los servidores judiciales genera consecuencias desastrosas para la entidad","Catastrófico",IF(K30="Si el hecho llegara a presentarse, tendría consecuencias o efectos mínimos sobre la entidad","Leve",IF(K30="Si el hecho llegara a presentarse, tendría bajo impacto o efecto sobre la entidad","Menor",IF(K30="Si el hecho llegara a presentarse, tendría medianas consecuencias o efectos sobre la entidad","Moderado",IF(K30="Si el hecho llegara a presentarse, tendría altas consecuencias o efectos sobre la entidad","Mayor",IF(K30="Si el hecho llegara a presentarse, tendría desastrosas consecuencias o efectos sobre la entidad","Catastrófico")))))))))))))))))))))))))))))</f>
        <v>Mayor</v>
      </c>
      <c r="M30" s="381" t="str">
        <f>IF(K30="El riesgo afecta la imagen de alguna área de la organización","20%",IF(K30="El riesgo afecta la imagen de la entidad internamente, de conocimiento general, nivel interno, alta dirección, contratista y/o de provedores","40%",IF(K30="El riesgo afecta la imagen de la entidad con algunos usuarios de relevancia frente al logro de los objetivos","60%",IF(K30="El riesgo afecta la imagen de de la entidad con efecto publicitario sostenido a nivel del sector justicia","80%",IF(K30="El riesgo afecta la imagen de la entidad a nivel nacional, con efecto publicitarios sostenible a nivel país","100%",IF(K30="Impacto que afecte la ejecución presupuestal en un valor ≥0,5%.","20%",IF(K30="Impacto que afecte la ejecución presupuestal en un valor ≥1%.","40%",IF(K30="Impacto que afecte la ejecución presupuestal en un valor ≥5%.","60%",IF(K30="Impacto que afecte la ejecución presupuestal en un valor ≥20%.","80%",IF(K30="Impacto que afecte la ejecución presupuestal en un valor ≥50%.","100%",IF(K30="Incumplimiento máximo del 5% de la meta planeada","20%",IF(K30="Incumplimiento máximo del 15% de la meta planeada","40%",IF(K30="Incumplimiento máximo del 20% de la meta planeada","60%",IF(K30="Incumplimiento máximo del 50% de la meta planeada","80%",IF(K30="Incumplimiento máximo del 80% de la meta planeada","100%",IF(K30="Cualquier afectación a la violacion de los derechos de los ciudadanos se considera con consecuencias altas","80%",IF(K30="Cualquier afectación a la violacion de los derechos de los ciudadanos se considera con consecuencias desastrosas","100%",IF(K30="Afecta la Prestación del Servicio de Administración de Justicia en 5%","20%",IF(K30="Afecta la Prestación del Servicio de Administración de Justicia en 10%","40%",IF(K30="Afecta la Prestación del Servicio de Administración de Justicia en 15%","60%",IF(K30="Afecta la Prestación del Servicio de Administración de Justicia en 20%","80%",IF(K30="Afecta la Prestación del Servicio de Administración de Justicia en más del 50%","100%",IF(K30="Cualquier acto indebido de los servidores judiciales genera altas consecuencias para la entidad","80%",IF(K30="Cualquier acto indebido de los servidores judiciales genera consecuencias desastrosas para la entidad","100%",IF(K30="Si el hecho llegara a presentarse, tendría consecuencias o efectos mínimos sobre la entidad","20%",IF(K30="Si el hecho llegara a presentarse, tendría bajo impacto o efecto sobre la entidad","40%",IF(K30="Si el hecho llegara a presentarse, tendría medianas consecuencias o efectos sobre la entidad","60%",IF(K30="Si el hecho llegara a presentarse, tendría altas consecuencias o efectos sobre la entidad","80%",IF(K30="Si el hecho llegara a presentarse, tendría desastrosas consecuencias o efectos sobre la entidad","100%")))))))))))))))))))))))))))))</f>
        <v>80%</v>
      </c>
      <c r="N30" s="381" t="str">
        <f>VLOOKUP((I30&amp;L30),Hoja1!$B$4:$C$28,2,0)</f>
        <v xml:space="preserve">Alto </v>
      </c>
      <c r="O30" s="172">
        <v>1</v>
      </c>
      <c r="P30" s="183" t="s">
        <v>561</v>
      </c>
      <c r="Q30" s="172" t="str">
        <f t="shared" si="0"/>
        <v>Probabilidad</v>
      </c>
      <c r="R30" s="172" t="s">
        <v>52</v>
      </c>
      <c r="S30" s="172" t="s">
        <v>57</v>
      </c>
      <c r="T30" s="173">
        <f>VLOOKUP(R30&amp;S30,Hoja1!$Q$4:$R$9,2,0)</f>
        <v>0.45</v>
      </c>
      <c r="U30" s="172" t="s">
        <v>59</v>
      </c>
      <c r="V30" s="172" t="s">
        <v>62</v>
      </c>
      <c r="W30" s="172" t="s">
        <v>65</v>
      </c>
      <c r="X30" s="173">
        <f>IF(Q30="Probabilidad",($J$30*T30),IF(Q30="Impacto"," "))</f>
        <v>0.27</v>
      </c>
      <c r="Y30" s="173" t="str">
        <f>IF(Z30&lt;=20%,'Tabla probabilidad'!$B$5,IF(Z30&lt;=40%,'Tabla probabilidad'!$B$6,IF(Z30&lt;=60%,'Tabla probabilidad'!$B$7,IF(Z30&lt;=80%,'Tabla probabilidad'!$B$8,IF(Z30&lt;=100%,'Tabla probabilidad'!$B$9)))))</f>
        <v>Baja</v>
      </c>
      <c r="Z30" s="173">
        <f>IF(R30="Preventivo",(J30-(J30*T30)),IF(R30="Detectivo",(J30-(J30*T30)),IF(R30="Correctivo",(J30))))</f>
        <v>0.32999999999999996</v>
      </c>
      <c r="AA30" s="382" t="str">
        <f>IF(AB30&lt;=20%,'Tabla probabilidad'!$B$5,IF(AB30&lt;=40%,'Tabla probabilidad'!$B$6,IF(AB30&lt;=60%,'Tabla probabilidad'!$B$7,IF(AB30&lt;=80%,'Tabla probabilidad'!$B$8,IF(AB30&lt;=100%,'Tabla probabilidad'!$B$9)))))</f>
        <v>Baja</v>
      </c>
      <c r="AB30" s="382">
        <f>AVERAGE(Z30:Z34)</f>
        <v>0.32999999999999996</v>
      </c>
      <c r="AC30" s="173" t="str">
        <f t="shared" si="1"/>
        <v>Mayor</v>
      </c>
      <c r="AD30" s="173">
        <f>IF(Q30="Probabilidad",(($M$30-0)),IF(Q30="Impacto",($M$30-($M$30*T30))))</f>
        <v>0.8</v>
      </c>
      <c r="AE30" s="382" t="str">
        <f>IF(AF30&lt;=20%,"Leve",IF(AF30&lt;=40%,"Menor",IF(AF30&lt;=60%,"Moderado",IF(AF30&lt;=80%,"Mayor",IF(AF30&lt;=100%,"Catastrófico")))))</f>
        <v>Mayor</v>
      </c>
      <c r="AF30" s="382">
        <f>AVERAGE(AD30:AD34)</f>
        <v>0.8</v>
      </c>
      <c r="AG30" s="385" t="str">
        <f>VLOOKUP(AA30&amp;AE30,Hoja1!$B$4:$C$28,2,0)</f>
        <v xml:space="preserve">Alto </v>
      </c>
      <c r="AH30" s="385" t="s">
        <v>296</v>
      </c>
      <c r="AI30" s="385" t="s">
        <v>532</v>
      </c>
      <c r="AJ30" s="385" t="s">
        <v>519</v>
      </c>
      <c r="AK30" s="385" t="s">
        <v>536</v>
      </c>
      <c r="AL30" s="385" t="s">
        <v>535</v>
      </c>
      <c r="AM30" s="390"/>
      <c r="AN30" s="381" t="s">
        <v>177</v>
      </c>
    </row>
    <row r="31" spans="1:40" ht="55.5" customHeight="1">
      <c r="A31" s="381"/>
      <c r="B31" s="386"/>
      <c r="C31" s="381"/>
      <c r="D31" s="394"/>
      <c r="E31" s="381"/>
      <c r="F31" s="381"/>
      <c r="G31" s="381"/>
      <c r="H31" s="381"/>
      <c r="I31" s="396"/>
      <c r="J31" s="397"/>
      <c r="K31" s="381"/>
      <c r="L31" s="398"/>
      <c r="M31" s="398"/>
      <c r="N31" s="381"/>
      <c r="O31" s="172">
        <v>2</v>
      </c>
      <c r="P31" s="183"/>
      <c r="Q31" s="172" t="str">
        <f t="shared" si="0"/>
        <v>Probabilidad</v>
      </c>
      <c r="R31" s="172" t="s">
        <v>52</v>
      </c>
      <c r="S31" s="172" t="s">
        <v>57</v>
      </c>
      <c r="T31" s="173">
        <f>VLOOKUP(R31&amp;S31,Hoja1!$Q$4:$R$9,2,0)</f>
        <v>0.45</v>
      </c>
      <c r="U31" s="172" t="s">
        <v>59</v>
      </c>
      <c r="V31" s="172" t="s">
        <v>62</v>
      </c>
      <c r="W31" s="172" t="s">
        <v>65</v>
      </c>
      <c r="X31" s="173">
        <f t="shared" ref="X31:X34" si="9">IF(Q31="Probabilidad",($J$30*T31),IF(Q31="Impacto"," "))</f>
        <v>0.27</v>
      </c>
      <c r="Y31" s="173" t="str">
        <f>IF(Z31&lt;=20%,'Tabla probabilidad'!$B$5,IF(Z31&lt;=40%,'Tabla probabilidad'!$B$6,IF(Z31&lt;=60%,'Tabla probabilidad'!$B$7,IF(Z31&lt;=80%,'Tabla probabilidad'!$B$8,IF(Z31&lt;=100%,'Tabla probabilidad'!$B$9)))))</f>
        <v>Baja</v>
      </c>
      <c r="Z31" s="173">
        <f>IF(R31="Preventivo",(J30-(J30*T31)),IF(R31="Detectivo",(J30-(J30*T31)),IF(R31="Correctivo",(J30))))</f>
        <v>0.32999999999999996</v>
      </c>
      <c r="AA31" s="383"/>
      <c r="AB31" s="383"/>
      <c r="AC31" s="173" t="str">
        <f t="shared" si="1"/>
        <v>Mayor</v>
      </c>
      <c r="AD31" s="173">
        <f t="shared" ref="AD31:AD34" si="10">IF(Q31="Probabilidad",(($M$30-0)),IF(Q31="Impacto",($M$30-($M$30*T31))))</f>
        <v>0.8</v>
      </c>
      <c r="AE31" s="383"/>
      <c r="AF31" s="383"/>
      <c r="AG31" s="386"/>
      <c r="AH31" s="386"/>
      <c r="AI31" s="386"/>
      <c r="AJ31" s="386"/>
      <c r="AK31" s="386"/>
      <c r="AL31" s="386"/>
      <c r="AM31" s="391"/>
      <c r="AN31" s="381"/>
    </row>
    <row r="32" spans="1:40" ht="42" customHeight="1">
      <c r="A32" s="381"/>
      <c r="B32" s="386"/>
      <c r="C32" s="381"/>
      <c r="D32" s="394"/>
      <c r="E32" s="381"/>
      <c r="F32" s="381"/>
      <c r="G32" s="381"/>
      <c r="H32" s="381"/>
      <c r="I32" s="396"/>
      <c r="J32" s="397"/>
      <c r="K32" s="381"/>
      <c r="L32" s="398"/>
      <c r="M32" s="398"/>
      <c r="N32" s="381"/>
      <c r="O32" s="172">
        <v>3</v>
      </c>
      <c r="P32" s="183"/>
      <c r="Q32" s="172" t="str">
        <f t="shared" si="0"/>
        <v>Probabilidad</v>
      </c>
      <c r="R32" s="172" t="s">
        <v>52</v>
      </c>
      <c r="S32" s="172" t="s">
        <v>57</v>
      </c>
      <c r="T32" s="173">
        <f>VLOOKUP(R32&amp;S32,Hoja1!$Q$4:$R$9,2,0)</f>
        <v>0.45</v>
      </c>
      <c r="U32" s="172" t="s">
        <v>59</v>
      </c>
      <c r="V32" s="172" t="s">
        <v>62</v>
      </c>
      <c r="W32" s="172" t="s">
        <v>65</v>
      </c>
      <c r="X32" s="173">
        <f t="shared" si="9"/>
        <v>0.27</v>
      </c>
      <c r="Y32" s="173" t="str">
        <f>IF(Z32&lt;=20%,'Tabla probabilidad'!$B$5,IF(Z32&lt;=40%,'Tabla probabilidad'!$B$6,IF(Z32&lt;=60%,'Tabla probabilidad'!$B$7,IF(Z32&lt;=80%,'Tabla probabilidad'!$B$8,IF(Z32&lt;=100%,'Tabla probabilidad'!$B$9)))))</f>
        <v>Baja</v>
      </c>
      <c r="Z32" s="173">
        <f>IF(R32="Preventivo",(J30-(J30*T32)),IF(R32="Detectivo",(J30-(J30*T32)),IF(R32="Correctivo",(J30))))</f>
        <v>0.32999999999999996</v>
      </c>
      <c r="AA32" s="383"/>
      <c r="AB32" s="383"/>
      <c r="AC32" s="173" t="str">
        <f t="shared" si="1"/>
        <v>Mayor</v>
      </c>
      <c r="AD32" s="173">
        <f t="shared" si="10"/>
        <v>0.8</v>
      </c>
      <c r="AE32" s="383"/>
      <c r="AF32" s="383"/>
      <c r="AG32" s="386"/>
      <c r="AH32" s="386"/>
      <c r="AI32" s="386"/>
      <c r="AJ32" s="386"/>
      <c r="AK32" s="386"/>
      <c r="AL32" s="386"/>
      <c r="AM32" s="391"/>
      <c r="AN32" s="381"/>
    </row>
    <row r="33" spans="1:40" ht="96.75" customHeight="1" thickBot="1">
      <c r="A33" s="381"/>
      <c r="B33" s="386"/>
      <c r="C33" s="381"/>
      <c r="D33" s="394"/>
      <c r="E33" s="381"/>
      <c r="F33" s="381"/>
      <c r="G33" s="381"/>
      <c r="H33" s="381"/>
      <c r="I33" s="396"/>
      <c r="J33" s="397"/>
      <c r="K33" s="381"/>
      <c r="L33" s="398"/>
      <c r="M33" s="398"/>
      <c r="N33" s="381"/>
      <c r="O33" s="172">
        <v>4</v>
      </c>
      <c r="P33" s="184"/>
      <c r="Q33" s="172" t="str">
        <f t="shared" si="0"/>
        <v>Probabilidad</v>
      </c>
      <c r="R33" s="172" t="s">
        <v>52</v>
      </c>
      <c r="S33" s="172" t="s">
        <v>57</v>
      </c>
      <c r="T33" s="173">
        <f>VLOOKUP(R33&amp;S33,Hoja1!$Q$4:$R$9,2,0)</f>
        <v>0.45</v>
      </c>
      <c r="U33" s="172" t="s">
        <v>59</v>
      </c>
      <c r="V33" s="172" t="s">
        <v>62</v>
      </c>
      <c r="W33" s="172" t="s">
        <v>65</v>
      </c>
      <c r="X33" s="173">
        <f t="shared" si="9"/>
        <v>0.27</v>
      </c>
      <c r="Y33" s="173" t="str">
        <f>IF(Z33&lt;=20%,'Tabla probabilidad'!$B$5,IF(Z33&lt;=40%,'Tabla probabilidad'!$B$6,IF(Z33&lt;=60%,'Tabla probabilidad'!$B$7,IF(Z33&lt;=80%,'Tabla probabilidad'!$B$8,IF(Z33&lt;=100%,'Tabla probabilidad'!$B$9)))))</f>
        <v>Baja</v>
      </c>
      <c r="Z33" s="173">
        <f>IF(R33="Preventivo",(J30-(J30*T33)),IF(R33="Detectivo",(J30-(J30*T33)),IF(R33="Correctivo",(J30))))</f>
        <v>0.32999999999999996</v>
      </c>
      <c r="AA33" s="383"/>
      <c r="AB33" s="383"/>
      <c r="AC33" s="173" t="str">
        <f t="shared" si="1"/>
        <v>Mayor</v>
      </c>
      <c r="AD33" s="173">
        <f t="shared" si="10"/>
        <v>0.8</v>
      </c>
      <c r="AE33" s="383"/>
      <c r="AF33" s="383"/>
      <c r="AG33" s="386"/>
      <c r="AH33" s="386"/>
      <c r="AI33" s="386"/>
      <c r="AJ33" s="386"/>
      <c r="AK33" s="386"/>
      <c r="AL33" s="386"/>
      <c r="AM33" s="391"/>
      <c r="AN33" s="381"/>
    </row>
    <row r="34" spans="1:40" ht="104.25" customHeight="1">
      <c r="A34" s="385"/>
      <c r="B34" s="392"/>
      <c r="C34" s="381"/>
      <c r="D34" s="394"/>
      <c r="E34" s="385"/>
      <c r="F34" s="385"/>
      <c r="G34" s="381"/>
      <c r="H34" s="385"/>
      <c r="I34" s="442"/>
      <c r="J34" s="382"/>
      <c r="K34" s="381"/>
      <c r="L34" s="398"/>
      <c r="M34" s="398"/>
      <c r="N34" s="385"/>
      <c r="O34" s="180">
        <v>5</v>
      </c>
      <c r="P34" s="185"/>
      <c r="Q34" s="180" t="str">
        <f t="shared" si="0"/>
        <v>Probabilidad</v>
      </c>
      <c r="R34" s="180" t="s">
        <v>52</v>
      </c>
      <c r="S34" s="180" t="s">
        <v>57</v>
      </c>
      <c r="T34" s="181">
        <f>VLOOKUP(R34&amp;S34,Hoja1!$Q$4:$R$9,2,0)</f>
        <v>0.45</v>
      </c>
      <c r="U34" s="180" t="s">
        <v>59</v>
      </c>
      <c r="V34" s="180" t="s">
        <v>62</v>
      </c>
      <c r="W34" s="180" t="s">
        <v>65</v>
      </c>
      <c r="X34" s="181">
        <f t="shared" si="9"/>
        <v>0.27</v>
      </c>
      <c r="Y34" s="181" t="str">
        <f>IF(Z34&lt;=20%,'Tabla probabilidad'!$B$5,IF(Z34&lt;=40%,'Tabla probabilidad'!$B$6,IF(Z34&lt;=60%,'Tabla probabilidad'!$B$7,IF(Z34&lt;=80%,'Tabla probabilidad'!$B$8,IF(Z34&lt;=100%,'Tabla probabilidad'!$B$9)))))</f>
        <v>Baja</v>
      </c>
      <c r="Z34" s="181">
        <f>IF(R34="Preventivo",(J30-(J30*T34)),IF(R34="Detectivo",(J30-(J30*T34)),IF(R34="Correctivo",(J30))))</f>
        <v>0.32999999999999996</v>
      </c>
      <c r="AA34" s="384"/>
      <c r="AB34" s="383"/>
      <c r="AC34" s="181" t="str">
        <f t="shared" si="1"/>
        <v>Mayor</v>
      </c>
      <c r="AD34" s="181">
        <f t="shared" si="10"/>
        <v>0.8</v>
      </c>
      <c r="AE34" s="383"/>
      <c r="AF34" s="383"/>
      <c r="AG34" s="386"/>
      <c r="AH34" s="386"/>
      <c r="AI34" s="386"/>
      <c r="AJ34" s="386"/>
      <c r="AK34" s="386"/>
      <c r="AL34" s="386"/>
      <c r="AM34" s="391"/>
      <c r="AN34" s="385"/>
    </row>
    <row r="35" spans="1:40" ht="105">
      <c r="A35" s="381">
        <v>6</v>
      </c>
      <c r="B35" s="385" t="s">
        <v>562</v>
      </c>
      <c r="C35" s="381" t="s">
        <v>403</v>
      </c>
      <c r="D35" s="446" t="s">
        <v>570</v>
      </c>
      <c r="E35" s="381" t="s">
        <v>563</v>
      </c>
      <c r="F35" s="381" t="s">
        <v>564</v>
      </c>
      <c r="G35" s="381" t="s">
        <v>364</v>
      </c>
      <c r="H35" s="381">
        <v>120</v>
      </c>
      <c r="I35" s="396" t="str">
        <f>IF(H35&lt;=2,'[4]Tabla probabilidad'!$B$5,IF(H35&lt;=24,'[4]Tabla probabilidad'!$B$6,IF(H35&lt;=500,'[4]Tabla probabilidad'!$B$7,IF(H35&lt;=5000,'[4]Tabla probabilidad'!$B$8,IF(H35&gt;5000,'[4]Tabla probabilidad'!$B$9)))))</f>
        <v>Media</v>
      </c>
      <c r="J35" s="397">
        <f>IF(H35&lt;=2,'[4]Tabla probabilidad'!$D$5,IF(H35&lt;=24,'[4]Tabla probabilidad'!$D$6,IF(H35&lt;=500,'[4]Tabla probabilidad'!$D$7,IF(H35&lt;=5000,'[4]Tabla probabilidad'!$D$8,IF(H35&gt;5000,'[4]Tabla probabilidad'!$D$9)))))</f>
        <v>0.6</v>
      </c>
      <c r="K35" s="381" t="s">
        <v>334</v>
      </c>
      <c r="L35" s="381" t="str">
        <f>IF(K35="El riesgo afecta la imagen de alguna área de la organización","Leve",IF(K35="El riesgo afecta la imagen de la entidad internamente, de conocimiento general, nivel interno, alta dirección, contratista y/o de provedores","Menor",IF(K35="El riesgo afecta la imagen de la entidad con algunos usuarios de relevancia frente al logro de los objetivos","Moderado",IF(K35="El riesgo afecta la imagen de de la entidad con efecto publicitario sostenido a nivel del sector justicia","Mayor",IF(K35="El riesgo afecta la imagen de la entidad a nivel nacional, con efecto publicitarios sostenible a nivel país","Catastrófico",IF(K35="Impacto que afecte la ejecución presupuestal en un valor ≥0,5%.","Leve",IF(K35="Impacto que afecte la ejecución presupuestal en un valor ≥1%.","Menor",IF(K35="Impacto que afecte la ejecución presupuestal en un valor ≥5%.","Moderado",IF(K35="Impacto que afecte la ejecución presupuestal en un valor ≥20%.","Mayor",IF(K35="Impacto que afecte la ejecución presupuestal en un valor ≥50%.","Catastrófico",IF(K35="Incumplimiento máximo del 5% de la meta planeada","Leve",IF(K35="Incumplimiento máximo del 15% de la meta planeada","Menor",IF(K35="Incumplimiento máximo del 20% de la meta planeada","Moderado",IF(K35="Incumplimiento máximo del 50% de la meta planeada","Mayor",IF(K35="Incumplimiento máximo del 80% de la meta planeada","Catastrófico",IF(K35="Cualquier afectación a la violacion de los derechos de los ciudadanos se considera con consecuencias altas","Mayor",IF(K35="Cualquier afectación a la violacion de los derechos de los ciudadanos se considera con consecuencias desastrosas","Catastrófico",IF(K35="Afecta la Prestación del Servicio de Administración de Justicia en 5%","Leve",IF(K35="Afecta la Prestación del Servicio de Administración de Justicia en 10%","Menor",IF(K35="Afecta la Prestación del Servicio de Administración de Justicia en 15%","Moderado",IF(K35="Afecta la Prestación del Servicio de Administración de Justicia en 20%","Mayor",IF(K35="Afecta la Prestación del Servicio de Administración de Justicia en más del 50%","Catastrófico",IF(K35="Cualquier acto indebido de los servidores judiciales genera altas consecuencias para la entidad","Mayor",IF(K35="Cualquier acto indebido de los servidores judiciales genera consecuencias desastrosas para la entidad","Catastrófico",IF(K35="Si el hecho llegara a presentarse, tendría consecuencias o efectos mínimos sobre la entidad","Leve",IF(K35="Si el hecho llegara a presentarse, tendría bajo impacto o efecto sobre la entidad","Menor",IF(K35="Si el hecho llegara a presentarse, tendría medianas consecuencias o efectos sobre la entidad","Moderado",IF(K35="Si el hecho llegara a presentarse, tendría altas consecuencias o efectos sobre la entidad","Mayor",IF(K35="Si el hecho llegara a presentarse, tendría desastrosas consecuencias o efectos sobre la entidad","Catastrófico")))))))))))))))))))))))))))))</f>
        <v>Moderado</v>
      </c>
      <c r="M35" s="381" t="str">
        <f>IF(K35="El riesgo afecta la imagen de alguna área de la organización","20%",IF(K35="El riesgo afecta la imagen de la entidad internamente, de conocimiento general, nivel interno, alta dirección, contratista y/o de provedores","40%",IF(K35="El riesgo afecta la imagen de la entidad con algunos usuarios de relevancia frente al logro de los objetivos","60%",IF(K35="El riesgo afecta la imagen de de la entidad con efecto publicitario sostenido a nivel del sector justicia","80%",IF(K35="El riesgo afecta la imagen de la entidad a nivel nacional, con efecto publicitarios sostenible a nivel país","100%",IF(K35="Impacto que afecte la ejecución presupuestal en un valor ≥0,5%.","20%",IF(K35="Impacto que afecte la ejecución presupuestal en un valor ≥1%.","40%",IF(K35="Impacto que afecte la ejecución presupuestal en un valor ≥5%.","60%",IF(K35="Impacto que afecte la ejecución presupuestal en un valor ≥20%.","80%",IF(K35="Impacto que afecte la ejecución presupuestal en un valor ≥50%.","100%",IF(K35="Incumplimiento máximo del 5% de la meta planeada","20%",IF(K35="Incumplimiento máximo del 15% de la meta planeada","40%",IF(K35="Incumplimiento máximo del 20% de la meta planeada","60%",IF(K35="Incumplimiento máximo del 50% de la meta planeada","80%",IF(K35="Incumplimiento máximo del 80% de la meta planeada","100%",IF(K35="Cualquier afectación a la violacion de los derechos de los ciudadanos se considera con consecuencias altas","80%",IF(K35="Cualquier afectación a la violacion de los derechos de los ciudadanos se considera con consecuencias desastrosas","100%",IF(K35="Afecta la Prestación del Servicio de Administración de Justicia en 5%","20%",IF(K35="Afecta la Prestación del Servicio de Administración de Justicia en 10%","40%",IF(K35="Afecta la Prestación del Servicio de Administración de Justicia en 15%","60%",IF(K35="Afecta la Prestación del Servicio de Administración de Justicia en 20%","80%",IF(K35="Afecta la Prestación del Servicio de Administración de Justicia en más del 50%","100%",IF(K35="Cualquier acto indebido de los servidores judiciales genera altas consecuencias para la entidad","80%",IF(K35="Cualquier acto indebido de los servidores judiciales genera consecuencias desastrosas para la entidad","100%",IF(K35="Si el hecho llegara a presentarse, tendría consecuencias o efectos mínimos sobre la entidad","20%",IF(K35="Si el hecho llegara a presentarse, tendría bajo impacto o efecto sobre la entidad","40%",IF(K35="Si el hecho llegara a presentarse, tendría medianas consecuencias o efectos sobre la entidad","60%",IF(K35="Si el hecho llegara a presentarse, tendría altas consecuencias o efectos sobre la entidad","80%",IF(K35="Si el hecho llegara a presentarse, tendría desastrosas consecuencias o efectos sobre la entidad","100%")))))))))))))))))))))))))))))</f>
        <v>60%</v>
      </c>
      <c r="N35" s="381" t="str">
        <f>VLOOKUP((I35&amp;L35),[4]Hoja1!$B$4:$C$28,2,0)</f>
        <v>Moderado</v>
      </c>
      <c r="O35" s="289">
        <v>1</v>
      </c>
      <c r="P35" s="171" t="s">
        <v>565</v>
      </c>
      <c r="Q35" s="289" t="str">
        <f t="shared" si="0"/>
        <v>Probabilidad</v>
      </c>
      <c r="R35" s="289" t="s">
        <v>52</v>
      </c>
      <c r="S35" s="289" t="s">
        <v>57</v>
      </c>
      <c r="T35" s="290">
        <f>VLOOKUP(R35&amp;S35,[4]Hoja1!$Q$4:$R$9,2,0)</f>
        <v>0.45</v>
      </c>
      <c r="U35" s="289" t="s">
        <v>59</v>
      </c>
      <c r="V35" s="289" t="s">
        <v>62</v>
      </c>
      <c r="W35" s="289" t="s">
        <v>65</v>
      </c>
      <c r="X35" s="290">
        <f>IF(Q35="Probabilidad",($J$35*T35),IF(Q35="Impacto"," "))</f>
        <v>0.27</v>
      </c>
      <c r="Y35" s="290" t="str">
        <f>IF(Z35&lt;=20%,'[4]Tabla probabilidad'!$B$5,IF(Z35&lt;=40%,'[4]Tabla probabilidad'!$B$6,IF(Z35&lt;=60%,'[4]Tabla probabilidad'!$B$7,IF(Z35&lt;=80%,'[4]Tabla probabilidad'!$B$8,IF(Z35&lt;=100%,'[4]Tabla probabilidad'!$B$9)))))</f>
        <v>Baja</v>
      </c>
      <c r="Z35" s="290">
        <f>IF(R35="Preventivo",(J35-(J35*T35)),IF(R35="Detectivo",(J35-(J35*T35)),IF(R35="Correctivo",(J35))))</f>
        <v>0.32999999999999996</v>
      </c>
      <c r="AA35" s="382" t="str">
        <f>IF(AB35&lt;=20%,'[4]Tabla probabilidad'!$B$5,IF(AB35&lt;=40%,'[4]Tabla probabilidad'!$B$6,IF(AB35&lt;=60%,'[4]Tabla probabilidad'!$B$7,IF(AB35&lt;=80%,'[4]Tabla probabilidad'!$B$8,IF(AB35&lt;=100%,'[4]Tabla probabilidad'!$B$9)))))</f>
        <v>Baja</v>
      </c>
      <c r="AB35" s="382">
        <f>AVERAGE(Z35:Z39)</f>
        <v>0.34199999999999997</v>
      </c>
      <c r="AC35" s="290" t="str">
        <f t="shared" si="1"/>
        <v>Moderado</v>
      </c>
      <c r="AD35" s="290">
        <f>IF(Q35="Probabilidad",(($M$35-0)),IF(Q35="Impacto",($M$35-($M$35*T35))))</f>
        <v>0.6</v>
      </c>
      <c r="AE35" s="382" t="str">
        <f>IF(AF35&lt;=20%,"Leve",IF(AF35&lt;=40%,"Menor",IF(AF35&lt;=60%,"Moderado",IF(AF35&lt;=80%,"Mayor",IF(AF35&lt;=100%,"Catastrófico")))))</f>
        <v>Moderado</v>
      </c>
      <c r="AF35" s="382">
        <f>AVERAGE(AD35:AD39)</f>
        <v>0.6</v>
      </c>
      <c r="AG35" s="385" t="str">
        <f>VLOOKUP(AA35&amp;AE35,[4]Hoja1!$B$4:$C$28,2,0)</f>
        <v>Moderado</v>
      </c>
      <c r="AH35" s="385" t="s">
        <v>296</v>
      </c>
      <c r="AI35" s="387"/>
      <c r="AJ35" s="387"/>
      <c r="AK35" s="387"/>
      <c r="AL35" s="387"/>
      <c r="AM35" s="387"/>
      <c r="AN35" s="381"/>
    </row>
    <row r="36" spans="1:40" ht="60">
      <c r="A36" s="381"/>
      <c r="B36" s="386"/>
      <c r="C36" s="381"/>
      <c r="D36" s="446"/>
      <c r="E36" s="381"/>
      <c r="F36" s="381"/>
      <c r="G36" s="381"/>
      <c r="H36" s="381"/>
      <c r="I36" s="396"/>
      <c r="J36" s="397"/>
      <c r="K36" s="381"/>
      <c r="L36" s="398"/>
      <c r="M36" s="398"/>
      <c r="N36" s="381"/>
      <c r="O36" s="289">
        <v>2</v>
      </c>
      <c r="P36" s="171" t="s">
        <v>566</v>
      </c>
      <c r="Q36" s="289" t="str">
        <f t="shared" si="0"/>
        <v>Probabilidad</v>
      </c>
      <c r="R36" s="289" t="s">
        <v>52</v>
      </c>
      <c r="S36" s="289" t="s">
        <v>57</v>
      </c>
      <c r="T36" s="290">
        <f>VLOOKUP(R36&amp;S36,[4]Hoja1!$Q$4:$R$9,2,0)</f>
        <v>0.45</v>
      </c>
      <c r="U36" s="289" t="s">
        <v>59</v>
      </c>
      <c r="V36" s="289" t="s">
        <v>62</v>
      </c>
      <c r="W36" s="289" t="s">
        <v>65</v>
      </c>
      <c r="X36" s="290">
        <f t="shared" ref="X36:X39" si="11">IF(Q36="Probabilidad",($J$35*T36),IF(Q36="Impacto"," "))</f>
        <v>0.27</v>
      </c>
      <c r="Y36" s="290" t="str">
        <f>IF(Z36&lt;=20%,'[4]Tabla probabilidad'!$B$5,IF(Z36&lt;=40%,'[4]Tabla probabilidad'!$B$6,IF(Z36&lt;=60%,'[4]Tabla probabilidad'!$B$7,IF(Z36&lt;=80%,'[4]Tabla probabilidad'!$B$8,IF(Z36&lt;=100%,'[4]Tabla probabilidad'!$B$9)))))</f>
        <v>Baja</v>
      </c>
      <c r="Z36" s="290">
        <f>IF(R36="Preventivo",(J35-(J35*T36)),IF(R36="Detectivo",(J35-(J35*T36)),IF(R36="Correctivo",(J35))))</f>
        <v>0.32999999999999996</v>
      </c>
      <c r="AA36" s="383"/>
      <c r="AB36" s="383"/>
      <c r="AC36" s="290" t="str">
        <f t="shared" si="1"/>
        <v>Moderado</v>
      </c>
      <c r="AD36" s="290">
        <f t="shared" ref="AD36:AD39" si="12">IF(Q36="Probabilidad",(($M$35-0)),IF(Q36="Impacto",($M$35-($M$35*T36))))</f>
        <v>0.6</v>
      </c>
      <c r="AE36" s="383"/>
      <c r="AF36" s="383"/>
      <c r="AG36" s="386"/>
      <c r="AH36" s="386"/>
      <c r="AI36" s="388"/>
      <c r="AJ36" s="388"/>
      <c r="AK36" s="388"/>
      <c r="AL36" s="388"/>
      <c r="AM36" s="388"/>
      <c r="AN36" s="381"/>
    </row>
    <row r="37" spans="1:40" ht="45">
      <c r="A37" s="381"/>
      <c r="B37" s="386"/>
      <c r="C37" s="381"/>
      <c r="D37" s="446"/>
      <c r="E37" s="381"/>
      <c r="F37" s="381"/>
      <c r="G37" s="381"/>
      <c r="H37" s="381"/>
      <c r="I37" s="396"/>
      <c r="J37" s="397"/>
      <c r="K37" s="381"/>
      <c r="L37" s="398"/>
      <c r="M37" s="398"/>
      <c r="N37" s="381"/>
      <c r="O37" s="289">
        <v>3</v>
      </c>
      <c r="P37" s="171" t="s">
        <v>567</v>
      </c>
      <c r="Q37" s="289" t="str">
        <f t="shared" si="0"/>
        <v>Probabilidad</v>
      </c>
      <c r="R37" s="289" t="s">
        <v>53</v>
      </c>
      <c r="S37" s="289" t="s">
        <v>57</v>
      </c>
      <c r="T37" s="290">
        <f>VLOOKUP(R37&amp;S37,[4]Hoja1!$Q$4:$R$9,2,0)</f>
        <v>0.35</v>
      </c>
      <c r="U37" s="289" t="s">
        <v>59</v>
      </c>
      <c r="V37" s="289" t="s">
        <v>62</v>
      </c>
      <c r="W37" s="289" t="s">
        <v>65</v>
      </c>
      <c r="X37" s="290">
        <f t="shared" si="11"/>
        <v>0.21</v>
      </c>
      <c r="Y37" s="290" t="str">
        <f>IF(Z37&lt;=20%,'[4]Tabla probabilidad'!$B$5,IF(Z37&lt;=40%,'[4]Tabla probabilidad'!$B$6,IF(Z37&lt;=60%,'[4]Tabla probabilidad'!$B$7,IF(Z37&lt;=80%,'[4]Tabla probabilidad'!$B$8,IF(Z37&lt;=100%,'[4]Tabla probabilidad'!$B$9)))))</f>
        <v>Baja</v>
      </c>
      <c r="Z37" s="290">
        <f>IF(R37="Preventivo",(J35-(J35*T37)),IF(R37="Detectivo",(J35-(J35*T37)),IF(R37="Correctivo",(J35))))</f>
        <v>0.39</v>
      </c>
      <c r="AA37" s="383"/>
      <c r="AB37" s="383"/>
      <c r="AC37" s="290" t="str">
        <f t="shared" si="1"/>
        <v>Moderado</v>
      </c>
      <c r="AD37" s="290">
        <f t="shared" si="12"/>
        <v>0.6</v>
      </c>
      <c r="AE37" s="383"/>
      <c r="AF37" s="383"/>
      <c r="AG37" s="386"/>
      <c r="AH37" s="386"/>
      <c r="AI37" s="388"/>
      <c r="AJ37" s="388"/>
      <c r="AK37" s="388"/>
      <c r="AL37" s="388"/>
      <c r="AM37" s="388"/>
      <c r="AN37" s="381"/>
    </row>
    <row r="38" spans="1:40" ht="90">
      <c r="A38" s="381"/>
      <c r="B38" s="386"/>
      <c r="C38" s="381"/>
      <c r="D38" s="446"/>
      <c r="E38" s="381"/>
      <c r="F38" s="381"/>
      <c r="G38" s="381"/>
      <c r="H38" s="381"/>
      <c r="I38" s="396"/>
      <c r="J38" s="397"/>
      <c r="K38" s="381"/>
      <c r="L38" s="398"/>
      <c r="M38" s="398"/>
      <c r="N38" s="381"/>
      <c r="O38" s="289">
        <v>4</v>
      </c>
      <c r="P38" s="171" t="s">
        <v>568</v>
      </c>
      <c r="Q38" s="289" t="str">
        <f t="shared" si="0"/>
        <v>Probabilidad</v>
      </c>
      <c r="R38" s="289" t="s">
        <v>52</v>
      </c>
      <c r="S38" s="289" t="s">
        <v>57</v>
      </c>
      <c r="T38" s="290">
        <f>VLOOKUP(R38&amp;S38,[4]Hoja1!$Q$4:$R$9,2,0)</f>
        <v>0.45</v>
      </c>
      <c r="U38" s="289" t="s">
        <v>59</v>
      </c>
      <c r="V38" s="289" t="s">
        <v>62</v>
      </c>
      <c r="W38" s="289" t="s">
        <v>65</v>
      </c>
      <c r="X38" s="290">
        <f t="shared" si="11"/>
        <v>0.27</v>
      </c>
      <c r="Y38" s="290" t="str">
        <f>IF(Z38&lt;=20%,'[4]Tabla probabilidad'!$B$5,IF(Z38&lt;=40%,'[4]Tabla probabilidad'!$B$6,IF(Z38&lt;=60%,'[4]Tabla probabilidad'!$B$7,IF(Z38&lt;=80%,'[4]Tabla probabilidad'!$B$8,IF(Z38&lt;=100%,'[4]Tabla probabilidad'!$B$9)))))</f>
        <v>Baja</v>
      </c>
      <c r="Z38" s="290">
        <f>IF(R38="Preventivo",(J35-(J35*T38)),IF(R38="Detectivo",(J35-(J35*T38)),IF(R38="Correctivo",(J35))))</f>
        <v>0.32999999999999996</v>
      </c>
      <c r="AA38" s="383"/>
      <c r="AB38" s="383"/>
      <c r="AC38" s="290" t="str">
        <f t="shared" si="1"/>
        <v>Moderado</v>
      </c>
      <c r="AD38" s="290">
        <f t="shared" si="12"/>
        <v>0.6</v>
      </c>
      <c r="AE38" s="383"/>
      <c r="AF38" s="383"/>
      <c r="AG38" s="386"/>
      <c r="AH38" s="386"/>
      <c r="AI38" s="388"/>
      <c r="AJ38" s="388"/>
      <c r="AK38" s="388"/>
      <c r="AL38" s="388"/>
      <c r="AM38" s="388"/>
      <c r="AN38" s="381"/>
    </row>
    <row r="39" spans="1:40" ht="135">
      <c r="A39" s="381"/>
      <c r="B39" s="392"/>
      <c r="C39" s="381"/>
      <c r="D39" s="446"/>
      <c r="E39" s="381"/>
      <c r="F39" s="381"/>
      <c r="G39" s="381"/>
      <c r="H39" s="381"/>
      <c r="I39" s="396"/>
      <c r="J39" s="397"/>
      <c r="K39" s="381"/>
      <c r="L39" s="398"/>
      <c r="M39" s="398"/>
      <c r="N39" s="381"/>
      <c r="O39" s="289">
        <v>5</v>
      </c>
      <c r="P39" s="174" t="s">
        <v>569</v>
      </c>
      <c r="Q39" s="289" t="str">
        <f t="shared" si="0"/>
        <v>Probabilidad</v>
      </c>
      <c r="R39" s="289" t="s">
        <v>52</v>
      </c>
      <c r="S39" s="289" t="s">
        <v>57</v>
      </c>
      <c r="T39" s="290">
        <f>VLOOKUP(R39&amp;S39,[4]Hoja1!$Q$4:$R$9,2,0)</f>
        <v>0.45</v>
      </c>
      <c r="U39" s="289" t="s">
        <v>59</v>
      </c>
      <c r="V39" s="289" t="s">
        <v>62</v>
      </c>
      <c r="W39" s="289" t="s">
        <v>65</v>
      </c>
      <c r="X39" s="290">
        <f t="shared" si="11"/>
        <v>0.27</v>
      </c>
      <c r="Y39" s="290" t="str">
        <f>IF(Z39&lt;=20%,'[4]Tabla probabilidad'!$B$5,IF(Z39&lt;=40%,'[4]Tabla probabilidad'!$B$6,IF(Z39&lt;=60%,'[4]Tabla probabilidad'!$B$7,IF(Z39&lt;=80%,'[4]Tabla probabilidad'!$B$8,IF(Z39&lt;=100%,'[4]Tabla probabilidad'!$B$9)))))</f>
        <v>Baja</v>
      </c>
      <c r="Z39" s="290">
        <f>IF(R39="Preventivo",(J35-(J35*T39)),IF(R39="Detectivo",(J35-(J35*T39)),IF(R39="Correctivo",(J35))))</f>
        <v>0.32999999999999996</v>
      </c>
      <c r="AA39" s="384"/>
      <c r="AB39" s="384"/>
      <c r="AC39" s="290" t="str">
        <f t="shared" si="1"/>
        <v>Moderado</v>
      </c>
      <c r="AD39" s="290">
        <f t="shared" si="12"/>
        <v>0.6</v>
      </c>
      <c r="AE39" s="384"/>
      <c r="AF39" s="384"/>
      <c r="AG39" s="392"/>
      <c r="AH39" s="386"/>
      <c r="AI39" s="389"/>
      <c r="AJ39" s="389"/>
      <c r="AK39" s="389"/>
      <c r="AL39" s="389"/>
      <c r="AM39" s="389"/>
      <c r="AN39" s="385"/>
    </row>
    <row r="40" spans="1:40" ht="30.75" customHeight="1">
      <c r="A40" s="381"/>
      <c r="B40" s="385"/>
      <c r="C40" s="381"/>
      <c r="D40" s="436"/>
      <c r="E40" s="381"/>
      <c r="F40" s="381"/>
      <c r="G40" s="381"/>
      <c r="H40" s="381"/>
      <c r="I40" s="396" t="str">
        <f>IF(H40&lt;=2,'Tabla probabilidad'!$B$5,IF(H40&lt;=24,'Tabla probabilidad'!$B$6,IF(H40&lt;=500,'Tabla probabilidad'!$B$7,IF(H40&lt;=5000,'Tabla probabilidad'!$B$8,IF(H40&gt;5000,'Tabla probabilidad'!$B$9)))))</f>
        <v>Muy Baja</v>
      </c>
      <c r="J40" s="397">
        <f>IF(H40&lt;=2,'Tabla probabilidad'!$D$5,IF(H40&lt;=24,'Tabla probabilidad'!$D$6,IF(H40&lt;=500,'Tabla probabilidad'!$D$7,IF(H40&lt;=5000,'Tabla probabilidad'!$D$8,IF(H40&gt;5000,'Tabla probabilidad'!$D$9)))))</f>
        <v>0.2</v>
      </c>
      <c r="K40" s="381"/>
      <c r="L40" s="381" t="b">
        <f>IF(K40="El riesgo afecta la imagen de alguna área de la organización","Leve",IF(K40="El riesgo afecta la imagen de la entidad internamente, de conocimiento general, nivel interno, alta dirección, contratista y/o de provedores","Menor",IF(K40="El riesgo afecta la imagen de la entidad con algunos usuarios de relevancia frente al logro de los objetivos","Moderado",IF(K40="El riesgo afecta la imagen de de la entidad con efecto publicitario sostenido a nivel del sector justicia","Mayor",IF(K40="El riesgo afecta la imagen de la entidad a nivel nacional, con efecto publicitarios sostenible a nivel país","Catastrófico",IF(K40="Impacto que afecte la ejecución presupuestal en un valor ≥0,5%.","Leve",IF(K40="Impacto que afecte la ejecución presupuestal en un valor ≥1%.","Menor",IF(K40="Impacto que afecte la ejecución presupuestal en un valor ≥5%.","Moderado",IF(K40="Impacto que afecte la ejecución presupuestal en un valor ≥20%.","Mayor",IF(K40="Impacto que afecte la ejecución presupuestal en un valor ≥50%.","Catastrófico",IF(K40="Incumplimiento máximo del 5% de la meta planeada","Leve",IF(K40="Incumplimiento máximo del 15% de la meta planeada","Menor",IF(K40="Incumplimiento máximo del 20% de la meta planeada","Moderado",IF(K40="Incumplimiento máximo del 50% de la meta planeada","Mayor",IF(K40="Incumplimiento máximo del 80% de la meta planeada","Catastrófico",IF(K40="Cualquier afectación a la violacion de los derechos de los ciudadanos se considera con consecuencias altas","Mayor",IF(K40="Cualquier afectación a la violacion de los derechos de los ciudadanos se considera con consecuencias desastrosas","Catastrófico",IF(K40="Afecta la Prestación del Servicio de Administración de Justicia en 5%","Leve",IF(K40="Afecta la Prestación del Servicio de Administración de Justicia en 10%","Menor",IF(K40="Afecta la Prestación del Servicio de Administración de Justicia en 15%","Moderado",IF(K40="Afecta la Prestación del Servicio de Administración de Justicia en 20%","Mayor",IF(K40="Afecta la Prestación del Servicio de Administración de Justicia en más del 50%","Catastrófico",IF(K40="Cualquier acto indebido de los servidores judiciales genera altas consecuencias para la entidad","Mayor",IF(K40="Cualquier acto indebido de los servidores judiciales genera consecuencias desastrosas para la entidad","Catastrófico",IF(K40="Si el hecho llegara a presentarse, tendría consecuencias o efectos mínimos sobre la entidad","Leve",IF(K40="Si el hecho llegara a presentarse, tendría bajo impacto o efecto sobre la entidad","Menor",IF(K40="Si el hecho llegara a presentarse, tendría medianas consecuencias o efectos sobre la entidad","Moderado",IF(K40="Si el hecho llegara a presentarse, tendría altas consecuencias o efectos sobre la entidad","Mayor",IF(K40="Si el hecho llegara a presentarse, tendría desastrosas consecuencias o efectos sobre la entidad","Catastrófico")))))))))))))))))))))))))))))</f>
        <v>0</v>
      </c>
      <c r="M40" s="381" t="b">
        <f>IF(K40="El riesgo afecta la imagen de alguna área de la organización","20%",IF(K40="El riesgo afecta la imagen de la entidad internamente, de conocimiento general, nivel interno, alta dirección, contratista y/o de provedores","40%",IF(K40="El riesgo afecta la imagen de la entidad con algunos usuarios de relevancia frente al logro de los objetivos","60%",IF(K40="El riesgo afecta la imagen de de la entidad con efecto publicitario sostenido a nivel del sector justicia","80%",IF(K40="El riesgo afecta la imagen de la entidad a nivel nacional, con efecto publicitarios sostenible a nivel país","100%",IF(K40="Impacto que afecte la ejecución presupuestal en un valor ≥0,5%.","20%",IF(K40="Impacto que afecte la ejecución presupuestal en un valor ≥1%.","40%",IF(K40="Impacto que afecte la ejecución presupuestal en un valor ≥5%.","60%",IF(K40="Impacto que afecte la ejecución presupuestal en un valor ≥20%.","80%",IF(K40="Impacto que afecte la ejecución presupuestal en un valor ≥50%.","100%",IF(K40="Incumplimiento máximo del 5% de la meta planeada","20%",IF(K40="Incumplimiento máximo del 15% de la meta planeada","40%",IF(K40="Incumplimiento máximo del 20% de la meta planeada","60%",IF(K40="Incumplimiento máximo del 50% de la meta planeada","80%",IF(K40="Incumplimiento máximo del 80% de la meta planeada","100%",IF(K40="Cualquier afectación a la violacion de los derechos de los ciudadanos se considera con consecuencias altas","80%",IF(K40="Cualquier afectación a la violacion de los derechos de los ciudadanos se considera con consecuencias desastrosas","100%",IF(K40="Afecta la Prestación del Servicio de Administración de Justicia en 5%","20%",IF(K40="Afecta la Prestación del Servicio de Administración de Justicia en 10%","40%",IF(K40="Afecta la Prestación del Servicio de Administración de Justicia en 15%","60%",IF(K40="Afecta la Prestación del Servicio de Administración de Justicia en 20%","80%",IF(K40="Afecta la Prestación del Servicio de Administración de Justicia en más del 50%","100%",IF(K40="Cualquier acto indebido de los servidores judiciales genera altas consecuencias para la entidad","80%",IF(K40="Cualquier acto indebido de los servidores judiciales genera consecuencias desastrosas para la entidad","100%",IF(K40="Si el hecho llegara a presentarse, tendría consecuencias o efectos mínimos sobre la entidad","20%",IF(K40="Si el hecho llegara a presentarse, tendría bajo impacto o efecto sobre la entidad","40%",IF(K40="Si el hecho llegara a presentarse, tendría medianas consecuencias o efectos sobre la entidad","60%",IF(K40="Si el hecho llegara a presentarse, tendría altas consecuencias o efectos sobre la entidad","80%",IF(K40="Si el hecho llegara a presentarse, tendría desastrosas consecuencias o efectos sobre la entidad","100%")))))))))))))))))))))))))))))</f>
        <v>0</v>
      </c>
      <c r="N40" s="381" t="e">
        <f>VLOOKUP((I40&amp;L40),Hoja1!$B$4:$C$28,2,0)</f>
        <v>#N/A</v>
      </c>
      <c r="O40" s="188">
        <v>1</v>
      </c>
      <c r="P40" s="171"/>
      <c r="Q40" s="188" t="b">
        <f t="shared" ref="Q40:Q59" si="13">IF(R40="Preventivo","Probabilidad",IF(R40="Detectivo","Probabilidad", IF(R40="Correctivo","Impacto")))</f>
        <v>0</v>
      </c>
      <c r="R40" s="188"/>
      <c r="S40" s="188"/>
      <c r="T40" s="189" t="e">
        <f>VLOOKUP(R40&amp;S40,Hoja1!$Q$4:$R$9,2,0)</f>
        <v>#N/A</v>
      </c>
      <c r="U40" s="188"/>
      <c r="V40" s="188"/>
      <c r="W40" s="188"/>
      <c r="X40" s="189" t="b">
        <f>IF(Q40="Probabilidad",($J$40*T40),IF(Q40="Impacto"," "))</f>
        <v>0</v>
      </c>
      <c r="Y40" s="189" t="b">
        <f>IF(Z40&lt;=20%,'Tabla probabilidad'!$B$5,IF(Z40&lt;=40%,'Tabla probabilidad'!$B$6,IF(Z40&lt;=60%,'Tabla probabilidad'!$B$7,IF(Z40&lt;=80%,'Tabla probabilidad'!$B$8,IF(Z40&lt;=100%,'Tabla probabilidad'!$B$9)))))</f>
        <v>0</v>
      </c>
      <c r="Z40" s="189" t="b">
        <f>IF(R40="Preventivo",(J40-(J40*T40)),IF(R40="Detectivo",(J40-(J40*T40)),IF(R40="Correctivo",(J40))))</f>
        <v>0</v>
      </c>
      <c r="AA40" s="382" t="e">
        <f>IF(AB40&lt;=20%,'Tabla probabilidad'!$B$5,IF(AB40&lt;=40%,'Tabla probabilidad'!$B$6,IF(AB40&lt;=60%,'Tabla probabilidad'!$B$7,IF(AB40&lt;=80%,'Tabla probabilidad'!$B$8,IF(AB40&lt;=100%,'Tabla probabilidad'!$B$9)))))</f>
        <v>#DIV/0!</v>
      </c>
      <c r="AB40" s="382" t="e">
        <f>AVERAGE(Z40:Z44)</f>
        <v>#DIV/0!</v>
      </c>
      <c r="AC40" s="189" t="b">
        <f t="shared" ref="AC40:AC59" si="14">IF(AD40&lt;=20%,"Leve",IF(AD40&lt;=40%,"Menor",IF(AD40&lt;=60%,"Moderado",IF(AD40&lt;=80%,"Mayor",IF(AD40&lt;=100%,"Catastrófico")))))</f>
        <v>0</v>
      </c>
      <c r="AD40" s="189" t="b">
        <f>IF(Q40="Probabilidad",(($M$40-0)),IF(Q40="Impacto",($M$40-($M$40*T40))))</f>
        <v>0</v>
      </c>
      <c r="AE40" s="382" t="e">
        <f>IF(AF40&lt;=20%,"Leve",IF(AF40&lt;=40%,"Menor",IF(AF40&lt;=60%,"Moderado",IF(AF40&lt;=80%,"Mayor",IF(AF40&lt;=100%,"Catastrófico")))))</f>
        <v>#DIV/0!</v>
      </c>
      <c r="AF40" s="382" t="e">
        <f>AVERAGE(AD40:AD44)</f>
        <v>#DIV/0!</v>
      </c>
      <c r="AG40" s="385" t="e">
        <f>VLOOKUP(AA40&amp;AE40,Hoja1!$B$4:$C$28,2,0)</f>
        <v>#DIV/0!</v>
      </c>
      <c r="AH40" s="385"/>
      <c r="AI40" s="387"/>
      <c r="AJ40" s="387"/>
      <c r="AK40" s="387"/>
      <c r="AL40" s="387"/>
      <c r="AM40" s="387"/>
      <c r="AN40" s="381"/>
    </row>
    <row r="41" spans="1:40" hidden="1">
      <c r="A41" s="381"/>
      <c r="B41" s="386"/>
      <c r="C41" s="381"/>
      <c r="D41" s="436"/>
      <c r="E41" s="381"/>
      <c r="F41" s="381"/>
      <c r="G41" s="381"/>
      <c r="H41" s="381"/>
      <c r="I41" s="396"/>
      <c r="J41" s="397"/>
      <c r="K41" s="381"/>
      <c r="L41" s="398"/>
      <c r="M41" s="398"/>
      <c r="N41" s="381"/>
      <c r="O41" s="188">
        <v>2</v>
      </c>
      <c r="P41" s="171"/>
      <c r="Q41" s="188" t="b">
        <f t="shared" si="13"/>
        <v>0</v>
      </c>
      <c r="R41" s="188"/>
      <c r="S41" s="188"/>
      <c r="T41" s="189" t="e">
        <f>VLOOKUP(R41&amp;S41,Hoja1!$Q$4:$R$9,2,0)</f>
        <v>#N/A</v>
      </c>
      <c r="U41" s="188"/>
      <c r="V41" s="188"/>
      <c r="W41" s="188"/>
      <c r="X41" s="189" t="b">
        <f t="shared" ref="X41:X44" si="15">IF(Q41="Probabilidad",($J$40*T41),IF(Q41="Impacto"," "))</f>
        <v>0</v>
      </c>
      <c r="Y41" s="189" t="b">
        <f>IF(Z41&lt;=20%,'Tabla probabilidad'!$B$5,IF(Z41&lt;=40%,'Tabla probabilidad'!$B$6,IF(Z41&lt;=60%,'Tabla probabilidad'!$B$7,IF(Z41&lt;=80%,'Tabla probabilidad'!$B$8,IF(Z41&lt;=100%,'Tabla probabilidad'!$B$9)))))</f>
        <v>0</v>
      </c>
      <c r="Z41" s="189" t="b">
        <f>IF(R41="Preventivo",(J40-(J40*T41)),IF(R41="Detectivo",(J40-(J40*T41)),IF(R41="Correctivo",(J40))))</f>
        <v>0</v>
      </c>
      <c r="AA41" s="383"/>
      <c r="AB41" s="383"/>
      <c r="AC41" s="189" t="b">
        <f t="shared" si="14"/>
        <v>0</v>
      </c>
      <c r="AD41" s="189" t="b">
        <f t="shared" ref="AD41:AD44" si="16">IF(Q41="Probabilidad",(($M$40-0)),IF(Q41="Impacto",($M$40-($M$40*T41))))</f>
        <v>0</v>
      </c>
      <c r="AE41" s="383"/>
      <c r="AF41" s="383"/>
      <c r="AG41" s="386"/>
      <c r="AH41" s="386"/>
      <c r="AI41" s="388"/>
      <c r="AJ41" s="388"/>
      <c r="AK41" s="388"/>
      <c r="AL41" s="388"/>
      <c r="AM41" s="388"/>
      <c r="AN41" s="381"/>
    </row>
    <row r="42" spans="1:40" hidden="1">
      <c r="A42" s="381"/>
      <c r="B42" s="386"/>
      <c r="C42" s="381"/>
      <c r="D42" s="436"/>
      <c r="E42" s="381"/>
      <c r="F42" s="381"/>
      <c r="G42" s="381"/>
      <c r="H42" s="381"/>
      <c r="I42" s="396"/>
      <c r="J42" s="397"/>
      <c r="K42" s="381"/>
      <c r="L42" s="398"/>
      <c r="M42" s="398"/>
      <c r="N42" s="381"/>
      <c r="O42" s="188">
        <v>3</v>
      </c>
      <c r="P42" s="171"/>
      <c r="Q42" s="188" t="b">
        <f t="shared" si="13"/>
        <v>0</v>
      </c>
      <c r="R42" s="188"/>
      <c r="S42" s="188"/>
      <c r="T42" s="189" t="e">
        <f>VLOOKUP(R42&amp;S42,Hoja1!$Q$4:$R$9,2,0)</f>
        <v>#N/A</v>
      </c>
      <c r="U42" s="188"/>
      <c r="V42" s="188"/>
      <c r="W42" s="188"/>
      <c r="X42" s="189" t="b">
        <f t="shared" si="15"/>
        <v>0</v>
      </c>
      <c r="Y42" s="189" t="b">
        <f>IF(Z42&lt;=20%,'Tabla probabilidad'!$B$5,IF(Z42&lt;=40%,'Tabla probabilidad'!$B$6,IF(Z42&lt;=60%,'Tabla probabilidad'!$B$7,IF(Z42&lt;=80%,'Tabla probabilidad'!$B$8,IF(Z42&lt;=100%,'Tabla probabilidad'!$B$9)))))</f>
        <v>0</v>
      </c>
      <c r="Z42" s="189" t="b">
        <f>IF(R42="Preventivo",(J40-(J40*T42)),IF(R42="Detectivo",(J40-(J40*T42)),IF(R42="Correctivo",(J40))))</f>
        <v>0</v>
      </c>
      <c r="AA42" s="383"/>
      <c r="AB42" s="383"/>
      <c r="AC42" s="189" t="b">
        <f t="shared" si="14"/>
        <v>0</v>
      </c>
      <c r="AD42" s="189" t="b">
        <f t="shared" si="16"/>
        <v>0</v>
      </c>
      <c r="AE42" s="383"/>
      <c r="AF42" s="383"/>
      <c r="AG42" s="386"/>
      <c r="AH42" s="386"/>
      <c r="AI42" s="388"/>
      <c r="AJ42" s="388"/>
      <c r="AK42" s="388"/>
      <c r="AL42" s="388"/>
      <c r="AM42" s="388"/>
      <c r="AN42" s="381"/>
    </row>
    <row r="43" spans="1:40" hidden="1">
      <c r="A43" s="381"/>
      <c r="B43" s="386"/>
      <c r="C43" s="381"/>
      <c r="D43" s="436"/>
      <c r="E43" s="381"/>
      <c r="F43" s="381"/>
      <c r="G43" s="381"/>
      <c r="H43" s="381"/>
      <c r="I43" s="396"/>
      <c r="J43" s="397"/>
      <c r="K43" s="381"/>
      <c r="L43" s="398"/>
      <c r="M43" s="398"/>
      <c r="N43" s="381"/>
      <c r="O43" s="188">
        <v>4</v>
      </c>
      <c r="P43" s="186"/>
      <c r="Q43" s="188" t="b">
        <f t="shared" si="13"/>
        <v>0</v>
      </c>
      <c r="R43" s="188"/>
      <c r="S43" s="188"/>
      <c r="T43" s="189" t="e">
        <f>VLOOKUP(R43&amp;S43,Hoja1!$Q$4:$R$9,2,0)</f>
        <v>#N/A</v>
      </c>
      <c r="U43" s="188"/>
      <c r="V43" s="188"/>
      <c r="W43" s="188"/>
      <c r="X43" s="189" t="b">
        <f t="shared" si="15"/>
        <v>0</v>
      </c>
      <c r="Y43" s="189" t="b">
        <f>IF(Z43&lt;=20%,'Tabla probabilidad'!$B$5,IF(Z43&lt;=40%,'Tabla probabilidad'!$B$6,IF(Z43&lt;=60%,'Tabla probabilidad'!$B$7,IF(Z43&lt;=80%,'Tabla probabilidad'!$B$8,IF(Z43&lt;=100%,'Tabla probabilidad'!$B$9)))))</f>
        <v>0</v>
      </c>
      <c r="Z43" s="189" t="b">
        <f>IF(R43="Preventivo",(J40-(J40*T43)),IF(R43="Detectivo",(J40-(J40*T43)),IF(R43="Correctivo",(J40))))</f>
        <v>0</v>
      </c>
      <c r="AA43" s="383"/>
      <c r="AB43" s="383"/>
      <c r="AC43" s="189" t="b">
        <f t="shared" si="14"/>
        <v>0</v>
      </c>
      <c r="AD43" s="189" t="b">
        <f t="shared" si="16"/>
        <v>0</v>
      </c>
      <c r="AE43" s="383"/>
      <c r="AF43" s="383"/>
      <c r="AG43" s="386"/>
      <c r="AH43" s="386"/>
      <c r="AI43" s="388"/>
      <c r="AJ43" s="388"/>
      <c r="AK43" s="388"/>
      <c r="AL43" s="388"/>
      <c r="AM43" s="388"/>
      <c r="AN43" s="381"/>
    </row>
    <row r="44" spans="1:40" hidden="1">
      <c r="A44" s="381"/>
      <c r="B44" s="392"/>
      <c r="C44" s="381"/>
      <c r="D44" s="436"/>
      <c r="E44" s="381"/>
      <c r="F44" s="381"/>
      <c r="G44" s="381"/>
      <c r="H44" s="381"/>
      <c r="I44" s="396"/>
      <c r="J44" s="397"/>
      <c r="K44" s="381"/>
      <c r="L44" s="398"/>
      <c r="M44" s="398"/>
      <c r="N44" s="381"/>
      <c r="O44" s="188">
        <v>5</v>
      </c>
      <c r="P44" s="200"/>
      <c r="Q44" s="188" t="b">
        <f t="shared" si="13"/>
        <v>0</v>
      </c>
      <c r="R44" s="188"/>
      <c r="S44" s="188"/>
      <c r="T44" s="189" t="e">
        <f>VLOOKUP(R44&amp;S44,Hoja1!$Q$4:$R$9,2,0)</f>
        <v>#N/A</v>
      </c>
      <c r="U44" s="188"/>
      <c r="V44" s="188"/>
      <c r="W44" s="188"/>
      <c r="X44" s="189" t="b">
        <f t="shared" si="15"/>
        <v>0</v>
      </c>
      <c r="Y44" s="189" t="b">
        <f>IF(Z44&lt;=20%,'Tabla probabilidad'!$B$5,IF(Z44&lt;=40%,'Tabla probabilidad'!$B$6,IF(Z44&lt;=60%,'Tabla probabilidad'!$B$7,IF(Z44&lt;=80%,'Tabla probabilidad'!$B$8,IF(Z44&lt;=100%,'Tabla probabilidad'!$B$9)))))</f>
        <v>0</v>
      </c>
      <c r="Z44" s="189" t="b">
        <f>IF(R44="Preventivo",(J40-(J40*T44)),IF(R44="Detectivo",(J40-(J40*T44)),IF(R44="Correctivo",(J40))))</f>
        <v>0</v>
      </c>
      <c r="AA44" s="384"/>
      <c r="AB44" s="384"/>
      <c r="AC44" s="189" t="b">
        <f t="shared" si="14"/>
        <v>0</v>
      </c>
      <c r="AD44" s="189" t="b">
        <f t="shared" si="16"/>
        <v>0</v>
      </c>
      <c r="AE44" s="384"/>
      <c r="AF44" s="384"/>
      <c r="AG44" s="392"/>
      <c r="AH44" s="386"/>
      <c r="AI44" s="389"/>
      <c r="AJ44" s="389"/>
      <c r="AK44" s="389"/>
      <c r="AL44" s="389"/>
      <c r="AM44" s="389"/>
      <c r="AN44" s="385"/>
    </row>
    <row r="45" spans="1:40">
      <c r="A45" s="381"/>
      <c r="B45" s="385"/>
      <c r="C45" s="381"/>
      <c r="D45" s="436"/>
      <c r="E45" s="381"/>
      <c r="F45" s="381"/>
      <c r="G45" s="381"/>
      <c r="H45" s="381"/>
      <c r="I45" s="396" t="str">
        <f>IF(H45&lt;=2,'Tabla probabilidad'!$B$5,IF(H45&lt;=24,'Tabla probabilidad'!$B$6,IF(H45&lt;=500,'Tabla probabilidad'!$B$7,IF(H45&lt;=5000,'Tabla probabilidad'!$B$8,IF(H45&gt;5000,'Tabla probabilidad'!$B$9)))))</f>
        <v>Muy Baja</v>
      </c>
      <c r="J45" s="397">
        <f>IF(H45&lt;=2,'Tabla probabilidad'!$D$5,IF(H45&lt;=24,'Tabla probabilidad'!$D$6,IF(H45&lt;=500,'Tabla probabilidad'!$D$7,IF(H45&lt;=5000,'Tabla probabilidad'!$D$8,IF(H45&gt;5000,'Tabla probabilidad'!$D$9)))))</f>
        <v>0.2</v>
      </c>
      <c r="K45" s="381"/>
      <c r="L45" s="381" t="b">
        <f>IF(K45="El riesgo afecta la imagen de alguna área de la organización","Leve",IF(K45="El riesgo afecta la imagen de la entidad internamente, de conocimiento general, nivel interno, alta dirección, contratista y/o de provedores","Menor",IF(K45="El riesgo afecta la imagen de la entidad con algunos usuarios de relevancia frente al logro de los objetivos","Moderado",IF(K45="El riesgo afecta la imagen de de la entidad con efecto publicitario sostenido a nivel del sector justicia","Mayor",IF(K45="El riesgo afecta la imagen de la entidad a nivel nacional, con efecto publicitarios sostenible a nivel país","Catastrófico",IF(K45="Impacto que afecte la ejecución presupuestal en un valor ≥0,5%.","Leve",IF(K45="Impacto que afecte la ejecución presupuestal en un valor ≥1%.","Menor",IF(K45="Impacto que afecte la ejecución presupuestal en un valor ≥5%.","Moderado",IF(K45="Impacto que afecte la ejecución presupuestal en un valor ≥20%.","Mayor",IF(K45="Impacto que afecte la ejecución presupuestal en un valor ≥50%.","Catastrófico",IF(K45="Incumplimiento máximo del 5% de la meta planeada","Leve",IF(K45="Incumplimiento máximo del 15% de la meta planeada","Menor",IF(K45="Incumplimiento máximo del 20% de la meta planeada","Moderado",IF(K45="Incumplimiento máximo del 50% de la meta planeada","Mayor",IF(K45="Incumplimiento máximo del 80% de la meta planeada","Catastrófico",IF(K45="Cualquier afectación a la violacion de los derechos de los ciudadanos se considera con consecuencias altas","Mayor",IF(K45="Cualquier afectación a la violacion de los derechos de los ciudadanos se considera con consecuencias desastrosas","Catastrófico",IF(K45="Afecta la Prestación del Servicio de Administración de Justicia en 5%","Leve",IF(K45="Afecta la Prestación del Servicio de Administración de Justicia en 10%","Menor",IF(K45="Afecta la Prestación del Servicio de Administración de Justicia en 15%","Moderado",IF(K45="Afecta la Prestación del Servicio de Administración de Justicia en 20%","Mayor",IF(K45="Afecta la Prestación del Servicio de Administración de Justicia en más del 50%","Catastrófico",IF(K45="Cualquier acto indebido de los servidores judiciales genera altas consecuencias para la entidad","Mayor",IF(K45="Cualquier acto indebido de los servidores judiciales genera consecuencias desastrosas para la entidad","Catastrófico",IF(K45="Si el hecho llegara a presentarse, tendría consecuencias o efectos mínimos sobre la entidad","Leve",IF(K45="Si el hecho llegara a presentarse, tendría bajo impacto o efecto sobre la entidad","Menor",IF(K45="Si el hecho llegara a presentarse, tendría medianas consecuencias o efectos sobre la entidad","Moderado",IF(K45="Si el hecho llegara a presentarse, tendría altas consecuencias o efectos sobre la entidad","Mayor",IF(K45="Si el hecho llegara a presentarse, tendría desastrosas consecuencias o efectos sobre la entidad","Catastrófico")))))))))))))))))))))))))))))</f>
        <v>0</v>
      </c>
      <c r="M45" s="381" t="b">
        <f>IF(K45="El riesgo afecta la imagen de alguna área de la organización","20%",IF(K45="El riesgo afecta la imagen de la entidad internamente, de conocimiento general, nivel interno, alta dirección, contratista y/o de provedores","40%",IF(K45="El riesgo afecta la imagen de la entidad con algunos usuarios de relevancia frente al logro de los objetivos","60%",IF(K45="El riesgo afecta la imagen de de la entidad con efecto publicitario sostenido a nivel del sector justicia","80%",IF(K45="El riesgo afecta la imagen de la entidad a nivel nacional, con efecto publicitarios sostenible a nivel país","100%",IF(K45="Impacto que afecte la ejecución presupuestal en un valor ≥0,5%.","20%",IF(K45="Impacto que afecte la ejecución presupuestal en un valor ≥1%.","40%",IF(K45="Impacto que afecte la ejecución presupuestal en un valor ≥5%.","60%",IF(K45="Impacto que afecte la ejecución presupuestal en un valor ≥20%.","80%",IF(K45="Impacto que afecte la ejecución presupuestal en un valor ≥50%.","100%",IF(K45="Incumplimiento máximo del 5% de la meta planeada","20%",IF(K45="Incumplimiento máximo del 15% de la meta planeada","40%",IF(K45="Incumplimiento máximo del 20% de la meta planeada","60%",IF(K45="Incumplimiento máximo del 50% de la meta planeada","80%",IF(K45="Incumplimiento máximo del 80% de la meta planeada","100%",IF(K45="Cualquier afectación a la violacion de los derechos de los ciudadanos se considera con consecuencias altas","80%",IF(K45="Cualquier afectación a la violacion de los derechos de los ciudadanos se considera con consecuencias desastrosas","100%",IF(K45="Afecta la Prestación del Servicio de Administración de Justicia en 5%","20%",IF(K45="Afecta la Prestación del Servicio de Administración de Justicia en 10%","40%",IF(K45="Afecta la Prestación del Servicio de Administración de Justicia en 15%","60%",IF(K45="Afecta la Prestación del Servicio de Administración de Justicia en 20%","80%",IF(K45="Afecta la Prestación del Servicio de Administración de Justicia en más del 50%","100%",IF(K45="Cualquier acto indebido de los servidores judiciales genera altas consecuencias para la entidad","80%",IF(K45="Cualquier acto indebido de los servidores judiciales genera consecuencias desastrosas para la entidad","100%",IF(K45="Si el hecho llegara a presentarse, tendría consecuencias o efectos mínimos sobre la entidad","20%",IF(K45="Si el hecho llegara a presentarse, tendría bajo impacto o efecto sobre la entidad","40%",IF(K45="Si el hecho llegara a presentarse, tendría medianas consecuencias o efectos sobre la entidad","60%",IF(K45="Si el hecho llegara a presentarse, tendría altas consecuencias o efectos sobre la entidad","80%",IF(K45="Si el hecho llegara a presentarse, tendría desastrosas consecuencias o efectos sobre la entidad","100%")))))))))))))))))))))))))))))</f>
        <v>0</v>
      </c>
      <c r="N45" s="381" t="e">
        <f>VLOOKUP((I45&amp;L45),Hoja1!$B$4:$C$28,2,0)</f>
        <v>#N/A</v>
      </c>
      <c r="O45" s="188">
        <v>1</v>
      </c>
      <c r="P45" s="171"/>
      <c r="Q45" s="188" t="b">
        <f t="shared" si="13"/>
        <v>0</v>
      </c>
      <c r="R45" s="188"/>
      <c r="S45" s="188"/>
      <c r="T45" s="189" t="e">
        <f>VLOOKUP(R45&amp;S45,Hoja1!$Q$4:$R$9,2,0)</f>
        <v>#N/A</v>
      </c>
      <c r="U45" s="188"/>
      <c r="V45" s="188"/>
      <c r="W45" s="188"/>
      <c r="X45" s="189" t="b">
        <f>IF(Q45="Probabilidad",($J$45*T45),IF(Q45="Impacto"," "))</f>
        <v>0</v>
      </c>
      <c r="Y45" s="189" t="b">
        <f>IF(Z45&lt;=20%,'Tabla probabilidad'!$B$5,IF(Z45&lt;=40%,'Tabla probabilidad'!$B$6,IF(Z45&lt;=60%,'Tabla probabilidad'!$B$7,IF(Z45&lt;=80%,'Tabla probabilidad'!$B$8,IF(Z45&lt;=100%,'Tabla probabilidad'!$B$9)))))</f>
        <v>0</v>
      </c>
      <c r="Z45" s="189" t="b">
        <f>IF(R45="Preventivo",(J45-(J45*T45)),IF(R45="Detectivo",(J45-(J45*T45)),IF(R45="Correctivo",(J45))))</f>
        <v>0</v>
      </c>
      <c r="AA45" s="382" t="e">
        <f>IF(AB45&lt;=20%,'Tabla probabilidad'!$B$5,IF(AB45&lt;=40%,'Tabla probabilidad'!$B$6,IF(AB45&lt;=60%,'Tabla probabilidad'!$B$7,IF(AB45&lt;=80%,'Tabla probabilidad'!$B$8,IF(AB45&lt;=100%,'Tabla probabilidad'!$B$9)))))</f>
        <v>#DIV/0!</v>
      </c>
      <c r="AB45" s="382" t="e">
        <f>AVERAGE(Z45:Z49)</f>
        <v>#DIV/0!</v>
      </c>
      <c r="AC45" s="189" t="b">
        <f t="shared" si="14"/>
        <v>0</v>
      </c>
      <c r="AD45" s="189" t="b">
        <f>IF(Q45="Probabilidad",(($M$45-0)),IF(Q45="Impacto",($M$45-($M$45*T45))))</f>
        <v>0</v>
      </c>
      <c r="AE45" s="382" t="e">
        <f>IF(AF45&lt;=20%,"Leve",IF(AF45&lt;=40%,"Menor",IF(AF45&lt;=60%,"Moderado",IF(AF45&lt;=80%,"Mayor",IF(AF45&lt;=100%,"Catastrófico")))))</f>
        <v>#DIV/0!</v>
      </c>
      <c r="AF45" s="382" t="e">
        <f>AVERAGE(AD45:AD49)</f>
        <v>#DIV/0!</v>
      </c>
      <c r="AG45" s="385" t="e">
        <f>VLOOKUP(AA45&amp;AE45,Hoja1!$B$4:$C$28,2,0)</f>
        <v>#DIV/0!</v>
      </c>
      <c r="AH45" s="385"/>
      <c r="AI45" s="387"/>
      <c r="AJ45" s="387"/>
      <c r="AK45" s="387"/>
      <c r="AL45" s="387"/>
      <c r="AM45" s="387"/>
      <c r="AN45" s="381"/>
    </row>
    <row r="46" spans="1:40" ht="7.5" customHeight="1">
      <c r="A46" s="381"/>
      <c r="B46" s="386"/>
      <c r="C46" s="381"/>
      <c r="D46" s="436"/>
      <c r="E46" s="381"/>
      <c r="F46" s="381"/>
      <c r="G46" s="381"/>
      <c r="H46" s="381"/>
      <c r="I46" s="396"/>
      <c r="J46" s="397"/>
      <c r="K46" s="381"/>
      <c r="L46" s="398"/>
      <c r="M46" s="398"/>
      <c r="N46" s="381"/>
      <c r="O46" s="188">
        <v>2</v>
      </c>
      <c r="P46" s="171"/>
      <c r="Q46" s="188" t="b">
        <f t="shared" si="13"/>
        <v>0</v>
      </c>
      <c r="R46" s="188"/>
      <c r="S46" s="188"/>
      <c r="T46" s="189" t="e">
        <f>VLOOKUP(R46&amp;S46,Hoja1!$Q$4:$R$9,2,0)</f>
        <v>#N/A</v>
      </c>
      <c r="U46" s="188"/>
      <c r="V46" s="188"/>
      <c r="W46" s="188"/>
      <c r="X46" s="189" t="b">
        <f t="shared" ref="X46:X49" si="17">IF(Q46="Probabilidad",($J$45*T46),IF(Q46="Impacto"," "))</f>
        <v>0</v>
      </c>
      <c r="Y46" s="189" t="b">
        <f>IF(Z46&lt;=20%,'Tabla probabilidad'!$B$5,IF(Z46&lt;=40%,'Tabla probabilidad'!$B$6,IF(Z46&lt;=60%,'Tabla probabilidad'!$B$7,IF(Z46&lt;=80%,'Tabla probabilidad'!$B$8,IF(Z46&lt;=100%,'Tabla probabilidad'!$B$9)))))</f>
        <v>0</v>
      </c>
      <c r="Z46" s="189" t="b">
        <f>IF(R46="Preventivo",(J45-(J45*T46)),IF(R46="Detectivo",(J45-(J45*T46)),IF(R46="Correctivo",(J45))))</f>
        <v>0</v>
      </c>
      <c r="AA46" s="383"/>
      <c r="AB46" s="383"/>
      <c r="AC46" s="189" t="b">
        <f t="shared" si="14"/>
        <v>0</v>
      </c>
      <c r="AD46" s="189" t="b">
        <f t="shared" ref="AD46:AD49" si="18">IF(Q46="Probabilidad",(($M$45-0)),IF(Q46="Impacto",($M$45-($M$45*T46))))</f>
        <v>0</v>
      </c>
      <c r="AE46" s="383"/>
      <c r="AF46" s="383"/>
      <c r="AG46" s="386"/>
      <c r="AH46" s="386"/>
      <c r="AI46" s="388"/>
      <c r="AJ46" s="388"/>
      <c r="AK46" s="388"/>
      <c r="AL46" s="388"/>
      <c r="AM46" s="388"/>
      <c r="AN46" s="381"/>
    </row>
    <row r="47" spans="1:40" hidden="1">
      <c r="A47" s="381"/>
      <c r="B47" s="386"/>
      <c r="C47" s="381"/>
      <c r="D47" s="436"/>
      <c r="E47" s="381"/>
      <c r="F47" s="381"/>
      <c r="G47" s="381"/>
      <c r="H47" s="381"/>
      <c r="I47" s="396"/>
      <c r="J47" s="397"/>
      <c r="K47" s="381"/>
      <c r="L47" s="398"/>
      <c r="M47" s="398"/>
      <c r="N47" s="381"/>
      <c r="O47" s="188">
        <v>3</v>
      </c>
      <c r="P47" s="171"/>
      <c r="Q47" s="188" t="b">
        <f t="shared" si="13"/>
        <v>0</v>
      </c>
      <c r="R47" s="188"/>
      <c r="S47" s="188"/>
      <c r="T47" s="189" t="e">
        <f>VLOOKUP(R47&amp;S47,Hoja1!$Q$4:$R$9,2,0)</f>
        <v>#N/A</v>
      </c>
      <c r="U47" s="188"/>
      <c r="V47" s="188"/>
      <c r="W47" s="188"/>
      <c r="X47" s="189" t="b">
        <f t="shared" si="17"/>
        <v>0</v>
      </c>
      <c r="Y47" s="189" t="b">
        <f>IF(Z47&lt;=20%,'Tabla probabilidad'!$B$5,IF(Z47&lt;=40%,'Tabla probabilidad'!$B$6,IF(Z47&lt;=60%,'Tabla probabilidad'!$B$7,IF(Z47&lt;=80%,'Tabla probabilidad'!$B$8,IF(Z47&lt;=100%,'Tabla probabilidad'!$B$9)))))</f>
        <v>0</v>
      </c>
      <c r="Z47" s="189" t="b">
        <f>IF(R47="Preventivo",(J45-(J45*T47)),IF(R47="Detectivo",(J45-(J45*T47)),IF(R47="Correctivo",(J45))))</f>
        <v>0</v>
      </c>
      <c r="AA47" s="383"/>
      <c r="AB47" s="383"/>
      <c r="AC47" s="189" t="b">
        <f t="shared" si="14"/>
        <v>0</v>
      </c>
      <c r="AD47" s="189" t="b">
        <f t="shared" si="18"/>
        <v>0</v>
      </c>
      <c r="AE47" s="383"/>
      <c r="AF47" s="383"/>
      <c r="AG47" s="386"/>
      <c r="AH47" s="386"/>
      <c r="AI47" s="388"/>
      <c r="AJ47" s="388"/>
      <c r="AK47" s="388"/>
      <c r="AL47" s="388"/>
      <c r="AM47" s="388"/>
      <c r="AN47" s="381"/>
    </row>
    <row r="48" spans="1:40" ht="12" customHeight="1">
      <c r="A48" s="381"/>
      <c r="B48" s="386"/>
      <c r="C48" s="381"/>
      <c r="D48" s="436"/>
      <c r="E48" s="381"/>
      <c r="F48" s="381"/>
      <c r="G48" s="381"/>
      <c r="H48" s="381"/>
      <c r="I48" s="396"/>
      <c r="J48" s="397"/>
      <c r="K48" s="381"/>
      <c r="L48" s="398"/>
      <c r="M48" s="398"/>
      <c r="N48" s="381"/>
      <c r="O48" s="188">
        <v>4</v>
      </c>
      <c r="P48" s="186"/>
      <c r="Q48" s="188" t="b">
        <f t="shared" si="13"/>
        <v>0</v>
      </c>
      <c r="R48" s="188"/>
      <c r="S48" s="188"/>
      <c r="T48" s="189" t="e">
        <f>VLOOKUP(R48&amp;S48,Hoja1!$Q$4:$R$9,2,0)</f>
        <v>#N/A</v>
      </c>
      <c r="U48" s="188"/>
      <c r="V48" s="188"/>
      <c r="W48" s="188"/>
      <c r="X48" s="189" t="b">
        <f t="shared" si="17"/>
        <v>0</v>
      </c>
      <c r="Y48" s="189" t="b">
        <f>IF(Z48&lt;=20%,'Tabla probabilidad'!$B$5,IF(Z48&lt;=40%,'Tabla probabilidad'!$B$6,IF(Z48&lt;=60%,'Tabla probabilidad'!$B$7,IF(Z48&lt;=80%,'Tabla probabilidad'!$B$8,IF(Z48&lt;=100%,'Tabla probabilidad'!$B$9)))))</f>
        <v>0</v>
      </c>
      <c r="Z48" s="189" t="b">
        <f>IF(R48="Preventivo",(J45-(J45*T48)),IF(R48="Detectivo",(J45-(J45*T48)),IF(R48="Correctivo",(J45))))</f>
        <v>0</v>
      </c>
      <c r="AA48" s="383"/>
      <c r="AB48" s="383"/>
      <c r="AC48" s="189" t="b">
        <f t="shared" si="14"/>
        <v>0</v>
      </c>
      <c r="AD48" s="189" t="b">
        <f t="shared" si="18"/>
        <v>0</v>
      </c>
      <c r="AE48" s="383"/>
      <c r="AF48" s="383"/>
      <c r="AG48" s="386"/>
      <c r="AH48" s="386"/>
      <c r="AI48" s="388"/>
      <c r="AJ48" s="388"/>
      <c r="AK48" s="388"/>
      <c r="AL48" s="388"/>
      <c r="AM48" s="388"/>
      <c r="AN48" s="381"/>
    </row>
    <row r="49" spans="1:40" hidden="1">
      <c r="A49" s="381"/>
      <c r="B49" s="392"/>
      <c r="C49" s="381"/>
      <c r="D49" s="436"/>
      <c r="E49" s="381"/>
      <c r="F49" s="381"/>
      <c r="G49" s="381"/>
      <c r="H49" s="381"/>
      <c r="I49" s="396"/>
      <c r="J49" s="397"/>
      <c r="K49" s="381"/>
      <c r="L49" s="398"/>
      <c r="M49" s="398"/>
      <c r="N49" s="381"/>
      <c r="O49" s="188">
        <v>5</v>
      </c>
      <c r="P49" s="200"/>
      <c r="Q49" s="188" t="b">
        <f t="shared" si="13"/>
        <v>0</v>
      </c>
      <c r="R49" s="188"/>
      <c r="S49" s="188"/>
      <c r="T49" s="189" t="e">
        <f>VLOOKUP(R49&amp;S49,Hoja1!$Q$4:$R$9,2,0)</f>
        <v>#N/A</v>
      </c>
      <c r="U49" s="188"/>
      <c r="V49" s="188"/>
      <c r="W49" s="188"/>
      <c r="X49" s="189" t="b">
        <f t="shared" si="17"/>
        <v>0</v>
      </c>
      <c r="Y49" s="189" t="b">
        <f>IF(Z49&lt;=20%,'Tabla probabilidad'!$B$5,IF(Z49&lt;=40%,'Tabla probabilidad'!$B$6,IF(Z49&lt;=60%,'Tabla probabilidad'!$B$7,IF(Z49&lt;=80%,'Tabla probabilidad'!$B$8,IF(Z49&lt;=100%,'Tabla probabilidad'!$B$9)))))</f>
        <v>0</v>
      </c>
      <c r="Z49" s="189" t="b">
        <f>IF(R49="Preventivo",(J45-(J45*T49)),IF(R49="Detectivo",(J45-(J45*T49)),IF(R49="Correctivo",(J45))))</f>
        <v>0</v>
      </c>
      <c r="AA49" s="384"/>
      <c r="AB49" s="384"/>
      <c r="AC49" s="189" t="b">
        <f t="shared" si="14"/>
        <v>0</v>
      </c>
      <c r="AD49" s="189" t="b">
        <f t="shared" si="18"/>
        <v>0</v>
      </c>
      <c r="AE49" s="384"/>
      <c r="AF49" s="384"/>
      <c r="AG49" s="392"/>
      <c r="AH49" s="386"/>
      <c r="AI49" s="389"/>
      <c r="AJ49" s="389"/>
      <c r="AK49" s="389"/>
      <c r="AL49" s="389"/>
      <c r="AM49" s="389"/>
      <c r="AN49" s="385"/>
    </row>
    <row r="50" spans="1:40">
      <c r="A50" s="381"/>
      <c r="B50" s="385"/>
      <c r="C50" s="381"/>
      <c r="D50" s="436"/>
      <c r="E50" s="381"/>
      <c r="F50" s="381"/>
      <c r="G50" s="381"/>
      <c r="H50" s="381"/>
      <c r="I50" s="396" t="str">
        <f>IF(H50&lt;=2,'Tabla probabilidad'!$B$5,IF(H50&lt;=24,'Tabla probabilidad'!$B$6,IF(H50&lt;=500,'Tabla probabilidad'!$B$7,IF(H50&lt;=5000,'Tabla probabilidad'!$B$8,IF(H50&gt;5000,'Tabla probabilidad'!$B$9)))))</f>
        <v>Muy Baja</v>
      </c>
      <c r="J50" s="397">
        <f>IF(H50&lt;=2,'Tabla probabilidad'!$D$5,IF(H50&lt;=24,'Tabla probabilidad'!$D$6,IF(H50&lt;=500,'Tabla probabilidad'!$D$7,IF(H50&lt;=5000,'Tabla probabilidad'!$D$8,IF(H50&gt;5000,'Tabla probabilidad'!$D$9)))))</f>
        <v>0.2</v>
      </c>
      <c r="K50" s="381"/>
      <c r="L50" s="381" t="b">
        <f>IF(K50="El riesgo afecta la imagen de alguna área de la organización","Leve",IF(K50="El riesgo afecta la imagen de la entidad internamente, de conocimiento general, nivel interno, alta dirección, contratista y/o de provedores","Menor",IF(K50="El riesgo afecta la imagen de la entidad con algunos usuarios de relevancia frente al logro de los objetivos","Moderado",IF(K50="El riesgo afecta la imagen de de la entidad con efecto publicitario sostenido a nivel del sector justicia","Mayor",IF(K50="El riesgo afecta la imagen de la entidad a nivel nacional, con efecto publicitarios sostenible a nivel país","Catastrófico",IF(K50="Impacto que afecte la ejecución presupuestal en un valor ≥0,5%.","Leve",IF(K50="Impacto que afecte la ejecución presupuestal en un valor ≥1%.","Menor",IF(K50="Impacto que afecte la ejecución presupuestal en un valor ≥5%.","Moderado",IF(K50="Impacto que afecte la ejecución presupuestal en un valor ≥20%.","Mayor",IF(K50="Impacto que afecte la ejecución presupuestal en un valor ≥50%.","Catastrófico",IF(K50="Incumplimiento máximo del 5% de la meta planeada","Leve",IF(K50="Incumplimiento máximo del 15% de la meta planeada","Menor",IF(K50="Incumplimiento máximo del 20% de la meta planeada","Moderado",IF(K50="Incumplimiento máximo del 50% de la meta planeada","Mayor",IF(K50="Incumplimiento máximo del 80% de la meta planeada","Catastrófico",IF(K50="Cualquier afectación a la violacion de los derechos de los ciudadanos se considera con consecuencias altas","Mayor",IF(K50="Cualquier afectación a la violacion de los derechos de los ciudadanos se considera con consecuencias desastrosas","Catastrófico",IF(K50="Afecta la Prestación del Servicio de Administración de Justicia en 5%","Leve",IF(K50="Afecta la Prestación del Servicio de Administración de Justicia en 10%","Menor",IF(K50="Afecta la Prestación del Servicio de Administración de Justicia en 15%","Moderado",IF(K50="Afecta la Prestación del Servicio de Administración de Justicia en 20%","Mayor",IF(K50="Afecta la Prestación del Servicio de Administración de Justicia en más del 50%","Catastrófico",IF(K50="Cualquier acto indebido de los servidores judiciales genera altas consecuencias para la entidad","Mayor",IF(K50="Cualquier acto indebido de los servidores judiciales genera consecuencias desastrosas para la entidad","Catastrófico",IF(K50="Si el hecho llegara a presentarse, tendría consecuencias o efectos mínimos sobre la entidad","Leve",IF(K50="Si el hecho llegara a presentarse, tendría bajo impacto o efecto sobre la entidad","Menor",IF(K50="Si el hecho llegara a presentarse, tendría medianas consecuencias o efectos sobre la entidad","Moderado",IF(K50="Si el hecho llegara a presentarse, tendría altas consecuencias o efectos sobre la entidad","Mayor",IF(K50="Si el hecho llegara a presentarse, tendría desastrosas consecuencias o efectos sobre la entidad","Catastrófico")))))))))))))))))))))))))))))</f>
        <v>0</v>
      </c>
      <c r="M50" s="381" t="b">
        <f>IF(K50="El riesgo afecta la imagen de alguna área de la organización","20%",IF(K50="El riesgo afecta la imagen de la entidad internamente, de conocimiento general, nivel interno, alta dirección, contratista y/o de provedores","40%",IF(K50="El riesgo afecta la imagen de la entidad con algunos usuarios de relevancia frente al logro de los objetivos","60%",IF(K50="El riesgo afecta la imagen de de la entidad con efecto publicitario sostenido a nivel del sector justicia","80%",IF(K50="El riesgo afecta la imagen de la entidad a nivel nacional, con efecto publicitarios sostenible a nivel país","100%",IF(K50="Impacto que afecte la ejecución presupuestal en un valor ≥0,5%.","20%",IF(K50="Impacto que afecte la ejecución presupuestal en un valor ≥1%.","40%",IF(K50="Impacto que afecte la ejecución presupuestal en un valor ≥5%.","60%",IF(K50="Impacto que afecte la ejecución presupuestal en un valor ≥20%.","80%",IF(K50="Impacto que afecte la ejecución presupuestal en un valor ≥50%.","100%",IF(K50="Incumplimiento máximo del 5% de la meta planeada","20%",IF(K50="Incumplimiento máximo del 15% de la meta planeada","40%",IF(K50="Incumplimiento máximo del 20% de la meta planeada","60%",IF(K50="Incumplimiento máximo del 50% de la meta planeada","80%",IF(K50="Incumplimiento máximo del 80% de la meta planeada","100%",IF(K50="Cualquier afectación a la violacion de los derechos de los ciudadanos se considera con consecuencias altas","80%",IF(K50="Cualquier afectación a la violacion de los derechos de los ciudadanos se considera con consecuencias desastrosas","100%",IF(K50="Afecta la Prestación del Servicio de Administración de Justicia en 5%","20%",IF(K50="Afecta la Prestación del Servicio de Administración de Justicia en 10%","40%",IF(K50="Afecta la Prestación del Servicio de Administración de Justicia en 15%","60%",IF(K50="Afecta la Prestación del Servicio de Administración de Justicia en 20%","80%",IF(K50="Afecta la Prestación del Servicio de Administración de Justicia en más del 50%","100%",IF(K50="Cualquier acto indebido de los servidores judiciales genera altas consecuencias para la entidad","80%",IF(K50="Cualquier acto indebido de los servidores judiciales genera consecuencias desastrosas para la entidad","100%",IF(K50="Si el hecho llegara a presentarse, tendría consecuencias o efectos mínimos sobre la entidad","20%",IF(K50="Si el hecho llegara a presentarse, tendría bajo impacto o efecto sobre la entidad","40%",IF(K50="Si el hecho llegara a presentarse, tendría medianas consecuencias o efectos sobre la entidad","60%",IF(K50="Si el hecho llegara a presentarse, tendría altas consecuencias o efectos sobre la entidad","80%",IF(K50="Si el hecho llegara a presentarse, tendría desastrosas consecuencias o efectos sobre la entidad","100%")))))))))))))))))))))))))))))</f>
        <v>0</v>
      </c>
      <c r="N50" s="381" t="e">
        <f>VLOOKUP((I50&amp;L50),Hoja1!$B$4:$C$28,2,0)</f>
        <v>#N/A</v>
      </c>
      <c r="O50" s="188">
        <v>1</v>
      </c>
      <c r="P50" s="171"/>
      <c r="Q50" s="188" t="b">
        <f t="shared" si="13"/>
        <v>0</v>
      </c>
      <c r="R50" s="188"/>
      <c r="S50" s="188"/>
      <c r="T50" s="189" t="e">
        <f>VLOOKUP(R50&amp;S50,Hoja1!$Q$4:$R$9,2,0)</f>
        <v>#N/A</v>
      </c>
      <c r="U50" s="188"/>
      <c r="V50" s="188"/>
      <c r="W50" s="188"/>
      <c r="X50" s="189" t="b">
        <f>IF(Q50="Probabilidad",($J$50*T50),IF(Q50="Impacto"," "))</f>
        <v>0</v>
      </c>
      <c r="Y50" s="189" t="b">
        <f>IF(Z50&lt;=20%,'Tabla probabilidad'!$B$5,IF(Z50&lt;=40%,'Tabla probabilidad'!$B$6,IF(Z50&lt;=60%,'Tabla probabilidad'!$B$7,IF(Z50&lt;=80%,'Tabla probabilidad'!$B$8,IF(Z50&lt;=100%,'Tabla probabilidad'!$B$9)))))</f>
        <v>0</v>
      </c>
      <c r="Z50" s="189" t="b">
        <f>IF(R50="Preventivo",(J50-(J50*T50)),IF(R50="Detectivo",(J50-(J50*T50)),IF(R50="Correctivo",(J50))))</f>
        <v>0</v>
      </c>
      <c r="AA50" s="382" t="e">
        <f>IF(AB50&lt;=20%,'Tabla probabilidad'!$B$5,IF(AB50&lt;=40%,'Tabla probabilidad'!$B$6,IF(AB50&lt;=60%,'Tabla probabilidad'!$B$7,IF(AB50&lt;=80%,'Tabla probabilidad'!$B$8,IF(AB50&lt;=100%,'Tabla probabilidad'!$B$9)))))</f>
        <v>#DIV/0!</v>
      </c>
      <c r="AB50" s="382" t="e">
        <f>AVERAGE(Z50:Z54)</f>
        <v>#DIV/0!</v>
      </c>
      <c r="AC50" s="189" t="b">
        <f t="shared" si="14"/>
        <v>0</v>
      </c>
      <c r="AD50" s="189" t="b">
        <f>IF(Q50="Probabilidad",(($M$50-0)),IF(Q50="Impacto",($M$50-($M$50*T50))))</f>
        <v>0</v>
      </c>
      <c r="AE50" s="382" t="e">
        <f>IF(AF50&lt;=20%,"Leve",IF(AF50&lt;=40%,"Menor",IF(AF50&lt;=60%,"Moderado",IF(AF50&lt;=80%,"Mayor",IF(AF50&lt;=100%,"Catastrófico")))))</f>
        <v>#DIV/0!</v>
      </c>
      <c r="AF50" s="382" t="e">
        <f>AVERAGE(AD50:AD54)</f>
        <v>#DIV/0!</v>
      </c>
      <c r="AG50" s="385" t="e">
        <f>VLOOKUP(AA50&amp;AE50,Hoja1!$B$4:$C$28,2,0)</f>
        <v>#DIV/0!</v>
      </c>
      <c r="AH50" s="385"/>
      <c r="AI50" s="387"/>
      <c r="AJ50" s="387"/>
      <c r="AK50" s="387"/>
      <c r="AL50" s="387"/>
      <c r="AM50" s="387"/>
      <c r="AN50" s="381"/>
    </row>
    <row r="51" spans="1:40">
      <c r="A51" s="381"/>
      <c r="B51" s="386"/>
      <c r="C51" s="381"/>
      <c r="D51" s="436"/>
      <c r="E51" s="381"/>
      <c r="F51" s="381"/>
      <c r="G51" s="381"/>
      <c r="H51" s="381"/>
      <c r="I51" s="396"/>
      <c r="J51" s="397"/>
      <c r="K51" s="381"/>
      <c r="L51" s="398"/>
      <c r="M51" s="398"/>
      <c r="N51" s="381"/>
      <c r="O51" s="188">
        <v>2</v>
      </c>
      <c r="P51" s="171"/>
      <c r="Q51" s="188" t="b">
        <f t="shared" si="13"/>
        <v>0</v>
      </c>
      <c r="R51" s="188"/>
      <c r="S51" s="188"/>
      <c r="T51" s="189" t="e">
        <f>VLOOKUP(R51&amp;S51,Hoja1!$Q$4:$R$9,2,0)</f>
        <v>#N/A</v>
      </c>
      <c r="U51" s="188"/>
      <c r="V51" s="188"/>
      <c r="W51" s="188"/>
      <c r="X51" s="189" t="b">
        <f>IF(Q51="Probabilidad",($J$50*T51),IF(Q51="Impacto"," "))</f>
        <v>0</v>
      </c>
      <c r="Y51" s="189" t="b">
        <f>IF(Z51&lt;=20%,'Tabla probabilidad'!$B$5,IF(Z51&lt;=40%,'Tabla probabilidad'!$B$6,IF(Z51&lt;=60%,'Tabla probabilidad'!$B$7,IF(Z51&lt;=80%,'Tabla probabilidad'!$B$8,IF(Z51&lt;=100%,'Tabla probabilidad'!$B$9)))))</f>
        <v>0</v>
      </c>
      <c r="Z51" s="189" t="b">
        <f>IF(R51="Preventivo",(J50-(J50*T51)),IF(R51="Detectivo",(J50-(J50*T51)),IF(R51="Correctivo",(J50))))</f>
        <v>0</v>
      </c>
      <c r="AA51" s="383"/>
      <c r="AB51" s="383"/>
      <c r="AC51" s="189" t="b">
        <f t="shared" si="14"/>
        <v>0</v>
      </c>
      <c r="AD51" s="189" t="b">
        <f t="shared" ref="AD51:AD54" si="19">IF(Q51="Probabilidad",(($M$50-0)),IF(Q51="Impacto",($M$50-($M$50*T51))))</f>
        <v>0</v>
      </c>
      <c r="AE51" s="383"/>
      <c r="AF51" s="383"/>
      <c r="AG51" s="386"/>
      <c r="AH51" s="386"/>
      <c r="AI51" s="388"/>
      <c r="AJ51" s="388"/>
      <c r="AK51" s="388"/>
      <c r="AL51" s="388"/>
      <c r="AM51" s="388"/>
      <c r="AN51" s="381"/>
    </row>
    <row r="52" spans="1:40" ht="12" customHeight="1">
      <c r="A52" s="381"/>
      <c r="B52" s="386"/>
      <c r="C52" s="381"/>
      <c r="D52" s="436"/>
      <c r="E52" s="381"/>
      <c r="F52" s="381"/>
      <c r="G52" s="381"/>
      <c r="H52" s="381"/>
      <c r="I52" s="396"/>
      <c r="J52" s="397"/>
      <c r="K52" s="381"/>
      <c r="L52" s="398"/>
      <c r="M52" s="398"/>
      <c r="N52" s="381"/>
      <c r="O52" s="188">
        <v>3</v>
      </c>
      <c r="P52" s="171"/>
      <c r="Q52" s="188" t="b">
        <f t="shared" si="13"/>
        <v>0</v>
      </c>
      <c r="R52" s="188"/>
      <c r="S52" s="188"/>
      <c r="T52" s="189" t="e">
        <f>VLOOKUP(R52&amp;S52,Hoja1!$Q$4:$R$9,2,0)</f>
        <v>#N/A</v>
      </c>
      <c r="U52" s="188"/>
      <c r="V52" s="188"/>
      <c r="W52" s="188"/>
      <c r="X52" s="189" t="b">
        <f>IF(Q52="Probabilidad",($J$50*T52),IF(Q52="Impacto"," "))</f>
        <v>0</v>
      </c>
      <c r="Y52" s="189" t="b">
        <f>IF(Z52&lt;=20%,'Tabla probabilidad'!$B$5,IF(Z52&lt;=40%,'Tabla probabilidad'!$B$6,IF(Z52&lt;=60%,'Tabla probabilidad'!$B$7,IF(Z52&lt;=80%,'Tabla probabilidad'!$B$8,IF(Z52&lt;=100%,'Tabla probabilidad'!$B$9)))))</f>
        <v>0</v>
      </c>
      <c r="Z52" s="189" t="b">
        <f>IF(R52="Preventivo",(J50-(J50*T52)),IF(R52="Detectivo",(J50-(J50*T52)),IF(R52="Correctivo",(J50))))</f>
        <v>0</v>
      </c>
      <c r="AA52" s="383"/>
      <c r="AB52" s="383"/>
      <c r="AC52" s="189" t="b">
        <f t="shared" si="14"/>
        <v>0</v>
      </c>
      <c r="AD52" s="189" t="b">
        <f t="shared" si="19"/>
        <v>0</v>
      </c>
      <c r="AE52" s="383"/>
      <c r="AF52" s="383"/>
      <c r="AG52" s="386"/>
      <c r="AH52" s="386"/>
      <c r="AI52" s="388"/>
      <c r="AJ52" s="388"/>
      <c r="AK52" s="388"/>
      <c r="AL52" s="388"/>
      <c r="AM52" s="388"/>
      <c r="AN52" s="381"/>
    </row>
    <row r="53" spans="1:40" hidden="1">
      <c r="A53" s="381"/>
      <c r="B53" s="386"/>
      <c r="C53" s="381"/>
      <c r="D53" s="436"/>
      <c r="E53" s="381"/>
      <c r="F53" s="381"/>
      <c r="G53" s="381"/>
      <c r="H53" s="381"/>
      <c r="I53" s="396"/>
      <c r="J53" s="397"/>
      <c r="K53" s="381"/>
      <c r="L53" s="398"/>
      <c r="M53" s="398"/>
      <c r="N53" s="381"/>
      <c r="O53" s="188">
        <v>4</v>
      </c>
      <c r="P53" s="186"/>
      <c r="Q53" s="188" t="b">
        <f t="shared" si="13"/>
        <v>0</v>
      </c>
      <c r="R53" s="188"/>
      <c r="S53" s="188"/>
      <c r="T53" s="189" t="e">
        <f>VLOOKUP(R53&amp;S53,Hoja1!$Q$4:$R$9,2,0)</f>
        <v>#N/A</v>
      </c>
      <c r="U53" s="188"/>
      <c r="V53" s="188"/>
      <c r="W53" s="188"/>
      <c r="X53" s="189" t="b">
        <f>IF(Q53="Probabilidad",($J$50*T53),IF(Q53="Impacto"," "))</f>
        <v>0</v>
      </c>
      <c r="Y53" s="189" t="b">
        <f>IF(Z53&lt;=20%,'Tabla probabilidad'!$B$5,IF(Z53&lt;=40%,'Tabla probabilidad'!$B$6,IF(Z53&lt;=60%,'Tabla probabilidad'!$B$7,IF(Z53&lt;=80%,'Tabla probabilidad'!$B$8,IF(Z53&lt;=100%,'Tabla probabilidad'!$B$9)))))</f>
        <v>0</v>
      </c>
      <c r="Z53" s="189" t="b">
        <f>IF(R53="Preventivo",(J50-(J50*T53)),IF(R53="Detectivo",(J50-(J50*T53)),IF(R53="Correctivo",(J50))))</f>
        <v>0</v>
      </c>
      <c r="AA53" s="383"/>
      <c r="AB53" s="383"/>
      <c r="AC53" s="189" t="b">
        <f t="shared" si="14"/>
        <v>0</v>
      </c>
      <c r="AD53" s="189" t="b">
        <f t="shared" si="19"/>
        <v>0</v>
      </c>
      <c r="AE53" s="383"/>
      <c r="AF53" s="383"/>
      <c r="AG53" s="386"/>
      <c r="AH53" s="386"/>
      <c r="AI53" s="388"/>
      <c r="AJ53" s="388"/>
      <c r="AK53" s="388"/>
      <c r="AL53" s="388"/>
      <c r="AM53" s="388"/>
      <c r="AN53" s="381"/>
    </row>
    <row r="54" spans="1:40" hidden="1">
      <c r="A54" s="381"/>
      <c r="B54" s="392"/>
      <c r="C54" s="381"/>
      <c r="D54" s="436"/>
      <c r="E54" s="381"/>
      <c r="F54" s="381"/>
      <c r="G54" s="381"/>
      <c r="H54" s="381"/>
      <c r="I54" s="396"/>
      <c r="J54" s="397"/>
      <c r="K54" s="381"/>
      <c r="L54" s="398"/>
      <c r="M54" s="398"/>
      <c r="N54" s="381"/>
      <c r="O54" s="188">
        <v>5</v>
      </c>
      <c r="P54" s="200"/>
      <c r="Q54" s="188" t="b">
        <f t="shared" si="13"/>
        <v>0</v>
      </c>
      <c r="R54" s="188"/>
      <c r="S54" s="188"/>
      <c r="T54" s="189" t="e">
        <f>VLOOKUP(R54&amp;S54,Hoja1!$Q$4:$R$9,2,0)</f>
        <v>#N/A</v>
      </c>
      <c r="U54" s="188"/>
      <c r="V54" s="188"/>
      <c r="W54" s="188"/>
      <c r="X54" s="189" t="b">
        <f t="shared" ref="X54" si="20">IF(Q54="Probabilidad",($J$35*T54),IF(Q54="Impacto"," "))</f>
        <v>0</v>
      </c>
      <c r="Y54" s="189" t="b">
        <f>IF(Z54&lt;=20%,'Tabla probabilidad'!$B$5,IF(Z54&lt;=40%,'Tabla probabilidad'!$B$6,IF(Z54&lt;=60%,'Tabla probabilidad'!$B$7,IF(Z54&lt;=80%,'Tabla probabilidad'!$B$8,IF(Z54&lt;=100%,'Tabla probabilidad'!$B$9)))))</f>
        <v>0</v>
      </c>
      <c r="Z54" s="189" t="b">
        <f>IF(R54="Preventivo",(J50-(J50*T54)),IF(R54="Detectivo",(J50-(J50*T54)),IF(R54="Correctivo",(J50))))</f>
        <v>0</v>
      </c>
      <c r="AA54" s="384"/>
      <c r="AB54" s="384"/>
      <c r="AC54" s="189" t="b">
        <f t="shared" si="14"/>
        <v>0</v>
      </c>
      <c r="AD54" s="189" t="b">
        <f t="shared" si="19"/>
        <v>0</v>
      </c>
      <c r="AE54" s="384"/>
      <c r="AF54" s="384"/>
      <c r="AG54" s="392"/>
      <c r="AH54" s="386"/>
      <c r="AI54" s="389"/>
      <c r="AJ54" s="389"/>
      <c r="AK54" s="389"/>
      <c r="AL54" s="389"/>
      <c r="AM54" s="389"/>
      <c r="AN54" s="385"/>
    </row>
    <row r="55" spans="1:40">
      <c r="A55" s="381"/>
      <c r="B55" s="385"/>
      <c r="C55" s="381"/>
      <c r="D55" s="436"/>
      <c r="E55" s="381"/>
      <c r="F55" s="381"/>
      <c r="G55" s="381"/>
      <c r="H55" s="381"/>
      <c r="I55" s="396" t="str">
        <f>IF(H55&lt;=2,'Tabla probabilidad'!$B$5,IF(H55&lt;=24,'Tabla probabilidad'!$B$6,IF(H55&lt;=500,'Tabla probabilidad'!$B$7,IF(H55&lt;=5000,'Tabla probabilidad'!$B$8,IF(H55&gt;5000,'Tabla probabilidad'!$B$9)))))</f>
        <v>Muy Baja</v>
      </c>
      <c r="J55" s="397">
        <f>IF(H55&lt;=2,'Tabla probabilidad'!$D$5,IF(H55&lt;=24,'Tabla probabilidad'!$D$6,IF(H55&lt;=500,'Tabla probabilidad'!$D$7,IF(H55&lt;=5000,'Tabla probabilidad'!$D$8,IF(H55&gt;5000,'Tabla probabilidad'!$D$9)))))</f>
        <v>0.2</v>
      </c>
      <c r="K55" s="381"/>
      <c r="L55" s="381" t="b">
        <f>IF(K55="El riesgo afecta la imagen de alguna área de la organización","Leve",IF(K55="El riesgo afecta la imagen de la entidad internamente, de conocimiento general, nivel interno, alta dirección, contratista y/o de provedores","Menor",IF(K55="El riesgo afecta la imagen de la entidad con algunos usuarios de relevancia frente al logro de los objetivos","Moderado",IF(K55="El riesgo afecta la imagen de de la entidad con efecto publicitario sostenido a nivel del sector justicia","Mayor",IF(K55="El riesgo afecta la imagen de la entidad a nivel nacional, con efecto publicitarios sostenible a nivel país","Catastrófico",IF(K55="Impacto que afecte la ejecución presupuestal en un valor ≥0,5%.","Leve",IF(K55="Impacto que afecte la ejecución presupuestal en un valor ≥1%.","Menor",IF(K55="Impacto que afecte la ejecución presupuestal en un valor ≥5%.","Moderado",IF(K55="Impacto que afecte la ejecución presupuestal en un valor ≥20%.","Mayor",IF(K55="Impacto que afecte la ejecución presupuestal en un valor ≥50%.","Catastrófico",IF(K55="Incumplimiento máximo del 5% de la meta planeada","Leve",IF(K55="Incumplimiento máximo del 15% de la meta planeada","Menor",IF(K55="Incumplimiento máximo del 20% de la meta planeada","Moderado",IF(K55="Incumplimiento máximo del 50% de la meta planeada","Mayor",IF(K55="Incumplimiento máximo del 80% de la meta planeada","Catastrófico",IF(K55="Cualquier afectación a la violacion de los derechos de los ciudadanos se considera con consecuencias altas","Mayor",IF(K55="Cualquier afectación a la violacion de los derechos de los ciudadanos se considera con consecuencias desastrosas","Catastrófico",IF(K55="Afecta la Prestación del Servicio de Administración de Justicia en 5%","Leve",IF(K55="Afecta la Prestación del Servicio de Administración de Justicia en 10%","Menor",IF(K55="Afecta la Prestación del Servicio de Administración de Justicia en 15%","Moderado",IF(K55="Afecta la Prestación del Servicio de Administración de Justicia en 20%","Mayor",IF(K55="Afecta la Prestación del Servicio de Administración de Justicia en más del 50%","Catastrófico",IF(K55="Cualquier acto indebido de los servidores judiciales genera altas consecuencias para la entidad","Mayor",IF(K55="Cualquier acto indebido de los servidores judiciales genera consecuencias desastrosas para la entidad","Catastrófico",IF(K55="Si el hecho llegara a presentarse, tendría consecuencias o efectos mínimos sobre la entidad","Leve",IF(K55="Si el hecho llegara a presentarse, tendría bajo impacto o efecto sobre la entidad","Menor",IF(K55="Si el hecho llegara a presentarse, tendría medianas consecuencias o efectos sobre la entidad","Moderado",IF(K55="Si el hecho llegara a presentarse, tendría altas consecuencias o efectos sobre la entidad","Mayor",IF(K55="Si el hecho llegara a presentarse, tendría desastrosas consecuencias o efectos sobre la entidad","Catastrófico")))))))))))))))))))))))))))))</f>
        <v>0</v>
      </c>
      <c r="M55" s="381" t="b">
        <f>IF(K55="El riesgo afecta la imagen de alguna área de la organización","20%",IF(K55="El riesgo afecta la imagen de la entidad internamente, de conocimiento general, nivel interno, alta dirección, contratista y/o de provedores","40%",IF(K55="El riesgo afecta la imagen de la entidad con algunos usuarios de relevancia frente al logro de los objetivos","60%",IF(K55="El riesgo afecta la imagen de de la entidad con efecto publicitario sostenido a nivel del sector justicia","80%",IF(K55="El riesgo afecta la imagen de la entidad a nivel nacional, con efecto publicitarios sostenible a nivel país","100%",IF(K55="Impacto que afecte la ejecución presupuestal en un valor ≥0,5%.","20%",IF(K55="Impacto que afecte la ejecución presupuestal en un valor ≥1%.","40%",IF(K55="Impacto que afecte la ejecución presupuestal en un valor ≥5%.","60%",IF(K55="Impacto que afecte la ejecución presupuestal en un valor ≥20%.","80%",IF(K55="Impacto que afecte la ejecución presupuestal en un valor ≥50%.","100%",IF(K55="Incumplimiento máximo del 5% de la meta planeada","20%",IF(K55="Incumplimiento máximo del 15% de la meta planeada","40%",IF(K55="Incumplimiento máximo del 20% de la meta planeada","60%",IF(K55="Incumplimiento máximo del 50% de la meta planeada","80%",IF(K55="Incumplimiento máximo del 80% de la meta planeada","100%",IF(K55="Cualquier afectación a la violacion de los derechos de los ciudadanos se considera con consecuencias altas","80%",IF(K55="Cualquier afectación a la violacion de los derechos de los ciudadanos se considera con consecuencias desastrosas","100%",IF(K55="Afecta la Prestación del Servicio de Administración de Justicia en 5%","20%",IF(K55="Afecta la Prestación del Servicio de Administración de Justicia en 10%","40%",IF(K55="Afecta la Prestación del Servicio de Administración de Justicia en 15%","60%",IF(K55="Afecta la Prestación del Servicio de Administración de Justicia en 20%","80%",IF(K55="Afecta la Prestación del Servicio de Administración de Justicia en más del 50%","100%",IF(K55="Cualquier acto indebido de los servidores judiciales genera altas consecuencias para la entidad","80%",IF(K55="Cualquier acto indebido de los servidores judiciales genera consecuencias desastrosas para la entidad","100%",IF(K55="Si el hecho llegara a presentarse, tendría consecuencias o efectos mínimos sobre la entidad","20%",IF(K55="Si el hecho llegara a presentarse, tendría bajo impacto o efecto sobre la entidad","40%",IF(K55="Si el hecho llegara a presentarse, tendría medianas consecuencias o efectos sobre la entidad","60%",IF(K55="Si el hecho llegara a presentarse, tendría altas consecuencias o efectos sobre la entidad","80%",IF(K55="Si el hecho llegara a presentarse, tendría desastrosas consecuencias o efectos sobre la entidad","100%")))))))))))))))))))))))))))))</f>
        <v>0</v>
      </c>
      <c r="N55" s="381" t="e">
        <f>VLOOKUP((I55&amp;L55),Hoja1!$B$4:$C$28,2,0)</f>
        <v>#N/A</v>
      </c>
      <c r="O55" s="188">
        <v>1</v>
      </c>
      <c r="P55" s="171"/>
      <c r="Q55" s="188" t="b">
        <f t="shared" si="13"/>
        <v>0</v>
      </c>
      <c r="R55" s="188"/>
      <c r="S55" s="188"/>
      <c r="T55" s="189" t="e">
        <f>VLOOKUP(R55&amp;S55,Hoja1!$Q$4:$R$9,2,0)</f>
        <v>#N/A</v>
      </c>
      <c r="U55" s="188"/>
      <c r="V55" s="188"/>
      <c r="W55" s="188"/>
      <c r="X55" s="189" t="b">
        <f>IF(Q55="Probabilidad",($J$55*T55),IF(Q55="Impacto"," "))</f>
        <v>0</v>
      </c>
      <c r="Y55" s="189" t="b">
        <f>IF(Z55&lt;=20%,'Tabla probabilidad'!$B$5,IF(Z55&lt;=40%,'Tabla probabilidad'!$B$6,IF(Z55&lt;=60%,'Tabla probabilidad'!$B$7,IF(Z55&lt;=80%,'Tabla probabilidad'!$B$8,IF(Z55&lt;=100%,'Tabla probabilidad'!$B$9)))))</f>
        <v>0</v>
      </c>
      <c r="Z55" s="189" t="b">
        <f>IF(R55="Preventivo",(J55-(J55*T55)),IF(R55="Detectivo",(J55-(J55*T55)),IF(R55="Correctivo",(J55))))</f>
        <v>0</v>
      </c>
      <c r="AA55" s="382" t="e">
        <f>IF(AB55&lt;=20%,'Tabla probabilidad'!$B$5,IF(AB55&lt;=40%,'Tabla probabilidad'!$B$6,IF(AB55&lt;=60%,'Tabla probabilidad'!$B$7,IF(AB55&lt;=80%,'Tabla probabilidad'!$B$8,IF(AB55&lt;=100%,'Tabla probabilidad'!$B$9)))))</f>
        <v>#DIV/0!</v>
      </c>
      <c r="AB55" s="382" t="e">
        <f>AVERAGE(Z55:Z59)</f>
        <v>#DIV/0!</v>
      </c>
      <c r="AC55" s="189" t="b">
        <f t="shared" si="14"/>
        <v>0</v>
      </c>
      <c r="AD55" s="189" t="b">
        <f>IF(Q55="Probabilidad",(($M$55-0)),IF(Q55="Impacto",($M$55-($M$55*T55))))</f>
        <v>0</v>
      </c>
      <c r="AE55" s="382" t="e">
        <f>IF(AF55&lt;=20%,"Leve",IF(AF55&lt;=40%,"Menor",IF(AF55&lt;=60%,"Moderado",IF(AF55&lt;=80%,"Mayor",IF(AF55&lt;=100%,"Catastrófico")))))</f>
        <v>#DIV/0!</v>
      </c>
      <c r="AF55" s="382" t="e">
        <f>AVERAGE(AD55:AD59)</f>
        <v>#DIV/0!</v>
      </c>
      <c r="AG55" s="385" t="e">
        <f>VLOOKUP(AA55&amp;AE55,Hoja1!$B$4:$C$28,2,0)</f>
        <v>#DIV/0!</v>
      </c>
      <c r="AH55" s="381"/>
      <c r="AI55" s="387"/>
      <c r="AJ55" s="387"/>
      <c r="AK55" s="387"/>
      <c r="AL55" s="387"/>
      <c r="AM55" s="387"/>
      <c r="AN55" s="387"/>
    </row>
    <row r="56" spans="1:40">
      <c r="A56" s="381"/>
      <c r="B56" s="386"/>
      <c r="C56" s="381"/>
      <c r="D56" s="436"/>
      <c r="E56" s="381"/>
      <c r="F56" s="381"/>
      <c r="G56" s="381"/>
      <c r="H56" s="381"/>
      <c r="I56" s="396"/>
      <c r="J56" s="397"/>
      <c r="K56" s="381"/>
      <c r="L56" s="398"/>
      <c r="M56" s="398"/>
      <c r="N56" s="381"/>
      <c r="O56" s="188">
        <v>2</v>
      </c>
      <c r="P56" s="171"/>
      <c r="Q56" s="188" t="b">
        <f t="shared" si="13"/>
        <v>0</v>
      </c>
      <c r="R56" s="188"/>
      <c r="S56" s="188"/>
      <c r="T56" s="189" t="e">
        <f>VLOOKUP(R56&amp;S56,Hoja1!$Q$4:$R$9,2,0)</f>
        <v>#N/A</v>
      </c>
      <c r="U56" s="188"/>
      <c r="V56" s="188"/>
      <c r="W56" s="188"/>
      <c r="X56" s="189" t="b">
        <f t="shared" ref="X56:X59" si="21">IF(Q56="Probabilidad",($J$55*T56),IF(Q56="Impacto"," "))</f>
        <v>0</v>
      </c>
      <c r="Y56" s="189" t="b">
        <f>IF(Z56&lt;=20%,'Tabla probabilidad'!$B$5,IF(Z56&lt;=40%,'Tabla probabilidad'!$B$6,IF(Z56&lt;=60%,'Tabla probabilidad'!$B$7,IF(Z56&lt;=80%,'Tabla probabilidad'!$B$8,IF(Z56&lt;=100%,'Tabla probabilidad'!$B$9)))))</f>
        <v>0</v>
      </c>
      <c r="Z56" s="189" t="b">
        <f>IF(R56="Preventivo",(J55-(J55*T56)),IF(R56="Detectivo",(J55-(J55*T56)),IF(R56="Correctivo",(J55))))</f>
        <v>0</v>
      </c>
      <c r="AA56" s="383"/>
      <c r="AB56" s="383"/>
      <c r="AC56" s="189" t="b">
        <f t="shared" si="14"/>
        <v>0</v>
      </c>
      <c r="AD56" s="189" t="b">
        <f t="shared" ref="AD56:AD59" si="22">IF(Q56="Probabilidad",(($M$55-0)),IF(Q56="Impacto",($M$55-($M$55*T56))))</f>
        <v>0</v>
      </c>
      <c r="AE56" s="383"/>
      <c r="AF56" s="383"/>
      <c r="AG56" s="386"/>
      <c r="AH56" s="381"/>
      <c r="AI56" s="388"/>
      <c r="AJ56" s="388"/>
      <c r="AK56" s="388"/>
      <c r="AL56" s="388"/>
      <c r="AM56" s="388"/>
      <c r="AN56" s="388"/>
    </row>
    <row r="57" spans="1:40" ht="14.25" customHeight="1">
      <c r="A57" s="381"/>
      <c r="B57" s="386"/>
      <c r="C57" s="381"/>
      <c r="D57" s="436"/>
      <c r="E57" s="381"/>
      <c r="F57" s="381"/>
      <c r="G57" s="381"/>
      <c r="H57" s="381"/>
      <c r="I57" s="396"/>
      <c r="J57" s="397"/>
      <c r="K57" s="381"/>
      <c r="L57" s="398"/>
      <c r="M57" s="398"/>
      <c r="N57" s="381"/>
      <c r="O57" s="188">
        <v>3</v>
      </c>
      <c r="P57" s="171"/>
      <c r="Q57" s="188" t="b">
        <f t="shared" si="13"/>
        <v>0</v>
      </c>
      <c r="R57" s="188"/>
      <c r="S57" s="188"/>
      <c r="T57" s="189" t="e">
        <f>VLOOKUP(R57&amp;S57,Hoja1!$Q$4:$R$9,2,0)</f>
        <v>#N/A</v>
      </c>
      <c r="U57" s="188"/>
      <c r="V57" s="188"/>
      <c r="W57" s="188"/>
      <c r="X57" s="189" t="b">
        <f t="shared" si="21"/>
        <v>0</v>
      </c>
      <c r="Y57" s="189" t="b">
        <f>IF(Z57&lt;=20%,'Tabla probabilidad'!$B$5,IF(Z57&lt;=40%,'Tabla probabilidad'!$B$6,IF(Z57&lt;=60%,'Tabla probabilidad'!$B$7,IF(Z57&lt;=80%,'Tabla probabilidad'!$B$8,IF(Z57&lt;=100%,'Tabla probabilidad'!$B$9)))))</f>
        <v>0</v>
      </c>
      <c r="Z57" s="189" t="b">
        <f>IF(R57="Preventivo",(J55-(J55*T57)),IF(R57="Detectivo",(J55-(J55*T57)),IF(R57="Correctivo",(J55))))</f>
        <v>0</v>
      </c>
      <c r="AA57" s="383"/>
      <c r="AB57" s="383"/>
      <c r="AC57" s="189" t="b">
        <f t="shared" si="14"/>
        <v>0</v>
      </c>
      <c r="AD57" s="189" t="b">
        <f t="shared" si="22"/>
        <v>0</v>
      </c>
      <c r="AE57" s="383"/>
      <c r="AF57" s="383"/>
      <c r="AG57" s="386"/>
      <c r="AH57" s="381"/>
      <c r="AI57" s="388"/>
      <c r="AJ57" s="388"/>
      <c r="AK57" s="388"/>
      <c r="AL57" s="388"/>
      <c r="AM57" s="388"/>
      <c r="AN57" s="388"/>
    </row>
    <row r="58" spans="1:40" hidden="1">
      <c r="A58" s="381"/>
      <c r="B58" s="386"/>
      <c r="C58" s="381"/>
      <c r="D58" s="436"/>
      <c r="E58" s="381"/>
      <c r="F58" s="381"/>
      <c r="G58" s="381"/>
      <c r="H58" s="381"/>
      <c r="I58" s="396"/>
      <c r="J58" s="397"/>
      <c r="K58" s="381"/>
      <c r="L58" s="398"/>
      <c r="M58" s="398"/>
      <c r="N58" s="381"/>
      <c r="O58" s="188">
        <v>4</v>
      </c>
      <c r="P58" s="186"/>
      <c r="Q58" s="188" t="b">
        <f t="shared" si="13"/>
        <v>0</v>
      </c>
      <c r="R58" s="188"/>
      <c r="S58" s="188"/>
      <c r="T58" s="189" t="e">
        <f>VLOOKUP(R58&amp;S58,Hoja1!$Q$4:$R$9,2,0)</f>
        <v>#N/A</v>
      </c>
      <c r="U58" s="188"/>
      <c r="V58" s="188"/>
      <c r="W58" s="188"/>
      <c r="X58" s="189" t="b">
        <f t="shared" si="21"/>
        <v>0</v>
      </c>
      <c r="Y58" s="189" t="b">
        <f>IF(Z58&lt;=20%,'Tabla probabilidad'!$B$5,IF(Z58&lt;=40%,'Tabla probabilidad'!$B$6,IF(Z58&lt;=60%,'Tabla probabilidad'!$B$7,IF(Z58&lt;=80%,'Tabla probabilidad'!$B$8,IF(Z58&lt;=100%,'Tabla probabilidad'!$B$9)))))</f>
        <v>0</v>
      </c>
      <c r="Z58" s="189" t="b">
        <f>IF(R58="Preventivo",(J55-(J55*T58)),IF(R58="Detectivo",(J55-(J55*T58)),IF(R58="Correctivo",(J55))))</f>
        <v>0</v>
      </c>
      <c r="AA58" s="383"/>
      <c r="AB58" s="383"/>
      <c r="AC58" s="189" t="b">
        <f t="shared" si="14"/>
        <v>0</v>
      </c>
      <c r="AD58" s="189" t="b">
        <f t="shared" si="22"/>
        <v>0</v>
      </c>
      <c r="AE58" s="383"/>
      <c r="AF58" s="383"/>
      <c r="AG58" s="386"/>
      <c r="AH58" s="381"/>
      <c r="AI58" s="388"/>
      <c r="AJ58" s="388"/>
      <c r="AK58" s="388"/>
      <c r="AL58" s="388"/>
      <c r="AM58" s="388"/>
      <c r="AN58" s="388"/>
    </row>
    <row r="59" spans="1:40" ht="20.25" hidden="1" customHeight="1">
      <c r="A59" s="381"/>
      <c r="B59" s="392"/>
      <c r="C59" s="381"/>
      <c r="D59" s="436"/>
      <c r="E59" s="381"/>
      <c r="F59" s="381"/>
      <c r="G59" s="381"/>
      <c r="H59" s="381"/>
      <c r="I59" s="396"/>
      <c r="J59" s="397"/>
      <c r="K59" s="381"/>
      <c r="L59" s="398"/>
      <c r="M59" s="398"/>
      <c r="N59" s="381"/>
      <c r="O59" s="188">
        <v>5</v>
      </c>
      <c r="P59" s="200"/>
      <c r="Q59" s="188" t="b">
        <f t="shared" si="13"/>
        <v>0</v>
      </c>
      <c r="R59" s="188"/>
      <c r="S59" s="188"/>
      <c r="T59" s="189" t="e">
        <f>VLOOKUP(R59&amp;S59,Hoja1!$Q$4:$R$9,2,0)</f>
        <v>#N/A</v>
      </c>
      <c r="U59" s="188"/>
      <c r="V59" s="188"/>
      <c r="W59" s="188"/>
      <c r="X59" s="189" t="b">
        <f t="shared" si="21"/>
        <v>0</v>
      </c>
      <c r="Y59" s="189" t="b">
        <f>IF(Z59&lt;=20%,'Tabla probabilidad'!$B$5,IF(Z59&lt;=40%,'Tabla probabilidad'!$B$6,IF(Z59&lt;=60%,'Tabla probabilidad'!$B$7,IF(Z59&lt;=80%,'Tabla probabilidad'!$B$8,IF(Z59&lt;=100%,'Tabla probabilidad'!$B$9)))))</f>
        <v>0</v>
      </c>
      <c r="Z59" s="189" t="b">
        <f>IF(R59="Preventivo",(J55-(J55*T59)),IF(R59="Detectivo",(J55-(J55*T59)),IF(R59="Correctivo",(J55))))</f>
        <v>0</v>
      </c>
      <c r="AA59" s="384"/>
      <c r="AB59" s="384"/>
      <c r="AC59" s="189" t="b">
        <f t="shared" si="14"/>
        <v>0</v>
      </c>
      <c r="AD59" s="189" t="b">
        <f t="shared" si="22"/>
        <v>0</v>
      </c>
      <c r="AE59" s="384"/>
      <c r="AF59" s="384"/>
      <c r="AG59" s="392"/>
      <c r="AH59" s="381"/>
      <c r="AI59" s="389"/>
      <c r="AJ59" s="389"/>
      <c r="AK59" s="389"/>
      <c r="AL59" s="389"/>
      <c r="AM59" s="389"/>
      <c r="AN59" s="389"/>
    </row>
  </sheetData>
  <mergeCells count="306">
    <mergeCell ref="B20:B24"/>
    <mergeCell ref="B25:B29"/>
    <mergeCell ref="B30:B34"/>
    <mergeCell ref="B35:B39"/>
    <mergeCell ref="B40:B44"/>
    <mergeCell ref="B45:B49"/>
    <mergeCell ref="B50:B54"/>
    <mergeCell ref="B55:B59"/>
    <mergeCell ref="B8:B9"/>
    <mergeCell ref="AE55:AE59"/>
    <mergeCell ref="AF55:AF59"/>
    <mergeCell ref="AG55:AG59"/>
    <mergeCell ref="AJ50:AJ54"/>
    <mergeCell ref="AK50:AK54"/>
    <mergeCell ref="AL50:AL54"/>
    <mergeCell ref="AG50:AG54"/>
    <mergeCell ref="AH50:AH54"/>
    <mergeCell ref="AI50:AI54"/>
    <mergeCell ref="AM50:AM54"/>
    <mergeCell ref="AN50:AN54"/>
    <mergeCell ref="A55:A59"/>
    <mergeCell ref="C55:C59"/>
    <mergeCell ref="D55:D59"/>
    <mergeCell ref="E55:E59"/>
    <mergeCell ref="F55:F59"/>
    <mergeCell ref="G55:G59"/>
    <mergeCell ref="H55:H59"/>
    <mergeCell ref="I55:I59"/>
    <mergeCell ref="J55:J59"/>
    <mergeCell ref="AH55:AH59"/>
    <mergeCell ref="AI55:AI59"/>
    <mergeCell ref="AJ55:AJ59"/>
    <mergeCell ref="AK55:AK59"/>
    <mergeCell ref="AL55:AL59"/>
    <mergeCell ref="AM55:AM59"/>
    <mergeCell ref="AN55:AN59"/>
    <mergeCell ref="K55:K59"/>
    <mergeCell ref="L55:L59"/>
    <mergeCell ref="M55:M59"/>
    <mergeCell ref="N55:N59"/>
    <mergeCell ref="AA55:AA59"/>
    <mergeCell ref="AB55:AB59"/>
    <mergeCell ref="AH45:AH49"/>
    <mergeCell ref="AI45:AI49"/>
    <mergeCell ref="AJ45:AJ49"/>
    <mergeCell ref="AK45:AK49"/>
    <mergeCell ref="AL45:AL49"/>
    <mergeCell ref="AM45:AM49"/>
    <mergeCell ref="AN45:AN49"/>
    <mergeCell ref="A50:A54"/>
    <mergeCell ref="C50:C54"/>
    <mergeCell ref="D50:D54"/>
    <mergeCell ref="E50:E54"/>
    <mergeCell ref="F50:F54"/>
    <mergeCell ref="G50:G54"/>
    <mergeCell ref="H50:H54"/>
    <mergeCell ref="I50:I54"/>
    <mergeCell ref="J50:J54"/>
    <mergeCell ref="K50:K54"/>
    <mergeCell ref="L50:L54"/>
    <mergeCell ref="M50:M54"/>
    <mergeCell ref="N50:N54"/>
    <mergeCell ref="AA50:AA54"/>
    <mergeCell ref="AB50:AB54"/>
    <mergeCell ref="AE50:AE54"/>
    <mergeCell ref="AF50:AF54"/>
    <mergeCell ref="K45:K49"/>
    <mergeCell ref="L45:L49"/>
    <mergeCell ref="M45:M49"/>
    <mergeCell ref="N45:N49"/>
    <mergeCell ref="AA45:AA49"/>
    <mergeCell ref="AB45:AB49"/>
    <mergeCell ref="AE45:AE49"/>
    <mergeCell ref="AF45:AF49"/>
    <mergeCell ref="AG45:AG49"/>
    <mergeCell ref="A45:A49"/>
    <mergeCell ref="C45:C49"/>
    <mergeCell ref="D45:D49"/>
    <mergeCell ref="E45:E49"/>
    <mergeCell ref="F45:F49"/>
    <mergeCell ref="G45:G49"/>
    <mergeCell ref="H45:H49"/>
    <mergeCell ref="I45:I49"/>
    <mergeCell ref="J45:J49"/>
    <mergeCell ref="A35:A39"/>
    <mergeCell ref="D35:D39"/>
    <mergeCell ref="E35:E39"/>
    <mergeCell ref="F35:F39"/>
    <mergeCell ref="C30:C34"/>
    <mergeCell ref="AH40:AH44"/>
    <mergeCell ref="AI40:AI44"/>
    <mergeCell ref="AJ40:AJ44"/>
    <mergeCell ref="AK40:AK44"/>
    <mergeCell ref="K40:K44"/>
    <mergeCell ref="L40:L44"/>
    <mergeCell ref="M40:M44"/>
    <mergeCell ref="N40:N44"/>
    <mergeCell ref="AA40:AA44"/>
    <mergeCell ref="AB40:AB44"/>
    <mergeCell ref="AE40:AE44"/>
    <mergeCell ref="AF40:AF44"/>
    <mergeCell ref="AG40:AG44"/>
    <mergeCell ref="A40:A44"/>
    <mergeCell ref="C40:C44"/>
    <mergeCell ref="D40:D44"/>
    <mergeCell ref="E40:E44"/>
    <mergeCell ref="F40:F44"/>
    <mergeCell ref="G40:G44"/>
    <mergeCell ref="H40:H44"/>
    <mergeCell ref="I40:I44"/>
    <mergeCell ref="J40:J44"/>
    <mergeCell ref="AN30:AN34"/>
    <mergeCell ref="AH25:AH29"/>
    <mergeCell ref="AI25:AI29"/>
    <mergeCell ref="AJ25:AJ29"/>
    <mergeCell ref="AK25:AK29"/>
    <mergeCell ref="AL25:AL29"/>
    <mergeCell ref="AM25:AM29"/>
    <mergeCell ref="AN25:AN29"/>
    <mergeCell ref="AG25:AG29"/>
    <mergeCell ref="K25:K29"/>
    <mergeCell ref="L25:L29"/>
    <mergeCell ref="M25:M29"/>
    <mergeCell ref="N25:N29"/>
    <mergeCell ref="AA25:AA29"/>
    <mergeCell ref="AB25:AB29"/>
    <mergeCell ref="AE25:AE29"/>
    <mergeCell ref="AF25:AF29"/>
    <mergeCell ref="AN35:AN39"/>
    <mergeCell ref="AL40:AL44"/>
    <mergeCell ref="AM40:AM44"/>
    <mergeCell ref="AN40:AN44"/>
    <mergeCell ref="G35:G39"/>
    <mergeCell ref="H35:H39"/>
    <mergeCell ref="I35:I39"/>
    <mergeCell ref="AG30:AG34"/>
    <mergeCell ref="C35:C39"/>
    <mergeCell ref="D30:D34"/>
    <mergeCell ref="E30:E34"/>
    <mergeCell ref="F30:F34"/>
    <mergeCell ref="G30:G34"/>
    <mergeCell ref="H30:H34"/>
    <mergeCell ref="I30:I34"/>
    <mergeCell ref="J30:J34"/>
    <mergeCell ref="J35:J39"/>
    <mergeCell ref="AB30:AB34"/>
    <mergeCell ref="AE30:AE34"/>
    <mergeCell ref="AF30:AF34"/>
    <mergeCell ref="K30:K34"/>
    <mergeCell ref="L30:L34"/>
    <mergeCell ref="M30:M34"/>
    <mergeCell ref="K35:K39"/>
    <mergeCell ref="L35:L39"/>
    <mergeCell ref="M35:M39"/>
    <mergeCell ref="H20:H24"/>
    <mergeCell ref="I20:I24"/>
    <mergeCell ref="J20:J24"/>
    <mergeCell ref="A20:A24"/>
    <mergeCell ref="C20:C24"/>
    <mergeCell ref="D20:D24"/>
    <mergeCell ref="E20:E24"/>
    <mergeCell ref="N30:N34"/>
    <mergeCell ref="AA30:AA34"/>
    <mergeCell ref="A30:A34"/>
    <mergeCell ref="A25:A29"/>
    <mergeCell ref="C25:C29"/>
    <mergeCell ref="D25:D29"/>
    <mergeCell ref="E25:E29"/>
    <mergeCell ref="F25:F29"/>
    <mergeCell ref="G25:G29"/>
    <mergeCell ref="H25:H29"/>
    <mergeCell ref="I25:I29"/>
    <mergeCell ref="J25:J29"/>
    <mergeCell ref="F20:F24"/>
    <mergeCell ref="K20:K24"/>
    <mergeCell ref="G20:G24"/>
    <mergeCell ref="L20:L24"/>
    <mergeCell ref="M20:M24"/>
    <mergeCell ref="AI10:AI14"/>
    <mergeCell ref="AJ10:AJ14"/>
    <mergeCell ref="AK10:AK14"/>
    <mergeCell ref="AL10:AL14"/>
    <mergeCell ref="AM10:AM14"/>
    <mergeCell ref="AM15:AM19"/>
    <mergeCell ref="AM20:AM24"/>
    <mergeCell ref="AN15:AN19"/>
    <mergeCell ref="AE15:AE19"/>
    <mergeCell ref="AF15:AF19"/>
    <mergeCell ref="AG15:AG19"/>
    <mergeCell ref="AH15:AH19"/>
    <mergeCell ref="AI15:AI19"/>
    <mergeCell ref="AJ20:AJ24"/>
    <mergeCell ref="AK20:AK24"/>
    <mergeCell ref="AL20:AL24"/>
    <mergeCell ref="AN20:AN24"/>
    <mergeCell ref="AE20:AE24"/>
    <mergeCell ref="AF20:AF24"/>
    <mergeCell ref="AG20:AG24"/>
    <mergeCell ref="AH20:AH24"/>
    <mergeCell ref="AI20:AI24"/>
    <mergeCell ref="A10:A14"/>
    <mergeCell ref="C10:C14"/>
    <mergeCell ref="D10:D14"/>
    <mergeCell ref="E10:E14"/>
    <mergeCell ref="F10:F14"/>
    <mergeCell ref="L10:L14"/>
    <mergeCell ref="M10:M14"/>
    <mergeCell ref="G10:G14"/>
    <mergeCell ref="H10:H14"/>
    <mergeCell ref="I10:I14"/>
    <mergeCell ref="J10:J14"/>
    <mergeCell ref="K10:K14"/>
    <mergeCell ref="B10:B14"/>
    <mergeCell ref="AL8:AL9"/>
    <mergeCell ref="AM8:AM9"/>
    <mergeCell ref="AN8:AN9"/>
    <mergeCell ref="AI8:AI9"/>
    <mergeCell ref="AJ8:AJ9"/>
    <mergeCell ref="AG8:AG9"/>
    <mergeCell ref="AH8:AH9"/>
    <mergeCell ref="Z8:Z9"/>
    <mergeCell ref="N10:N14"/>
    <mergeCell ref="N8:N9"/>
    <mergeCell ref="X8:X9"/>
    <mergeCell ref="Q8:Q9"/>
    <mergeCell ref="R8:W8"/>
    <mergeCell ref="AH10:AH14"/>
    <mergeCell ref="Y8:Y9"/>
    <mergeCell ref="AC8:AC9"/>
    <mergeCell ref="AD8:AD9"/>
    <mergeCell ref="P8:P9"/>
    <mergeCell ref="AB10:AB14"/>
    <mergeCell ref="AA10:AA14"/>
    <mergeCell ref="AF10:AF14"/>
    <mergeCell ref="AE10:AE14"/>
    <mergeCell ref="AG10:AG14"/>
    <mergeCell ref="AN10:AN14"/>
    <mergeCell ref="K8:K9"/>
    <mergeCell ref="L8:L9"/>
    <mergeCell ref="M8:M9"/>
    <mergeCell ref="A8:A9"/>
    <mergeCell ref="C8:C9"/>
    <mergeCell ref="D8:D9"/>
    <mergeCell ref="E8:E9"/>
    <mergeCell ref="F8:F9"/>
    <mergeCell ref="AK8:AK9"/>
    <mergeCell ref="G8:G9"/>
    <mergeCell ref="H8:H9"/>
    <mergeCell ref="I8:I9"/>
    <mergeCell ref="J8:J9"/>
    <mergeCell ref="O8:O9"/>
    <mergeCell ref="O7:W7"/>
    <mergeCell ref="D1:AK3"/>
    <mergeCell ref="AL1:AN3"/>
    <mergeCell ref="A4:C4"/>
    <mergeCell ref="D4:N4"/>
    <mergeCell ref="O4:Q4"/>
    <mergeCell ref="A1:C2"/>
    <mergeCell ref="A5:C5"/>
    <mergeCell ref="D5:N5"/>
    <mergeCell ref="A6:C6"/>
    <mergeCell ref="D6:N6"/>
    <mergeCell ref="A7:H7"/>
    <mergeCell ref="I7:N7"/>
    <mergeCell ref="AI7:AN7"/>
    <mergeCell ref="X7:AH7"/>
    <mergeCell ref="A15:A19"/>
    <mergeCell ref="C15:C19"/>
    <mergeCell ref="D15:D19"/>
    <mergeCell ref="E15:E19"/>
    <mergeCell ref="F15:F19"/>
    <mergeCell ref="AJ15:AJ19"/>
    <mergeCell ref="AK15:AK19"/>
    <mergeCell ref="AL15:AL19"/>
    <mergeCell ref="G15:G19"/>
    <mergeCell ref="H15:H19"/>
    <mergeCell ref="I15:I19"/>
    <mergeCell ref="J15:J19"/>
    <mergeCell ref="K15:K19"/>
    <mergeCell ref="L15:L19"/>
    <mergeCell ref="M15:M19"/>
    <mergeCell ref="N15:N19"/>
    <mergeCell ref="AA15:AA19"/>
    <mergeCell ref="AB15:AB19"/>
    <mergeCell ref="B15:B19"/>
    <mergeCell ref="N20:N24"/>
    <mergeCell ref="AA20:AA24"/>
    <mergeCell ref="AB20:AB24"/>
    <mergeCell ref="AH35:AH39"/>
    <mergeCell ref="AI35:AI39"/>
    <mergeCell ref="AJ35:AJ39"/>
    <mergeCell ref="AK35:AK39"/>
    <mergeCell ref="AL35:AL39"/>
    <mergeCell ref="AM35:AM39"/>
    <mergeCell ref="AH30:AH34"/>
    <mergeCell ref="AI30:AI34"/>
    <mergeCell ref="AJ30:AJ34"/>
    <mergeCell ref="AK30:AK34"/>
    <mergeCell ref="AL30:AL34"/>
    <mergeCell ref="AM30:AM34"/>
    <mergeCell ref="N35:N39"/>
    <mergeCell ref="AA35:AA39"/>
    <mergeCell ref="AB35:AB39"/>
    <mergeCell ref="AE35:AE39"/>
    <mergeCell ref="AF35:AF39"/>
    <mergeCell ref="AG35:AG39"/>
  </mergeCells>
  <conditionalFormatting sqref="I10">
    <cfRule type="containsText" dxfId="2880" priority="767" operator="containsText" text="Muy Baja">
      <formula>NOT(ISERROR(SEARCH("Muy Baja",I10)))</formula>
    </cfRule>
    <cfRule type="containsText" dxfId="2879" priority="768" operator="containsText" text="Baja">
      <formula>NOT(ISERROR(SEARCH("Baja",I10)))</formula>
    </cfRule>
    <cfRule type="containsText" dxfId="2878" priority="892" operator="containsText" text="Muy Alta">
      <formula>NOT(ISERROR(SEARCH("Muy Alta",I10)))</formula>
    </cfRule>
    <cfRule type="containsText" dxfId="2877" priority="893" operator="containsText" text="Alta">
      <formula>NOT(ISERROR(SEARCH("Alta",I10)))</formula>
    </cfRule>
    <cfRule type="containsText" dxfId="2876" priority="894" operator="containsText" text="Media">
      <formula>NOT(ISERROR(SEARCH("Media",I10)))</formula>
    </cfRule>
    <cfRule type="containsText" dxfId="2875" priority="895" operator="containsText" text="Media">
      <formula>NOT(ISERROR(SEARCH("Media",I10)))</formula>
    </cfRule>
    <cfRule type="containsText" dxfId="2874" priority="896" operator="containsText" text="Media">
      <formula>NOT(ISERROR(SEARCH("Media",I10)))</formula>
    </cfRule>
    <cfRule type="containsText" dxfId="2873" priority="899" operator="containsText" text="Muy Baja">
      <formula>NOT(ISERROR(SEARCH("Muy Baja",I10)))</formula>
    </cfRule>
    <cfRule type="containsText" dxfId="2872" priority="900" operator="containsText" text="Baja">
      <formula>NOT(ISERROR(SEARCH("Baja",I10)))</formula>
    </cfRule>
    <cfRule type="containsText" dxfId="2871" priority="901" operator="containsText" text="Muy Baja">
      <formula>NOT(ISERROR(SEARCH("Muy Baja",I10)))</formula>
    </cfRule>
    <cfRule type="containsText" dxfId="2870" priority="902" operator="containsText" text="Muy Baja">
      <formula>NOT(ISERROR(SEARCH("Muy Baja",I10)))</formula>
    </cfRule>
    <cfRule type="containsText" dxfId="2869" priority="903" operator="containsText" text="Muy Baja">
      <formula>NOT(ISERROR(SEARCH("Muy Baja",I10)))</formula>
    </cfRule>
    <cfRule type="containsText" dxfId="2868" priority="904" operator="containsText" text="Muy Baja'Tabla probabilidad'!">
      <formula>NOT(ISERROR(SEARCH("Muy Baja'Tabla probabilidad'!",I10)))</formula>
    </cfRule>
    <cfRule type="containsText" dxfId="2867" priority="905" operator="containsText" text="Muy bajo">
      <formula>NOT(ISERROR(SEARCH("Muy bajo",I10)))</formula>
    </cfRule>
    <cfRule type="containsText" dxfId="2866" priority="914" operator="containsText" text="Alta">
      <formula>NOT(ISERROR(SEARCH("Alta",I10)))</formula>
    </cfRule>
    <cfRule type="containsText" dxfId="2865" priority="915" operator="containsText" text="Media">
      <formula>NOT(ISERROR(SEARCH("Media",I10)))</formula>
    </cfRule>
    <cfRule type="containsText" dxfId="2864" priority="916" operator="containsText" text="Baja">
      <formula>NOT(ISERROR(SEARCH("Baja",I10)))</formula>
    </cfRule>
    <cfRule type="containsText" dxfId="2863" priority="917" operator="containsText" text="Muy baja">
      <formula>NOT(ISERROR(SEARCH("Muy baja",I10)))</formula>
    </cfRule>
    <cfRule type="cellIs" dxfId="2862" priority="920" operator="between">
      <formula>1</formula>
      <formula>2</formula>
    </cfRule>
    <cfRule type="cellIs" dxfId="2861" priority="921" operator="between">
      <formula>0</formula>
      <formula>2</formula>
    </cfRule>
  </conditionalFormatting>
  <conditionalFormatting sqref="I10">
    <cfRule type="containsText" dxfId="2860" priority="770" operator="containsText" text="Muy Alta">
      <formula>NOT(ISERROR(SEARCH("Muy Alta",I10)))</formula>
    </cfRule>
  </conditionalFormatting>
  <conditionalFormatting sqref="L10 L15 L20 L25 L30 L40 L45 L50 L55">
    <cfRule type="containsText" dxfId="2859" priority="761" operator="containsText" text="Catastrófico">
      <formula>NOT(ISERROR(SEARCH("Catastrófico",L10)))</formula>
    </cfRule>
    <cfRule type="containsText" dxfId="2858" priority="762" operator="containsText" text="Mayor">
      <formula>NOT(ISERROR(SEARCH("Mayor",L10)))</formula>
    </cfRule>
    <cfRule type="containsText" dxfId="2857" priority="763" operator="containsText" text="Alta">
      <formula>NOT(ISERROR(SEARCH("Alta",L10)))</formula>
    </cfRule>
    <cfRule type="containsText" dxfId="2856" priority="764" operator="containsText" text="Moderado">
      <formula>NOT(ISERROR(SEARCH("Moderado",L10)))</formula>
    </cfRule>
    <cfRule type="containsText" dxfId="2855" priority="765" operator="containsText" text="Menor">
      <formula>NOT(ISERROR(SEARCH("Menor",L10)))</formula>
    </cfRule>
    <cfRule type="containsText" dxfId="2854" priority="766" operator="containsText" text="Leve">
      <formula>NOT(ISERROR(SEARCH("Leve",L10)))</formula>
    </cfRule>
  </conditionalFormatting>
  <conditionalFormatting sqref="N10 N15 N20 N25">
    <cfRule type="containsText" dxfId="2853" priority="756" operator="containsText" text="Extremo">
      <formula>NOT(ISERROR(SEARCH("Extremo",N10)))</formula>
    </cfRule>
    <cfRule type="containsText" dxfId="2852" priority="757" operator="containsText" text="Alto">
      <formula>NOT(ISERROR(SEARCH("Alto",N10)))</formula>
    </cfRule>
    <cfRule type="containsText" dxfId="2851" priority="758" operator="containsText" text="Bajo">
      <formula>NOT(ISERROR(SEARCH("Bajo",N10)))</formula>
    </cfRule>
    <cfRule type="containsText" dxfId="2850" priority="759" operator="containsText" text="Moderado">
      <formula>NOT(ISERROR(SEARCH("Moderado",N10)))</formula>
    </cfRule>
    <cfRule type="containsText" dxfId="2849" priority="760" operator="containsText" text="Extremo">
      <formula>NOT(ISERROR(SEARCH("Extremo",N10)))</formula>
    </cfRule>
  </conditionalFormatting>
  <conditionalFormatting sqref="M10 M15 M20 M25 M30 M40 M45 M50 M55">
    <cfRule type="containsText" dxfId="2848" priority="750" operator="containsText" text="Catastrófico">
      <formula>NOT(ISERROR(SEARCH("Catastrófico",M10)))</formula>
    </cfRule>
    <cfRule type="containsText" dxfId="2847" priority="751" operator="containsText" text="Mayor">
      <formula>NOT(ISERROR(SEARCH("Mayor",M10)))</formula>
    </cfRule>
    <cfRule type="containsText" dxfId="2846" priority="752" operator="containsText" text="Alta">
      <formula>NOT(ISERROR(SEARCH("Alta",M10)))</formula>
    </cfRule>
    <cfRule type="containsText" dxfId="2845" priority="753" operator="containsText" text="Moderado">
      <formula>NOT(ISERROR(SEARCH("Moderado",M10)))</formula>
    </cfRule>
    <cfRule type="containsText" dxfId="2844" priority="754" operator="containsText" text="Menor">
      <formula>NOT(ISERROR(SEARCH("Menor",M10)))</formula>
    </cfRule>
    <cfRule type="containsText" dxfId="2843" priority="755" operator="containsText" text="Leve">
      <formula>NOT(ISERROR(SEARCH("Leve",M10)))</formula>
    </cfRule>
  </conditionalFormatting>
  <conditionalFormatting sqref="Y10:Y14">
    <cfRule type="containsText" dxfId="2842" priority="684" operator="containsText" text="Muy Alta">
      <formula>NOT(ISERROR(SEARCH("Muy Alta",Y10)))</formula>
    </cfRule>
    <cfRule type="containsText" dxfId="2841" priority="685" operator="containsText" text="Alta">
      <formula>NOT(ISERROR(SEARCH("Alta",Y10)))</formula>
    </cfRule>
    <cfRule type="containsText" dxfId="2840" priority="686" operator="containsText" text="Media">
      <formula>NOT(ISERROR(SEARCH("Media",Y10)))</formula>
    </cfRule>
    <cfRule type="containsText" dxfId="2839" priority="687" operator="containsText" text="Muy Baja">
      <formula>NOT(ISERROR(SEARCH("Muy Baja",Y10)))</formula>
    </cfRule>
    <cfRule type="containsText" dxfId="2838" priority="688" operator="containsText" text="Baja">
      <formula>NOT(ISERROR(SEARCH("Baja",Y10)))</formula>
    </cfRule>
    <cfRule type="containsText" dxfId="2837" priority="689" operator="containsText" text="Muy Baja">
      <formula>NOT(ISERROR(SEARCH("Muy Baja",Y10)))</formula>
    </cfRule>
  </conditionalFormatting>
  <conditionalFormatting sqref="AC10:AC14">
    <cfRule type="containsText" dxfId="2836" priority="679" operator="containsText" text="Catastrófico">
      <formula>NOT(ISERROR(SEARCH("Catastrófico",AC10)))</formula>
    </cfRule>
    <cfRule type="containsText" dxfId="2835" priority="680" operator="containsText" text="Mayor">
      <formula>NOT(ISERROR(SEARCH("Mayor",AC10)))</formula>
    </cfRule>
    <cfRule type="containsText" dxfId="2834" priority="681" operator="containsText" text="Moderado">
      <formula>NOT(ISERROR(SEARCH("Moderado",AC10)))</formula>
    </cfRule>
    <cfRule type="containsText" dxfId="2833" priority="682" operator="containsText" text="Menor">
      <formula>NOT(ISERROR(SEARCH("Menor",AC10)))</formula>
    </cfRule>
    <cfRule type="containsText" dxfId="2832" priority="683" operator="containsText" text="Leve">
      <formula>NOT(ISERROR(SEARCH("Leve",AC10)))</formula>
    </cfRule>
  </conditionalFormatting>
  <conditionalFormatting sqref="AG10">
    <cfRule type="containsText" dxfId="2831" priority="670" operator="containsText" text="Extremo">
      <formula>NOT(ISERROR(SEARCH("Extremo",AG10)))</formula>
    </cfRule>
    <cfRule type="containsText" dxfId="2830" priority="671" operator="containsText" text="Alto">
      <formula>NOT(ISERROR(SEARCH("Alto",AG10)))</formula>
    </cfRule>
    <cfRule type="containsText" dxfId="2829" priority="672" operator="containsText" text="Moderado">
      <formula>NOT(ISERROR(SEARCH("Moderado",AG10)))</formula>
    </cfRule>
    <cfRule type="containsText" dxfId="2828" priority="673" operator="containsText" text="Menor">
      <formula>NOT(ISERROR(SEARCH("Menor",AG10)))</formula>
    </cfRule>
    <cfRule type="containsText" dxfId="2827" priority="674" operator="containsText" text="Bajo">
      <formula>NOT(ISERROR(SEARCH("Bajo",AG10)))</formula>
    </cfRule>
    <cfRule type="containsText" dxfId="2826" priority="675" operator="containsText" text="Moderado">
      <formula>NOT(ISERROR(SEARCH("Moderado",AG10)))</formula>
    </cfRule>
    <cfRule type="containsText" dxfId="2825" priority="676" operator="containsText" text="Extremo">
      <formula>NOT(ISERROR(SEARCH("Extremo",AG10)))</formula>
    </cfRule>
    <cfRule type="containsText" dxfId="2824" priority="677" operator="containsText" text="Baja">
      <formula>NOT(ISERROR(SEARCH("Baja",AG10)))</formula>
    </cfRule>
    <cfRule type="containsText" dxfId="2823" priority="678" operator="containsText" text="Alto">
      <formula>NOT(ISERROR(SEARCH("Alto",AG10)))</formula>
    </cfRule>
  </conditionalFormatting>
  <conditionalFormatting sqref="AA10:AA34 AA40:AA59">
    <cfRule type="containsText" dxfId="2822" priority="70" operator="containsText" text="Muy Baja">
      <formula>NOT(ISERROR(SEARCH("Muy Baja",AA10)))</formula>
    </cfRule>
    <cfRule type="containsText" dxfId="2821" priority="659" operator="containsText" text="Muy Alta">
      <formula>NOT(ISERROR(SEARCH("Muy Alta",AA10)))</formula>
    </cfRule>
    <cfRule type="containsText" dxfId="2820" priority="660" operator="containsText" text="Alta">
      <formula>NOT(ISERROR(SEARCH("Alta",AA10)))</formula>
    </cfRule>
    <cfRule type="containsText" dxfId="2819" priority="661" operator="containsText" text="Media">
      <formula>NOT(ISERROR(SEARCH("Media",AA10)))</formula>
    </cfRule>
    <cfRule type="containsText" dxfId="2818" priority="662" operator="containsText" text="Baja">
      <formula>NOT(ISERROR(SEARCH("Baja",AA10)))</formula>
    </cfRule>
    <cfRule type="containsText" dxfId="2817" priority="663" operator="containsText" text="Muy Baja">
      <formula>NOT(ISERROR(SEARCH("Muy Baja",AA10)))</formula>
    </cfRule>
  </conditionalFormatting>
  <conditionalFormatting sqref="AE10:AE14">
    <cfRule type="containsText" dxfId="2816" priority="654" operator="containsText" text="Catastrófico">
      <formula>NOT(ISERROR(SEARCH("Catastrófico",AE10)))</formula>
    </cfRule>
    <cfRule type="containsText" dxfId="2815" priority="655" operator="containsText" text="Moderado">
      <formula>NOT(ISERROR(SEARCH("Moderado",AE10)))</formula>
    </cfRule>
    <cfRule type="containsText" dxfId="2814" priority="656" operator="containsText" text="Menor">
      <formula>NOT(ISERROR(SEARCH("Menor",AE10)))</formula>
    </cfRule>
    <cfRule type="containsText" dxfId="2813" priority="657" operator="containsText" text="Leve">
      <formula>NOT(ISERROR(SEARCH("Leve",AE10)))</formula>
    </cfRule>
    <cfRule type="containsText" dxfId="2812" priority="658" operator="containsText" text="Mayor">
      <formula>NOT(ISERROR(SEARCH("Mayor",AE10)))</formula>
    </cfRule>
  </conditionalFormatting>
  <conditionalFormatting sqref="I15 I20 I25">
    <cfRule type="containsText" dxfId="2811" priority="631" operator="containsText" text="Muy Baja">
      <formula>NOT(ISERROR(SEARCH("Muy Baja",I15)))</formula>
    </cfRule>
    <cfRule type="containsText" dxfId="2810" priority="632" operator="containsText" text="Baja">
      <formula>NOT(ISERROR(SEARCH("Baja",I15)))</formula>
    </cfRule>
    <cfRule type="containsText" dxfId="2809" priority="634" operator="containsText" text="Muy Alta">
      <formula>NOT(ISERROR(SEARCH("Muy Alta",I15)))</formula>
    </cfRule>
    <cfRule type="containsText" dxfId="2808" priority="635" operator="containsText" text="Alta">
      <formula>NOT(ISERROR(SEARCH("Alta",I15)))</formula>
    </cfRule>
    <cfRule type="containsText" dxfId="2807" priority="636" operator="containsText" text="Media">
      <formula>NOT(ISERROR(SEARCH("Media",I15)))</formula>
    </cfRule>
    <cfRule type="containsText" dxfId="2806" priority="637" operator="containsText" text="Media">
      <formula>NOT(ISERROR(SEARCH("Media",I15)))</formula>
    </cfRule>
    <cfRule type="containsText" dxfId="2805" priority="638" operator="containsText" text="Media">
      <formula>NOT(ISERROR(SEARCH("Media",I15)))</formula>
    </cfRule>
    <cfRule type="containsText" dxfId="2804" priority="639" operator="containsText" text="Muy Baja">
      <formula>NOT(ISERROR(SEARCH("Muy Baja",I15)))</formula>
    </cfRule>
    <cfRule type="containsText" dxfId="2803" priority="640" operator="containsText" text="Baja">
      <formula>NOT(ISERROR(SEARCH("Baja",I15)))</formula>
    </cfRule>
    <cfRule type="containsText" dxfId="2802" priority="641" operator="containsText" text="Muy Baja">
      <formula>NOT(ISERROR(SEARCH("Muy Baja",I15)))</formula>
    </cfRule>
    <cfRule type="containsText" dxfId="2801" priority="642" operator="containsText" text="Muy Baja">
      <formula>NOT(ISERROR(SEARCH("Muy Baja",I15)))</formula>
    </cfRule>
    <cfRule type="containsText" dxfId="2800" priority="643" operator="containsText" text="Muy Baja">
      <formula>NOT(ISERROR(SEARCH("Muy Baja",I15)))</formula>
    </cfRule>
    <cfRule type="containsText" dxfId="2799" priority="644" operator="containsText" text="Muy Baja'Tabla probabilidad'!">
      <formula>NOT(ISERROR(SEARCH("Muy Baja'Tabla probabilidad'!",I15)))</formula>
    </cfRule>
    <cfRule type="containsText" dxfId="2798" priority="645" operator="containsText" text="Muy bajo">
      <formula>NOT(ISERROR(SEARCH("Muy bajo",I15)))</formula>
    </cfRule>
    <cfRule type="containsText" dxfId="2797" priority="646" operator="containsText" text="Alta">
      <formula>NOT(ISERROR(SEARCH("Alta",I15)))</formula>
    </cfRule>
    <cfRule type="containsText" dxfId="2796" priority="647" operator="containsText" text="Media">
      <formula>NOT(ISERROR(SEARCH("Media",I15)))</formula>
    </cfRule>
    <cfRule type="containsText" dxfId="2795" priority="648" operator="containsText" text="Baja">
      <formula>NOT(ISERROR(SEARCH("Baja",I15)))</formula>
    </cfRule>
    <cfRule type="containsText" dxfId="2794" priority="649" operator="containsText" text="Muy baja">
      <formula>NOT(ISERROR(SEARCH("Muy baja",I15)))</formula>
    </cfRule>
    <cfRule type="cellIs" dxfId="2793" priority="652" operator="between">
      <formula>1</formula>
      <formula>2</formula>
    </cfRule>
    <cfRule type="cellIs" dxfId="2792" priority="653" operator="between">
      <formula>0</formula>
      <formula>2</formula>
    </cfRule>
  </conditionalFormatting>
  <conditionalFormatting sqref="I15 I20 I25">
    <cfRule type="containsText" dxfId="2791" priority="633" operator="containsText" text="Muy Alta">
      <formula>NOT(ISERROR(SEARCH("Muy Alta",I15)))</formula>
    </cfRule>
  </conditionalFormatting>
  <conditionalFormatting sqref="Y15:Y19">
    <cfRule type="containsText" dxfId="2790" priority="625" operator="containsText" text="Muy Alta">
      <formula>NOT(ISERROR(SEARCH("Muy Alta",Y15)))</formula>
    </cfRule>
    <cfRule type="containsText" dxfId="2789" priority="626" operator="containsText" text="Alta">
      <formula>NOT(ISERROR(SEARCH("Alta",Y15)))</formula>
    </cfRule>
    <cfRule type="containsText" dxfId="2788" priority="627" operator="containsText" text="Media">
      <formula>NOT(ISERROR(SEARCH("Media",Y15)))</formula>
    </cfRule>
    <cfRule type="containsText" dxfId="2787" priority="628" operator="containsText" text="Muy Baja">
      <formula>NOT(ISERROR(SEARCH("Muy Baja",Y15)))</formula>
    </cfRule>
    <cfRule type="containsText" dxfId="2786" priority="629" operator="containsText" text="Baja">
      <formula>NOT(ISERROR(SEARCH("Baja",Y15)))</formula>
    </cfRule>
    <cfRule type="containsText" dxfId="2785" priority="630" operator="containsText" text="Muy Baja">
      <formula>NOT(ISERROR(SEARCH("Muy Baja",Y15)))</formula>
    </cfRule>
  </conditionalFormatting>
  <conditionalFormatting sqref="AC15:AC19">
    <cfRule type="containsText" dxfId="2784" priority="620" operator="containsText" text="Catastrófico">
      <formula>NOT(ISERROR(SEARCH("Catastrófico",AC15)))</formula>
    </cfRule>
    <cfRule type="containsText" dxfId="2783" priority="621" operator="containsText" text="Mayor">
      <formula>NOT(ISERROR(SEARCH("Mayor",AC15)))</formula>
    </cfRule>
    <cfRule type="containsText" dxfId="2782" priority="622" operator="containsText" text="Moderado">
      <formula>NOT(ISERROR(SEARCH("Moderado",AC15)))</formula>
    </cfRule>
    <cfRule type="containsText" dxfId="2781" priority="623" operator="containsText" text="Menor">
      <formula>NOT(ISERROR(SEARCH("Menor",AC15)))</formula>
    </cfRule>
    <cfRule type="containsText" dxfId="2780" priority="624" operator="containsText" text="Leve">
      <formula>NOT(ISERROR(SEARCH("Leve",AC15)))</formula>
    </cfRule>
  </conditionalFormatting>
  <conditionalFormatting sqref="AG15">
    <cfRule type="containsText" dxfId="2779" priority="611" operator="containsText" text="Extremo">
      <formula>NOT(ISERROR(SEARCH("Extremo",AG15)))</formula>
    </cfRule>
    <cfRule type="containsText" dxfId="2778" priority="612" operator="containsText" text="Alto">
      <formula>NOT(ISERROR(SEARCH("Alto",AG15)))</formula>
    </cfRule>
    <cfRule type="containsText" dxfId="2777" priority="613" operator="containsText" text="Moderado">
      <formula>NOT(ISERROR(SEARCH("Moderado",AG15)))</formula>
    </cfRule>
    <cfRule type="containsText" dxfId="2776" priority="614" operator="containsText" text="Menor">
      <formula>NOT(ISERROR(SEARCH("Menor",AG15)))</formula>
    </cfRule>
    <cfRule type="containsText" dxfId="2775" priority="615" operator="containsText" text="Bajo">
      <formula>NOT(ISERROR(SEARCH("Bajo",AG15)))</formula>
    </cfRule>
    <cfRule type="containsText" dxfId="2774" priority="616" operator="containsText" text="Moderado">
      <formula>NOT(ISERROR(SEARCH("Moderado",AG15)))</formula>
    </cfRule>
    <cfRule type="containsText" dxfId="2773" priority="617" operator="containsText" text="Extremo">
      <formula>NOT(ISERROR(SEARCH("Extremo",AG15)))</formula>
    </cfRule>
    <cfRule type="containsText" dxfId="2772" priority="618" operator="containsText" text="Baja">
      <formula>NOT(ISERROR(SEARCH("Baja",AG15)))</formula>
    </cfRule>
    <cfRule type="containsText" dxfId="2771" priority="619" operator="containsText" text="Alto">
      <formula>NOT(ISERROR(SEARCH("Alto",AG15)))</formula>
    </cfRule>
  </conditionalFormatting>
  <conditionalFormatting sqref="AE15:AE19">
    <cfRule type="containsText" dxfId="2770" priority="601" operator="containsText" text="Catastrófico">
      <formula>NOT(ISERROR(SEARCH("Catastrófico",AE15)))</formula>
    </cfRule>
    <cfRule type="containsText" dxfId="2769" priority="602" operator="containsText" text="Moderado">
      <formula>NOT(ISERROR(SEARCH("Moderado",AE15)))</formula>
    </cfRule>
    <cfRule type="containsText" dxfId="2768" priority="603" operator="containsText" text="Menor">
      <formula>NOT(ISERROR(SEARCH("Menor",AE15)))</formula>
    </cfRule>
    <cfRule type="containsText" dxfId="2767" priority="604" operator="containsText" text="Leve">
      <formula>NOT(ISERROR(SEARCH("Leve",AE15)))</formula>
    </cfRule>
    <cfRule type="containsText" dxfId="2766" priority="605" operator="containsText" text="Mayor">
      <formula>NOT(ISERROR(SEARCH("Mayor",AE15)))</formula>
    </cfRule>
  </conditionalFormatting>
  <conditionalFormatting sqref="Y20:Y24">
    <cfRule type="containsText" dxfId="2765" priority="595" operator="containsText" text="Muy Alta">
      <formula>NOT(ISERROR(SEARCH("Muy Alta",Y20)))</formula>
    </cfRule>
    <cfRule type="containsText" dxfId="2764" priority="596" operator="containsText" text="Alta">
      <formula>NOT(ISERROR(SEARCH("Alta",Y20)))</formula>
    </cfRule>
    <cfRule type="containsText" dxfId="2763" priority="597" operator="containsText" text="Media">
      <formula>NOT(ISERROR(SEARCH("Media",Y20)))</formula>
    </cfRule>
    <cfRule type="containsText" dxfId="2762" priority="598" operator="containsText" text="Muy Baja">
      <formula>NOT(ISERROR(SEARCH("Muy Baja",Y20)))</formula>
    </cfRule>
    <cfRule type="containsText" dxfId="2761" priority="599" operator="containsText" text="Baja">
      <formula>NOT(ISERROR(SEARCH("Baja",Y20)))</formula>
    </cfRule>
    <cfRule type="containsText" dxfId="2760" priority="600" operator="containsText" text="Muy Baja">
      <formula>NOT(ISERROR(SEARCH("Muy Baja",Y20)))</formula>
    </cfRule>
  </conditionalFormatting>
  <conditionalFormatting sqref="AC20:AC24">
    <cfRule type="containsText" dxfId="2759" priority="590" operator="containsText" text="Catastrófico">
      <formula>NOT(ISERROR(SEARCH("Catastrófico",AC20)))</formula>
    </cfRule>
    <cfRule type="containsText" dxfId="2758" priority="591" operator="containsText" text="Mayor">
      <formula>NOT(ISERROR(SEARCH("Mayor",AC20)))</formula>
    </cfRule>
    <cfRule type="containsText" dxfId="2757" priority="592" operator="containsText" text="Moderado">
      <formula>NOT(ISERROR(SEARCH("Moderado",AC20)))</formula>
    </cfRule>
    <cfRule type="containsText" dxfId="2756" priority="593" operator="containsText" text="Menor">
      <formula>NOT(ISERROR(SEARCH("Menor",AC20)))</formula>
    </cfRule>
    <cfRule type="containsText" dxfId="2755" priority="594" operator="containsText" text="Leve">
      <formula>NOT(ISERROR(SEARCH("Leve",AC20)))</formula>
    </cfRule>
  </conditionalFormatting>
  <conditionalFormatting sqref="AG20">
    <cfRule type="containsText" dxfId="2754" priority="581" operator="containsText" text="Extremo">
      <formula>NOT(ISERROR(SEARCH("Extremo",AG20)))</formula>
    </cfRule>
    <cfRule type="containsText" dxfId="2753" priority="582" operator="containsText" text="Alto">
      <formula>NOT(ISERROR(SEARCH("Alto",AG20)))</formula>
    </cfRule>
    <cfRule type="containsText" dxfId="2752" priority="583" operator="containsText" text="Moderado">
      <formula>NOT(ISERROR(SEARCH("Moderado",AG20)))</formula>
    </cfRule>
    <cfRule type="containsText" dxfId="2751" priority="584" operator="containsText" text="Menor">
      <formula>NOT(ISERROR(SEARCH("Menor",AG20)))</formula>
    </cfRule>
    <cfRule type="containsText" dxfId="2750" priority="585" operator="containsText" text="Bajo">
      <formula>NOT(ISERROR(SEARCH("Bajo",AG20)))</formula>
    </cfRule>
    <cfRule type="containsText" dxfId="2749" priority="586" operator="containsText" text="Moderado">
      <formula>NOT(ISERROR(SEARCH("Moderado",AG20)))</formula>
    </cfRule>
    <cfRule type="containsText" dxfId="2748" priority="587" operator="containsText" text="Extremo">
      <formula>NOT(ISERROR(SEARCH("Extremo",AG20)))</formula>
    </cfRule>
    <cfRule type="containsText" dxfId="2747" priority="588" operator="containsText" text="Baja">
      <formula>NOT(ISERROR(SEARCH("Baja",AG20)))</formula>
    </cfRule>
    <cfRule type="containsText" dxfId="2746" priority="589" operator="containsText" text="Alto">
      <formula>NOT(ISERROR(SEARCH("Alto",AG20)))</formula>
    </cfRule>
  </conditionalFormatting>
  <conditionalFormatting sqref="AE20:AE24">
    <cfRule type="containsText" dxfId="2745" priority="571" operator="containsText" text="Catastrófico">
      <formula>NOT(ISERROR(SEARCH("Catastrófico",AE20)))</formula>
    </cfRule>
    <cfRule type="containsText" dxfId="2744" priority="572" operator="containsText" text="Moderado">
      <formula>NOT(ISERROR(SEARCH("Moderado",AE20)))</formula>
    </cfRule>
    <cfRule type="containsText" dxfId="2743" priority="573" operator="containsText" text="Menor">
      <formula>NOT(ISERROR(SEARCH("Menor",AE20)))</formula>
    </cfRule>
    <cfRule type="containsText" dxfId="2742" priority="574" operator="containsText" text="Leve">
      <formula>NOT(ISERROR(SEARCH("Leve",AE20)))</formula>
    </cfRule>
    <cfRule type="containsText" dxfId="2741" priority="575" operator="containsText" text="Mayor">
      <formula>NOT(ISERROR(SEARCH("Mayor",AE20)))</formula>
    </cfRule>
  </conditionalFormatting>
  <conditionalFormatting sqref="Y25:Y29">
    <cfRule type="containsText" dxfId="2740" priority="535" operator="containsText" text="Muy Alta">
      <formula>NOT(ISERROR(SEARCH("Muy Alta",Y25)))</formula>
    </cfRule>
    <cfRule type="containsText" dxfId="2739" priority="536" operator="containsText" text="Alta">
      <formula>NOT(ISERROR(SEARCH("Alta",Y25)))</formula>
    </cfRule>
    <cfRule type="containsText" dxfId="2738" priority="537" operator="containsText" text="Media">
      <formula>NOT(ISERROR(SEARCH("Media",Y25)))</formula>
    </cfRule>
    <cfRule type="containsText" dxfId="2737" priority="538" operator="containsText" text="Muy Baja">
      <formula>NOT(ISERROR(SEARCH("Muy Baja",Y25)))</formula>
    </cfRule>
    <cfRule type="containsText" dxfId="2736" priority="539" operator="containsText" text="Baja">
      <formula>NOT(ISERROR(SEARCH("Baja",Y25)))</formula>
    </cfRule>
    <cfRule type="containsText" dxfId="2735" priority="540" operator="containsText" text="Muy Baja">
      <formula>NOT(ISERROR(SEARCH("Muy Baja",Y25)))</formula>
    </cfRule>
  </conditionalFormatting>
  <conditionalFormatting sqref="AC25:AC29">
    <cfRule type="containsText" dxfId="2734" priority="530" operator="containsText" text="Catastrófico">
      <formula>NOT(ISERROR(SEARCH("Catastrófico",AC25)))</formula>
    </cfRule>
    <cfRule type="containsText" dxfId="2733" priority="531" operator="containsText" text="Mayor">
      <formula>NOT(ISERROR(SEARCH("Mayor",AC25)))</formula>
    </cfRule>
    <cfRule type="containsText" dxfId="2732" priority="532" operator="containsText" text="Moderado">
      <formula>NOT(ISERROR(SEARCH("Moderado",AC25)))</formula>
    </cfRule>
    <cfRule type="containsText" dxfId="2731" priority="533" operator="containsText" text="Menor">
      <formula>NOT(ISERROR(SEARCH("Menor",AC25)))</formula>
    </cfRule>
    <cfRule type="containsText" dxfId="2730" priority="534" operator="containsText" text="Leve">
      <formula>NOT(ISERROR(SEARCH("Leve",AC25)))</formula>
    </cfRule>
  </conditionalFormatting>
  <conditionalFormatting sqref="AG25">
    <cfRule type="containsText" dxfId="2729" priority="521" operator="containsText" text="Extremo">
      <formula>NOT(ISERROR(SEARCH("Extremo",AG25)))</formula>
    </cfRule>
    <cfRule type="containsText" dxfId="2728" priority="522" operator="containsText" text="Alto">
      <formula>NOT(ISERROR(SEARCH("Alto",AG25)))</formula>
    </cfRule>
    <cfRule type="containsText" dxfId="2727" priority="523" operator="containsText" text="Moderado">
      <formula>NOT(ISERROR(SEARCH("Moderado",AG25)))</formula>
    </cfRule>
    <cfRule type="containsText" dxfId="2726" priority="524" operator="containsText" text="Menor">
      <formula>NOT(ISERROR(SEARCH("Menor",AG25)))</formula>
    </cfRule>
    <cfRule type="containsText" dxfId="2725" priority="525" operator="containsText" text="Bajo">
      <formula>NOT(ISERROR(SEARCH("Bajo",AG25)))</formula>
    </cfRule>
    <cfRule type="containsText" dxfId="2724" priority="526" operator="containsText" text="Moderado">
      <formula>NOT(ISERROR(SEARCH("Moderado",AG25)))</formula>
    </cfRule>
    <cfRule type="containsText" dxfId="2723" priority="527" operator="containsText" text="Extremo">
      <formula>NOT(ISERROR(SEARCH("Extremo",AG25)))</formula>
    </cfRule>
    <cfRule type="containsText" dxfId="2722" priority="528" operator="containsText" text="Baja">
      <formula>NOT(ISERROR(SEARCH("Baja",AG25)))</formula>
    </cfRule>
    <cfRule type="containsText" dxfId="2721" priority="529" operator="containsText" text="Alto">
      <formula>NOT(ISERROR(SEARCH("Alto",AG25)))</formula>
    </cfRule>
  </conditionalFormatting>
  <conditionalFormatting sqref="AE25:AE29">
    <cfRule type="containsText" dxfId="2720" priority="511" operator="containsText" text="Catastrófico">
      <formula>NOT(ISERROR(SEARCH("Catastrófico",AE25)))</formula>
    </cfRule>
    <cfRule type="containsText" dxfId="2719" priority="512" operator="containsText" text="Moderado">
      <formula>NOT(ISERROR(SEARCH("Moderado",AE25)))</formula>
    </cfRule>
    <cfRule type="containsText" dxfId="2718" priority="513" operator="containsText" text="Menor">
      <formula>NOT(ISERROR(SEARCH("Menor",AE25)))</formula>
    </cfRule>
    <cfRule type="containsText" dxfId="2717" priority="514" operator="containsText" text="Leve">
      <formula>NOT(ISERROR(SEARCH("Leve",AE25)))</formula>
    </cfRule>
    <cfRule type="containsText" dxfId="2716" priority="515" operator="containsText" text="Mayor">
      <formula>NOT(ISERROR(SEARCH("Mayor",AE25)))</formula>
    </cfRule>
  </conditionalFormatting>
  <conditionalFormatting sqref="N30">
    <cfRule type="containsText" dxfId="2715" priority="500" operator="containsText" text="Extremo">
      <formula>NOT(ISERROR(SEARCH("Extremo",N30)))</formula>
    </cfRule>
    <cfRule type="containsText" dxfId="2714" priority="501" operator="containsText" text="Alto">
      <formula>NOT(ISERROR(SEARCH("Alto",N30)))</formula>
    </cfRule>
    <cfRule type="containsText" dxfId="2713" priority="502" operator="containsText" text="Bajo">
      <formula>NOT(ISERROR(SEARCH("Bajo",N30)))</formula>
    </cfRule>
    <cfRule type="containsText" dxfId="2712" priority="503" operator="containsText" text="Moderado">
      <formula>NOT(ISERROR(SEARCH("Moderado",N30)))</formula>
    </cfRule>
    <cfRule type="containsText" dxfId="2711" priority="504" operator="containsText" text="Extremo">
      <formula>NOT(ISERROR(SEARCH("Extremo",N30)))</formula>
    </cfRule>
  </conditionalFormatting>
  <conditionalFormatting sqref="I30 I40">
    <cfRule type="containsText" dxfId="2710" priority="471" operator="containsText" text="Muy Baja">
      <formula>NOT(ISERROR(SEARCH("Muy Baja",I30)))</formula>
    </cfRule>
    <cfRule type="containsText" dxfId="2709" priority="472" operator="containsText" text="Baja">
      <formula>NOT(ISERROR(SEARCH("Baja",I30)))</formula>
    </cfRule>
    <cfRule type="containsText" dxfId="2708" priority="474" operator="containsText" text="Muy Alta">
      <formula>NOT(ISERROR(SEARCH("Muy Alta",I30)))</formula>
    </cfRule>
    <cfRule type="containsText" dxfId="2707" priority="475" operator="containsText" text="Alta">
      <formula>NOT(ISERROR(SEARCH("Alta",I30)))</formula>
    </cfRule>
    <cfRule type="containsText" dxfId="2706" priority="476" operator="containsText" text="Media">
      <formula>NOT(ISERROR(SEARCH("Media",I30)))</formula>
    </cfRule>
    <cfRule type="containsText" dxfId="2705" priority="477" operator="containsText" text="Media">
      <formula>NOT(ISERROR(SEARCH("Media",I30)))</formula>
    </cfRule>
    <cfRule type="containsText" dxfId="2704" priority="478" operator="containsText" text="Media">
      <formula>NOT(ISERROR(SEARCH("Media",I30)))</formula>
    </cfRule>
    <cfRule type="containsText" dxfId="2703" priority="479" operator="containsText" text="Muy Baja">
      <formula>NOT(ISERROR(SEARCH("Muy Baja",I30)))</formula>
    </cfRule>
    <cfRule type="containsText" dxfId="2702" priority="480" operator="containsText" text="Baja">
      <formula>NOT(ISERROR(SEARCH("Baja",I30)))</formula>
    </cfRule>
    <cfRule type="containsText" dxfId="2701" priority="481" operator="containsText" text="Muy Baja">
      <formula>NOT(ISERROR(SEARCH("Muy Baja",I30)))</formula>
    </cfRule>
    <cfRule type="containsText" dxfId="2700" priority="482" operator="containsText" text="Muy Baja">
      <formula>NOT(ISERROR(SEARCH("Muy Baja",I30)))</formula>
    </cfRule>
    <cfRule type="containsText" dxfId="2699" priority="483" operator="containsText" text="Muy Baja">
      <formula>NOT(ISERROR(SEARCH("Muy Baja",I30)))</formula>
    </cfRule>
    <cfRule type="containsText" dxfId="2698" priority="484" operator="containsText" text="Muy Baja'Tabla probabilidad'!">
      <formula>NOT(ISERROR(SEARCH("Muy Baja'Tabla probabilidad'!",I30)))</formula>
    </cfRule>
    <cfRule type="containsText" dxfId="2697" priority="485" operator="containsText" text="Muy bajo">
      <formula>NOT(ISERROR(SEARCH("Muy bajo",I30)))</formula>
    </cfRule>
    <cfRule type="containsText" dxfId="2696" priority="486" operator="containsText" text="Alta">
      <formula>NOT(ISERROR(SEARCH("Alta",I30)))</formula>
    </cfRule>
    <cfRule type="containsText" dxfId="2695" priority="487" operator="containsText" text="Media">
      <formula>NOT(ISERROR(SEARCH("Media",I30)))</formula>
    </cfRule>
    <cfRule type="containsText" dxfId="2694" priority="488" operator="containsText" text="Baja">
      <formula>NOT(ISERROR(SEARCH("Baja",I30)))</formula>
    </cfRule>
    <cfRule type="containsText" dxfId="2693" priority="489" operator="containsText" text="Muy baja">
      <formula>NOT(ISERROR(SEARCH("Muy baja",I30)))</formula>
    </cfRule>
    <cfRule type="cellIs" dxfId="2692" priority="492" operator="between">
      <formula>1</formula>
      <formula>2</formula>
    </cfRule>
    <cfRule type="cellIs" dxfId="2691" priority="493" operator="between">
      <formula>0</formula>
      <formula>2</formula>
    </cfRule>
  </conditionalFormatting>
  <conditionalFormatting sqref="I30 I40">
    <cfRule type="containsText" dxfId="2690" priority="473" operator="containsText" text="Muy Alta">
      <formula>NOT(ISERROR(SEARCH("Muy Alta",I30)))</formula>
    </cfRule>
  </conditionalFormatting>
  <conditionalFormatting sqref="Y30:Y34">
    <cfRule type="containsText" dxfId="2689" priority="465" operator="containsText" text="Muy Alta">
      <formula>NOT(ISERROR(SEARCH("Muy Alta",Y30)))</formula>
    </cfRule>
    <cfRule type="containsText" dxfId="2688" priority="466" operator="containsText" text="Alta">
      <formula>NOT(ISERROR(SEARCH("Alta",Y30)))</formula>
    </cfRule>
    <cfRule type="containsText" dxfId="2687" priority="467" operator="containsText" text="Media">
      <formula>NOT(ISERROR(SEARCH("Media",Y30)))</formula>
    </cfRule>
    <cfRule type="containsText" dxfId="2686" priority="468" operator="containsText" text="Muy Baja">
      <formula>NOT(ISERROR(SEARCH("Muy Baja",Y30)))</formula>
    </cfRule>
    <cfRule type="containsText" dxfId="2685" priority="469" operator="containsText" text="Baja">
      <formula>NOT(ISERROR(SEARCH("Baja",Y30)))</formula>
    </cfRule>
    <cfRule type="containsText" dxfId="2684" priority="470" operator="containsText" text="Muy Baja">
      <formula>NOT(ISERROR(SEARCH("Muy Baja",Y30)))</formula>
    </cfRule>
  </conditionalFormatting>
  <conditionalFormatting sqref="AC30:AC34">
    <cfRule type="containsText" dxfId="2683" priority="460" operator="containsText" text="Catastrófico">
      <formula>NOT(ISERROR(SEARCH("Catastrófico",AC30)))</formula>
    </cfRule>
    <cfRule type="containsText" dxfId="2682" priority="461" operator="containsText" text="Mayor">
      <formula>NOT(ISERROR(SEARCH("Mayor",AC30)))</formula>
    </cfRule>
    <cfRule type="containsText" dxfId="2681" priority="462" operator="containsText" text="Moderado">
      <formula>NOT(ISERROR(SEARCH("Moderado",AC30)))</formula>
    </cfRule>
    <cfRule type="containsText" dxfId="2680" priority="463" operator="containsText" text="Menor">
      <formula>NOT(ISERROR(SEARCH("Menor",AC30)))</formula>
    </cfRule>
    <cfRule type="containsText" dxfId="2679" priority="464" operator="containsText" text="Leve">
      <formula>NOT(ISERROR(SEARCH("Leve",AC30)))</formula>
    </cfRule>
  </conditionalFormatting>
  <conditionalFormatting sqref="AG30">
    <cfRule type="containsText" dxfId="2678" priority="451" operator="containsText" text="Extremo">
      <formula>NOT(ISERROR(SEARCH("Extremo",AG30)))</formula>
    </cfRule>
    <cfRule type="containsText" dxfId="2677" priority="452" operator="containsText" text="Alto">
      <formula>NOT(ISERROR(SEARCH("Alto",AG30)))</formula>
    </cfRule>
    <cfRule type="containsText" dxfId="2676" priority="453" operator="containsText" text="Moderado">
      <formula>NOT(ISERROR(SEARCH("Moderado",AG30)))</formula>
    </cfRule>
    <cfRule type="containsText" dxfId="2675" priority="454" operator="containsText" text="Menor">
      <formula>NOT(ISERROR(SEARCH("Menor",AG30)))</formula>
    </cfRule>
    <cfRule type="containsText" dxfId="2674" priority="455" operator="containsText" text="Bajo">
      <formula>NOT(ISERROR(SEARCH("Bajo",AG30)))</formula>
    </cfRule>
    <cfRule type="containsText" dxfId="2673" priority="456" operator="containsText" text="Moderado">
      <formula>NOT(ISERROR(SEARCH("Moderado",AG30)))</formula>
    </cfRule>
    <cfRule type="containsText" dxfId="2672" priority="457" operator="containsText" text="Extremo">
      <formula>NOT(ISERROR(SEARCH("Extremo",AG30)))</formula>
    </cfRule>
    <cfRule type="containsText" dxfId="2671" priority="458" operator="containsText" text="Baja">
      <formula>NOT(ISERROR(SEARCH("Baja",AG30)))</formula>
    </cfRule>
    <cfRule type="containsText" dxfId="2670" priority="459" operator="containsText" text="Alto">
      <formula>NOT(ISERROR(SEARCH("Alto",AG30)))</formula>
    </cfRule>
  </conditionalFormatting>
  <conditionalFormatting sqref="AE30:AE34">
    <cfRule type="containsText" dxfId="2669" priority="441" operator="containsText" text="Catastrófico">
      <formula>NOT(ISERROR(SEARCH("Catastrófico",AE30)))</formula>
    </cfRule>
    <cfRule type="containsText" dxfId="2668" priority="442" operator="containsText" text="Moderado">
      <formula>NOT(ISERROR(SEARCH("Moderado",AE30)))</formula>
    </cfRule>
    <cfRule type="containsText" dxfId="2667" priority="443" operator="containsText" text="Menor">
      <formula>NOT(ISERROR(SEARCH("Menor",AE30)))</formula>
    </cfRule>
    <cfRule type="containsText" dxfId="2666" priority="444" operator="containsText" text="Leve">
      <formula>NOT(ISERROR(SEARCH("Leve",AE30)))</formula>
    </cfRule>
    <cfRule type="containsText" dxfId="2665" priority="445" operator="containsText" text="Mayor">
      <formula>NOT(ISERROR(SEARCH("Mayor",AE30)))</formula>
    </cfRule>
  </conditionalFormatting>
  <conditionalFormatting sqref="N40">
    <cfRule type="containsText" dxfId="2664" priority="346" operator="containsText" text="Extremo">
      <formula>NOT(ISERROR(SEARCH("Extremo",N40)))</formula>
    </cfRule>
    <cfRule type="containsText" dxfId="2663" priority="347" operator="containsText" text="Alto">
      <formula>NOT(ISERROR(SEARCH("Alto",N40)))</formula>
    </cfRule>
    <cfRule type="containsText" dxfId="2662" priority="348" operator="containsText" text="Bajo">
      <formula>NOT(ISERROR(SEARCH("Bajo",N40)))</formula>
    </cfRule>
    <cfRule type="containsText" dxfId="2661" priority="349" operator="containsText" text="Moderado">
      <formula>NOT(ISERROR(SEARCH("Moderado",N40)))</formula>
    </cfRule>
    <cfRule type="containsText" dxfId="2660" priority="350" operator="containsText" text="Extremo">
      <formula>NOT(ISERROR(SEARCH("Extremo",N40)))</formula>
    </cfRule>
  </conditionalFormatting>
  <conditionalFormatting sqref="Y40:Y44">
    <cfRule type="containsText" dxfId="2659" priority="305" operator="containsText" text="Muy Alta">
      <formula>NOT(ISERROR(SEARCH("Muy Alta",Y40)))</formula>
    </cfRule>
    <cfRule type="containsText" dxfId="2658" priority="306" operator="containsText" text="Alta">
      <formula>NOT(ISERROR(SEARCH("Alta",Y40)))</formula>
    </cfRule>
    <cfRule type="containsText" dxfId="2657" priority="307" operator="containsText" text="Media">
      <formula>NOT(ISERROR(SEARCH("Media",Y40)))</formula>
    </cfRule>
    <cfRule type="containsText" dxfId="2656" priority="308" operator="containsText" text="Muy Baja">
      <formula>NOT(ISERROR(SEARCH("Muy Baja",Y40)))</formula>
    </cfRule>
    <cfRule type="containsText" dxfId="2655" priority="309" operator="containsText" text="Baja">
      <formula>NOT(ISERROR(SEARCH("Baja",Y40)))</formula>
    </cfRule>
    <cfRule type="containsText" dxfId="2654" priority="310" operator="containsText" text="Muy Baja">
      <formula>NOT(ISERROR(SEARCH("Muy Baja",Y40)))</formula>
    </cfRule>
  </conditionalFormatting>
  <conditionalFormatting sqref="AC40:AC44">
    <cfRule type="containsText" dxfId="2653" priority="300" operator="containsText" text="Catastrófico">
      <formula>NOT(ISERROR(SEARCH("Catastrófico",AC40)))</formula>
    </cfRule>
    <cfRule type="containsText" dxfId="2652" priority="301" operator="containsText" text="Mayor">
      <formula>NOT(ISERROR(SEARCH("Mayor",AC40)))</formula>
    </cfRule>
    <cfRule type="containsText" dxfId="2651" priority="302" operator="containsText" text="Moderado">
      <formula>NOT(ISERROR(SEARCH("Moderado",AC40)))</formula>
    </cfRule>
    <cfRule type="containsText" dxfId="2650" priority="303" operator="containsText" text="Menor">
      <formula>NOT(ISERROR(SEARCH("Menor",AC40)))</formula>
    </cfRule>
    <cfRule type="containsText" dxfId="2649" priority="304" operator="containsText" text="Leve">
      <formula>NOT(ISERROR(SEARCH("Leve",AC40)))</formula>
    </cfRule>
  </conditionalFormatting>
  <conditionalFormatting sqref="AG40">
    <cfRule type="containsText" dxfId="2648" priority="291" operator="containsText" text="Extremo">
      <formula>NOT(ISERROR(SEARCH("Extremo",AG40)))</formula>
    </cfRule>
    <cfRule type="containsText" dxfId="2647" priority="292" operator="containsText" text="Alto">
      <formula>NOT(ISERROR(SEARCH("Alto",AG40)))</formula>
    </cfRule>
    <cfRule type="containsText" dxfId="2646" priority="293" operator="containsText" text="Moderado">
      <formula>NOT(ISERROR(SEARCH("Moderado",AG40)))</formula>
    </cfRule>
    <cfRule type="containsText" dxfId="2645" priority="294" operator="containsText" text="Menor">
      <formula>NOT(ISERROR(SEARCH("Menor",AG40)))</formula>
    </cfRule>
    <cfRule type="containsText" dxfId="2644" priority="295" operator="containsText" text="Bajo">
      <formula>NOT(ISERROR(SEARCH("Bajo",AG40)))</formula>
    </cfRule>
    <cfRule type="containsText" dxfId="2643" priority="296" operator="containsText" text="Moderado">
      <formula>NOT(ISERROR(SEARCH("Moderado",AG40)))</formula>
    </cfRule>
    <cfRule type="containsText" dxfId="2642" priority="297" operator="containsText" text="Extremo">
      <formula>NOT(ISERROR(SEARCH("Extremo",AG40)))</formula>
    </cfRule>
    <cfRule type="containsText" dxfId="2641" priority="298" operator="containsText" text="Baja">
      <formula>NOT(ISERROR(SEARCH("Baja",AG40)))</formula>
    </cfRule>
    <cfRule type="containsText" dxfId="2640" priority="299" operator="containsText" text="Alto">
      <formula>NOT(ISERROR(SEARCH("Alto",AG40)))</formula>
    </cfRule>
  </conditionalFormatting>
  <conditionalFormatting sqref="AE40:AE44">
    <cfRule type="containsText" dxfId="2639" priority="281" operator="containsText" text="Catastrófico">
      <formula>NOT(ISERROR(SEARCH("Catastrófico",AE40)))</formula>
    </cfRule>
    <cfRule type="containsText" dxfId="2638" priority="282" operator="containsText" text="Moderado">
      <formula>NOT(ISERROR(SEARCH("Moderado",AE40)))</formula>
    </cfRule>
    <cfRule type="containsText" dxfId="2637" priority="283" operator="containsText" text="Menor">
      <formula>NOT(ISERROR(SEARCH("Menor",AE40)))</formula>
    </cfRule>
    <cfRule type="containsText" dxfId="2636" priority="284" operator="containsText" text="Leve">
      <formula>NOT(ISERROR(SEARCH("Leve",AE40)))</formula>
    </cfRule>
    <cfRule type="containsText" dxfId="2635" priority="285" operator="containsText" text="Mayor">
      <formula>NOT(ISERROR(SEARCH("Mayor",AE40)))</formula>
    </cfRule>
  </conditionalFormatting>
  <conditionalFormatting sqref="N45">
    <cfRule type="containsText" dxfId="2634" priority="276" operator="containsText" text="Extremo">
      <formula>NOT(ISERROR(SEARCH("Extremo",N45)))</formula>
    </cfRule>
    <cfRule type="containsText" dxfId="2633" priority="277" operator="containsText" text="Alto">
      <formula>NOT(ISERROR(SEARCH("Alto",N45)))</formula>
    </cfRule>
    <cfRule type="containsText" dxfId="2632" priority="278" operator="containsText" text="Bajo">
      <formula>NOT(ISERROR(SEARCH("Bajo",N45)))</formula>
    </cfRule>
    <cfRule type="containsText" dxfId="2631" priority="279" operator="containsText" text="Moderado">
      <formula>NOT(ISERROR(SEARCH("Moderado",N45)))</formula>
    </cfRule>
    <cfRule type="containsText" dxfId="2630" priority="280" operator="containsText" text="Extremo">
      <formula>NOT(ISERROR(SEARCH("Extremo",N45)))</formula>
    </cfRule>
  </conditionalFormatting>
  <conditionalFormatting sqref="I45">
    <cfRule type="containsText" dxfId="2629" priority="253" operator="containsText" text="Muy Baja">
      <formula>NOT(ISERROR(SEARCH("Muy Baja",I45)))</formula>
    </cfRule>
    <cfRule type="containsText" dxfId="2628" priority="254" operator="containsText" text="Baja">
      <formula>NOT(ISERROR(SEARCH("Baja",I45)))</formula>
    </cfRule>
    <cfRule type="containsText" dxfId="2627" priority="256" operator="containsText" text="Muy Alta">
      <formula>NOT(ISERROR(SEARCH("Muy Alta",I45)))</formula>
    </cfRule>
    <cfRule type="containsText" dxfId="2626" priority="257" operator="containsText" text="Alta">
      <formula>NOT(ISERROR(SEARCH("Alta",I45)))</formula>
    </cfRule>
    <cfRule type="containsText" dxfId="2625" priority="258" operator="containsText" text="Media">
      <formula>NOT(ISERROR(SEARCH("Media",I45)))</formula>
    </cfRule>
    <cfRule type="containsText" dxfId="2624" priority="259" operator="containsText" text="Media">
      <formula>NOT(ISERROR(SEARCH("Media",I45)))</formula>
    </cfRule>
    <cfRule type="containsText" dxfId="2623" priority="260" operator="containsText" text="Media">
      <formula>NOT(ISERROR(SEARCH("Media",I45)))</formula>
    </cfRule>
    <cfRule type="containsText" dxfId="2622" priority="261" operator="containsText" text="Muy Baja">
      <formula>NOT(ISERROR(SEARCH("Muy Baja",I45)))</formula>
    </cfRule>
    <cfRule type="containsText" dxfId="2621" priority="262" operator="containsText" text="Baja">
      <formula>NOT(ISERROR(SEARCH("Baja",I45)))</formula>
    </cfRule>
    <cfRule type="containsText" dxfId="2620" priority="263" operator="containsText" text="Muy Baja">
      <formula>NOT(ISERROR(SEARCH("Muy Baja",I45)))</formula>
    </cfRule>
    <cfRule type="containsText" dxfId="2619" priority="264" operator="containsText" text="Muy Baja">
      <formula>NOT(ISERROR(SEARCH("Muy Baja",I45)))</formula>
    </cfRule>
    <cfRule type="containsText" dxfId="2618" priority="265" operator="containsText" text="Muy Baja">
      <formula>NOT(ISERROR(SEARCH("Muy Baja",I45)))</formula>
    </cfRule>
    <cfRule type="containsText" dxfId="2617" priority="266" operator="containsText" text="Muy Baja'Tabla probabilidad'!">
      <formula>NOT(ISERROR(SEARCH("Muy Baja'Tabla probabilidad'!",I45)))</formula>
    </cfRule>
    <cfRule type="containsText" dxfId="2616" priority="267" operator="containsText" text="Muy bajo">
      <formula>NOT(ISERROR(SEARCH("Muy bajo",I45)))</formula>
    </cfRule>
    <cfRule type="containsText" dxfId="2615" priority="268" operator="containsText" text="Alta">
      <formula>NOT(ISERROR(SEARCH("Alta",I45)))</formula>
    </cfRule>
    <cfRule type="containsText" dxfId="2614" priority="269" operator="containsText" text="Media">
      <formula>NOT(ISERROR(SEARCH("Media",I45)))</formula>
    </cfRule>
    <cfRule type="containsText" dxfId="2613" priority="270" operator="containsText" text="Baja">
      <formula>NOT(ISERROR(SEARCH("Baja",I45)))</formula>
    </cfRule>
    <cfRule type="containsText" dxfId="2612" priority="271" operator="containsText" text="Muy baja">
      <formula>NOT(ISERROR(SEARCH("Muy baja",I45)))</formula>
    </cfRule>
    <cfRule type="cellIs" dxfId="2611" priority="274" operator="between">
      <formula>1</formula>
      <formula>2</formula>
    </cfRule>
    <cfRule type="cellIs" dxfId="2610" priority="275" operator="between">
      <formula>0</formula>
      <formula>2</formula>
    </cfRule>
  </conditionalFormatting>
  <conditionalFormatting sqref="I45">
    <cfRule type="containsText" dxfId="2609" priority="255" operator="containsText" text="Muy Alta">
      <formula>NOT(ISERROR(SEARCH("Muy Alta",I45)))</formula>
    </cfRule>
  </conditionalFormatting>
  <conditionalFormatting sqref="Y45:Y49">
    <cfRule type="containsText" dxfId="2608" priority="235" operator="containsText" text="Muy Alta">
      <formula>NOT(ISERROR(SEARCH("Muy Alta",Y45)))</formula>
    </cfRule>
    <cfRule type="containsText" dxfId="2607" priority="236" operator="containsText" text="Alta">
      <formula>NOT(ISERROR(SEARCH("Alta",Y45)))</formula>
    </cfRule>
    <cfRule type="containsText" dxfId="2606" priority="237" operator="containsText" text="Media">
      <formula>NOT(ISERROR(SEARCH("Media",Y45)))</formula>
    </cfRule>
    <cfRule type="containsText" dxfId="2605" priority="238" operator="containsText" text="Muy Baja">
      <formula>NOT(ISERROR(SEARCH("Muy Baja",Y45)))</formula>
    </cfRule>
    <cfRule type="containsText" dxfId="2604" priority="239" operator="containsText" text="Baja">
      <formula>NOT(ISERROR(SEARCH("Baja",Y45)))</formula>
    </cfRule>
    <cfRule type="containsText" dxfId="2603" priority="240" operator="containsText" text="Muy Baja">
      <formula>NOT(ISERROR(SEARCH("Muy Baja",Y45)))</formula>
    </cfRule>
  </conditionalFormatting>
  <conditionalFormatting sqref="AC45:AC49">
    <cfRule type="containsText" dxfId="2602" priority="230" operator="containsText" text="Catastrófico">
      <formula>NOT(ISERROR(SEARCH("Catastrófico",AC45)))</formula>
    </cfRule>
    <cfRule type="containsText" dxfId="2601" priority="231" operator="containsText" text="Mayor">
      <formula>NOT(ISERROR(SEARCH("Mayor",AC45)))</formula>
    </cfRule>
    <cfRule type="containsText" dxfId="2600" priority="232" operator="containsText" text="Moderado">
      <formula>NOT(ISERROR(SEARCH("Moderado",AC45)))</formula>
    </cfRule>
    <cfRule type="containsText" dxfId="2599" priority="233" operator="containsText" text="Menor">
      <formula>NOT(ISERROR(SEARCH("Menor",AC45)))</formula>
    </cfRule>
    <cfRule type="containsText" dxfId="2598" priority="234" operator="containsText" text="Leve">
      <formula>NOT(ISERROR(SEARCH("Leve",AC45)))</formula>
    </cfRule>
  </conditionalFormatting>
  <conditionalFormatting sqref="AG45">
    <cfRule type="containsText" dxfId="2597" priority="221" operator="containsText" text="Extremo">
      <formula>NOT(ISERROR(SEARCH("Extremo",AG45)))</formula>
    </cfRule>
    <cfRule type="containsText" dxfId="2596" priority="222" operator="containsText" text="Alto">
      <formula>NOT(ISERROR(SEARCH("Alto",AG45)))</formula>
    </cfRule>
    <cfRule type="containsText" dxfId="2595" priority="223" operator="containsText" text="Moderado">
      <formula>NOT(ISERROR(SEARCH("Moderado",AG45)))</formula>
    </cfRule>
    <cfRule type="containsText" dxfId="2594" priority="224" operator="containsText" text="Menor">
      <formula>NOT(ISERROR(SEARCH("Menor",AG45)))</formula>
    </cfRule>
    <cfRule type="containsText" dxfId="2593" priority="225" operator="containsText" text="Bajo">
      <formula>NOT(ISERROR(SEARCH("Bajo",AG45)))</formula>
    </cfRule>
    <cfRule type="containsText" dxfId="2592" priority="226" operator="containsText" text="Moderado">
      <formula>NOT(ISERROR(SEARCH("Moderado",AG45)))</formula>
    </cfRule>
    <cfRule type="containsText" dxfId="2591" priority="227" operator="containsText" text="Extremo">
      <formula>NOT(ISERROR(SEARCH("Extremo",AG45)))</formula>
    </cfRule>
    <cfRule type="containsText" dxfId="2590" priority="228" operator="containsText" text="Baja">
      <formula>NOT(ISERROR(SEARCH("Baja",AG45)))</formula>
    </cfRule>
    <cfRule type="containsText" dxfId="2589" priority="229" operator="containsText" text="Alto">
      <formula>NOT(ISERROR(SEARCH("Alto",AG45)))</formula>
    </cfRule>
  </conditionalFormatting>
  <conditionalFormatting sqref="AE45:AE49">
    <cfRule type="containsText" dxfId="2588" priority="211" operator="containsText" text="Catastrófico">
      <formula>NOT(ISERROR(SEARCH("Catastrófico",AE45)))</formula>
    </cfRule>
    <cfRule type="containsText" dxfId="2587" priority="212" operator="containsText" text="Moderado">
      <formula>NOT(ISERROR(SEARCH("Moderado",AE45)))</formula>
    </cfRule>
    <cfRule type="containsText" dxfId="2586" priority="213" operator="containsText" text="Menor">
      <formula>NOT(ISERROR(SEARCH("Menor",AE45)))</formula>
    </cfRule>
    <cfRule type="containsText" dxfId="2585" priority="214" operator="containsText" text="Leve">
      <formula>NOT(ISERROR(SEARCH("Leve",AE45)))</formula>
    </cfRule>
    <cfRule type="containsText" dxfId="2584" priority="215" operator="containsText" text="Mayor">
      <formula>NOT(ISERROR(SEARCH("Mayor",AE45)))</formula>
    </cfRule>
  </conditionalFormatting>
  <conditionalFormatting sqref="N50">
    <cfRule type="containsText" dxfId="2583" priority="206" operator="containsText" text="Extremo">
      <formula>NOT(ISERROR(SEARCH("Extremo",N50)))</formula>
    </cfRule>
    <cfRule type="containsText" dxfId="2582" priority="207" operator="containsText" text="Alto">
      <formula>NOT(ISERROR(SEARCH("Alto",N50)))</formula>
    </cfRule>
    <cfRule type="containsText" dxfId="2581" priority="208" operator="containsText" text="Bajo">
      <formula>NOT(ISERROR(SEARCH("Bajo",N50)))</formula>
    </cfRule>
    <cfRule type="containsText" dxfId="2580" priority="209" operator="containsText" text="Moderado">
      <formula>NOT(ISERROR(SEARCH("Moderado",N50)))</formula>
    </cfRule>
    <cfRule type="containsText" dxfId="2579" priority="210" operator="containsText" text="Extremo">
      <formula>NOT(ISERROR(SEARCH("Extremo",N50)))</formula>
    </cfRule>
  </conditionalFormatting>
  <conditionalFormatting sqref="I50">
    <cfRule type="containsText" dxfId="2578" priority="183" operator="containsText" text="Muy Baja">
      <formula>NOT(ISERROR(SEARCH("Muy Baja",I50)))</formula>
    </cfRule>
    <cfRule type="containsText" dxfId="2577" priority="184" operator="containsText" text="Baja">
      <formula>NOT(ISERROR(SEARCH("Baja",I50)))</formula>
    </cfRule>
    <cfRule type="containsText" dxfId="2576" priority="186" operator="containsText" text="Muy Alta">
      <formula>NOT(ISERROR(SEARCH("Muy Alta",I50)))</formula>
    </cfRule>
    <cfRule type="containsText" dxfId="2575" priority="187" operator="containsText" text="Alta">
      <formula>NOT(ISERROR(SEARCH("Alta",I50)))</formula>
    </cfRule>
    <cfRule type="containsText" dxfId="2574" priority="188" operator="containsText" text="Media">
      <formula>NOT(ISERROR(SEARCH("Media",I50)))</formula>
    </cfRule>
    <cfRule type="containsText" dxfId="2573" priority="189" operator="containsText" text="Media">
      <formula>NOT(ISERROR(SEARCH("Media",I50)))</formula>
    </cfRule>
    <cfRule type="containsText" dxfId="2572" priority="190" operator="containsText" text="Media">
      <formula>NOT(ISERROR(SEARCH("Media",I50)))</formula>
    </cfRule>
    <cfRule type="containsText" dxfId="2571" priority="191" operator="containsText" text="Muy Baja">
      <formula>NOT(ISERROR(SEARCH("Muy Baja",I50)))</formula>
    </cfRule>
    <cfRule type="containsText" dxfId="2570" priority="192" operator="containsText" text="Baja">
      <formula>NOT(ISERROR(SEARCH("Baja",I50)))</formula>
    </cfRule>
    <cfRule type="containsText" dxfId="2569" priority="193" operator="containsText" text="Muy Baja">
      <formula>NOT(ISERROR(SEARCH("Muy Baja",I50)))</formula>
    </cfRule>
    <cfRule type="containsText" dxfId="2568" priority="194" operator="containsText" text="Muy Baja">
      <formula>NOT(ISERROR(SEARCH("Muy Baja",I50)))</formula>
    </cfRule>
    <cfRule type="containsText" dxfId="2567" priority="195" operator="containsText" text="Muy Baja">
      <formula>NOT(ISERROR(SEARCH("Muy Baja",I50)))</formula>
    </cfRule>
    <cfRule type="containsText" dxfId="2566" priority="196" operator="containsText" text="Muy Baja'Tabla probabilidad'!">
      <formula>NOT(ISERROR(SEARCH("Muy Baja'Tabla probabilidad'!",I50)))</formula>
    </cfRule>
    <cfRule type="containsText" dxfId="2565" priority="197" operator="containsText" text="Muy bajo">
      <formula>NOT(ISERROR(SEARCH("Muy bajo",I50)))</formula>
    </cfRule>
    <cfRule type="containsText" dxfId="2564" priority="198" operator="containsText" text="Alta">
      <formula>NOT(ISERROR(SEARCH("Alta",I50)))</formula>
    </cfRule>
    <cfRule type="containsText" dxfId="2563" priority="199" operator="containsText" text="Media">
      <formula>NOT(ISERROR(SEARCH("Media",I50)))</formula>
    </cfRule>
    <cfRule type="containsText" dxfId="2562" priority="200" operator="containsText" text="Baja">
      <formula>NOT(ISERROR(SEARCH("Baja",I50)))</formula>
    </cfRule>
    <cfRule type="containsText" dxfId="2561" priority="201" operator="containsText" text="Muy baja">
      <formula>NOT(ISERROR(SEARCH("Muy baja",I50)))</formula>
    </cfRule>
    <cfRule type="cellIs" dxfId="2560" priority="204" operator="between">
      <formula>1</formula>
      <formula>2</formula>
    </cfRule>
    <cfRule type="cellIs" dxfId="2559" priority="205" operator="between">
      <formula>0</formula>
      <formula>2</formula>
    </cfRule>
  </conditionalFormatting>
  <conditionalFormatting sqref="I50">
    <cfRule type="containsText" dxfId="2558" priority="185" operator="containsText" text="Muy Alta">
      <formula>NOT(ISERROR(SEARCH("Muy Alta",I50)))</formula>
    </cfRule>
  </conditionalFormatting>
  <conditionalFormatting sqref="Y50:Y54">
    <cfRule type="containsText" dxfId="2557" priority="165" operator="containsText" text="Muy Alta">
      <formula>NOT(ISERROR(SEARCH("Muy Alta",Y50)))</formula>
    </cfRule>
    <cfRule type="containsText" dxfId="2556" priority="166" operator="containsText" text="Alta">
      <formula>NOT(ISERROR(SEARCH("Alta",Y50)))</formula>
    </cfRule>
    <cfRule type="containsText" dxfId="2555" priority="167" operator="containsText" text="Media">
      <formula>NOT(ISERROR(SEARCH("Media",Y50)))</formula>
    </cfRule>
    <cfRule type="containsText" dxfId="2554" priority="168" operator="containsText" text="Muy Baja">
      <formula>NOT(ISERROR(SEARCH("Muy Baja",Y50)))</formula>
    </cfRule>
    <cfRule type="containsText" dxfId="2553" priority="169" operator="containsText" text="Baja">
      <formula>NOT(ISERROR(SEARCH("Baja",Y50)))</formula>
    </cfRule>
    <cfRule type="containsText" dxfId="2552" priority="170" operator="containsText" text="Muy Baja">
      <formula>NOT(ISERROR(SEARCH("Muy Baja",Y50)))</formula>
    </cfRule>
  </conditionalFormatting>
  <conditionalFormatting sqref="AC50:AC54">
    <cfRule type="containsText" dxfId="2551" priority="160" operator="containsText" text="Catastrófico">
      <formula>NOT(ISERROR(SEARCH("Catastrófico",AC50)))</formula>
    </cfRule>
    <cfRule type="containsText" dxfId="2550" priority="161" operator="containsText" text="Mayor">
      <formula>NOT(ISERROR(SEARCH("Mayor",AC50)))</formula>
    </cfRule>
    <cfRule type="containsText" dxfId="2549" priority="162" operator="containsText" text="Moderado">
      <formula>NOT(ISERROR(SEARCH("Moderado",AC50)))</formula>
    </cfRule>
    <cfRule type="containsText" dxfId="2548" priority="163" operator="containsText" text="Menor">
      <formula>NOT(ISERROR(SEARCH("Menor",AC50)))</formula>
    </cfRule>
    <cfRule type="containsText" dxfId="2547" priority="164" operator="containsText" text="Leve">
      <formula>NOT(ISERROR(SEARCH("Leve",AC50)))</formula>
    </cfRule>
  </conditionalFormatting>
  <conditionalFormatting sqref="AG50">
    <cfRule type="containsText" dxfId="2546" priority="151" operator="containsText" text="Extremo">
      <formula>NOT(ISERROR(SEARCH("Extremo",AG50)))</formula>
    </cfRule>
    <cfRule type="containsText" dxfId="2545" priority="152" operator="containsText" text="Alto">
      <formula>NOT(ISERROR(SEARCH("Alto",AG50)))</formula>
    </cfRule>
    <cfRule type="containsText" dxfId="2544" priority="153" operator="containsText" text="Moderado">
      <formula>NOT(ISERROR(SEARCH("Moderado",AG50)))</formula>
    </cfRule>
    <cfRule type="containsText" dxfId="2543" priority="154" operator="containsText" text="Menor">
      <formula>NOT(ISERROR(SEARCH("Menor",AG50)))</formula>
    </cfRule>
    <cfRule type="containsText" dxfId="2542" priority="155" operator="containsText" text="Bajo">
      <formula>NOT(ISERROR(SEARCH("Bajo",AG50)))</formula>
    </cfRule>
    <cfRule type="containsText" dxfId="2541" priority="156" operator="containsText" text="Moderado">
      <formula>NOT(ISERROR(SEARCH("Moderado",AG50)))</formula>
    </cfRule>
    <cfRule type="containsText" dxfId="2540" priority="157" operator="containsText" text="Extremo">
      <formula>NOT(ISERROR(SEARCH("Extremo",AG50)))</formula>
    </cfRule>
    <cfRule type="containsText" dxfId="2539" priority="158" operator="containsText" text="Baja">
      <formula>NOT(ISERROR(SEARCH("Baja",AG50)))</formula>
    </cfRule>
    <cfRule type="containsText" dxfId="2538" priority="159" operator="containsText" text="Alto">
      <formula>NOT(ISERROR(SEARCH("Alto",AG50)))</formula>
    </cfRule>
  </conditionalFormatting>
  <conditionalFormatting sqref="AE50:AE54">
    <cfRule type="containsText" dxfId="2537" priority="141" operator="containsText" text="Catastrófico">
      <formula>NOT(ISERROR(SEARCH("Catastrófico",AE50)))</formula>
    </cfRule>
    <cfRule type="containsText" dxfId="2536" priority="142" operator="containsText" text="Moderado">
      <formula>NOT(ISERROR(SEARCH("Moderado",AE50)))</formula>
    </cfRule>
    <cfRule type="containsText" dxfId="2535" priority="143" operator="containsText" text="Menor">
      <formula>NOT(ISERROR(SEARCH("Menor",AE50)))</formula>
    </cfRule>
    <cfRule type="containsText" dxfId="2534" priority="144" operator="containsText" text="Leve">
      <formula>NOT(ISERROR(SEARCH("Leve",AE50)))</formula>
    </cfRule>
    <cfRule type="containsText" dxfId="2533" priority="145" operator="containsText" text="Mayor">
      <formula>NOT(ISERROR(SEARCH("Mayor",AE50)))</formula>
    </cfRule>
  </conditionalFormatting>
  <conditionalFormatting sqref="N55">
    <cfRule type="containsText" dxfId="2532" priority="136" operator="containsText" text="Extremo">
      <formula>NOT(ISERROR(SEARCH("Extremo",N55)))</formula>
    </cfRule>
    <cfRule type="containsText" dxfId="2531" priority="137" operator="containsText" text="Alto">
      <formula>NOT(ISERROR(SEARCH("Alto",N55)))</formula>
    </cfRule>
    <cfRule type="containsText" dxfId="2530" priority="138" operator="containsText" text="Bajo">
      <formula>NOT(ISERROR(SEARCH("Bajo",N55)))</formula>
    </cfRule>
    <cfRule type="containsText" dxfId="2529" priority="139" operator="containsText" text="Moderado">
      <formula>NOT(ISERROR(SEARCH("Moderado",N55)))</formula>
    </cfRule>
    <cfRule type="containsText" dxfId="2528" priority="140" operator="containsText" text="Extremo">
      <formula>NOT(ISERROR(SEARCH("Extremo",N55)))</formula>
    </cfRule>
  </conditionalFormatting>
  <conditionalFormatting sqref="I55">
    <cfRule type="containsText" dxfId="2527" priority="113" operator="containsText" text="Muy Baja">
      <formula>NOT(ISERROR(SEARCH("Muy Baja",I55)))</formula>
    </cfRule>
    <cfRule type="containsText" dxfId="2526" priority="114" operator="containsText" text="Baja">
      <formula>NOT(ISERROR(SEARCH("Baja",I55)))</formula>
    </cfRule>
    <cfRule type="containsText" dxfId="2525" priority="116" operator="containsText" text="Muy Alta">
      <formula>NOT(ISERROR(SEARCH("Muy Alta",I55)))</formula>
    </cfRule>
    <cfRule type="containsText" dxfId="2524" priority="117" operator="containsText" text="Alta">
      <formula>NOT(ISERROR(SEARCH("Alta",I55)))</formula>
    </cfRule>
    <cfRule type="containsText" dxfId="2523" priority="118" operator="containsText" text="Media">
      <formula>NOT(ISERROR(SEARCH("Media",I55)))</formula>
    </cfRule>
    <cfRule type="containsText" dxfId="2522" priority="119" operator="containsText" text="Media">
      <formula>NOT(ISERROR(SEARCH("Media",I55)))</formula>
    </cfRule>
    <cfRule type="containsText" dxfId="2521" priority="120" operator="containsText" text="Media">
      <formula>NOT(ISERROR(SEARCH("Media",I55)))</formula>
    </cfRule>
    <cfRule type="containsText" dxfId="2520" priority="121" operator="containsText" text="Muy Baja">
      <formula>NOT(ISERROR(SEARCH("Muy Baja",I55)))</formula>
    </cfRule>
    <cfRule type="containsText" dxfId="2519" priority="122" operator="containsText" text="Baja">
      <formula>NOT(ISERROR(SEARCH("Baja",I55)))</formula>
    </cfRule>
    <cfRule type="containsText" dxfId="2518" priority="123" operator="containsText" text="Muy Baja">
      <formula>NOT(ISERROR(SEARCH("Muy Baja",I55)))</formula>
    </cfRule>
    <cfRule type="containsText" dxfId="2517" priority="124" operator="containsText" text="Muy Baja">
      <formula>NOT(ISERROR(SEARCH("Muy Baja",I55)))</formula>
    </cfRule>
    <cfRule type="containsText" dxfId="2516" priority="125" operator="containsText" text="Muy Baja">
      <formula>NOT(ISERROR(SEARCH("Muy Baja",I55)))</formula>
    </cfRule>
    <cfRule type="containsText" dxfId="2515" priority="126" operator="containsText" text="Muy Baja'Tabla probabilidad'!">
      <formula>NOT(ISERROR(SEARCH("Muy Baja'Tabla probabilidad'!",I55)))</formula>
    </cfRule>
    <cfRule type="containsText" dxfId="2514" priority="127" operator="containsText" text="Muy bajo">
      <formula>NOT(ISERROR(SEARCH("Muy bajo",I55)))</formula>
    </cfRule>
    <cfRule type="containsText" dxfId="2513" priority="128" operator="containsText" text="Alta">
      <formula>NOT(ISERROR(SEARCH("Alta",I55)))</formula>
    </cfRule>
    <cfRule type="containsText" dxfId="2512" priority="129" operator="containsText" text="Media">
      <formula>NOT(ISERROR(SEARCH("Media",I55)))</formula>
    </cfRule>
    <cfRule type="containsText" dxfId="2511" priority="130" operator="containsText" text="Baja">
      <formula>NOT(ISERROR(SEARCH("Baja",I55)))</formula>
    </cfRule>
    <cfRule type="containsText" dxfId="2510" priority="131" operator="containsText" text="Muy baja">
      <formula>NOT(ISERROR(SEARCH("Muy baja",I55)))</formula>
    </cfRule>
    <cfRule type="cellIs" dxfId="2509" priority="134" operator="between">
      <formula>1</formula>
      <formula>2</formula>
    </cfRule>
    <cfRule type="cellIs" dxfId="2508" priority="135" operator="between">
      <formula>0</formula>
      <formula>2</formula>
    </cfRule>
  </conditionalFormatting>
  <conditionalFormatting sqref="I55">
    <cfRule type="containsText" dxfId="2507" priority="115" operator="containsText" text="Muy Alta">
      <formula>NOT(ISERROR(SEARCH("Muy Alta",I55)))</formula>
    </cfRule>
  </conditionalFormatting>
  <conditionalFormatting sqref="Y55:Y59">
    <cfRule type="containsText" dxfId="2506" priority="95" operator="containsText" text="Muy Alta">
      <formula>NOT(ISERROR(SEARCH("Muy Alta",Y55)))</formula>
    </cfRule>
    <cfRule type="containsText" dxfId="2505" priority="96" operator="containsText" text="Alta">
      <formula>NOT(ISERROR(SEARCH("Alta",Y55)))</formula>
    </cfRule>
    <cfRule type="containsText" dxfId="2504" priority="97" operator="containsText" text="Media">
      <formula>NOT(ISERROR(SEARCH("Media",Y55)))</formula>
    </cfRule>
    <cfRule type="containsText" dxfId="2503" priority="98" operator="containsText" text="Muy Baja">
      <formula>NOT(ISERROR(SEARCH("Muy Baja",Y55)))</formula>
    </cfRule>
    <cfRule type="containsText" dxfId="2502" priority="99" operator="containsText" text="Baja">
      <formula>NOT(ISERROR(SEARCH("Baja",Y55)))</formula>
    </cfRule>
    <cfRule type="containsText" dxfId="2501" priority="100" operator="containsText" text="Muy Baja">
      <formula>NOT(ISERROR(SEARCH("Muy Baja",Y55)))</formula>
    </cfRule>
  </conditionalFormatting>
  <conditionalFormatting sqref="AC55:AC59">
    <cfRule type="containsText" dxfId="2500" priority="90" operator="containsText" text="Catastrófico">
      <formula>NOT(ISERROR(SEARCH("Catastrófico",AC55)))</formula>
    </cfRule>
    <cfRule type="containsText" dxfId="2499" priority="91" operator="containsText" text="Mayor">
      <formula>NOT(ISERROR(SEARCH("Mayor",AC55)))</formula>
    </cfRule>
    <cfRule type="containsText" dxfId="2498" priority="92" operator="containsText" text="Moderado">
      <formula>NOT(ISERROR(SEARCH("Moderado",AC55)))</formula>
    </cfRule>
    <cfRule type="containsText" dxfId="2497" priority="93" operator="containsText" text="Menor">
      <formula>NOT(ISERROR(SEARCH("Menor",AC55)))</formula>
    </cfRule>
    <cfRule type="containsText" dxfId="2496" priority="94" operator="containsText" text="Leve">
      <formula>NOT(ISERROR(SEARCH("Leve",AC55)))</formula>
    </cfRule>
  </conditionalFormatting>
  <conditionalFormatting sqref="AG55">
    <cfRule type="containsText" dxfId="2495" priority="81" operator="containsText" text="Extremo">
      <formula>NOT(ISERROR(SEARCH("Extremo",AG55)))</formula>
    </cfRule>
    <cfRule type="containsText" dxfId="2494" priority="82" operator="containsText" text="Alto">
      <formula>NOT(ISERROR(SEARCH("Alto",AG55)))</formula>
    </cfRule>
    <cfRule type="containsText" dxfId="2493" priority="83" operator="containsText" text="Moderado">
      <formula>NOT(ISERROR(SEARCH("Moderado",AG55)))</formula>
    </cfRule>
    <cfRule type="containsText" dxfId="2492" priority="84" operator="containsText" text="Menor">
      <formula>NOT(ISERROR(SEARCH("Menor",AG55)))</formula>
    </cfRule>
    <cfRule type="containsText" dxfId="2491" priority="85" operator="containsText" text="Bajo">
      <formula>NOT(ISERROR(SEARCH("Bajo",AG55)))</formula>
    </cfRule>
    <cfRule type="containsText" dxfId="2490" priority="86" operator="containsText" text="Moderado">
      <formula>NOT(ISERROR(SEARCH("Moderado",AG55)))</formula>
    </cfRule>
    <cfRule type="containsText" dxfId="2489" priority="87" operator="containsText" text="Extremo">
      <formula>NOT(ISERROR(SEARCH("Extremo",AG55)))</formula>
    </cfRule>
    <cfRule type="containsText" dxfId="2488" priority="88" operator="containsText" text="Baja">
      <formula>NOT(ISERROR(SEARCH("Baja",AG55)))</formula>
    </cfRule>
    <cfRule type="containsText" dxfId="2487" priority="89" operator="containsText" text="Alto">
      <formula>NOT(ISERROR(SEARCH("Alto",AG55)))</formula>
    </cfRule>
  </conditionalFormatting>
  <conditionalFormatting sqref="AE55:AE59">
    <cfRule type="containsText" dxfId="2486" priority="71" operator="containsText" text="Catastrófico">
      <formula>NOT(ISERROR(SEARCH("Catastrófico",AE55)))</formula>
    </cfRule>
    <cfRule type="containsText" dxfId="2485" priority="72" operator="containsText" text="Moderado">
      <formula>NOT(ISERROR(SEARCH("Moderado",AE55)))</formula>
    </cfRule>
    <cfRule type="containsText" dxfId="2484" priority="73" operator="containsText" text="Menor">
      <formula>NOT(ISERROR(SEARCH("Menor",AE55)))</formula>
    </cfRule>
    <cfRule type="containsText" dxfId="2483" priority="74" operator="containsText" text="Leve">
      <formula>NOT(ISERROR(SEARCH("Leve",AE55)))</formula>
    </cfRule>
    <cfRule type="containsText" dxfId="2482" priority="75" operator="containsText" text="Mayor">
      <formula>NOT(ISERROR(SEARCH("Mayor",AE55)))</formula>
    </cfRule>
  </conditionalFormatting>
  <conditionalFormatting sqref="L35">
    <cfRule type="containsText" dxfId="2481" priority="64" operator="containsText" text="Catastrófico">
      <formula>NOT(ISERROR(SEARCH("Catastrófico",L35)))</formula>
    </cfRule>
    <cfRule type="containsText" dxfId="2480" priority="65" operator="containsText" text="Mayor">
      <formula>NOT(ISERROR(SEARCH("Mayor",L35)))</formula>
    </cfRule>
    <cfRule type="containsText" dxfId="2479" priority="66" operator="containsText" text="Alta">
      <formula>NOT(ISERROR(SEARCH("Alta",L35)))</formula>
    </cfRule>
    <cfRule type="containsText" dxfId="2478" priority="67" operator="containsText" text="Moderado">
      <formula>NOT(ISERROR(SEARCH("Moderado",L35)))</formula>
    </cfRule>
    <cfRule type="containsText" dxfId="2477" priority="68" operator="containsText" text="Menor">
      <formula>NOT(ISERROR(SEARCH("Menor",L35)))</formula>
    </cfRule>
    <cfRule type="containsText" dxfId="2476" priority="69" operator="containsText" text="Leve">
      <formula>NOT(ISERROR(SEARCH("Leve",L35)))</formula>
    </cfRule>
  </conditionalFormatting>
  <conditionalFormatting sqref="M35">
    <cfRule type="containsText" dxfId="2475" priority="58" operator="containsText" text="Catastrófico">
      <formula>NOT(ISERROR(SEARCH("Catastrófico",M35)))</formula>
    </cfRule>
    <cfRule type="containsText" dxfId="2474" priority="59" operator="containsText" text="Mayor">
      <formula>NOT(ISERROR(SEARCH("Mayor",M35)))</formula>
    </cfRule>
    <cfRule type="containsText" dxfId="2473" priority="60" operator="containsText" text="Alta">
      <formula>NOT(ISERROR(SEARCH("Alta",M35)))</formula>
    </cfRule>
    <cfRule type="containsText" dxfId="2472" priority="61" operator="containsText" text="Moderado">
      <formula>NOT(ISERROR(SEARCH("Moderado",M35)))</formula>
    </cfRule>
    <cfRule type="containsText" dxfId="2471" priority="62" operator="containsText" text="Menor">
      <formula>NOT(ISERROR(SEARCH("Menor",M35)))</formula>
    </cfRule>
    <cfRule type="containsText" dxfId="2470" priority="63" operator="containsText" text="Leve">
      <formula>NOT(ISERROR(SEARCH("Leve",M35)))</formula>
    </cfRule>
  </conditionalFormatting>
  <conditionalFormatting sqref="AA35:AA39">
    <cfRule type="containsText" dxfId="2469" priority="1" operator="containsText" text="Muy Baja">
      <formula>NOT(ISERROR(SEARCH("Muy Baja",AA35)))</formula>
    </cfRule>
    <cfRule type="containsText" dxfId="2468" priority="53" operator="containsText" text="Muy Alta">
      <formula>NOT(ISERROR(SEARCH("Muy Alta",AA35)))</formula>
    </cfRule>
    <cfRule type="containsText" dxfId="2467" priority="54" operator="containsText" text="Alta">
      <formula>NOT(ISERROR(SEARCH("Alta",AA35)))</formula>
    </cfRule>
    <cfRule type="containsText" dxfId="2466" priority="55" operator="containsText" text="Media">
      <formula>NOT(ISERROR(SEARCH("Media",AA35)))</formula>
    </cfRule>
    <cfRule type="containsText" dxfId="2465" priority="56" operator="containsText" text="Baja">
      <formula>NOT(ISERROR(SEARCH("Baja",AA35)))</formula>
    </cfRule>
    <cfRule type="containsText" dxfId="2464" priority="57" operator="containsText" text="Muy Baja">
      <formula>NOT(ISERROR(SEARCH("Muy Baja",AA35)))</formula>
    </cfRule>
  </conditionalFormatting>
  <conditionalFormatting sqref="N35">
    <cfRule type="containsText" dxfId="2463" priority="48" operator="containsText" text="Extremo">
      <formula>NOT(ISERROR(SEARCH("Extremo",N35)))</formula>
    </cfRule>
    <cfRule type="containsText" dxfId="2462" priority="49" operator="containsText" text="Alto">
      <formula>NOT(ISERROR(SEARCH("Alto",N35)))</formula>
    </cfRule>
    <cfRule type="containsText" dxfId="2461" priority="50" operator="containsText" text="Bajo">
      <formula>NOT(ISERROR(SEARCH("Bajo",N35)))</formula>
    </cfRule>
    <cfRule type="containsText" dxfId="2460" priority="51" operator="containsText" text="Moderado">
      <formula>NOT(ISERROR(SEARCH("Moderado",N35)))</formula>
    </cfRule>
    <cfRule type="containsText" dxfId="2459" priority="52" operator="containsText" text="Extremo">
      <formula>NOT(ISERROR(SEARCH("Extremo",N35)))</formula>
    </cfRule>
  </conditionalFormatting>
  <conditionalFormatting sqref="I35">
    <cfRule type="containsText" dxfId="2458" priority="27" operator="containsText" text="Muy Baja">
      <formula>NOT(ISERROR(SEARCH("Muy Baja",I35)))</formula>
    </cfRule>
    <cfRule type="containsText" dxfId="2457" priority="28" operator="containsText" text="Baja">
      <formula>NOT(ISERROR(SEARCH("Baja",I35)))</formula>
    </cfRule>
    <cfRule type="containsText" dxfId="2456" priority="30" operator="containsText" text="Muy Alta">
      <formula>NOT(ISERROR(SEARCH("Muy Alta",I35)))</formula>
    </cfRule>
    <cfRule type="containsText" dxfId="2455" priority="31" operator="containsText" text="Alta">
      <formula>NOT(ISERROR(SEARCH("Alta",I35)))</formula>
    </cfRule>
    <cfRule type="containsText" dxfId="2454" priority="32" operator="containsText" text="Media">
      <formula>NOT(ISERROR(SEARCH("Media",I35)))</formula>
    </cfRule>
    <cfRule type="containsText" dxfId="2453" priority="33" operator="containsText" text="Media">
      <formula>NOT(ISERROR(SEARCH("Media",I35)))</formula>
    </cfRule>
    <cfRule type="containsText" dxfId="2452" priority="34" operator="containsText" text="Media">
      <formula>NOT(ISERROR(SEARCH("Media",I35)))</formula>
    </cfRule>
    <cfRule type="containsText" dxfId="2451" priority="35" operator="containsText" text="Muy Baja">
      <formula>NOT(ISERROR(SEARCH("Muy Baja",I35)))</formula>
    </cfRule>
    <cfRule type="containsText" dxfId="2450" priority="36" operator="containsText" text="Baja">
      <formula>NOT(ISERROR(SEARCH("Baja",I35)))</formula>
    </cfRule>
    <cfRule type="containsText" dxfId="2449" priority="37" operator="containsText" text="Muy Baja">
      <formula>NOT(ISERROR(SEARCH("Muy Baja",I35)))</formula>
    </cfRule>
    <cfRule type="containsText" dxfId="2448" priority="38" operator="containsText" text="Muy Baja">
      <formula>NOT(ISERROR(SEARCH("Muy Baja",I35)))</formula>
    </cfRule>
    <cfRule type="containsText" dxfId="2447" priority="39" operator="containsText" text="Muy Baja">
      <formula>NOT(ISERROR(SEARCH("Muy Baja",I35)))</formula>
    </cfRule>
    <cfRule type="containsText" dxfId="2446" priority="40" operator="containsText" text="Muy Baja'Tabla probabilidad'!">
      <formula>NOT(ISERROR(SEARCH("Muy Baja'Tabla probabilidad'!",I35)))</formula>
    </cfRule>
    <cfRule type="containsText" dxfId="2445" priority="41" operator="containsText" text="Muy bajo">
      <formula>NOT(ISERROR(SEARCH("Muy bajo",I35)))</formula>
    </cfRule>
    <cfRule type="containsText" dxfId="2444" priority="42" operator="containsText" text="Alta">
      <formula>NOT(ISERROR(SEARCH("Alta",I35)))</formula>
    </cfRule>
    <cfRule type="containsText" dxfId="2443" priority="43" operator="containsText" text="Media">
      <formula>NOT(ISERROR(SEARCH("Media",I35)))</formula>
    </cfRule>
    <cfRule type="containsText" dxfId="2442" priority="44" operator="containsText" text="Baja">
      <formula>NOT(ISERROR(SEARCH("Baja",I35)))</formula>
    </cfRule>
    <cfRule type="containsText" dxfId="2441" priority="45" operator="containsText" text="Muy baja">
      <formula>NOT(ISERROR(SEARCH("Muy baja",I35)))</formula>
    </cfRule>
    <cfRule type="cellIs" dxfId="2440" priority="46" operator="between">
      <formula>1</formula>
      <formula>2</formula>
    </cfRule>
    <cfRule type="cellIs" dxfId="2439" priority="47" operator="between">
      <formula>0</formula>
      <formula>2</formula>
    </cfRule>
  </conditionalFormatting>
  <conditionalFormatting sqref="I35">
    <cfRule type="containsText" dxfId="2438" priority="29" operator="containsText" text="Muy Alta">
      <formula>NOT(ISERROR(SEARCH("Muy Alta",I35)))</formula>
    </cfRule>
  </conditionalFormatting>
  <conditionalFormatting sqref="Y35:Y39">
    <cfRule type="containsText" dxfId="2437" priority="21" operator="containsText" text="Muy Alta">
      <formula>NOT(ISERROR(SEARCH("Muy Alta",Y35)))</formula>
    </cfRule>
    <cfRule type="containsText" dxfId="2436" priority="22" operator="containsText" text="Alta">
      <formula>NOT(ISERROR(SEARCH("Alta",Y35)))</formula>
    </cfRule>
    <cfRule type="containsText" dxfId="2435" priority="23" operator="containsText" text="Media">
      <formula>NOT(ISERROR(SEARCH("Media",Y35)))</formula>
    </cfRule>
    <cfRule type="containsText" dxfId="2434" priority="24" operator="containsText" text="Muy Baja">
      <formula>NOT(ISERROR(SEARCH("Muy Baja",Y35)))</formula>
    </cfRule>
    <cfRule type="containsText" dxfId="2433" priority="25" operator="containsText" text="Baja">
      <formula>NOT(ISERROR(SEARCH("Baja",Y35)))</formula>
    </cfRule>
    <cfRule type="containsText" dxfId="2432" priority="26" operator="containsText" text="Muy Baja">
      <formula>NOT(ISERROR(SEARCH("Muy Baja",Y35)))</formula>
    </cfRule>
  </conditionalFormatting>
  <conditionalFormatting sqref="AC35:AC39">
    <cfRule type="containsText" dxfId="2431" priority="16" operator="containsText" text="Catastrófico">
      <formula>NOT(ISERROR(SEARCH("Catastrófico",AC35)))</formula>
    </cfRule>
    <cfRule type="containsText" dxfId="2430" priority="17" operator="containsText" text="Mayor">
      <formula>NOT(ISERROR(SEARCH("Mayor",AC35)))</formula>
    </cfRule>
    <cfRule type="containsText" dxfId="2429" priority="18" operator="containsText" text="Moderado">
      <formula>NOT(ISERROR(SEARCH("Moderado",AC35)))</formula>
    </cfRule>
    <cfRule type="containsText" dxfId="2428" priority="19" operator="containsText" text="Menor">
      <formula>NOT(ISERROR(SEARCH("Menor",AC35)))</formula>
    </cfRule>
    <cfRule type="containsText" dxfId="2427" priority="20" operator="containsText" text="Leve">
      <formula>NOT(ISERROR(SEARCH("Leve",AC35)))</formula>
    </cfRule>
  </conditionalFormatting>
  <conditionalFormatting sqref="AG35">
    <cfRule type="containsText" dxfId="2426" priority="7" operator="containsText" text="Extremo">
      <formula>NOT(ISERROR(SEARCH("Extremo",AG35)))</formula>
    </cfRule>
    <cfRule type="containsText" dxfId="2425" priority="8" operator="containsText" text="Alto">
      <formula>NOT(ISERROR(SEARCH("Alto",AG35)))</formula>
    </cfRule>
    <cfRule type="containsText" dxfId="2424" priority="9" operator="containsText" text="Moderado">
      <formula>NOT(ISERROR(SEARCH("Moderado",AG35)))</formula>
    </cfRule>
    <cfRule type="containsText" dxfId="2423" priority="10" operator="containsText" text="Menor">
      <formula>NOT(ISERROR(SEARCH("Menor",AG35)))</formula>
    </cfRule>
    <cfRule type="containsText" dxfId="2422" priority="11" operator="containsText" text="Bajo">
      <formula>NOT(ISERROR(SEARCH("Bajo",AG35)))</formula>
    </cfRule>
    <cfRule type="containsText" dxfId="2421" priority="12" operator="containsText" text="Moderado">
      <formula>NOT(ISERROR(SEARCH("Moderado",AG35)))</formula>
    </cfRule>
    <cfRule type="containsText" dxfId="2420" priority="13" operator="containsText" text="Extremo">
      <formula>NOT(ISERROR(SEARCH("Extremo",AG35)))</formula>
    </cfRule>
    <cfRule type="containsText" dxfId="2419" priority="14" operator="containsText" text="Baja">
      <formula>NOT(ISERROR(SEARCH("Baja",AG35)))</formula>
    </cfRule>
    <cfRule type="containsText" dxfId="2418" priority="15" operator="containsText" text="Alto">
      <formula>NOT(ISERROR(SEARCH("Alto",AG35)))</formula>
    </cfRule>
  </conditionalFormatting>
  <conditionalFormatting sqref="AE35:AE39">
    <cfRule type="containsText" dxfId="2417" priority="2" operator="containsText" text="Catastrófico">
      <formula>NOT(ISERROR(SEARCH("Catastrófico",AE35)))</formula>
    </cfRule>
    <cfRule type="containsText" dxfId="2416" priority="3" operator="containsText" text="Moderado">
      <formula>NOT(ISERROR(SEARCH("Moderado",AE35)))</formula>
    </cfRule>
    <cfRule type="containsText" dxfId="2415" priority="4" operator="containsText" text="Menor">
      <formula>NOT(ISERROR(SEARCH("Menor",AE35)))</formula>
    </cfRule>
    <cfRule type="containsText" dxfId="2414" priority="5" operator="containsText" text="Leve">
      <formula>NOT(ISERROR(SEARCH("Leve",AE35)))</formula>
    </cfRule>
    <cfRule type="containsText" dxfId="2413" priority="6" operator="containsText" text="Mayor">
      <formula>NOT(ISERROR(SEARCH("Mayor",AE35)))</formula>
    </cfRule>
  </conditionalFormatting>
  <dataValidations count="1">
    <dataValidation allowBlank="1" showInputMessage="1" showErrorMessage="1" prompt="Enunciar cuál es el control" sqref="P13 P10:P11 P15:P18 P20:P23"/>
  </dataValidation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918" operator="containsText" id="{85F911A9-FF11-4B11-A4CC-F406EAB53E70}">
            <xm:f>NOT(ISERROR(SEARCH('Tabla probabilidad'!$B$5,I10)))</xm:f>
            <xm:f>'Tabla probabilidad'!$B$5</xm:f>
            <x14:dxf>
              <font>
                <color rgb="FF006100"/>
              </font>
              <fill>
                <patternFill>
                  <bgColor rgb="FFC6EFCE"/>
                </patternFill>
              </fill>
            </x14:dxf>
          </x14:cfRule>
          <x14:cfRule type="containsText" priority="919" operator="containsText" id="{C222FDBF-3C08-4113-9351-76033CF06434}">
            <xm:f>NOT(ISERROR(SEARCH('Tabla probabilidad'!$B$5,I10)))</xm:f>
            <xm:f>'Tabla probabilidad'!$B$5</xm:f>
            <x14:dxf>
              <font>
                <color rgb="FF9C0006"/>
              </font>
              <fill>
                <patternFill>
                  <bgColor rgb="FFFFC7CE"/>
                </patternFill>
              </fill>
            </x14:dxf>
          </x14:cfRule>
          <xm:sqref>I10</xm:sqref>
        </x14:conditionalFormatting>
        <x14:conditionalFormatting xmlns:xm="http://schemas.microsoft.com/office/excel/2006/main">
          <x14:cfRule type="containsText" priority="650" operator="containsText" id="{130BBF8F-6F36-4C1F-BB40-DA538C9DA4BA}">
            <xm:f>NOT(ISERROR(SEARCH('Tabla probabilidad'!$B$5,I15)))</xm:f>
            <xm:f>'Tabla probabilidad'!$B$5</xm:f>
            <x14:dxf>
              <font>
                <color rgb="FF006100"/>
              </font>
              <fill>
                <patternFill>
                  <bgColor rgb="FFC6EFCE"/>
                </patternFill>
              </fill>
            </x14:dxf>
          </x14:cfRule>
          <x14:cfRule type="containsText" priority="651" operator="containsText" id="{0DBD8F32-72F4-47FE-A8E8-92CA123A277C}">
            <xm:f>NOT(ISERROR(SEARCH('Tabla probabilidad'!$B$5,I15)))</xm:f>
            <xm:f>'Tabla probabilidad'!$B$5</xm:f>
            <x14:dxf>
              <font>
                <color rgb="FF9C0006"/>
              </font>
              <fill>
                <patternFill>
                  <bgColor rgb="FFFFC7CE"/>
                </patternFill>
              </fill>
            </x14:dxf>
          </x14:cfRule>
          <xm:sqref>I15 I20 I25</xm:sqref>
        </x14:conditionalFormatting>
        <x14:conditionalFormatting xmlns:xm="http://schemas.microsoft.com/office/excel/2006/main">
          <x14:cfRule type="containsText" priority="490" operator="containsText" id="{DF7D542B-1BF1-4317-8F9F-9E217298398A}">
            <xm:f>NOT(ISERROR(SEARCH('Tabla probabilidad'!$B$5,I30)))</xm:f>
            <xm:f>'Tabla probabilidad'!$B$5</xm:f>
            <x14:dxf>
              <font>
                <color rgb="FF006100"/>
              </font>
              <fill>
                <patternFill>
                  <bgColor rgb="FFC6EFCE"/>
                </patternFill>
              </fill>
            </x14:dxf>
          </x14:cfRule>
          <x14:cfRule type="containsText" priority="491" operator="containsText" id="{588CF624-76F0-4DA9-B250-68F531E8679C}">
            <xm:f>NOT(ISERROR(SEARCH('Tabla probabilidad'!$B$5,I30)))</xm:f>
            <xm:f>'Tabla probabilidad'!$B$5</xm:f>
            <x14:dxf>
              <font>
                <color rgb="FF9C0006"/>
              </font>
              <fill>
                <patternFill>
                  <bgColor rgb="FFFFC7CE"/>
                </patternFill>
              </fill>
            </x14:dxf>
          </x14:cfRule>
          <xm:sqref>I30 I40</xm:sqref>
        </x14:conditionalFormatting>
        <x14:conditionalFormatting xmlns:xm="http://schemas.microsoft.com/office/excel/2006/main">
          <x14:cfRule type="containsText" priority="272" operator="containsText" id="{D71E484F-FE07-4D18-8E45-7EB7DDE70E2C}">
            <xm:f>NOT(ISERROR(SEARCH('Tabla probabilidad'!$B$5,I45)))</xm:f>
            <xm:f>'Tabla probabilidad'!$B$5</xm:f>
            <x14:dxf>
              <font>
                <color rgb="FF006100"/>
              </font>
              <fill>
                <patternFill>
                  <bgColor rgb="FFC6EFCE"/>
                </patternFill>
              </fill>
            </x14:dxf>
          </x14:cfRule>
          <x14:cfRule type="containsText" priority="273" operator="containsText" id="{DC4E61ED-7433-4BAB-A2FA-262F21FE4597}">
            <xm:f>NOT(ISERROR(SEARCH('Tabla probabilidad'!$B$5,I45)))</xm:f>
            <xm:f>'Tabla probabilidad'!$B$5</xm:f>
            <x14:dxf>
              <font>
                <color rgb="FF9C0006"/>
              </font>
              <fill>
                <patternFill>
                  <bgColor rgb="FFFFC7CE"/>
                </patternFill>
              </fill>
            </x14:dxf>
          </x14:cfRule>
          <xm:sqref>I45</xm:sqref>
        </x14:conditionalFormatting>
        <x14:conditionalFormatting xmlns:xm="http://schemas.microsoft.com/office/excel/2006/main">
          <x14:cfRule type="containsText" priority="202" operator="containsText" id="{91325732-CCEB-40E7-9A2C-98900CB15E77}">
            <xm:f>NOT(ISERROR(SEARCH('Tabla probabilidad'!$B$5,I50)))</xm:f>
            <xm:f>'Tabla probabilidad'!$B$5</xm:f>
            <x14:dxf>
              <font>
                <color rgb="FF006100"/>
              </font>
              <fill>
                <patternFill>
                  <bgColor rgb="FFC6EFCE"/>
                </patternFill>
              </fill>
            </x14:dxf>
          </x14:cfRule>
          <x14:cfRule type="containsText" priority="203" operator="containsText" id="{36243104-5BAC-4A7B-8705-D48F4AC59121}">
            <xm:f>NOT(ISERROR(SEARCH('Tabla probabilidad'!$B$5,I50)))</xm:f>
            <xm:f>'Tabla probabilidad'!$B$5</xm:f>
            <x14:dxf>
              <font>
                <color rgb="FF9C0006"/>
              </font>
              <fill>
                <patternFill>
                  <bgColor rgb="FFFFC7CE"/>
                </patternFill>
              </fill>
            </x14:dxf>
          </x14:cfRule>
          <xm:sqref>I50</xm:sqref>
        </x14:conditionalFormatting>
        <x14:conditionalFormatting xmlns:xm="http://schemas.microsoft.com/office/excel/2006/main">
          <x14:cfRule type="containsText" priority="132" operator="containsText" id="{3498E6D8-7225-4046-93C9-2583E1784B5A}">
            <xm:f>NOT(ISERROR(SEARCH('Tabla probabilidad'!$B$5,I55)))</xm:f>
            <xm:f>'Tabla probabilidad'!$B$5</xm:f>
            <x14:dxf>
              <font>
                <color rgb="FF006100"/>
              </font>
              <fill>
                <patternFill>
                  <bgColor rgb="FFC6EFCE"/>
                </patternFill>
              </fill>
            </x14:dxf>
          </x14:cfRule>
          <x14:cfRule type="containsText" priority="133" operator="containsText" id="{E63BDDF0-19FD-41FB-A743-3056F46EF7F2}">
            <xm:f>NOT(ISERROR(SEARCH('Tabla probabilidad'!$B$5,I55)))</xm:f>
            <xm:f>'Tabla probabilidad'!$B$5</xm:f>
            <x14:dxf>
              <font>
                <color rgb="FF9C0006"/>
              </font>
              <fill>
                <patternFill>
                  <bgColor rgb="FFFFC7CE"/>
                </patternFill>
              </fill>
            </x14:dxf>
          </x14:cfRule>
          <xm:sqref>I55</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14:formula1>
            <xm:f>LISTA!$J$3:$J$4</xm:f>
          </x14:formula1>
          <xm:sqref>AN10 AN15 AN20 AN25 AN30 AN55 AN40 AN45 AN50</xm:sqref>
        </x14:dataValidation>
        <x14:dataValidation type="list" allowBlank="1" showInputMessage="1" showErrorMessage="1">
          <x14:formula1>
            <xm:f>LISTA!$K$3:$K$6</xm:f>
          </x14:formula1>
          <xm:sqref>AH10 AH15 AH20 AH25 AH30 AH55 AH40 AH45 AH50</xm:sqref>
        </x14:dataValidation>
        <x14:dataValidation type="list" allowBlank="1" showInputMessage="1" showErrorMessage="1">
          <x14:formula1>
            <xm:f>LISTA!$E$3:$E$5</xm:f>
          </x14:formula1>
          <xm:sqref>R10:R34 R40:R59</xm:sqref>
        </x14:dataValidation>
        <x14:dataValidation type="list" allowBlank="1" showInputMessage="1" showErrorMessage="1">
          <x14:formula1>
            <xm:f>LISTA!$F$3:$F$4</xm:f>
          </x14:formula1>
          <xm:sqref>S10:S34 S40:S59</xm:sqref>
        </x14:dataValidation>
        <x14:dataValidation type="list" allowBlank="1" showInputMessage="1" showErrorMessage="1">
          <x14:formula1>
            <xm:f>LISTA!$G$3:$G$4</xm:f>
          </x14:formula1>
          <xm:sqref>U10:U34 U40:U59</xm:sqref>
        </x14:dataValidation>
        <x14:dataValidation type="list" allowBlank="1" showInputMessage="1" showErrorMessage="1">
          <x14:formula1>
            <xm:f>LISTA!$H$3:$H$4</xm:f>
          </x14:formula1>
          <xm:sqref>V10:V34 V40:V59</xm:sqref>
        </x14:dataValidation>
        <x14:dataValidation type="list" allowBlank="1" showInputMessage="1" showErrorMessage="1">
          <x14:formula1>
            <xm:f>LISTA!$I$3:$I$4</xm:f>
          </x14:formula1>
          <xm:sqref>W10:W34 W40:W59</xm:sqref>
        </x14:dataValidation>
        <x14:dataValidation type="list" allowBlank="1" showInputMessage="1" showErrorMessage="1">
          <x14:formula1>
            <xm:f>LISTA!$C$3:$C$10</xm:f>
          </x14:formula1>
          <xm:sqref>G10:G34 G40:G59</xm:sqref>
        </x14:dataValidation>
        <x14:dataValidation type="list" allowBlank="1" showInputMessage="1" showErrorMessage="1">
          <x14:formula1>
            <xm:f>LISTA!$D$3:$D$31</xm:f>
          </x14:formula1>
          <xm:sqref>K10:K34 K40:K59</xm:sqref>
        </x14:dataValidation>
        <x14:dataValidation type="list" allowBlank="1" showInputMessage="1" showErrorMessage="1">
          <x14:formula1>
            <xm:f>LISTA!$B$3:$B$9</xm:f>
          </x14:formula1>
          <xm:sqref>C10:C34 C40:C59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3:I7"/>
  <sheetViews>
    <sheetView topLeftCell="A5" zoomScale="90" zoomScaleNormal="90" workbookViewId="0">
      <selection activeCell="I7" sqref="I7"/>
    </sheetView>
  </sheetViews>
  <sheetFormatPr baseColWidth="10" defaultRowHeight="15"/>
  <cols>
    <col min="1" max="1" width="27.42578125" style="7" customWidth="1"/>
    <col min="2" max="2" width="33.28515625" style="7" customWidth="1"/>
    <col min="3" max="3" width="70.5703125" style="7" customWidth="1"/>
    <col min="4" max="4" width="46.5703125" style="7" customWidth="1"/>
    <col min="5" max="5" width="40.42578125" style="7" customWidth="1"/>
    <col min="6" max="6" width="41.28515625" style="7" customWidth="1"/>
    <col min="7" max="7" width="47.7109375" style="7" customWidth="1"/>
    <col min="8" max="8" width="42.85546875" style="7" customWidth="1"/>
    <col min="9" max="9" width="34" style="7" customWidth="1"/>
    <col min="10" max="16384" width="11.42578125" style="7"/>
  </cols>
  <sheetData>
    <row r="3" spans="1:9">
      <c r="A3" s="448" t="s">
        <v>12</v>
      </c>
      <c r="B3" s="448"/>
      <c r="C3" s="448"/>
      <c r="D3" s="448"/>
      <c r="E3" s="448"/>
      <c r="F3" s="448"/>
      <c r="G3" s="448"/>
      <c r="H3" s="448"/>
    </row>
    <row r="4" spans="1:9">
      <c r="A4" s="448"/>
      <c r="B4" s="448"/>
      <c r="C4" s="448"/>
      <c r="D4" s="448"/>
      <c r="E4" s="448"/>
      <c r="F4" s="448"/>
      <c r="G4" s="448"/>
      <c r="H4" s="448"/>
    </row>
    <row r="5" spans="1:9" ht="34.5" thickBot="1">
      <c r="A5" s="19"/>
      <c r="B5" s="19"/>
      <c r="C5" s="19"/>
      <c r="D5" s="19"/>
      <c r="E5" s="19"/>
      <c r="F5" s="19"/>
      <c r="G5" s="19"/>
      <c r="H5" s="19"/>
    </row>
    <row r="6" spans="1:9" ht="71.25" customHeight="1" thickBot="1">
      <c r="A6" s="449" t="s">
        <v>12</v>
      </c>
      <c r="B6" s="84" t="s">
        <v>93</v>
      </c>
      <c r="C6" s="85" t="s">
        <v>94</v>
      </c>
      <c r="D6" s="85" t="s">
        <v>95</v>
      </c>
      <c r="E6" s="85" t="s">
        <v>96</v>
      </c>
      <c r="F6" s="85" t="s">
        <v>97</v>
      </c>
      <c r="G6" s="177" t="s">
        <v>98</v>
      </c>
      <c r="H6" s="84" t="s">
        <v>99</v>
      </c>
      <c r="I6" s="84" t="s">
        <v>362</v>
      </c>
    </row>
    <row r="7" spans="1:9" ht="265.5" customHeight="1" thickBot="1">
      <c r="A7" s="450"/>
      <c r="B7" s="20" t="s">
        <v>100</v>
      </c>
      <c r="C7" s="20" t="s">
        <v>101</v>
      </c>
      <c r="D7" s="20" t="s">
        <v>102</v>
      </c>
      <c r="E7" s="20" t="s">
        <v>103</v>
      </c>
      <c r="F7" s="20" t="s">
        <v>104</v>
      </c>
      <c r="G7" s="21" t="s">
        <v>105</v>
      </c>
      <c r="H7" s="201" t="s">
        <v>106</v>
      </c>
      <c r="I7" s="201" t="s">
        <v>363</v>
      </c>
    </row>
  </sheetData>
  <mergeCells count="2">
    <mergeCell ref="A3:H4"/>
    <mergeCell ref="A6:A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EG735"/>
  <sheetViews>
    <sheetView zoomScaleNormal="100" workbookViewId="0">
      <selection activeCell="B11" sqref="B11"/>
    </sheetView>
  </sheetViews>
  <sheetFormatPr baseColWidth="10" defaultRowHeight="15"/>
  <cols>
    <col min="2" max="2" width="24.140625" customWidth="1"/>
    <col min="3" max="3" width="75.7109375" customWidth="1"/>
    <col min="4" max="4" width="29.85546875" customWidth="1"/>
    <col min="32" max="137" width="11.42578125" style="126"/>
  </cols>
  <sheetData>
    <row r="1" spans="1:31" s="126" customFormat="1"/>
    <row r="2" spans="1:31" ht="23.25">
      <c r="A2" s="7"/>
      <c r="B2" s="451" t="s">
        <v>107</v>
      </c>
      <c r="C2" s="451"/>
      <c r="D2" s="451"/>
      <c r="E2" s="7"/>
      <c r="F2" s="7"/>
      <c r="G2" s="7"/>
      <c r="H2" s="7"/>
      <c r="I2" s="7"/>
      <c r="J2" s="7"/>
      <c r="K2" s="7"/>
      <c r="L2" s="7"/>
      <c r="M2" s="7"/>
      <c r="N2" s="7"/>
      <c r="O2" s="7"/>
      <c r="P2" s="7"/>
      <c r="Q2" s="7"/>
      <c r="R2" s="7"/>
      <c r="S2" s="7"/>
      <c r="T2" s="7"/>
      <c r="U2" s="7"/>
      <c r="V2" s="7"/>
      <c r="W2" s="7"/>
      <c r="X2" s="7"/>
      <c r="Y2" s="7"/>
      <c r="Z2" s="7"/>
      <c r="AA2" s="7"/>
      <c r="AB2" s="7"/>
      <c r="AC2" s="7"/>
      <c r="AD2" s="7"/>
      <c r="AE2" s="7"/>
    </row>
    <row r="3" spans="1:31">
      <c r="A3" s="7"/>
      <c r="B3" s="115"/>
      <c r="C3" s="115"/>
      <c r="D3" s="115"/>
      <c r="E3" s="7"/>
      <c r="F3" s="7"/>
      <c r="G3" s="7"/>
      <c r="H3" s="7"/>
      <c r="I3" s="7"/>
      <c r="J3" s="7"/>
      <c r="K3" s="7"/>
      <c r="L3" s="7"/>
      <c r="M3" s="7"/>
      <c r="N3" s="7"/>
      <c r="O3" s="7"/>
      <c r="P3" s="7"/>
      <c r="Q3" s="7"/>
      <c r="R3" s="7"/>
      <c r="S3" s="7"/>
      <c r="T3" s="7"/>
      <c r="U3" s="7"/>
      <c r="V3" s="7"/>
      <c r="W3" s="7"/>
      <c r="X3" s="7"/>
      <c r="Y3" s="7"/>
      <c r="Z3" s="7"/>
      <c r="AA3" s="7"/>
      <c r="AB3" s="7"/>
      <c r="AC3" s="7"/>
      <c r="AD3" s="7"/>
      <c r="AE3" s="7"/>
    </row>
    <row r="4" spans="1:31" ht="23.25">
      <c r="A4" s="7"/>
      <c r="B4" s="22"/>
      <c r="C4" s="129" t="s">
        <v>108</v>
      </c>
      <c r="D4" s="129" t="s">
        <v>109</v>
      </c>
      <c r="E4" s="7"/>
      <c r="F4" s="7"/>
      <c r="G4" s="7"/>
      <c r="H4" s="7"/>
      <c r="I4" s="7"/>
      <c r="J4" s="7"/>
      <c r="K4" s="7"/>
      <c r="L4" s="7"/>
      <c r="M4" s="7"/>
      <c r="N4" s="7"/>
      <c r="O4" s="7"/>
      <c r="P4" s="7"/>
      <c r="Q4" s="7"/>
      <c r="R4" s="7"/>
      <c r="S4" s="7"/>
      <c r="T4" s="7"/>
      <c r="U4" s="7"/>
      <c r="V4" s="7"/>
      <c r="W4" s="7"/>
      <c r="X4" s="7"/>
      <c r="Y4" s="7"/>
      <c r="Z4" s="7"/>
      <c r="AA4" s="7"/>
      <c r="AB4" s="7"/>
      <c r="AC4" s="7"/>
      <c r="AD4" s="7"/>
      <c r="AE4" s="7"/>
    </row>
    <row r="5" spans="1:31" ht="46.5">
      <c r="A5" s="7"/>
      <c r="B5" s="130" t="s">
        <v>110</v>
      </c>
      <c r="C5" s="131" t="s">
        <v>386</v>
      </c>
      <c r="D5" s="132">
        <v>0.2</v>
      </c>
      <c r="E5" s="7"/>
      <c r="F5" s="7"/>
      <c r="G5" s="7"/>
      <c r="H5" s="7"/>
      <c r="I5" s="7"/>
      <c r="J5" s="7"/>
      <c r="K5" s="7"/>
      <c r="L5" s="7"/>
      <c r="M5" s="7"/>
      <c r="N5" s="7"/>
      <c r="O5" s="7"/>
      <c r="P5" s="7"/>
      <c r="Q5" s="7"/>
      <c r="R5" s="7"/>
      <c r="S5" s="7"/>
      <c r="T5" s="7"/>
      <c r="U5" s="7"/>
      <c r="V5" s="7"/>
      <c r="W5" s="7"/>
      <c r="X5" s="7"/>
      <c r="Y5" s="7"/>
      <c r="Z5" s="7"/>
      <c r="AA5" s="7"/>
      <c r="AB5" s="7"/>
      <c r="AC5" s="7"/>
      <c r="AD5" s="7"/>
      <c r="AE5" s="7"/>
    </row>
    <row r="6" spans="1:31" ht="46.5">
      <c r="A6" s="7"/>
      <c r="B6" s="133" t="s">
        <v>111</v>
      </c>
      <c r="C6" s="134" t="s">
        <v>112</v>
      </c>
      <c r="D6" s="135">
        <v>0.4</v>
      </c>
      <c r="E6" s="7"/>
      <c r="F6" s="7"/>
      <c r="G6" s="7"/>
      <c r="H6" s="7"/>
      <c r="I6" s="7"/>
      <c r="J6" s="7"/>
      <c r="K6" s="7"/>
      <c r="L6" s="7"/>
      <c r="M6" s="7"/>
      <c r="N6" s="7"/>
      <c r="O6" s="7"/>
      <c r="P6" s="7"/>
      <c r="Q6" s="7"/>
      <c r="R6" s="7"/>
      <c r="S6" s="7"/>
      <c r="T6" s="7"/>
      <c r="U6" s="7"/>
      <c r="V6" s="7"/>
      <c r="W6" s="7"/>
      <c r="X6" s="7"/>
      <c r="Y6" s="7"/>
      <c r="Z6" s="7"/>
      <c r="AA6" s="7"/>
      <c r="AB6" s="7"/>
      <c r="AC6" s="7"/>
      <c r="AD6" s="7"/>
      <c r="AE6" s="7"/>
    </row>
    <row r="7" spans="1:31" ht="46.5">
      <c r="A7" s="7"/>
      <c r="B7" s="136" t="s">
        <v>113</v>
      </c>
      <c r="C7" s="134" t="s">
        <v>114</v>
      </c>
      <c r="D7" s="135">
        <v>0.6</v>
      </c>
      <c r="E7" s="7"/>
      <c r="F7" s="7"/>
      <c r="G7" s="7"/>
      <c r="H7" s="7"/>
      <c r="I7" s="7"/>
      <c r="J7" s="7"/>
      <c r="K7" s="7"/>
      <c r="L7" s="7"/>
      <c r="M7" s="7"/>
      <c r="N7" s="7"/>
      <c r="O7" s="7"/>
      <c r="P7" s="7"/>
      <c r="Q7" s="7"/>
      <c r="R7" s="7"/>
      <c r="S7" s="7"/>
      <c r="T7" s="7"/>
      <c r="U7" s="7"/>
      <c r="V7" s="7"/>
      <c r="W7" s="7"/>
      <c r="X7" s="7"/>
      <c r="Y7" s="7"/>
      <c r="Z7" s="7"/>
      <c r="AA7" s="7"/>
      <c r="AB7" s="7"/>
      <c r="AC7" s="7"/>
      <c r="AD7" s="7"/>
      <c r="AE7" s="7"/>
    </row>
    <row r="8" spans="1:31" ht="69.75">
      <c r="A8" s="7"/>
      <c r="B8" s="137" t="s">
        <v>115</v>
      </c>
      <c r="C8" s="134" t="s">
        <v>116</v>
      </c>
      <c r="D8" s="135">
        <v>0.8</v>
      </c>
      <c r="E8" s="7"/>
      <c r="F8" s="7"/>
      <c r="G8" s="7"/>
      <c r="H8" s="7"/>
      <c r="I8" s="7"/>
      <c r="J8" s="7"/>
      <c r="K8" s="7"/>
      <c r="L8" s="7"/>
      <c r="M8" s="7"/>
      <c r="N8" s="7"/>
      <c r="O8" s="7"/>
      <c r="P8" s="7"/>
      <c r="Q8" s="7"/>
      <c r="R8" s="7"/>
      <c r="S8" s="7"/>
      <c r="T8" s="7"/>
      <c r="U8" s="7"/>
      <c r="V8" s="7"/>
      <c r="W8" s="7"/>
      <c r="X8" s="7"/>
      <c r="Y8" s="7"/>
      <c r="Z8" s="7"/>
      <c r="AA8" s="7"/>
      <c r="AB8" s="7"/>
      <c r="AC8" s="7"/>
      <c r="AD8" s="7"/>
      <c r="AE8" s="7"/>
    </row>
    <row r="9" spans="1:31" ht="46.5">
      <c r="A9" s="7"/>
      <c r="B9" s="138" t="s">
        <v>117</v>
      </c>
      <c r="C9" s="134" t="s">
        <v>118</v>
      </c>
      <c r="D9" s="135">
        <v>1</v>
      </c>
      <c r="E9" s="7"/>
      <c r="F9" s="7"/>
      <c r="G9" s="7"/>
      <c r="H9" s="7"/>
      <c r="I9" s="7"/>
      <c r="J9" s="7"/>
      <c r="K9" s="7"/>
      <c r="L9" s="7"/>
      <c r="M9" s="7"/>
      <c r="N9" s="7"/>
      <c r="O9" s="7"/>
      <c r="P9" s="7"/>
      <c r="Q9" s="7"/>
      <c r="R9" s="7"/>
      <c r="S9" s="7"/>
      <c r="T9" s="7"/>
      <c r="U9" s="7"/>
      <c r="V9" s="7"/>
      <c r="W9" s="7"/>
      <c r="X9" s="7"/>
      <c r="Y9" s="7"/>
      <c r="Z9" s="7"/>
      <c r="AA9" s="7"/>
      <c r="AB9" s="7"/>
      <c r="AC9" s="7"/>
      <c r="AD9" s="7"/>
      <c r="AE9" s="7"/>
    </row>
    <row r="10" spans="1:31">
      <c r="A10" s="7"/>
      <c r="B10" s="23"/>
      <c r="C10" s="23"/>
      <c r="D10" s="23"/>
      <c r="E10" s="7"/>
      <c r="F10" s="7"/>
      <c r="G10" s="7"/>
      <c r="H10" s="7"/>
      <c r="I10" s="7"/>
      <c r="J10" s="7"/>
      <c r="K10" s="7"/>
      <c r="L10" s="7"/>
      <c r="M10" s="7"/>
      <c r="N10" s="7"/>
      <c r="O10" s="7"/>
      <c r="P10" s="7"/>
      <c r="Q10" s="7"/>
      <c r="R10" s="7"/>
      <c r="S10" s="7"/>
      <c r="T10" s="7"/>
      <c r="U10" s="7"/>
      <c r="V10" s="7"/>
      <c r="W10" s="7"/>
      <c r="X10" s="7"/>
      <c r="Y10" s="7"/>
      <c r="Z10" s="7"/>
      <c r="AA10" s="7"/>
      <c r="AB10" s="7"/>
      <c r="AC10" s="7"/>
      <c r="AD10" s="7"/>
      <c r="AE10" s="7"/>
    </row>
    <row r="11" spans="1:31" ht="16.5">
      <c r="A11" s="7"/>
      <c r="B11" s="24"/>
      <c r="C11" s="23"/>
      <c r="D11" s="23"/>
      <c r="E11" s="7"/>
      <c r="F11" s="7"/>
      <c r="G11" s="7"/>
      <c r="H11" s="7"/>
      <c r="I11" s="7"/>
      <c r="J11" s="7"/>
      <c r="K11" s="7"/>
      <c r="L11" s="7"/>
      <c r="M11" s="7"/>
      <c r="N11" s="7"/>
      <c r="O11" s="7"/>
      <c r="P11" s="7"/>
      <c r="Q11" s="7"/>
      <c r="R11" s="7"/>
      <c r="S11" s="7"/>
      <c r="T11" s="7"/>
      <c r="U11" s="7"/>
      <c r="V11" s="7"/>
      <c r="W11" s="7"/>
      <c r="X11" s="7"/>
      <c r="Y11" s="7"/>
      <c r="Z11" s="7"/>
      <c r="AA11" s="7"/>
      <c r="AB11" s="7"/>
      <c r="AC11" s="7"/>
      <c r="AD11" s="7"/>
      <c r="AE11" s="7"/>
    </row>
    <row r="12" spans="1:31">
      <c r="A12" s="7"/>
      <c r="B12" s="23"/>
      <c r="C12" s="23"/>
      <c r="D12" s="23"/>
      <c r="E12" s="7"/>
      <c r="F12" s="7"/>
      <c r="G12" s="7"/>
      <c r="H12" s="7"/>
      <c r="I12" s="7"/>
      <c r="J12" s="7"/>
      <c r="K12" s="7"/>
      <c r="L12" s="7"/>
      <c r="M12" s="7"/>
      <c r="N12" s="7"/>
      <c r="O12" s="7"/>
      <c r="P12" s="7"/>
      <c r="Q12" s="7"/>
      <c r="R12" s="7"/>
      <c r="S12" s="7"/>
      <c r="T12" s="7"/>
      <c r="U12" s="7"/>
      <c r="V12" s="7"/>
      <c r="W12" s="7"/>
      <c r="X12" s="7"/>
      <c r="Y12" s="7"/>
      <c r="Z12" s="7"/>
      <c r="AA12" s="7"/>
      <c r="AB12" s="7"/>
      <c r="AC12" s="7"/>
      <c r="AD12" s="7"/>
      <c r="AE12" s="7"/>
    </row>
    <row r="13" spans="1:31">
      <c r="A13" s="7"/>
      <c r="B13" s="23"/>
      <c r="C13" s="23"/>
      <c r="D13" s="23"/>
      <c r="E13" s="7"/>
      <c r="F13" s="7"/>
      <c r="G13" s="7"/>
      <c r="H13" s="7"/>
      <c r="I13" s="7"/>
      <c r="J13" s="7"/>
      <c r="K13" s="7"/>
      <c r="L13" s="7"/>
      <c r="M13" s="7"/>
      <c r="N13" s="7"/>
      <c r="O13" s="7"/>
      <c r="P13" s="7"/>
      <c r="Q13" s="7"/>
      <c r="R13" s="7"/>
      <c r="S13" s="7"/>
      <c r="T13" s="7"/>
      <c r="U13" s="7"/>
      <c r="V13" s="7"/>
      <c r="W13" s="7"/>
      <c r="X13" s="7"/>
      <c r="Y13" s="7"/>
      <c r="Z13" s="7"/>
      <c r="AA13" s="7"/>
      <c r="AB13" s="7"/>
      <c r="AC13" s="7"/>
      <c r="AD13" s="7"/>
      <c r="AE13" s="7"/>
    </row>
    <row r="14" spans="1:31">
      <c r="A14" s="7"/>
      <c r="B14" s="23"/>
      <c r="C14" s="23"/>
      <c r="D14" s="23"/>
      <c r="E14" s="7"/>
      <c r="F14" s="7"/>
      <c r="G14" s="7"/>
      <c r="H14" s="7"/>
      <c r="I14" s="7"/>
      <c r="J14" s="7"/>
      <c r="K14" s="7"/>
      <c r="L14" s="7"/>
      <c r="M14" s="7"/>
      <c r="N14" s="7"/>
      <c r="O14" s="7"/>
      <c r="P14" s="7"/>
      <c r="Q14" s="7"/>
      <c r="R14" s="7"/>
      <c r="S14" s="7"/>
      <c r="T14" s="7"/>
      <c r="U14" s="7"/>
      <c r="V14" s="7"/>
      <c r="W14" s="7"/>
      <c r="X14" s="7"/>
      <c r="Y14" s="7"/>
      <c r="Z14" s="7"/>
      <c r="AA14" s="7"/>
      <c r="AB14" s="7"/>
      <c r="AC14" s="7"/>
      <c r="AD14" s="7"/>
      <c r="AE14" s="7"/>
    </row>
    <row r="15" spans="1:31">
      <c r="A15" s="7"/>
      <c r="B15" s="23"/>
      <c r="C15" s="23"/>
      <c r="D15" s="23"/>
      <c r="E15" s="7"/>
      <c r="F15" s="7"/>
      <c r="G15" s="7"/>
      <c r="H15" s="7"/>
      <c r="I15" s="7"/>
      <c r="J15" s="7"/>
      <c r="K15" s="7"/>
      <c r="L15" s="7"/>
      <c r="M15" s="7"/>
      <c r="N15" s="7"/>
      <c r="O15" s="7"/>
      <c r="P15" s="7"/>
      <c r="Q15" s="7"/>
      <c r="R15" s="7"/>
      <c r="S15" s="7"/>
      <c r="T15" s="7"/>
      <c r="U15" s="7"/>
      <c r="V15" s="7"/>
      <c r="W15" s="7"/>
      <c r="X15" s="7"/>
      <c r="Y15" s="7"/>
      <c r="Z15" s="7"/>
      <c r="AA15" s="7"/>
      <c r="AB15" s="7"/>
      <c r="AC15" s="7"/>
      <c r="AD15" s="7"/>
      <c r="AE15" s="7"/>
    </row>
    <row r="16" spans="1:31">
      <c r="A16" s="7"/>
      <c r="B16" s="23"/>
      <c r="C16" s="23"/>
      <c r="D16" s="23"/>
      <c r="E16" s="7"/>
      <c r="F16" s="7"/>
      <c r="G16" s="7"/>
      <c r="H16" s="7"/>
      <c r="I16" s="7"/>
      <c r="J16" s="7"/>
      <c r="K16" s="7"/>
      <c r="L16" s="7"/>
      <c r="M16" s="7"/>
      <c r="N16" s="7"/>
      <c r="O16" s="7"/>
      <c r="P16" s="7"/>
      <c r="Q16" s="7"/>
      <c r="R16" s="7"/>
      <c r="S16" s="7"/>
      <c r="T16" s="7"/>
      <c r="U16" s="7"/>
      <c r="V16" s="7"/>
      <c r="W16" s="7"/>
      <c r="X16" s="7"/>
      <c r="Y16" s="7"/>
      <c r="Z16" s="7"/>
      <c r="AA16" s="7"/>
      <c r="AB16" s="7"/>
      <c r="AC16" s="7"/>
      <c r="AD16" s="7"/>
      <c r="AE16" s="7"/>
    </row>
    <row r="17" spans="1:31">
      <c r="A17" s="7"/>
      <c r="B17" s="23"/>
      <c r="C17" s="23"/>
      <c r="D17" s="23"/>
      <c r="E17" s="7"/>
      <c r="F17" s="7"/>
      <c r="G17" s="7"/>
      <c r="H17" s="7"/>
      <c r="I17" s="7"/>
      <c r="J17" s="7"/>
      <c r="K17" s="7"/>
      <c r="L17" s="7"/>
      <c r="M17" s="7"/>
      <c r="N17" s="7"/>
      <c r="O17" s="7"/>
      <c r="P17" s="7"/>
      <c r="Q17" s="7"/>
      <c r="R17" s="7"/>
      <c r="S17" s="7"/>
      <c r="T17" s="7"/>
      <c r="U17" s="7"/>
      <c r="V17" s="7"/>
      <c r="W17" s="7"/>
      <c r="X17" s="7"/>
      <c r="Y17" s="7"/>
      <c r="Z17" s="7"/>
      <c r="AA17" s="7"/>
      <c r="AB17" s="7"/>
      <c r="AC17" s="7"/>
      <c r="AD17" s="7"/>
      <c r="AE17" s="7"/>
    </row>
    <row r="18" spans="1:31">
      <c r="A18" s="7"/>
      <c r="B18" s="23"/>
      <c r="C18" s="23"/>
      <c r="D18" s="23"/>
      <c r="E18" s="7"/>
      <c r="F18" s="7"/>
      <c r="G18" s="7"/>
      <c r="H18" s="7"/>
      <c r="I18" s="7"/>
      <c r="J18" s="7"/>
      <c r="K18" s="7"/>
      <c r="L18" s="7"/>
      <c r="M18" s="7"/>
      <c r="N18" s="7"/>
      <c r="O18" s="7"/>
      <c r="P18" s="7"/>
      <c r="Q18" s="7"/>
      <c r="R18" s="7"/>
      <c r="S18" s="7"/>
      <c r="T18" s="7"/>
      <c r="U18" s="7"/>
      <c r="V18" s="7"/>
      <c r="W18" s="7"/>
      <c r="X18" s="7"/>
      <c r="Y18" s="7"/>
      <c r="Z18" s="7"/>
      <c r="AA18" s="7"/>
      <c r="AB18" s="7"/>
      <c r="AC18" s="7"/>
      <c r="AD18" s="7"/>
      <c r="AE18" s="7"/>
    </row>
    <row r="19" spans="1:31">
      <c r="A19" s="7"/>
      <c r="B19" s="23"/>
      <c r="C19" s="23"/>
      <c r="D19" s="23"/>
      <c r="E19" s="7"/>
      <c r="F19" s="7"/>
      <c r="G19" s="7"/>
      <c r="H19" s="7"/>
      <c r="I19" s="7"/>
      <c r="J19" s="7"/>
      <c r="K19" s="7"/>
      <c r="L19" s="7"/>
      <c r="M19" s="7"/>
      <c r="N19" s="7"/>
      <c r="O19" s="7"/>
      <c r="P19" s="7"/>
      <c r="Q19" s="7"/>
      <c r="R19" s="7"/>
      <c r="S19" s="7"/>
      <c r="T19" s="7"/>
      <c r="U19" s="7"/>
      <c r="V19" s="7"/>
      <c r="W19" s="7"/>
      <c r="X19" s="7"/>
      <c r="Y19" s="7"/>
      <c r="Z19" s="7"/>
      <c r="AA19" s="7"/>
      <c r="AB19" s="7"/>
      <c r="AC19" s="7"/>
      <c r="AD19" s="7"/>
      <c r="AE19" s="7"/>
    </row>
    <row r="20" spans="1:31">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row>
    <row r="21" spans="1:31">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row>
    <row r="22" spans="1:31">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row>
    <row r="23" spans="1:31">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row>
    <row r="24" spans="1:31">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row>
    <row r="25" spans="1:31">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row>
    <row r="26" spans="1:31">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row>
    <row r="27" spans="1:31">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row>
    <row r="28" spans="1:31">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row>
    <row r="29" spans="1:31">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row>
    <row r="30" spans="1:31">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row>
    <row r="31" spans="1:31">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row>
    <row r="32" spans="1:31">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row>
    <row r="33" spans="1:31">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row>
    <row r="34" spans="1:31" s="126" customFormat="1"/>
    <row r="35" spans="1:31" s="126" customFormat="1"/>
    <row r="36" spans="1:31" s="126" customFormat="1"/>
    <row r="37" spans="1:31" s="126" customFormat="1"/>
    <row r="38" spans="1:31" s="126" customFormat="1"/>
    <row r="39" spans="1:31" s="126" customFormat="1"/>
    <row r="40" spans="1:31" s="126" customFormat="1"/>
    <row r="41" spans="1:31" s="126" customFormat="1"/>
    <row r="42" spans="1:31" s="126" customFormat="1"/>
    <row r="43" spans="1:31" s="126" customFormat="1"/>
    <row r="44" spans="1:31" s="126" customFormat="1"/>
    <row r="45" spans="1:31" s="126" customFormat="1"/>
    <row r="46" spans="1:31" s="126" customFormat="1"/>
    <row r="47" spans="1:31" s="126" customFormat="1"/>
    <row r="48" spans="1:31" s="126" customFormat="1"/>
    <row r="49" s="126" customFormat="1"/>
    <row r="50" s="126" customFormat="1"/>
    <row r="51" s="126" customFormat="1"/>
    <row r="52" s="126" customFormat="1"/>
    <row r="53" s="126" customFormat="1"/>
    <row r="54" s="126" customFormat="1"/>
    <row r="55" s="126" customFormat="1"/>
    <row r="56" s="126" customFormat="1"/>
    <row r="57" s="126" customFormat="1"/>
    <row r="58" s="126" customFormat="1"/>
    <row r="59" s="126" customFormat="1"/>
    <row r="60" s="126" customFormat="1"/>
    <row r="61" s="126" customFormat="1"/>
    <row r="62" s="126" customFormat="1"/>
    <row r="63" s="126" customFormat="1"/>
    <row r="64" s="126" customFormat="1"/>
    <row r="65" s="126" customFormat="1"/>
    <row r="66" s="126" customFormat="1"/>
    <row r="67" s="126" customFormat="1"/>
    <row r="68" s="126" customFormat="1"/>
    <row r="69" s="126" customFormat="1"/>
    <row r="70" s="126" customFormat="1"/>
    <row r="71" s="126" customFormat="1"/>
    <row r="72" s="126" customFormat="1"/>
    <row r="73" s="126" customFormat="1"/>
    <row r="74" s="126" customFormat="1"/>
    <row r="75" s="126" customFormat="1"/>
    <row r="76" s="126" customFormat="1"/>
    <row r="77" s="126" customFormat="1"/>
    <row r="78" s="126" customFormat="1"/>
    <row r="79" s="126" customFormat="1"/>
    <row r="80" s="126" customFormat="1"/>
    <row r="81" s="126" customFormat="1"/>
    <row r="82" s="126" customFormat="1"/>
    <row r="83" s="126" customFormat="1"/>
    <row r="84" s="126" customFormat="1"/>
    <row r="85" s="126" customFormat="1"/>
    <row r="86" s="126" customFormat="1"/>
    <row r="87" s="126" customFormat="1"/>
    <row r="88" s="126" customFormat="1"/>
    <row r="89" s="126" customFormat="1"/>
    <row r="90" s="126" customFormat="1"/>
    <row r="91" s="126" customFormat="1"/>
    <row r="92" s="126" customFormat="1"/>
    <row r="93" s="126" customFormat="1"/>
    <row r="94" s="126" customFormat="1"/>
    <row r="95" s="126" customFormat="1"/>
    <row r="96" s="126" customFormat="1"/>
    <row r="97" s="126" customFormat="1"/>
    <row r="98" s="126" customFormat="1"/>
    <row r="99" s="126" customFormat="1"/>
    <row r="100" s="126" customFormat="1"/>
    <row r="101" s="126" customFormat="1"/>
    <row r="102" s="126" customFormat="1"/>
    <row r="103" s="126" customFormat="1"/>
    <row r="104" s="126" customFormat="1"/>
    <row r="105" s="126" customFormat="1"/>
    <row r="106" s="126" customFormat="1"/>
    <row r="107" s="126" customFormat="1"/>
    <row r="108" s="126" customFormat="1"/>
    <row r="109" s="126" customFormat="1"/>
    <row r="110" s="126" customFormat="1"/>
    <row r="111" s="126" customFormat="1"/>
    <row r="112" s="126" customFormat="1"/>
    <row r="113" s="126" customFormat="1"/>
    <row r="114" s="126" customFormat="1"/>
    <row r="115" s="126" customFormat="1"/>
    <row r="116" s="126" customFormat="1"/>
    <row r="117" s="126" customFormat="1"/>
    <row r="118" s="126" customFormat="1"/>
    <row r="119" s="126" customFormat="1"/>
    <row r="120" s="126" customFormat="1"/>
    <row r="121" s="126" customFormat="1"/>
    <row r="122" s="126" customFormat="1"/>
    <row r="123" s="126" customFormat="1"/>
    <row r="124" s="126" customFormat="1"/>
    <row r="125" s="126" customFormat="1"/>
    <row r="126" s="126" customFormat="1"/>
    <row r="127" s="126" customFormat="1"/>
    <row r="128" s="126" customFormat="1"/>
    <row r="129" s="126" customFormat="1"/>
    <row r="130" s="126" customFormat="1"/>
    <row r="131" s="126" customFormat="1"/>
    <row r="132" s="126" customFormat="1"/>
    <row r="133" s="126" customFormat="1"/>
    <row r="134" s="126" customFormat="1"/>
    <row r="135" s="126" customFormat="1"/>
    <row r="136" s="126" customFormat="1"/>
    <row r="137" s="126" customFormat="1"/>
    <row r="138" s="126" customFormat="1"/>
    <row r="139" s="126" customFormat="1"/>
    <row r="140" s="126" customFormat="1"/>
    <row r="141" s="126" customFormat="1"/>
    <row r="142" s="126" customFormat="1"/>
    <row r="143" s="126" customFormat="1"/>
    <row r="144" s="126" customFormat="1"/>
    <row r="145" s="126" customFormat="1"/>
    <row r="146" s="126" customFormat="1"/>
    <row r="147" s="126" customFormat="1"/>
    <row r="148" s="126" customFormat="1"/>
    <row r="149" s="126" customFormat="1"/>
    <row r="150" s="126" customFormat="1"/>
    <row r="151" s="126" customFormat="1"/>
    <row r="152" s="126" customFormat="1"/>
    <row r="153" s="126" customFormat="1"/>
    <row r="154" s="126" customFormat="1"/>
    <row r="155" s="126" customFormat="1"/>
    <row r="156" s="126" customFormat="1"/>
    <row r="157" s="126" customFormat="1"/>
    <row r="158" s="126" customFormat="1"/>
    <row r="159" s="126" customFormat="1"/>
    <row r="160" s="126" customFormat="1"/>
    <row r="161" s="126" customFormat="1"/>
    <row r="162" s="126" customFormat="1"/>
    <row r="163" s="126" customFormat="1"/>
    <row r="164" s="126" customFormat="1"/>
    <row r="165" s="126" customFormat="1"/>
    <row r="166" s="126" customFormat="1"/>
    <row r="167" s="126" customFormat="1"/>
    <row r="168" s="126" customFormat="1"/>
    <row r="169" s="126" customFormat="1"/>
    <row r="170" s="126" customFormat="1"/>
    <row r="171" s="126" customFormat="1"/>
    <row r="172" s="126" customFormat="1"/>
    <row r="173" s="126" customFormat="1"/>
    <row r="174" s="126" customFormat="1"/>
    <row r="175" s="126" customFormat="1"/>
    <row r="176" s="126" customFormat="1"/>
    <row r="177" s="126" customFormat="1"/>
    <row r="178" s="126" customFormat="1"/>
    <row r="179" s="126" customFormat="1"/>
    <row r="180" s="126" customFormat="1"/>
    <row r="181" s="126" customFormat="1"/>
    <row r="182" s="126" customFormat="1"/>
    <row r="183" s="126" customFormat="1"/>
    <row r="184" s="126" customFormat="1"/>
    <row r="185" s="126" customFormat="1"/>
    <row r="186" s="126" customFormat="1"/>
    <row r="187" s="126" customFormat="1"/>
    <row r="188" s="126" customFormat="1"/>
    <row r="189" s="126" customFormat="1"/>
    <row r="190" s="126" customFormat="1"/>
    <row r="191" s="126" customFormat="1"/>
    <row r="192" s="126" customFormat="1"/>
    <row r="193" s="126" customFormat="1"/>
    <row r="194" s="126" customFormat="1"/>
    <row r="195" s="126" customFormat="1"/>
    <row r="196" s="126" customFormat="1"/>
    <row r="197" s="126" customFormat="1"/>
    <row r="198" s="126" customFormat="1"/>
    <row r="199" s="126" customFormat="1"/>
    <row r="200" s="126" customFormat="1"/>
    <row r="201" s="126" customFormat="1"/>
    <row r="202" s="126" customFormat="1"/>
    <row r="203" s="126" customFormat="1"/>
    <row r="204" s="126" customFormat="1"/>
    <row r="205" s="126" customFormat="1"/>
    <row r="206" s="126" customFormat="1"/>
    <row r="207" s="126" customFormat="1"/>
    <row r="208" s="126" customFormat="1"/>
    <row r="209" s="126" customFormat="1"/>
    <row r="210" s="126" customFormat="1"/>
    <row r="211" s="126" customFormat="1"/>
    <row r="212" s="126" customFormat="1"/>
    <row r="213" s="126" customFormat="1"/>
    <row r="214" s="126" customFormat="1"/>
    <row r="215" s="126" customFormat="1"/>
    <row r="216" s="126" customFormat="1"/>
    <row r="217" s="126" customFormat="1"/>
    <row r="218" s="126" customFormat="1"/>
    <row r="219" s="126" customFormat="1"/>
    <row r="220" s="126" customFormat="1"/>
    <row r="221" s="126" customFormat="1"/>
    <row r="222" s="126" customFormat="1"/>
    <row r="223" s="126" customFormat="1"/>
    <row r="224" s="126" customFormat="1"/>
    <row r="225" s="126" customFormat="1"/>
    <row r="226" s="126" customFormat="1"/>
    <row r="227" s="126" customFormat="1"/>
    <row r="228" s="126" customFormat="1"/>
    <row r="229" s="126" customFormat="1"/>
    <row r="230" s="126" customFormat="1"/>
    <row r="231" s="126" customFormat="1"/>
    <row r="232" s="126" customFormat="1"/>
    <row r="233" s="126" customFormat="1"/>
    <row r="234" s="126" customFormat="1"/>
    <row r="235" s="126" customFormat="1"/>
    <row r="236" s="126" customFormat="1"/>
    <row r="237" s="126" customFormat="1"/>
    <row r="238" s="126" customFormat="1"/>
    <row r="239" s="126" customFormat="1"/>
    <row r="240" s="126" customFormat="1"/>
    <row r="241" s="126" customFormat="1"/>
    <row r="242" s="126" customFormat="1"/>
    <row r="243" s="126" customFormat="1"/>
    <row r="244" s="126" customFormat="1"/>
    <row r="245" s="126" customFormat="1"/>
    <row r="246" s="126" customFormat="1"/>
    <row r="247" s="126" customFormat="1"/>
    <row r="248" s="126" customFormat="1"/>
    <row r="249" s="126" customFormat="1"/>
    <row r="250" s="126" customFormat="1"/>
    <row r="251" s="126" customFormat="1"/>
    <row r="252" s="126" customFormat="1"/>
    <row r="253" s="126" customFormat="1"/>
    <row r="254" s="126" customFormat="1"/>
    <row r="255" s="126" customFormat="1"/>
    <row r="256" s="126" customFormat="1"/>
    <row r="257" s="126" customFormat="1"/>
    <row r="258" s="126" customFormat="1"/>
    <row r="259" s="126" customFormat="1"/>
    <row r="260" s="126" customFormat="1"/>
    <row r="261" s="126" customFormat="1"/>
    <row r="262" s="126" customFormat="1"/>
    <row r="263" s="126" customFormat="1"/>
    <row r="264" s="126" customFormat="1"/>
    <row r="265" s="126" customFormat="1"/>
    <row r="266" s="126" customFormat="1"/>
    <row r="267" s="126" customFormat="1"/>
    <row r="268" s="126" customFormat="1"/>
    <row r="269" s="126" customFormat="1"/>
    <row r="270" s="126" customFormat="1"/>
    <row r="271" s="126" customFormat="1"/>
    <row r="272" s="126" customFormat="1"/>
    <row r="273" s="126" customFormat="1"/>
    <row r="274" s="126" customFormat="1"/>
    <row r="275" s="126" customFormat="1"/>
    <row r="276" s="126" customFormat="1"/>
    <row r="277" s="126" customFormat="1"/>
    <row r="278" s="126" customFormat="1"/>
    <row r="279" s="126" customFormat="1"/>
    <row r="280" s="126" customFormat="1"/>
    <row r="281" s="126" customFormat="1"/>
    <row r="282" s="126" customFormat="1"/>
    <row r="283" s="126" customFormat="1"/>
    <row r="284" s="126" customFormat="1"/>
    <row r="285" s="126" customFormat="1"/>
    <row r="286" s="126" customFormat="1"/>
    <row r="287" s="126" customFormat="1"/>
    <row r="288" s="126" customFormat="1"/>
    <row r="289" s="126" customFormat="1"/>
    <row r="290" s="126" customFormat="1"/>
    <row r="291" s="126" customFormat="1"/>
    <row r="292" s="126" customFormat="1"/>
    <row r="293" s="126" customFormat="1"/>
    <row r="294" s="126" customFormat="1"/>
    <row r="295" s="126" customFormat="1"/>
    <row r="296" s="126" customFormat="1"/>
    <row r="297" s="126" customFormat="1"/>
    <row r="298" s="126" customFormat="1"/>
    <row r="299" s="126" customFormat="1"/>
    <row r="300" s="126" customFormat="1"/>
    <row r="301" s="126" customFormat="1"/>
    <row r="302" s="126" customFormat="1"/>
    <row r="303" s="126" customFormat="1"/>
    <row r="304" s="126" customFormat="1"/>
    <row r="305" s="126" customFormat="1"/>
    <row r="306" s="126" customFormat="1"/>
    <row r="307" s="126" customFormat="1"/>
    <row r="308" s="126" customFormat="1"/>
    <row r="309" s="126" customFormat="1"/>
    <row r="310" s="126" customFormat="1"/>
    <row r="311" s="126" customFormat="1"/>
    <row r="312" s="126" customFormat="1"/>
    <row r="313" s="126" customFormat="1"/>
    <row r="314" s="126" customFormat="1"/>
    <row r="315" s="126" customFormat="1"/>
    <row r="316" s="126" customFormat="1"/>
    <row r="317" s="126" customFormat="1"/>
    <row r="318" s="126" customFormat="1"/>
    <row r="319" s="126" customFormat="1"/>
    <row r="320" s="126" customFormat="1"/>
    <row r="321" s="126" customFormat="1"/>
    <row r="322" s="126" customFormat="1"/>
    <row r="323" s="126" customFormat="1"/>
    <row r="324" s="126" customFormat="1"/>
    <row r="325" s="126" customFormat="1"/>
    <row r="326" s="126" customFormat="1"/>
    <row r="327" s="126" customFormat="1"/>
    <row r="328" s="126" customFormat="1"/>
    <row r="329" s="126" customFormat="1"/>
    <row r="330" s="126" customFormat="1"/>
    <row r="331" s="126" customFormat="1"/>
    <row r="332" s="126" customFormat="1"/>
    <row r="333" s="126" customFormat="1"/>
    <row r="334" s="126" customFormat="1"/>
    <row r="335" s="126" customFormat="1"/>
    <row r="336" s="126" customFormat="1"/>
    <row r="337" s="126" customFormat="1"/>
    <row r="338" s="126" customFormat="1"/>
    <row r="339" s="126" customFormat="1"/>
    <row r="340" s="126" customFormat="1"/>
    <row r="341" s="126" customFormat="1"/>
    <row r="342" s="126" customFormat="1"/>
    <row r="343" s="126" customFormat="1"/>
    <row r="344" s="126" customFormat="1"/>
    <row r="345" s="126" customFormat="1"/>
    <row r="346" s="126" customFormat="1"/>
    <row r="347" s="126" customFormat="1"/>
    <row r="348" s="126" customFormat="1"/>
    <row r="349" s="126" customFormat="1"/>
    <row r="350" s="126" customFormat="1"/>
    <row r="351" s="126" customFormat="1"/>
    <row r="352" s="126" customFormat="1"/>
    <row r="353" s="126" customFormat="1"/>
    <row r="354" s="126" customFormat="1"/>
    <row r="355" s="126" customFormat="1"/>
    <row r="356" s="126" customFormat="1"/>
    <row r="357" s="126" customFormat="1"/>
    <row r="358" s="126" customFormat="1"/>
    <row r="359" s="126" customFormat="1"/>
    <row r="360" s="126" customFormat="1"/>
    <row r="361" s="126" customFormat="1"/>
    <row r="362" s="126" customFormat="1"/>
    <row r="363" s="126" customFormat="1"/>
    <row r="364" s="126" customFormat="1"/>
    <row r="365" s="126" customFormat="1"/>
    <row r="366" s="126" customFormat="1"/>
    <row r="367" s="126" customFormat="1"/>
    <row r="368" s="126" customFormat="1"/>
    <row r="369" s="126" customFormat="1"/>
    <row r="370" s="126" customFormat="1"/>
    <row r="371" s="126" customFormat="1"/>
    <row r="372" s="126" customFormat="1"/>
    <row r="373" s="126" customFormat="1"/>
    <row r="374" s="126" customFormat="1"/>
    <row r="375" s="126" customFormat="1"/>
    <row r="376" s="126" customFormat="1"/>
    <row r="377" s="126" customFormat="1"/>
    <row r="378" s="126" customFormat="1"/>
    <row r="379" s="126" customFormat="1"/>
    <row r="380" s="126" customFormat="1"/>
    <row r="381" s="126" customFormat="1"/>
    <row r="382" s="126" customFormat="1"/>
    <row r="383" s="126" customFormat="1"/>
    <row r="384" s="126" customFormat="1"/>
    <row r="385" s="126" customFormat="1"/>
    <row r="386" s="126" customFormat="1"/>
    <row r="387" s="126" customFormat="1"/>
    <row r="388" s="126" customFormat="1"/>
    <row r="389" s="126" customFormat="1"/>
    <row r="390" s="126" customFormat="1"/>
    <row r="391" s="126" customFormat="1"/>
    <row r="392" s="126" customFormat="1"/>
    <row r="393" s="126" customFormat="1"/>
    <row r="394" s="126" customFormat="1"/>
    <row r="395" s="126" customFormat="1"/>
    <row r="396" s="126" customFormat="1"/>
    <row r="397" s="126" customFormat="1"/>
    <row r="398" s="126" customFormat="1"/>
    <row r="399" s="126" customFormat="1"/>
    <row r="400" s="126" customFormat="1"/>
    <row r="401" s="126" customFormat="1"/>
    <row r="402" s="126" customFormat="1"/>
    <row r="403" s="126" customFormat="1"/>
    <row r="404" s="126" customFormat="1"/>
    <row r="405" s="126" customFormat="1"/>
    <row r="406" s="126" customFormat="1"/>
    <row r="407" s="126" customFormat="1"/>
    <row r="408" s="126" customFormat="1"/>
    <row r="409" s="126" customFormat="1"/>
    <row r="410" s="126" customFormat="1"/>
    <row r="411" s="126" customFormat="1"/>
    <row r="412" s="126" customFormat="1"/>
    <row r="413" s="126" customFormat="1"/>
    <row r="414" s="126" customFormat="1"/>
    <row r="415" s="126" customFormat="1"/>
    <row r="416" s="126" customFormat="1"/>
    <row r="417" s="126" customFormat="1"/>
    <row r="418" s="126" customFormat="1"/>
    <row r="419" s="126" customFormat="1"/>
    <row r="420" s="126" customFormat="1"/>
    <row r="421" s="126" customFormat="1"/>
    <row r="422" s="126" customFormat="1"/>
    <row r="423" s="126" customFormat="1"/>
    <row r="424" s="126" customFormat="1"/>
    <row r="425" s="126" customFormat="1"/>
    <row r="426" s="126" customFormat="1"/>
    <row r="427" s="126" customFormat="1"/>
    <row r="428" s="126" customFormat="1"/>
    <row r="429" s="126" customFormat="1"/>
    <row r="430" s="126" customFormat="1"/>
    <row r="431" s="126" customFormat="1"/>
    <row r="432" s="126" customFormat="1"/>
    <row r="433" s="126" customFormat="1"/>
    <row r="434" s="126" customFormat="1"/>
    <row r="435" s="126" customFormat="1"/>
    <row r="436" s="126" customFormat="1"/>
    <row r="437" s="126" customFormat="1"/>
    <row r="438" s="126" customFormat="1"/>
    <row r="439" s="126" customFormat="1"/>
    <row r="440" s="126" customFormat="1"/>
    <row r="441" s="126" customFormat="1"/>
    <row r="442" s="126" customFormat="1"/>
    <row r="443" s="126" customFormat="1"/>
    <row r="444" s="126" customFormat="1"/>
    <row r="445" s="126" customFormat="1"/>
    <row r="446" s="126" customFormat="1"/>
    <row r="447" s="126" customFormat="1"/>
    <row r="448" s="126" customFormat="1"/>
    <row r="449" s="126" customFormat="1"/>
    <row r="450" s="126" customFormat="1"/>
    <row r="451" s="126" customFormat="1"/>
    <row r="452" s="126" customFormat="1"/>
    <row r="453" s="126" customFormat="1"/>
    <row r="454" s="126" customFormat="1"/>
    <row r="455" s="126" customFormat="1"/>
    <row r="456" s="126" customFormat="1"/>
    <row r="457" s="126" customFormat="1"/>
    <row r="458" s="126" customFormat="1"/>
    <row r="459" s="126" customFormat="1"/>
    <row r="460" s="126" customFormat="1"/>
    <row r="461" s="126" customFormat="1"/>
    <row r="462" s="126" customFormat="1"/>
    <row r="463" s="126" customFormat="1"/>
    <row r="464" s="126" customFormat="1"/>
    <row r="465" s="126" customFormat="1"/>
    <row r="466" s="126" customFormat="1"/>
    <row r="467" s="126" customFormat="1"/>
    <row r="468" s="126" customFormat="1"/>
    <row r="469" s="126" customFormat="1"/>
    <row r="470" s="126" customFormat="1"/>
    <row r="471" s="126" customFormat="1"/>
    <row r="472" s="126" customFormat="1"/>
    <row r="473" s="126" customFormat="1"/>
    <row r="474" s="126" customFormat="1"/>
    <row r="475" s="126" customFormat="1"/>
    <row r="476" s="126" customFormat="1"/>
    <row r="477" s="126" customFormat="1"/>
    <row r="478" s="126" customFormat="1"/>
    <row r="479" s="126" customFormat="1"/>
    <row r="480" s="126" customFormat="1"/>
    <row r="481" s="126" customFormat="1"/>
    <row r="482" s="126" customFormat="1"/>
    <row r="483" s="126" customFormat="1"/>
    <row r="484" s="126" customFormat="1"/>
    <row r="485" s="126" customFormat="1"/>
    <row r="486" s="126" customFormat="1"/>
    <row r="487" s="126" customFormat="1"/>
    <row r="488" s="126" customFormat="1"/>
    <row r="489" s="126" customFormat="1"/>
    <row r="490" s="126" customFormat="1"/>
    <row r="491" s="126" customFormat="1"/>
    <row r="492" s="126" customFormat="1"/>
    <row r="493" s="126" customFormat="1"/>
    <row r="494" s="126" customFormat="1"/>
    <row r="495" s="126" customFormat="1"/>
    <row r="496" s="126" customFormat="1"/>
    <row r="497" s="126" customFormat="1"/>
    <row r="498" s="126" customFormat="1"/>
    <row r="499" s="126" customFormat="1"/>
    <row r="500" s="126" customFormat="1"/>
    <row r="501" s="126" customFormat="1"/>
    <row r="502" s="126" customFormat="1"/>
    <row r="503" s="126" customFormat="1"/>
    <row r="504" s="126" customFormat="1"/>
    <row r="505" s="126" customFormat="1"/>
    <row r="506" s="126" customFormat="1"/>
    <row r="507" s="126" customFormat="1"/>
    <row r="508" s="126" customFormat="1"/>
    <row r="509" s="126" customFormat="1"/>
    <row r="510" s="126" customFormat="1"/>
    <row r="511" s="126" customFormat="1"/>
    <row r="512" s="126" customFormat="1"/>
    <row r="513" s="126" customFormat="1"/>
    <row r="514" s="126" customFormat="1"/>
    <row r="515" s="126" customFormat="1"/>
    <row r="516" s="126" customFormat="1"/>
    <row r="517" s="126" customFormat="1"/>
    <row r="518" s="126" customFormat="1"/>
    <row r="519" s="126" customFormat="1"/>
    <row r="520" s="126" customFormat="1"/>
    <row r="521" s="126" customFormat="1"/>
    <row r="522" s="126" customFormat="1"/>
    <row r="523" s="126" customFormat="1"/>
    <row r="524" s="126" customFormat="1"/>
    <row r="525" s="126" customFormat="1"/>
    <row r="526" s="126" customFormat="1"/>
    <row r="527" s="126" customFormat="1"/>
    <row r="528" s="126" customFormat="1"/>
    <row r="529" s="126" customFormat="1"/>
    <row r="530" s="126" customFormat="1"/>
    <row r="531" s="126" customFormat="1"/>
    <row r="532" s="126" customFormat="1"/>
    <row r="533" s="126" customFormat="1"/>
    <row r="534" s="126" customFormat="1"/>
    <row r="535" s="126" customFormat="1"/>
    <row r="536" s="126" customFormat="1"/>
    <row r="537" s="126" customFormat="1"/>
    <row r="538" s="126" customFormat="1"/>
    <row r="539" s="126" customFormat="1"/>
    <row r="540" s="126" customFormat="1"/>
    <row r="541" s="126" customFormat="1"/>
    <row r="542" s="126" customFormat="1"/>
    <row r="543" s="126" customFormat="1"/>
    <row r="544" s="126" customFormat="1"/>
    <row r="545" s="126" customFormat="1"/>
    <row r="546" s="126" customFormat="1"/>
    <row r="547" s="126" customFormat="1"/>
    <row r="548" s="126" customFormat="1"/>
    <row r="549" s="126" customFormat="1"/>
    <row r="550" s="126" customFormat="1"/>
    <row r="551" s="126" customFormat="1"/>
    <row r="552" s="126" customFormat="1"/>
    <row r="553" s="126" customFormat="1"/>
    <row r="554" s="126" customFormat="1"/>
    <row r="555" s="126" customFormat="1"/>
    <row r="556" s="126" customFormat="1"/>
    <row r="557" s="126" customFormat="1"/>
    <row r="558" s="126" customFormat="1"/>
    <row r="559" s="126" customFormat="1"/>
    <row r="560" s="126" customFormat="1"/>
    <row r="561" s="126" customFormat="1"/>
    <row r="562" s="126" customFormat="1"/>
    <row r="563" s="126" customFormat="1"/>
    <row r="564" s="126" customFormat="1"/>
    <row r="565" s="126" customFormat="1"/>
    <row r="566" s="126" customFormat="1"/>
    <row r="567" s="126" customFormat="1"/>
    <row r="568" s="126" customFormat="1"/>
    <row r="569" s="126" customFormat="1"/>
    <row r="570" s="126" customFormat="1"/>
    <row r="571" s="126" customFormat="1"/>
    <row r="572" s="126" customFormat="1"/>
    <row r="573" s="126" customFormat="1"/>
    <row r="574" s="126" customFormat="1"/>
    <row r="575" s="126" customFormat="1"/>
    <row r="576" s="126" customFormat="1"/>
    <row r="577" s="126" customFormat="1"/>
    <row r="578" s="126" customFormat="1"/>
    <row r="579" s="126" customFormat="1"/>
    <row r="580" s="126" customFormat="1"/>
    <row r="581" s="126" customFormat="1"/>
    <row r="582" s="126" customFormat="1"/>
    <row r="583" s="126" customFormat="1"/>
    <row r="584" s="126" customFormat="1"/>
    <row r="585" s="126" customFormat="1"/>
    <row r="586" s="126" customFormat="1"/>
    <row r="587" s="126" customFormat="1"/>
    <row r="588" s="126" customFormat="1"/>
    <row r="589" s="126" customFormat="1"/>
    <row r="590" s="126" customFormat="1"/>
    <row r="591" s="126" customFormat="1"/>
    <row r="592" s="126" customFormat="1"/>
    <row r="593" s="126" customFormat="1"/>
    <row r="594" s="126" customFormat="1"/>
    <row r="595" s="126" customFormat="1"/>
    <row r="596" s="126" customFormat="1"/>
    <row r="597" s="126" customFormat="1"/>
    <row r="598" s="126" customFormat="1"/>
    <row r="599" s="126" customFormat="1"/>
    <row r="600" s="126" customFormat="1"/>
    <row r="601" s="126" customFormat="1"/>
    <row r="602" s="126" customFormat="1"/>
    <row r="603" s="126" customFormat="1"/>
    <row r="604" s="126" customFormat="1"/>
    <row r="605" s="126" customFormat="1"/>
    <row r="606" s="126" customFormat="1"/>
    <row r="607" s="126" customFormat="1"/>
    <row r="608" s="126" customFormat="1"/>
    <row r="609" s="126" customFormat="1"/>
    <row r="610" s="126" customFormat="1"/>
    <row r="611" s="126" customFormat="1"/>
    <row r="612" s="126" customFormat="1"/>
    <row r="613" s="126" customFormat="1"/>
    <row r="614" s="126" customFormat="1"/>
    <row r="615" s="126" customFormat="1"/>
    <row r="616" s="126" customFormat="1"/>
    <row r="617" s="126" customFormat="1"/>
    <row r="618" s="126" customFormat="1"/>
    <row r="619" s="126" customFormat="1"/>
    <row r="620" s="126" customFormat="1"/>
    <row r="621" s="126" customFormat="1"/>
    <row r="622" s="126" customFormat="1"/>
    <row r="623" s="126" customFormat="1"/>
    <row r="624" s="126" customFormat="1"/>
    <row r="625" s="126" customFormat="1"/>
    <row r="626" s="126" customFormat="1"/>
    <row r="627" s="126" customFormat="1"/>
    <row r="628" s="126" customFormat="1"/>
    <row r="629" s="126" customFormat="1"/>
    <row r="630" s="126" customFormat="1"/>
    <row r="631" s="126" customFormat="1"/>
    <row r="632" s="126" customFormat="1"/>
    <row r="633" s="126" customFormat="1"/>
    <row r="634" s="126" customFormat="1"/>
    <row r="635" s="126" customFormat="1"/>
    <row r="636" s="126" customFormat="1"/>
    <row r="637" s="126" customFormat="1"/>
    <row r="638" s="126" customFormat="1"/>
    <row r="639" s="126" customFormat="1"/>
    <row r="640" s="126" customFormat="1"/>
    <row r="641" s="126" customFormat="1"/>
    <row r="642" s="126" customFormat="1"/>
    <row r="643" s="126" customFormat="1"/>
    <row r="644" s="126" customFormat="1"/>
    <row r="645" s="126" customFormat="1"/>
    <row r="646" s="126" customFormat="1"/>
    <row r="647" s="126" customFormat="1"/>
    <row r="648" s="126" customFormat="1"/>
    <row r="649" s="126" customFormat="1"/>
    <row r="650" s="126" customFormat="1"/>
    <row r="651" s="126" customFormat="1"/>
    <row r="652" s="126" customFormat="1"/>
    <row r="653" s="126" customFormat="1"/>
    <row r="654" s="126" customFormat="1"/>
    <row r="655" s="126" customFormat="1"/>
    <row r="656" s="126" customFormat="1"/>
    <row r="657" s="126" customFormat="1"/>
    <row r="658" s="126" customFormat="1"/>
    <row r="659" s="126" customFormat="1"/>
    <row r="660" s="126" customFormat="1"/>
    <row r="661" s="126" customFormat="1"/>
    <row r="662" s="126" customFormat="1"/>
    <row r="663" s="126" customFormat="1"/>
    <row r="664" s="126" customFormat="1"/>
    <row r="665" s="126" customFormat="1"/>
    <row r="666" s="126" customFormat="1"/>
    <row r="667" s="126" customFormat="1"/>
    <row r="668" s="126" customFormat="1"/>
    <row r="669" s="126" customFormat="1"/>
    <row r="670" s="126" customFormat="1"/>
    <row r="671" s="126" customFormat="1"/>
    <row r="672" s="126" customFormat="1"/>
    <row r="673" s="126" customFormat="1"/>
    <row r="674" s="126" customFormat="1"/>
    <row r="675" s="126" customFormat="1"/>
    <row r="676" s="126" customFormat="1"/>
    <row r="677" s="126" customFormat="1"/>
    <row r="678" s="126" customFormat="1"/>
    <row r="679" s="126" customFormat="1"/>
    <row r="680" s="126" customFormat="1"/>
    <row r="681" s="126" customFormat="1"/>
    <row r="682" s="126" customFormat="1"/>
    <row r="683" s="126" customFormat="1"/>
    <row r="684" s="126" customFormat="1"/>
    <row r="685" s="126" customFormat="1"/>
    <row r="686" s="126" customFormat="1"/>
    <row r="687" s="126" customFormat="1"/>
    <row r="688" s="126" customFormat="1"/>
    <row r="689" s="126" customFormat="1"/>
    <row r="690" s="126" customFormat="1"/>
    <row r="691" s="126" customFormat="1"/>
    <row r="692" s="126" customFormat="1"/>
    <row r="693" s="126" customFormat="1"/>
    <row r="694" s="126" customFormat="1"/>
    <row r="695" s="126" customFormat="1"/>
    <row r="696" s="126" customFormat="1"/>
    <row r="697" s="126" customFormat="1"/>
    <row r="698" s="126" customFormat="1"/>
    <row r="699" s="126" customFormat="1"/>
    <row r="700" s="126" customFormat="1"/>
    <row r="701" s="126" customFormat="1"/>
    <row r="702" s="126" customFormat="1"/>
    <row r="703" s="126" customFormat="1"/>
    <row r="704" s="126" customFormat="1"/>
    <row r="705" s="126" customFormat="1"/>
    <row r="706" s="126" customFormat="1"/>
    <row r="707" s="126" customFormat="1"/>
    <row r="708" s="126" customFormat="1"/>
    <row r="709" s="126" customFormat="1"/>
    <row r="710" s="126" customFormat="1"/>
    <row r="711" s="126" customFormat="1"/>
    <row r="712" s="126" customFormat="1"/>
    <row r="713" s="126" customFormat="1"/>
    <row r="714" s="126" customFormat="1"/>
    <row r="715" s="126" customFormat="1"/>
    <row r="716" s="126" customFormat="1"/>
    <row r="717" s="126" customFormat="1"/>
    <row r="718" s="126" customFormat="1"/>
    <row r="719" s="126" customFormat="1"/>
    <row r="720" s="126" customFormat="1"/>
    <row r="721" s="126" customFormat="1"/>
    <row r="722" s="126" customFormat="1"/>
    <row r="723" s="126" customFormat="1"/>
    <row r="724" s="126" customFormat="1"/>
    <row r="725" s="126" customFormat="1"/>
    <row r="726" s="126" customFormat="1"/>
    <row r="727" s="126" customFormat="1"/>
    <row r="728" s="126" customFormat="1"/>
    <row r="729" s="126" customFormat="1"/>
    <row r="730" s="126" customFormat="1"/>
    <row r="731" s="126" customFormat="1"/>
    <row r="732" s="126" customFormat="1"/>
    <row r="733" s="126" customFormat="1"/>
    <row r="734" s="126" customFormat="1"/>
    <row r="735" s="126" customFormat="1"/>
  </sheetData>
  <mergeCells count="1">
    <mergeCell ref="B2:D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IX260"/>
  <sheetViews>
    <sheetView zoomScale="70" zoomScaleNormal="70" workbookViewId="0">
      <selection activeCell="D24" sqref="D24"/>
    </sheetView>
  </sheetViews>
  <sheetFormatPr baseColWidth="10" defaultRowHeight="15"/>
  <cols>
    <col min="2" max="2" width="40.42578125" customWidth="1"/>
    <col min="3" max="3" width="74.85546875" hidden="1" customWidth="1"/>
    <col min="4" max="4" width="147.85546875" customWidth="1"/>
    <col min="5" max="5" width="26.140625" style="139" customWidth="1"/>
    <col min="11" max="258" width="11.42578125" style="126"/>
  </cols>
  <sheetData>
    <row r="1" spans="1:10" s="126" customFormat="1">
      <c r="E1" s="149"/>
    </row>
    <row r="2" spans="1:10" ht="33.75">
      <c r="A2" s="7"/>
      <c r="B2" s="452" t="s">
        <v>119</v>
      </c>
      <c r="C2" s="452"/>
      <c r="D2" s="452"/>
      <c r="E2" s="452"/>
      <c r="F2" s="7"/>
      <c r="G2" s="7"/>
      <c r="H2" s="7"/>
      <c r="I2" s="7"/>
      <c r="J2" s="7"/>
    </row>
    <row r="3" spans="1:10">
      <c r="A3" s="7"/>
      <c r="B3" s="115"/>
      <c r="C3" s="115"/>
      <c r="D3" s="115"/>
      <c r="E3" s="147"/>
      <c r="F3" s="7"/>
      <c r="G3" s="7"/>
      <c r="H3" s="7"/>
      <c r="I3" s="7"/>
      <c r="J3" s="7"/>
    </row>
    <row r="4" spans="1:10" ht="60">
      <c r="A4" s="7"/>
      <c r="B4" s="25"/>
      <c r="C4" s="116" t="s">
        <v>120</v>
      </c>
      <c r="D4" s="116" t="s">
        <v>121</v>
      </c>
      <c r="E4" s="147"/>
      <c r="F4" s="7"/>
      <c r="G4" s="7"/>
      <c r="H4" s="7"/>
      <c r="I4" s="7"/>
      <c r="J4" s="7"/>
    </row>
    <row r="5" spans="1:10" ht="76.5" customHeight="1">
      <c r="A5" s="26" t="s">
        <v>122</v>
      </c>
      <c r="B5" s="117" t="s">
        <v>282</v>
      </c>
      <c r="C5" s="118" t="s">
        <v>123</v>
      </c>
      <c r="D5" s="119" t="s">
        <v>47</v>
      </c>
      <c r="E5" s="148">
        <v>0.2</v>
      </c>
      <c r="F5" s="7"/>
      <c r="G5" s="7"/>
      <c r="H5" s="7"/>
      <c r="I5" s="7"/>
      <c r="J5" s="7"/>
    </row>
    <row r="6" spans="1:10" ht="99">
      <c r="A6" s="26" t="s">
        <v>124</v>
      </c>
      <c r="B6" s="120" t="s">
        <v>124</v>
      </c>
      <c r="C6" s="121" t="s">
        <v>125</v>
      </c>
      <c r="D6" s="122" t="s">
        <v>48</v>
      </c>
      <c r="E6" s="148">
        <v>0.4</v>
      </c>
      <c r="F6" s="7"/>
      <c r="G6" s="7"/>
      <c r="H6" s="7"/>
      <c r="I6" s="7"/>
      <c r="J6" s="7"/>
    </row>
    <row r="7" spans="1:10" ht="66">
      <c r="A7" s="26" t="s">
        <v>127</v>
      </c>
      <c r="B7" s="123" t="s">
        <v>283</v>
      </c>
      <c r="C7" s="121" t="s">
        <v>128</v>
      </c>
      <c r="D7" s="122" t="s">
        <v>129</v>
      </c>
      <c r="E7" s="148">
        <v>0.6</v>
      </c>
      <c r="F7" s="7"/>
      <c r="G7" s="7"/>
      <c r="H7" s="7"/>
      <c r="I7" s="7"/>
      <c r="J7" s="7"/>
    </row>
    <row r="8" spans="1:10" ht="66">
      <c r="A8" s="26" t="s">
        <v>130</v>
      </c>
      <c r="B8" s="124" t="s">
        <v>284</v>
      </c>
      <c r="C8" s="121" t="s">
        <v>131</v>
      </c>
      <c r="D8" s="122" t="s">
        <v>313</v>
      </c>
      <c r="E8" s="148">
        <v>0.8</v>
      </c>
      <c r="F8" s="7"/>
      <c r="G8" s="7"/>
      <c r="H8" s="7"/>
      <c r="I8" s="7"/>
      <c r="J8" s="7"/>
    </row>
    <row r="9" spans="1:10" ht="66">
      <c r="A9" s="26" t="s">
        <v>132</v>
      </c>
      <c r="B9" s="125" t="s">
        <v>285</v>
      </c>
      <c r="C9" s="121" t="s">
        <v>133</v>
      </c>
      <c r="D9" s="122" t="s">
        <v>50</v>
      </c>
      <c r="E9" s="148">
        <v>1</v>
      </c>
      <c r="F9" s="7"/>
      <c r="G9" s="7"/>
      <c r="H9" s="7"/>
      <c r="I9" s="7"/>
      <c r="J9" s="7"/>
    </row>
    <row r="10" spans="1:10" ht="20.25">
      <c r="A10" s="26"/>
      <c r="B10" s="26"/>
      <c r="C10" s="27"/>
      <c r="D10" s="27"/>
      <c r="E10" s="147"/>
      <c r="F10" s="7"/>
      <c r="G10" s="7"/>
      <c r="H10" s="7"/>
      <c r="I10" s="7"/>
      <c r="J10" s="7"/>
    </row>
    <row r="11" spans="1:10" ht="60">
      <c r="A11" s="26"/>
      <c r="B11" s="25"/>
      <c r="C11" s="116" t="s">
        <v>120</v>
      </c>
      <c r="D11" s="116" t="s">
        <v>298</v>
      </c>
      <c r="E11" s="147"/>
      <c r="F11" s="7"/>
      <c r="G11" s="7"/>
      <c r="H11" s="7"/>
      <c r="I11" s="7"/>
      <c r="J11" s="7"/>
    </row>
    <row r="12" spans="1:10" ht="79.5" customHeight="1">
      <c r="A12" s="26"/>
      <c r="B12" s="117" t="s">
        <v>282</v>
      </c>
      <c r="C12" s="118" t="s">
        <v>123</v>
      </c>
      <c r="D12" s="163" t="s">
        <v>304</v>
      </c>
      <c r="E12" s="148">
        <v>0.2</v>
      </c>
      <c r="F12" s="7"/>
      <c r="G12" s="7"/>
      <c r="H12" s="7"/>
      <c r="I12" s="7"/>
      <c r="J12" s="7"/>
    </row>
    <row r="13" spans="1:10" ht="33">
      <c r="A13" s="26"/>
      <c r="B13" s="120" t="s">
        <v>124</v>
      </c>
      <c r="C13" s="121" t="s">
        <v>125</v>
      </c>
      <c r="D13" s="163" t="s">
        <v>305</v>
      </c>
      <c r="E13" s="148">
        <v>0.4</v>
      </c>
      <c r="F13" s="7"/>
      <c r="G13" s="7"/>
      <c r="H13" s="7"/>
      <c r="I13" s="7"/>
      <c r="J13" s="7"/>
    </row>
    <row r="14" spans="1:10" ht="33">
      <c r="A14" s="26"/>
      <c r="B14" s="123" t="s">
        <v>283</v>
      </c>
      <c r="C14" s="121" t="s">
        <v>128</v>
      </c>
      <c r="D14" s="163" t="s">
        <v>306</v>
      </c>
      <c r="E14" s="148">
        <v>0.6</v>
      </c>
      <c r="F14" s="7"/>
      <c r="G14" s="7"/>
      <c r="H14" s="7"/>
      <c r="I14" s="7"/>
      <c r="J14" s="7"/>
    </row>
    <row r="15" spans="1:10" ht="33">
      <c r="A15" s="26"/>
      <c r="B15" s="124" t="s">
        <v>284</v>
      </c>
      <c r="C15" s="121" t="s">
        <v>131</v>
      </c>
      <c r="D15" s="163" t="s">
        <v>307</v>
      </c>
      <c r="E15" s="148">
        <v>0.8</v>
      </c>
      <c r="F15" s="7"/>
      <c r="G15" s="7"/>
      <c r="H15" s="7"/>
      <c r="I15" s="7"/>
      <c r="J15" s="7"/>
    </row>
    <row r="16" spans="1:10" ht="46.5" customHeight="1">
      <c r="A16" s="26"/>
      <c r="B16" s="125" t="s">
        <v>285</v>
      </c>
      <c r="C16" s="121" t="s">
        <v>133</v>
      </c>
      <c r="D16" s="163" t="s">
        <v>308</v>
      </c>
      <c r="E16" s="148">
        <v>1</v>
      </c>
      <c r="F16" s="7"/>
      <c r="G16" s="7"/>
      <c r="H16" s="7"/>
      <c r="I16" s="7"/>
      <c r="J16" s="7"/>
    </row>
    <row r="17" spans="1:10" ht="20.25">
      <c r="A17" s="26"/>
      <c r="B17" s="26"/>
      <c r="C17" s="27"/>
      <c r="D17" s="27"/>
      <c r="E17" s="147"/>
      <c r="F17" s="7"/>
      <c r="G17" s="7"/>
      <c r="H17" s="7"/>
      <c r="I17" s="7"/>
      <c r="J17" s="7"/>
    </row>
    <row r="18" spans="1:10" ht="16.5">
      <c r="A18" s="26"/>
      <c r="B18" s="28"/>
      <c r="C18" s="28"/>
      <c r="D18" s="28"/>
      <c r="E18" s="147"/>
      <c r="F18" s="7"/>
      <c r="G18" s="7"/>
      <c r="H18" s="7"/>
      <c r="I18" s="7"/>
      <c r="J18" s="7"/>
    </row>
    <row r="19" spans="1:10" ht="60">
      <c r="A19" s="26"/>
      <c r="B19" s="25"/>
      <c r="C19" s="116" t="s">
        <v>120</v>
      </c>
      <c r="D19" s="116" t="s">
        <v>311</v>
      </c>
      <c r="E19" s="147"/>
      <c r="F19" s="7"/>
      <c r="G19" s="7"/>
      <c r="H19" s="7"/>
      <c r="I19" s="7"/>
      <c r="J19" s="7"/>
    </row>
    <row r="20" spans="1:10" ht="57.75" customHeight="1">
      <c r="A20" s="26"/>
      <c r="B20" s="117" t="s">
        <v>282</v>
      </c>
      <c r="C20" s="118" t="s">
        <v>123</v>
      </c>
      <c r="D20" s="163" t="s">
        <v>299</v>
      </c>
      <c r="E20" s="148">
        <v>0.2</v>
      </c>
      <c r="F20" s="7"/>
      <c r="G20" s="7"/>
      <c r="H20" s="7"/>
      <c r="I20" s="7"/>
      <c r="J20" s="7"/>
    </row>
    <row r="21" spans="1:10" ht="54" customHeight="1">
      <c r="A21" s="26"/>
      <c r="B21" s="120" t="s">
        <v>124</v>
      </c>
      <c r="C21" s="121" t="s">
        <v>125</v>
      </c>
      <c r="D21" s="163" t="s">
        <v>300</v>
      </c>
      <c r="E21" s="148">
        <v>0.4</v>
      </c>
      <c r="F21" s="7"/>
      <c r="G21" s="7"/>
      <c r="H21" s="7"/>
      <c r="I21" s="7"/>
      <c r="J21" s="7"/>
    </row>
    <row r="22" spans="1:10" ht="64.5" customHeight="1">
      <c r="A22" s="26"/>
      <c r="B22" s="123" t="s">
        <v>283</v>
      </c>
      <c r="C22" s="121" t="s">
        <v>128</v>
      </c>
      <c r="D22" s="163" t="s">
        <v>301</v>
      </c>
      <c r="E22" s="148">
        <v>0.6</v>
      </c>
      <c r="F22" s="7"/>
      <c r="G22" s="7"/>
      <c r="H22" s="7"/>
      <c r="I22" s="7"/>
      <c r="J22" s="7"/>
    </row>
    <row r="23" spans="1:10" ht="51.75" customHeight="1">
      <c r="A23" s="26"/>
      <c r="B23" s="124" t="s">
        <v>284</v>
      </c>
      <c r="C23" s="121" t="s">
        <v>131</v>
      </c>
      <c r="D23" s="163" t="s">
        <v>302</v>
      </c>
      <c r="E23" s="148">
        <v>0.8</v>
      </c>
      <c r="F23" s="7"/>
      <c r="G23" s="7"/>
      <c r="H23" s="7"/>
      <c r="I23" s="7"/>
      <c r="J23" s="7"/>
    </row>
    <row r="24" spans="1:10" ht="51.75" customHeight="1">
      <c r="A24" s="26"/>
      <c r="B24" s="125" t="s">
        <v>285</v>
      </c>
      <c r="C24" s="121" t="s">
        <v>133</v>
      </c>
      <c r="D24" s="163" t="s">
        <v>303</v>
      </c>
      <c r="E24" s="148">
        <v>1</v>
      </c>
      <c r="F24" s="7"/>
      <c r="G24" s="7"/>
      <c r="H24" s="7"/>
      <c r="I24" s="7"/>
      <c r="J24" s="7"/>
    </row>
    <row r="25" spans="1:10" ht="16.5">
      <c r="A25" s="26"/>
      <c r="B25" s="28"/>
      <c r="C25" s="28"/>
      <c r="D25" s="28"/>
      <c r="E25" s="147"/>
      <c r="F25" s="7"/>
      <c r="G25" s="7"/>
      <c r="H25" s="7"/>
      <c r="I25" s="7"/>
      <c r="J25" s="7"/>
    </row>
    <row r="26" spans="1:10" ht="16.5">
      <c r="A26" s="26"/>
      <c r="B26" s="28"/>
      <c r="C26" s="28"/>
      <c r="D26" s="28"/>
      <c r="E26" s="147"/>
      <c r="F26" s="7"/>
      <c r="G26" s="7"/>
      <c r="H26" s="7"/>
      <c r="I26" s="7"/>
      <c r="J26" s="7"/>
    </row>
    <row r="27" spans="1:10" ht="16.5">
      <c r="A27" s="26"/>
      <c r="B27" s="28"/>
      <c r="C27" s="28"/>
      <c r="D27" s="28"/>
      <c r="E27" s="147"/>
      <c r="F27" s="7"/>
      <c r="G27" s="7"/>
      <c r="H27" s="7"/>
      <c r="I27" s="7"/>
      <c r="J27" s="7"/>
    </row>
    <row r="28" spans="1:10" ht="16.5">
      <c r="A28" s="26"/>
      <c r="B28" s="28"/>
      <c r="C28" s="28"/>
      <c r="D28" s="28"/>
      <c r="E28" s="147"/>
      <c r="F28" s="7"/>
      <c r="G28" s="7"/>
      <c r="H28" s="7"/>
      <c r="I28" s="7"/>
      <c r="J28" s="7"/>
    </row>
    <row r="29" spans="1:10" ht="60">
      <c r="A29" s="26"/>
      <c r="B29" s="25"/>
      <c r="C29" s="116" t="s">
        <v>120</v>
      </c>
      <c r="D29" s="116" t="s">
        <v>309</v>
      </c>
      <c r="E29" s="147"/>
      <c r="F29" s="7"/>
      <c r="G29" s="7"/>
      <c r="H29" s="7"/>
      <c r="I29" s="7"/>
      <c r="J29" s="7"/>
    </row>
    <row r="30" spans="1:10" ht="75.75" customHeight="1">
      <c r="A30" s="26"/>
      <c r="B30" s="117" t="s">
        <v>282</v>
      </c>
      <c r="C30" s="118" t="s">
        <v>123</v>
      </c>
      <c r="D30" s="163" t="s">
        <v>316</v>
      </c>
      <c r="E30" s="148">
        <v>0.2</v>
      </c>
      <c r="F30" s="7"/>
      <c r="G30" s="7"/>
      <c r="H30" s="7"/>
      <c r="I30" s="7"/>
      <c r="J30" s="7"/>
    </row>
    <row r="31" spans="1:10" ht="65.25" customHeight="1">
      <c r="A31" s="26"/>
      <c r="B31" s="120" t="s">
        <v>124</v>
      </c>
      <c r="C31" s="121" t="s">
        <v>125</v>
      </c>
      <c r="D31" s="163" t="s">
        <v>317</v>
      </c>
      <c r="E31" s="148">
        <v>0.4</v>
      </c>
      <c r="F31" s="7"/>
      <c r="G31" s="7"/>
      <c r="H31" s="7"/>
      <c r="I31" s="7"/>
      <c r="J31" s="7"/>
    </row>
    <row r="32" spans="1:10" ht="57" customHeight="1">
      <c r="A32" s="26"/>
      <c r="B32" s="123" t="s">
        <v>283</v>
      </c>
      <c r="C32" s="121" t="s">
        <v>128</v>
      </c>
      <c r="D32" s="163" t="s">
        <v>310</v>
      </c>
      <c r="E32" s="148">
        <v>0.6</v>
      </c>
      <c r="F32" s="7"/>
      <c r="G32" s="7"/>
      <c r="H32" s="7"/>
      <c r="I32" s="7"/>
      <c r="J32" s="7"/>
    </row>
    <row r="33" spans="1:10" ht="66.75" customHeight="1">
      <c r="A33" s="26"/>
      <c r="B33" s="124" t="s">
        <v>284</v>
      </c>
      <c r="C33" s="121" t="s">
        <v>131</v>
      </c>
      <c r="D33" s="163" t="s">
        <v>318</v>
      </c>
      <c r="E33" s="148">
        <v>0.8</v>
      </c>
      <c r="F33" s="7"/>
      <c r="G33" s="7"/>
      <c r="H33" s="7"/>
      <c r="I33" s="7"/>
      <c r="J33" s="7"/>
    </row>
    <row r="34" spans="1:10" ht="79.5" customHeight="1">
      <c r="A34" s="26"/>
      <c r="B34" s="125" t="s">
        <v>285</v>
      </c>
      <c r="C34" s="121" t="s">
        <v>133</v>
      </c>
      <c r="D34" s="163" t="s">
        <v>319</v>
      </c>
      <c r="E34" s="148">
        <v>1</v>
      </c>
      <c r="F34" s="7"/>
      <c r="G34" s="7"/>
      <c r="H34" s="7"/>
      <c r="I34" s="7"/>
      <c r="J34" s="7"/>
    </row>
    <row r="35" spans="1:10">
      <c r="A35" s="26"/>
      <c r="B35" s="26"/>
      <c r="C35" s="26" t="s">
        <v>134</v>
      </c>
      <c r="D35" s="26" t="s">
        <v>135</v>
      </c>
      <c r="E35" s="147"/>
      <c r="F35" s="7"/>
      <c r="G35" s="7"/>
      <c r="H35" s="7"/>
      <c r="I35" s="7"/>
      <c r="J35" s="7"/>
    </row>
    <row r="36" spans="1:10">
      <c r="A36" s="26"/>
      <c r="B36" s="26"/>
      <c r="C36" s="26"/>
      <c r="D36" s="26"/>
      <c r="E36" s="147"/>
      <c r="F36" s="7"/>
      <c r="G36" s="7"/>
      <c r="H36" s="7"/>
      <c r="I36" s="7"/>
      <c r="J36" s="7"/>
    </row>
    <row r="37" spans="1:10">
      <c r="A37" s="26"/>
      <c r="B37" s="26"/>
      <c r="C37" s="26"/>
      <c r="D37" s="26"/>
      <c r="E37" s="147"/>
      <c r="F37" s="7"/>
      <c r="G37" s="7"/>
      <c r="H37" s="7"/>
      <c r="I37" s="7"/>
      <c r="J37" s="7"/>
    </row>
    <row r="38" spans="1:10" ht="60">
      <c r="A38" s="26"/>
      <c r="B38" s="25"/>
      <c r="C38" s="116" t="s">
        <v>120</v>
      </c>
      <c r="D38" s="116" t="s">
        <v>329</v>
      </c>
      <c r="E38" s="147"/>
      <c r="F38" s="7"/>
      <c r="G38" s="7"/>
      <c r="H38" s="7"/>
      <c r="I38" s="7"/>
      <c r="J38" s="7"/>
    </row>
    <row r="39" spans="1:10" ht="99">
      <c r="A39" s="26"/>
      <c r="B39" s="117" t="s">
        <v>282</v>
      </c>
      <c r="C39" s="118" t="s">
        <v>123</v>
      </c>
      <c r="D39" s="164" t="s">
        <v>325</v>
      </c>
      <c r="E39" s="148">
        <v>0.2</v>
      </c>
      <c r="F39" s="7"/>
      <c r="G39" s="7"/>
      <c r="H39" s="7"/>
      <c r="I39" s="7"/>
      <c r="J39" s="7"/>
    </row>
    <row r="40" spans="1:10" ht="99">
      <c r="A40" s="26"/>
      <c r="B40" s="120" t="s">
        <v>124</v>
      </c>
      <c r="C40" s="121" t="s">
        <v>125</v>
      </c>
      <c r="D40" s="164" t="s">
        <v>326</v>
      </c>
      <c r="E40" s="148">
        <v>0.4</v>
      </c>
      <c r="F40" s="7"/>
      <c r="G40" s="7"/>
      <c r="H40" s="7"/>
      <c r="I40" s="7"/>
      <c r="J40" s="7"/>
    </row>
    <row r="41" spans="1:10" ht="99">
      <c r="A41" s="26"/>
      <c r="B41" s="123" t="s">
        <v>283</v>
      </c>
      <c r="C41" s="121" t="s">
        <v>128</v>
      </c>
      <c r="D41" s="164" t="s">
        <v>327</v>
      </c>
      <c r="E41" s="148">
        <v>0.6</v>
      </c>
      <c r="F41" s="7"/>
      <c r="G41" s="7"/>
      <c r="H41" s="7"/>
      <c r="I41" s="7"/>
      <c r="J41" s="7"/>
    </row>
    <row r="42" spans="1:10" ht="99">
      <c r="A42" s="26"/>
      <c r="B42" s="124" t="s">
        <v>284</v>
      </c>
      <c r="C42" s="121" t="s">
        <v>131</v>
      </c>
      <c r="D42" s="164" t="s">
        <v>328</v>
      </c>
      <c r="E42" s="148">
        <v>0.8</v>
      </c>
      <c r="F42" s="7"/>
      <c r="G42" s="7"/>
      <c r="H42" s="7"/>
      <c r="I42" s="7"/>
      <c r="J42" s="7"/>
    </row>
    <row r="43" spans="1:10" ht="99">
      <c r="A43" s="26"/>
      <c r="B43" s="125" t="s">
        <v>285</v>
      </c>
      <c r="C43" s="121" t="s">
        <v>133</v>
      </c>
      <c r="D43" s="164" t="s">
        <v>330</v>
      </c>
      <c r="E43" s="148">
        <v>1</v>
      </c>
      <c r="F43" s="7"/>
      <c r="G43" s="7"/>
      <c r="H43" s="7"/>
      <c r="I43" s="7"/>
      <c r="J43" s="7"/>
    </row>
    <row r="44" spans="1:10">
      <c r="A44" s="26"/>
      <c r="B44" s="26"/>
      <c r="C44" s="26"/>
      <c r="D44" s="26"/>
      <c r="E44" s="147"/>
      <c r="F44" s="7"/>
      <c r="G44" s="7"/>
      <c r="H44" s="7"/>
      <c r="I44" s="7"/>
      <c r="J44" s="7"/>
    </row>
    <row r="45" spans="1:10" ht="56.25" customHeight="1">
      <c r="A45" s="26"/>
      <c r="B45" s="26"/>
      <c r="C45" s="26"/>
      <c r="D45" s="116" t="s">
        <v>297</v>
      </c>
      <c r="E45" s="147"/>
      <c r="F45" s="7"/>
      <c r="G45" s="7"/>
      <c r="H45" s="7"/>
      <c r="I45" s="7"/>
      <c r="J45" s="7"/>
    </row>
    <row r="46" spans="1:10" ht="94.5" customHeight="1">
      <c r="A46" s="26"/>
      <c r="B46" s="124" t="s">
        <v>284</v>
      </c>
      <c r="C46" s="26"/>
      <c r="D46" s="122" t="s">
        <v>398</v>
      </c>
      <c r="E46" s="148">
        <v>0.8</v>
      </c>
      <c r="F46" s="7"/>
      <c r="G46" s="7"/>
      <c r="H46" s="7"/>
      <c r="I46" s="7"/>
      <c r="J46" s="7"/>
    </row>
    <row r="47" spans="1:10" ht="105.75" customHeight="1">
      <c r="A47" s="26"/>
      <c r="B47" s="125" t="s">
        <v>285</v>
      </c>
      <c r="C47" s="27"/>
      <c r="D47" s="122" t="s">
        <v>396</v>
      </c>
      <c r="E47" s="148">
        <v>1</v>
      </c>
      <c r="F47" s="7"/>
      <c r="G47" s="7"/>
      <c r="H47" s="7"/>
      <c r="I47" s="7"/>
      <c r="J47" s="7"/>
    </row>
    <row r="48" spans="1:10">
      <c r="A48" s="26"/>
      <c r="B48" s="23"/>
      <c r="C48" s="23"/>
      <c r="D48" s="23"/>
      <c r="E48" s="147"/>
      <c r="F48" s="7"/>
      <c r="G48" s="7"/>
      <c r="H48" s="7"/>
      <c r="I48" s="7"/>
      <c r="J48" s="7"/>
    </row>
    <row r="49" spans="1:10">
      <c r="A49" s="26"/>
      <c r="B49" s="23"/>
      <c r="C49" s="23"/>
      <c r="D49" s="23"/>
      <c r="E49" s="147"/>
      <c r="F49" s="7"/>
      <c r="G49" s="7"/>
      <c r="H49" s="7"/>
      <c r="I49" s="7"/>
      <c r="J49" s="7"/>
    </row>
    <row r="50" spans="1:10" ht="20.25">
      <c r="A50" s="26"/>
      <c r="B50" s="26"/>
      <c r="C50" s="27"/>
      <c r="D50" s="27"/>
      <c r="E50" s="147"/>
      <c r="F50" s="7"/>
      <c r="G50" s="7"/>
      <c r="H50" s="7"/>
      <c r="I50" s="7"/>
      <c r="J50" s="7"/>
    </row>
    <row r="51" spans="1:10" ht="46.5" customHeight="1">
      <c r="A51" s="26"/>
      <c r="B51" s="26"/>
      <c r="C51" s="26"/>
      <c r="D51" s="116" t="s">
        <v>401</v>
      </c>
      <c r="E51" s="147"/>
      <c r="F51" s="7"/>
      <c r="G51" s="7"/>
      <c r="H51" s="7"/>
      <c r="I51" s="7"/>
      <c r="J51" s="7"/>
    </row>
    <row r="52" spans="1:10" ht="90" customHeight="1">
      <c r="A52" s="26"/>
      <c r="B52" s="124" t="s">
        <v>284</v>
      </c>
      <c r="C52" s="26"/>
      <c r="D52" s="122" t="s">
        <v>314</v>
      </c>
      <c r="E52" s="148">
        <v>0.8</v>
      </c>
      <c r="F52" s="7"/>
      <c r="G52" s="7"/>
      <c r="H52" s="7"/>
      <c r="I52" s="7"/>
      <c r="J52" s="7"/>
    </row>
    <row r="53" spans="1:10" ht="66">
      <c r="A53" s="26"/>
      <c r="B53" s="125" t="s">
        <v>285</v>
      </c>
      <c r="C53" s="27"/>
      <c r="D53" s="122" t="s">
        <v>315</v>
      </c>
      <c r="E53" s="148">
        <v>1</v>
      </c>
      <c r="F53" s="7"/>
      <c r="G53" s="7"/>
      <c r="H53" s="7"/>
      <c r="I53" s="7"/>
      <c r="J53" s="7"/>
    </row>
    <row r="54" spans="1:10" ht="20.25">
      <c r="A54" s="26"/>
      <c r="B54" s="26"/>
      <c r="C54" s="27"/>
      <c r="D54" s="27"/>
      <c r="E54" s="147"/>
      <c r="F54" s="7"/>
      <c r="G54" s="7"/>
      <c r="H54" s="7"/>
      <c r="I54" s="7"/>
      <c r="J54" s="7"/>
    </row>
    <row r="55" spans="1:10" ht="20.25">
      <c r="A55" s="26"/>
      <c r="B55" s="26"/>
      <c r="C55" s="27"/>
      <c r="D55" s="27"/>
      <c r="E55" s="147"/>
      <c r="F55" s="7"/>
      <c r="G55" s="7"/>
      <c r="H55" s="7"/>
      <c r="I55" s="7"/>
      <c r="J55" s="7"/>
    </row>
    <row r="56" spans="1:10" ht="20.25">
      <c r="A56" s="26"/>
      <c r="B56" s="26"/>
      <c r="C56" s="27"/>
      <c r="D56" s="27"/>
      <c r="E56" s="147"/>
      <c r="F56" s="7"/>
      <c r="G56" s="7"/>
      <c r="H56" s="7"/>
      <c r="I56" s="7"/>
      <c r="J56" s="7"/>
    </row>
    <row r="57" spans="1:10" ht="20.25">
      <c r="A57" s="26"/>
      <c r="B57" s="26"/>
      <c r="C57" s="27"/>
      <c r="D57" s="27"/>
      <c r="E57" s="147"/>
      <c r="F57" s="7"/>
      <c r="G57" s="7"/>
      <c r="H57" s="7"/>
      <c r="I57" s="7"/>
      <c r="J57" s="7"/>
    </row>
    <row r="58" spans="1:10" ht="20.25">
      <c r="A58" s="26"/>
      <c r="B58" s="26"/>
      <c r="C58" s="27"/>
      <c r="D58" s="27"/>
      <c r="E58" s="147"/>
      <c r="F58" s="7"/>
      <c r="G58" s="7"/>
      <c r="H58" s="7"/>
      <c r="I58" s="7"/>
      <c r="J58" s="7"/>
    </row>
    <row r="59" spans="1:10" ht="20.25">
      <c r="A59" s="26"/>
      <c r="B59" s="26"/>
      <c r="C59" s="27"/>
      <c r="D59" s="27"/>
      <c r="E59" s="147"/>
      <c r="F59" s="7"/>
      <c r="G59" s="7"/>
      <c r="H59" s="7"/>
      <c r="I59" s="7"/>
      <c r="J59" s="7"/>
    </row>
    <row r="60" spans="1:10" ht="20.25">
      <c r="A60" s="26"/>
      <c r="B60" s="26"/>
      <c r="C60" s="27"/>
      <c r="D60" s="27"/>
      <c r="E60" s="147"/>
      <c r="F60" s="7"/>
      <c r="G60" s="7"/>
      <c r="H60" s="7"/>
      <c r="I60" s="7"/>
      <c r="J60" s="7"/>
    </row>
    <row r="61" spans="1:10" ht="20.25">
      <c r="A61" s="26"/>
      <c r="B61" s="26"/>
      <c r="C61" s="27"/>
      <c r="D61" s="27"/>
      <c r="E61" s="147"/>
      <c r="F61" s="7"/>
      <c r="G61" s="7"/>
      <c r="H61" s="7"/>
      <c r="I61" s="7"/>
      <c r="J61" s="7"/>
    </row>
    <row r="62" spans="1:10" ht="20.25">
      <c r="A62" s="26"/>
      <c r="B62" s="26"/>
      <c r="C62" s="27"/>
      <c r="D62" s="27"/>
      <c r="E62" s="147"/>
      <c r="F62" s="7"/>
      <c r="G62" s="7"/>
      <c r="H62" s="7"/>
      <c r="I62" s="7"/>
      <c r="J62" s="7"/>
    </row>
    <row r="63" spans="1:10" ht="20.25">
      <c r="A63" s="26"/>
      <c r="B63" s="26"/>
      <c r="C63" s="27"/>
      <c r="D63" s="27"/>
      <c r="E63" s="147"/>
      <c r="F63" s="7"/>
      <c r="G63" s="7"/>
      <c r="H63" s="7"/>
      <c r="I63" s="7"/>
      <c r="J63" s="7"/>
    </row>
    <row r="64" spans="1:10" ht="20.25">
      <c r="A64" s="26"/>
      <c r="B64" s="26"/>
      <c r="C64" s="27"/>
      <c r="D64" s="27"/>
      <c r="E64" s="147"/>
      <c r="F64" s="7"/>
      <c r="G64" s="7"/>
      <c r="H64" s="7"/>
      <c r="I64" s="7"/>
      <c r="J64" s="7"/>
    </row>
    <row r="65" spans="1:10" ht="20.25">
      <c r="A65" s="26"/>
      <c r="B65" s="26"/>
      <c r="C65" s="27"/>
      <c r="D65" s="27"/>
      <c r="E65" s="147"/>
      <c r="F65" s="7"/>
      <c r="G65" s="7"/>
      <c r="H65" s="7"/>
      <c r="I65" s="7"/>
      <c r="J65" s="7"/>
    </row>
    <row r="66" spans="1:10" ht="20.25">
      <c r="A66" s="26"/>
      <c r="B66" s="26"/>
      <c r="C66" s="27"/>
      <c r="D66" s="27"/>
      <c r="E66" s="147"/>
      <c r="F66" s="7"/>
      <c r="G66" s="7"/>
      <c r="H66" s="7"/>
      <c r="I66" s="7"/>
      <c r="J66" s="7"/>
    </row>
    <row r="67" spans="1:10" ht="20.25">
      <c r="A67" s="26"/>
      <c r="B67" s="26"/>
      <c r="C67" s="27"/>
      <c r="D67" s="27"/>
      <c r="E67" s="147"/>
      <c r="F67" s="7"/>
      <c r="G67" s="7"/>
      <c r="H67" s="7"/>
      <c r="I67" s="7"/>
      <c r="J67" s="7"/>
    </row>
    <row r="68" spans="1:10" ht="20.25">
      <c r="A68" s="26"/>
      <c r="B68" s="26"/>
      <c r="C68" s="27"/>
      <c r="D68" s="27"/>
      <c r="E68" s="147"/>
      <c r="F68" s="7"/>
      <c r="G68" s="7"/>
      <c r="H68" s="7"/>
      <c r="I68" s="7"/>
      <c r="J68" s="7"/>
    </row>
    <row r="69" spans="1:10" ht="20.25">
      <c r="A69" s="26"/>
      <c r="B69" s="26"/>
      <c r="C69" s="27"/>
      <c r="D69" s="27"/>
      <c r="E69" s="147"/>
      <c r="F69" s="7"/>
      <c r="G69" s="7"/>
      <c r="H69" s="7"/>
      <c r="I69" s="7"/>
      <c r="J69" s="7"/>
    </row>
    <row r="70" spans="1:10" ht="20.25">
      <c r="A70" s="26"/>
      <c r="B70" s="26"/>
      <c r="C70" s="27"/>
      <c r="D70" s="27"/>
      <c r="E70" s="147"/>
      <c r="F70" s="7"/>
      <c r="G70" s="7"/>
      <c r="H70" s="7"/>
      <c r="I70" s="7"/>
      <c r="J70" s="7"/>
    </row>
    <row r="71" spans="1:10" ht="20.25">
      <c r="A71" s="26"/>
      <c r="B71" s="26"/>
      <c r="C71" s="27"/>
      <c r="D71" s="27"/>
      <c r="E71" s="147"/>
      <c r="F71" s="7"/>
      <c r="G71" s="7"/>
      <c r="H71" s="7"/>
      <c r="I71" s="7"/>
      <c r="J71" s="7"/>
    </row>
    <row r="72" spans="1:10" ht="20.25">
      <c r="A72" s="26"/>
      <c r="B72" s="26"/>
      <c r="C72" s="27"/>
      <c r="D72" s="27"/>
      <c r="E72" s="147"/>
      <c r="F72" s="7"/>
      <c r="G72" s="7"/>
      <c r="H72" s="7"/>
      <c r="I72" s="7"/>
      <c r="J72" s="7"/>
    </row>
    <row r="73" spans="1:10" ht="20.25">
      <c r="A73" s="26"/>
      <c r="B73" s="26"/>
      <c r="C73" s="27"/>
      <c r="D73" s="27"/>
      <c r="E73" s="147"/>
      <c r="F73" s="7"/>
      <c r="G73" s="7"/>
      <c r="H73" s="7"/>
      <c r="I73" s="7"/>
      <c r="J73" s="7"/>
    </row>
    <row r="74" spans="1:10" ht="20.25">
      <c r="A74" s="26"/>
      <c r="B74" s="26"/>
      <c r="C74" s="27"/>
      <c r="D74" s="27"/>
      <c r="E74" s="147"/>
      <c r="F74" s="7"/>
      <c r="G74" s="7"/>
      <c r="H74" s="7"/>
      <c r="I74" s="7"/>
      <c r="J74" s="7"/>
    </row>
    <row r="75" spans="1:10" ht="20.25">
      <c r="A75" s="26"/>
      <c r="B75" s="26"/>
      <c r="C75" s="27"/>
      <c r="D75" s="27"/>
      <c r="E75" s="147"/>
      <c r="F75" s="7"/>
      <c r="G75" s="7"/>
      <c r="H75" s="7"/>
      <c r="I75" s="7"/>
      <c r="J75" s="7"/>
    </row>
    <row r="76" spans="1:10" ht="20.25">
      <c r="A76" s="26"/>
      <c r="B76" s="26"/>
      <c r="C76" s="27"/>
      <c r="D76" s="27"/>
      <c r="E76" s="147"/>
      <c r="F76" s="7"/>
      <c r="G76" s="7"/>
      <c r="H76" s="7"/>
      <c r="I76" s="7"/>
      <c r="J76" s="7"/>
    </row>
    <row r="77" spans="1:10" ht="20.25">
      <c r="A77" s="26"/>
      <c r="B77" s="26"/>
      <c r="C77" s="27"/>
      <c r="D77" s="27"/>
      <c r="E77" s="147"/>
      <c r="F77" s="7"/>
      <c r="G77" s="7"/>
      <c r="H77" s="7"/>
      <c r="I77" s="7"/>
      <c r="J77" s="7"/>
    </row>
    <row r="78" spans="1:10" ht="20.25">
      <c r="A78" s="26"/>
      <c r="B78" s="26"/>
      <c r="C78" s="27"/>
      <c r="D78" s="27"/>
      <c r="E78" s="147"/>
      <c r="F78" s="7"/>
      <c r="G78" s="7"/>
      <c r="H78" s="7"/>
      <c r="I78" s="7"/>
      <c r="J78" s="7"/>
    </row>
    <row r="79" spans="1:10" ht="20.25">
      <c r="A79" s="26"/>
      <c r="B79" s="26"/>
      <c r="C79" s="27"/>
      <c r="D79" s="27"/>
      <c r="E79" s="147"/>
      <c r="F79" s="7"/>
      <c r="G79" s="7"/>
      <c r="H79" s="7"/>
      <c r="I79" s="7"/>
      <c r="J79" s="7"/>
    </row>
    <row r="80" spans="1:10" s="126" customFormat="1" ht="20.25">
      <c r="A80" s="127"/>
      <c r="B80" s="127"/>
      <c r="C80" s="128"/>
      <c r="D80" s="128"/>
      <c r="E80" s="149"/>
    </row>
    <row r="81" spans="1:5" s="126" customFormat="1" ht="20.25">
      <c r="A81" s="127"/>
      <c r="B81" s="127"/>
      <c r="C81" s="128"/>
      <c r="D81" s="128"/>
      <c r="E81" s="149"/>
    </row>
    <row r="82" spans="1:5" s="126" customFormat="1" ht="20.25">
      <c r="A82" s="127"/>
      <c r="B82" s="127"/>
      <c r="C82" s="128"/>
      <c r="D82" s="128"/>
      <c r="E82" s="149"/>
    </row>
    <row r="83" spans="1:5" s="126" customFormat="1" ht="20.25">
      <c r="A83" s="127"/>
      <c r="B83" s="127"/>
      <c r="C83" s="128"/>
      <c r="D83" s="128"/>
      <c r="E83" s="149"/>
    </row>
    <row r="84" spans="1:5" s="126" customFormat="1" ht="20.25">
      <c r="A84" s="127"/>
      <c r="B84" s="127"/>
      <c r="C84" s="128"/>
      <c r="D84" s="128"/>
      <c r="E84" s="149"/>
    </row>
    <row r="85" spans="1:5" s="126" customFormat="1" ht="20.25">
      <c r="A85" s="127"/>
      <c r="B85" s="127"/>
      <c r="C85" s="128"/>
      <c r="D85" s="128"/>
      <c r="E85" s="149"/>
    </row>
    <row r="86" spans="1:5" s="126" customFormat="1" ht="20.25">
      <c r="A86" s="127"/>
      <c r="B86" s="127"/>
      <c r="C86" s="128"/>
      <c r="D86" s="128"/>
      <c r="E86" s="149"/>
    </row>
    <row r="87" spans="1:5" s="126" customFormat="1" ht="20.25">
      <c r="A87" s="127"/>
      <c r="B87" s="127"/>
      <c r="C87" s="128"/>
      <c r="D87" s="128"/>
      <c r="E87" s="149"/>
    </row>
    <row r="88" spans="1:5" s="126" customFormat="1" ht="20.25">
      <c r="A88" s="127"/>
      <c r="B88" s="127"/>
      <c r="C88" s="128"/>
      <c r="D88" s="128"/>
      <c r="E88" s="149"/>
    </row>
    <row r="89" spans="1:5" s="126" customFormat="1" ht="20.25">
      <c r="A89" s="127"/>
      <c r="B89" s="127"/>
      <c r="C89" s="128"/>
      <c r="D89" s="128"/>
      <c r="E89" s="149"/>
    </row>
    <row r="90" spans="1:5" s="126" customFormat="1" ht="20.25">
      <c r="A90" s="127"/>
      <c r="B90" s="127"/>
      <c r="C90" s="128"/>
      <c r="D90" s="128"/>
      <c r="E90" s="149"/>
    </row>
    <row r="91" spans="1:5" s="126" customFormat="1" ht="20.25">
      <c r="A91" s="127"/>
      <c r="B91" s="127"/>
      <c r="C91" s="128"/>
      <c r="D91" s="128"/>
      <c r="E91" s="149"/>
    </row>
    <row r="92" spans="1:5" s="126" customFormat="1" ht="20.25">
      <c r="A92" s="127"/>
      <c r="B92" s="127"/>
      <c r="C92" s="128"/>
      <c r="D92" s="128"/>
      <c r="E92" s="149"/>
    </row>
    <row r="93" spans="1:5" s="126" customFormat="1" ht="20.25">
      <c r="A93" s="127"/>
      <c r="B93" s="127"/>
      <c r="C93" s="128"/>
      <c r="D93" s="128"/>
      <c r="E93" s="149"/>
    </row>
    <row r="94" spans="1:5" s="126" customFormat="1" ht="20.25">
      <c r="A94" s="127"/>
      <c r="B94" s="127"/>
      <c r="C94" s="128"/>
      <c r="D94" s="128"/>
      <c r="E94" s="149"/>
    </row>
    <row r="95" spans="1:5" s="126" customFormat="1" ht="20.25">
      <c r="A95" s="127"/>
      <c r="B95" s="127"/>
      <c r="C95" s="128"/>
      <c r="D95" s="128"/>
      <c r="E95" s="149"/>
    </row>
    <row r="96" spans="1:5" s="126" customFormat="1" ht="20.25">
      <c r="A96" s="127"/>
      <c r="B96" s="127"/>
      <c r="C96" s="128"/>
      <c r="D96" s="128"/>
      <c r="E96" s="149"/>
    </row>
    <row r="97" spans="1:5" s="126" customFormat="1" ht="20.25">
      <c r="A97" s="127"/>
      <c r="B97" s="127"/>
      <c r="C97" s="128"/>
      <c r="D97" s="128"/>
      <c r="E97" s="149"/>
    </row>
    <row r="98" spans="1:5" s="126" customFormat="1" ht="20.25">
      <c r="A98" s="127"/>
      <c r="B98" s="127"/>
      <c r="C98" s="128"/>
      <c r="D98" s="128"/>
      <c r="E98" s="149"/>
    </row>
    <row r="99" spans="1:5" s="126" customFormat="1" ht="20.25">
      <c r="A99" s="127"/>
      <c r="B99" s="127"/>
      <c r="C99" s="128"/>
      <c r="D99" s="128"/>
      <c r="E99" s="149"/>
    </row>
    <row r="100" spans="1:5" s="126" customFormat="1" ht="20.25">
      <c r="A100" s="127"/>
      <c r="B100" s="127"/>
      <c r="C100" s="128"/>
      <c r="D100" s="128"/>
      <c r="E100" s="149"/>
    </row>
    <row r="101" spans="1:5" s="126" customFormat="1" ht="20.25">
      <c r="A101" s="127"/>
      <c r="B101" s="127"/>
      <c r="C101" s="128"/>
      <c r="D101" s="128"/>
      <c r="E101" s="149"/>
    </row>
    <row r="102" spans="1:5" s="126" customFormat="1" ht="20.25">
      <c r="A102" s="127"/>
      <c r="B102" s="127"/>
      <c r="C102" s="128"/>
      <c r="D102" s="128"/>
      <c r="E102" s="149"/>
    </row>
    <row r="103" spans="1:5" s="126" customFormat="1" ht="20.25">
      <c r="A103" s="127"/>
      <c r="B103" s="127"/>
      <c r="C103" s="128"/>
      <c r="D103" s="128"/>
      <c r="E103" s="149"/>
    </row>
    <row r="104" spans="1:5" s="126" customFormat="1" ht="20.25">
      <c r="A104" s="127"/>
      <c r="B104" s="127"/>
      <c r="C104" s="128"/>
      <c r="D104" s="128"/>
      <c r="E104" s="149"/>
    </row>
    <row r="105" spans="1:5" s="126" customFormat="1" ht="20.25">
      <c r="A105" s="127"/>
      <c r="B105" s="127"/>
      <c r="C105" s="128"/>
      <c r="D105" s="128"/>
      <c r="E105" s="149"/>
    </row>
    <row r="106" spans="1:5" s="126" customFormat="1" ht="20.25">
      <c r="A106" s="127"/>
      <c r="B106" s="127"/>
      <c r="C106" s="128"/>
      <c r="D106" s="128"/>
      <c r="E106" s="149"/>
    </row>
    <row r="107" spans="1:5" s="126" customFormat="1" ht="20.25">
      <c r="A107" s="127"/>
      <c r="B107" s="127"/>
      <c r="C107" s="128"/>
      <c r="D107" s="128"/>
      <c r="E107" s="149"/>
    </row>
    <row r="108" spans="1:5" s="126" customFormat="1" ht="20.25">
      <c r="A108" s="127"/>
      <c r="B108" s="127"/>
      <c r="C108" s="128"/>
      <c r="D108" s="128"/>
      <c r="E108" s="149"/>
    </row>
    <row r="109" spans="1:5" s="126" customFormat="1" ht="20.25">
      <c r="A109" s="127"/>
      <c r="B109" s="127"/>
      <c r="C109" s="128"/>
      <c r="D109" s="128"/>
      <c r="E109" s="149"/>
    </row>
    <row r="110" spans="1:5" s="126" customFormat="1" ht="20.25">
      <c r="A110" s="127"/>
      <c r="B110" s="127"/>
      <c r="C110" s="128"/>
      <c r="D110" s="128"/>
      <c r="E110" s="149"/>
    </row>
    <row r="111" spans="1:5" s="126" customFormat="1" ht="20.25">
      <c r="A111" s="127"/>
      <c r="B111" s="127"/>
      <c r="C111" s="128"/>
      <c r="D111" s="128"/>
      <c r="E111" s="149"/>
    </row>
    <row r="112" spans="1:5" s="126" customFormat="1" ht="20.25">
      <c r="A112" s="127"/>
      <c r="B112" s="127"/>
      <c r="C112" s="128"/>
      <c r="D112" s="128"/>
      <c r="E112" s="149"/>
    </row>
    <row r="113" spans="1:5" s="126" customFormat="1" ht="20.25">
      <c r="A113" s="127"/>
      <c r="B113" s="127"/>
      <c r="C113" s="128"/>
      <c r="D113" s="128"/>
      <c r="E113" s="149"/>
    </row>
    <row r="114" spans="1:5" s="126" customFormat="1" ht="20.25">
      <c r="A114" s="127"/>
      <c r="B114" s="127"/>
      <c r="C114" s="128"/>
      <c r="D114" s="128"/>
      <c r="E114" s="149"/>
    </row>
    <row r="115" spans="1:5" s="126" customFormat="1" ht="20.25">
      <c r="A115" s="127"/>
      <c r="B115" s="127"/>
      <c r="C115" s="128"/>
      <c r="D115" s="128"/>
      <c r="E115" s="149"/>
    </row>
    <row r="116" spans="1:5" s="126" customFormat="1" ht="20.25">
      <c r="A116" s="127"/>
      <c r="B116" s="127"/>
      <c r="C116" s="128"/>
      <c r="D116" s="128"/>
      <c r="E116" s="149"/>
    </row>
    <row r="117" spans="1:5" s="126" customFormat="1" ht="20.25">
      <c r="A117" s="127"/>
      <c r="B117" s="127"/>
      <c r="C117" s="128"/>
      <c r="D117" s="128"/>
      <c r="E117" s="149"/>
    </row>
    <row r="118" spans="1:5" s="126" customFormat="1" ht="20.25">
      <c r="A118" s="127"/>
      <c r="B118" s="127"/>
      <c r="C118" s="128"/>
      <c r="D118" s="128"/>
      <c r="E118" s="149"/>
    </row>
    <row r="119" spans="1:5" s="126" customFormat="1" ht="20.25">
      <c r="A119" s="127"/>
      <c r="B119" s="127"/>
      <c r="C119" s="128"/>
      <c r="D119" s="128"/>
      <c r="E119" s="149"/>
    </row>
    <row r="120" spans="1:5" s="126" customFormat="1" ht="20.25">
      <c r="A120" s="127"/>
      <c r="B120" s="127"/>
      <c r="C120" s="128"/>
      <c r="D120" s="128"/>
      <c r="E120" s="149"/>
    </row>
    <row r="121" spans="1:5" s="126" customFormat="1" ht="20.25">
      <c r="A121" s="127"/>
      <c r="B121" s="127"/>
      <c r="C121" s="128"/>
      <c r="D121" s="128"/>
      <c r="E121" s="149"/>
    </row>
    <row r="122" spans="1:5" s="126" customFormat="1" ht="20.25">
      <c r="A122" s="127"/>
      <c r="B122" s="127"/>
      <c r="C122" s="128"/>
      <c r="D122" s="128"/>
      <c r="E122" s="149"/>
    </row>
    <row r="123" spans="1:5" s="126" customFormat="1" ht="20.25">
      <c r="A123" s="127"/>
      <c r="B123" s="127"/>
      <c r="C123" s="128"/>
      <c r="D123" s="128"/>
      <c r="E123" s="149"/>
    </row>
    <row r="124" spans="1:5" s="126" customFormat="1" ht="20.25">
      <c r="A124" s="127"/>
      <c r="B124" s="127"/>
      <c r="C124" s="128"/>
      <c r="D124" s="128"/>
      <c r="E124" s="149"/>
    </row>
    <row r="125" spans="1:5" s="126" customFormat="1" ht="20.25">
      <c r="A125" s="127"/>
      <c r="B125" s="127"/>
      <c r="C125" s="128"/>
      <c r="D125" s="128"/>
      <c r="E125" s="149"/>
    </row>
    <row r="126" spans="1:5" s="126" customFormat="1" ht="20.25">
      <c r="A126" s="127"/>
      <c r="B126" s="127"/>
      <c r="C126" s="128"/>
      <c r="D126" s="128"/>
      <c r="E126" s="149"/>
    </row>
    <row r="127" spans="1:5" s="126" customFormat="1" ht="20.25">
      <c r="A127" s="127"/>
      <c r="B127" s="127"/>
      <c r="C127" s="128"/>
      <c r="D127" s="128"/>
      <c r="E127" s="149"/>
    </row>
    <row r="128" spans="1:5" s="126" customFormat="1" ht="20.25">
      <c r="A128" s="127"/>
      <c r="B128" s="127"/>
      <c r="C128" s="128"/>
      <c r="D128" s="128"/>
      <c r="E128" s="149"/>
    </row>
    <row r="129" spans="1:5" s="126" customFormat="1" ht="20.25">
      <c r="A129" s="127"/>
      <c r="B129" s="127"/>
      <c r="C129" s="128"/>
      <c r="D129" s="128"/>
      <c r="E129" s="149"/>
    </row>
    <row r="130" spans="1:5" s="126" customFormat="1" ht="20.25">
      <c r="A130" s="127"/>
      <c r="B130" s="127"/>
      <c r="C130" s="128"/>
      <c r="D130" s="128"/>
      <c r="E130" s="149"/>
    </row>
    <row r="131" spans="1:5" s="126" customFormat="1" ht="20.25">
      <c r="A131" s="127"/>
      <c r="B131" s="127"/>
      <c r="C131" s="128"/>
      <c r="D131" s="128"/>
      <c r="E131" s="149"/>
    </row>
    <row r="132" spans="1:5" s="126" customFormat="1" ht="20.25">
      <c r="A132" s="127"/>
      <c r="B132" s="127"/>
      <c r="C132" s="128"/>
      <c r="D132" s="128"/>
      <c r="E132" s="149"/>
    </row>
    <row r="133" spans="1:5" s="126" customFormat="1" ht="20.25">
      <c r="A133" s="127"/>
      <c r="B133" s="127"/>
      <c r="C133" s="128"/>
      <c r="D133" s="128"/>
      <c r="E133" s="149"/>
    </row>
    <row r="134" spans="1:5" s="126" customFormat="1" ht="20.25">
      <c r="A134" s="127"/>
      <c r="B134" s="127"/>
      <c r="C134" s="128"/>
      <c r="D134" s="128"/>
      <c r="E134" s="149"/>
    </row>
    <row r="135" spans="1:5" s="126" customFormat="1" ht="20.25">
      <c r="A135" s="127"/>
      <c r="B135" s="127"/>
      <c r="C135" s="128"/>
      <c r="D135" s="128"/>
      <c r="E135" s="149"/>
    </row>
    <row r="136" spans="1:5" s="126" customFormat="1" ht="20.25">
      <c r="A136" s="127"/>
      <c r="B136" s="127"/>
      <c r="C136" s="128"/>
      <c r="D136" s="128"/>
      <c r="E136" s="149"/>
    </row>
    <row r="137" spans="1:5" s="126" customFormat="1" ht="20.25">
      <c r="A137" s="127"/>
      <c r="B137" s="127"/>
      <c r="C137" s="128"/>
      <c r="D137" s="128"/>
      <c r="E137" s="149"/>
    </row>
    <row r="138" spans="1:5" s="126" customFormat="1" ht="20.25">
      <c r="A138" s="127"/>
      <c r="B138" s="127"/>
      <c r="C138" s="128"/>
      <c r="D138" s="128"/>
      <c r="E138" s="149"/>
    </row>
    <row r="139" spans="1:5" s="126" customFormat="1" ht="20.25">
      <c r="A139" s="127"/>
      <c r="B139" s="127"/>
      <c r="C139" s="128"/>
      <c r="D139" s="128"/>
      <c r="E139" s="149"/>
    </row>
    <row r="140" spans="1:5" s="126" customFormat="1" ht="20.25">
      <c r="A140" s="127"/>
      <c r="B140" s="127"/>
      <c r="C140" s="128"/>
      <c r="D140" s="128"/>
      <c r="E140" s="149"/>
    </row>
    <row r="141" spans="1:5" s="126" customFormat="1" ht="20.25">
      <c r="A141" s="127"/>
      <c r="B141" s="127"/>
      <c r="C141" s="128"/>
      <c r="D141" s="128"/>
      <c r="E141" s="149"/>
    </row>
    <row r="142" spans="1:5" s="126" customFormat="1" ht="20.25">
      <c r="A142" s="127"/>
      <c r="B142" s="127"/>
      <c r="C142" s="128"/>
      <c r="D142" s="128"/>
      <c r="E142" s="149"/>
    </row>
    <row r="143" spans="1:5" s="126" customFormat="1" ht="20.25">
      <c r="A143" s="127"/>
      <c r="B143" s="127"/>
      <c r="C143" s="128"/>
      <c r="D143" s="128"/>
      <c r="E143" s="149"/>
    </row>
    <row r="144" spans="1:5" s="126" customFormat="1" ht="20.25">
      <c r="A144" s="127"/>
      <c r="B144" s="127"/>
      <c r="C144" s="128"/>
      <c r="D144" s="128"/>
      <c r="E144" s="149"/>
    </row>
    <row r="145" spans="1:5" s="126" customFormat="1" ht="20.25">
      <c r="A145" s="127"/>
      <c r="B145" s="127"/>
      <c r="C145" s="128"/>
      <c r="D145" s="128"/>
      <c r="E145" s="149"/>
    </row>
    <row r="146" spans="1:5" s="126" customFormat="1" ht="20.25">
      <c r="A146" s="127"/>
      <c r="B146" s="127"/>
      <c r="C146" s="128"/>
      <c r="D146" s="128"/>
      <c r="E146" s="149"/>
    </row>
    <row r="147" spans="1:5" s="126" customFormat="1" ht="20.25">
      <c r="A147" s="127"/>
      <c r="B147" s="127"/>
      <c r="C147" s="128"/>
      <c r="D147" s="128"/>
      <c r="E147" s="149"/>
    </row>
    <row r="148" spans="1:5" s="126" customFormat="1" ht="20.25">
      <c r="A148" s="127"/>
      <c r="B148" s="127"/>
      <c r="C148" s="128"/>
      <c r="D148" s="128"/>
      <c r="E148" s="149"/>
    </row>
    <row r="149" spans="1:5" s="126" customFormat="1" ht="20.25">
      <c r="A149" s="127"/>
      <c r="B149" s="127"/>
      <c r="C149" s="128"/>
      <c r="D149" s="128"/>
      <c r="E149" s="149"/>
    </row>
    <row r="150" spans="1:5" s="126" customFormat="1" ht="20.25">
      <c r="A150" s="127"/>
      <c r="B150" s="127"/>
      <c r="C150" s="128"/>
      <c r="D150" s="128"/>
      <c r="E150" s="149"/>
    </row>
    <row r="151" spans="1:5" s="126" customFormat="1" ht="20.25">
      <c r="A151" s="127"/>
      <c r="B151" s="127"/>
      <c r="C151" s="128"/>
      <c r="D151" s="128"/>
      <c r="E151" s="149"/>
    </row>
    <row r="152" spans="1:5" s="126" customFormat="1" ht="20.25">
      <c r="A152" s="127"/>
      <c r="B152" s="127"/>
      <c r="C152" s="128"/>
      <c r="D152" s="128"/>
      <c r="E152" s="149"/>
    </row>
    <row r="153" spans="1:5" s="126" customFormat="1" ht="20.25">
      <c r="A153" s="127"/>
      <c r="B153" s="127"/>
      <c r="C153" s="128"/>
      <c r="D153" s="128"/>
      <c r="E153" s="149"/>
    </row>
    <row r="154" spans="1:5" s="126" customFormat="1" ht="20.25">
      <c r="A154" s="127"/>
      <c r="B154" s="127"/>
      <c r="C154" s="128"/>
      <c r="D154" s="128"/>
      <c r="E154" s="149"/>
    </row>
    <row r="155" spans="1:5" s="126" customFormat="1" ht="20.25">
      <c r="A155" s="127"/>
      <c r="B155" s="127"/>
      <c r="C155" s="128"/>
      <c r="D155" s="128"/>
      <c r="E155" s="149"/>
    </row>
    <row r="156" spans="1:5" s="126" customFormat="1" ht="20.25">
      <c r="A156" s="127"/>
      <c r="B156" s="127"/>
      <c r="C156" s="128"/>
      <c r="D156" s="128"/>
      <c r="E156" s="149"/>
    </row>
    <row r="157" spans="1:5" s="126" customFormat="1" ht="20.25">
      <c r="A157" s="127"/>
      <c r="B157" s="127"/>
      <c r="C157" s="128"/>
      <c r="D157" s="128"/>
      <c r="E157" s="149"/>
    </row>
    <row r="158" spans="1:5" s="126" customFormat="1" ht="20.25">
      <c r="A158" s="127"/>
      <c r="B158" s="127"/>
      <c r="C158" s="128"/>
      <c r="D158" s="128"/>
      <c r="E158" s="149"/>
    </row>
    <row r="159" spans="1:5" s="126" customFormat="1" ht="20.25">
      <c r="A159" s="127"/>
      <c r="B159" s="127"/>
      <c r="C159" s="128"/>
      <c r="D159" s="128"/>
      <c r="E159" s="149"/>
    </row>
    <row r="160" spans="1:5" s="126" customFormat="1" ht="20.25">
      <c r="A160" s="127"/>
      <c r="B160" s="127"/>
      <c r="C160" s="128"/>
      <c r="D160" s="128"/>
      <c r="E160" s="149"/>
    </row>
    <row r="161" spans="1:5" s="126" customFormat="1" ht="20.25">
      <c r="A161" s="127"/>
      <c r="B161" s="127"/>
      <c r="C161" s="128"/>
      <c r="D161" s="128"/>
      <c r="E161" s="149"/>
    </row>
    <row r="162" spans="1:5" s="126" customFormat="1" ht="20.25">
      <c r="A162" s="127"/>
      <c r="B162" s="127"/>
      <c r="C162" s="128"/>
      <c r="D162" s="128"/>
      <c r="E162" s="149"/>
    </row>
    <row r="163" spans="1:5" s="126" customFormat="1" ht="20.25">
      <c r="A163" s="127"/>
      <c r="B163" s="127"/>
      <c r="C163" s="128"/>
      <c r="D163" s="128"/>
      <c r="E163" s="149"/>
    </row>
    <row r="164" spans="1:5" s="126" customFormat="1" ht="20.25">
      <c r="A164" s="127"/>
      <c r="B164" s="127"/>
      <c r="C164" s="128"/>
      <c r="D164" s="128"/>
      <c r="E164" s="149"/>
    </row>
    <row r="165" spans="1:5" s="126" customFormat="1" ht="20.25">
      <c r="A165" s="127"/>
      <c r="B165" s="127"/>
      <c r="C165" s="128"/>
      <c r="D165" s="128"/>
      <c r="E165" s="149"/>
    </row>
    <row r="166" spans="1:5" s="126" customFormat="1" ht="20.25">
      <c r="A166" s="127"/>
      <c r="B166" s="127"/>
      <c r="C166" s="128"/>
      <c r="D166" s="128"/>
      <c r="E166" s="149"/>
    </row>
    <row r="167" spans="1:5" s="126" customFormat="1" ht="20.25">
      <c r="A167" s="127"/>
      <c r="B167" s="127"/>
      <c r="C167" s="128"/>
      <c r="D167" s="128"/>
      <c r="E167" s="149"/>
    </row>
    <row r="168" spans="1:5" s="126" customFormat="1" ht="20.25">
      <c r="A168" s="127"/>
      <c r="B168" s="127"/>
      <c r="C168" s="128"/>
      <c r="D168" s="128"/>
      <c r="E168" s="149"/>
    </row>
    <row r="169" spans="1:5" s="126" customFormat="1" ht="20.25">
      <c r="A169" s="127"/>
      <c r="B169" s="127"/>
      <c r="C169" s="128"/>
      <c r="D169" s="128"/>
      <c r="E169" s="149"/>
    </row>
    <row r="170" spans="1:5" s="126" customFormat="1" ht="20.25">
      <c r="A170" s="127"/>
      <c r="B170" s="127"/>
      <c r="C170" s="128"/>
      <c r="D170" s="128"/>
      <c r="E170" s="149"/>
    </row>
    <row r="171" spans="1:5" s="126" customFormat="1" ht="20.25">
      <c r="A171" s="127"/>
      <c r="B171" s="127"/>
      <c r="C171" s="128"/>
      <c r="D171" s="128"/>
      <c r="E171" s="149"/>
    </row>
    <row r="172" spans="1:5" s="126" customFormat="1" ht="20.25">
      <c r="A172" s="127"/>
      <c r="B172" s="127"/>
      <c r="C172" s="128"/>
      <c r="D172" s="128"/>
      <c r="E172" s="149"/>
    </row>
    <row r="173" spans="1:5" s="126" customFormat="1" ht="20.25">
      <c r="A173" s="127"/>
      <c r="B173" s="127"/>
      <c r="C173" s="128"/>
      <c r="D173" s="128"/>
      <c r="E173" s="149"/>
    </row>
    <row r="174" spans="1:5" s="126" customFormat="1" ht="20.25">
      <c r="A174" s="127"/>
      <c r="B174" s="127"/>
      <c r="C174" s="128"/>
      <c r="D174" s="128"/>
      <c r="E174" s="149"/>
    </row>
    <row r="175" spans="1:5" s="126" customFormat="1" ht="20.25">
      <c r="A175" s="127"/>
      <c r="B175" s="127"/>
      <c r="C175" s="128"/>
      <c r="D175" s="128"/>
      <c r="E175" s="149"/>
    </row>
    <row r="176" spans="1:5" s="126" customFormat="1" ht="20.25">
      <c r="A176" s="127"/>
      <c r="B176" s="127"/>
      <c r="C176" s="128"/>
      <c r="D176" s="128"/>
      <c r="E176" s="149"/>
    </row>
    <row r="177" spans="1:5" s="126" customFormat="1" ht="20.25">
      <c r="A177" s="127"/>
      <c r="B177" s="127"/>
      <c r="C177" s="128"/>
      <c r="D177" s="128"/>
      <c r="E177" s="149"/>
    </row>
    <row r="178" spans="1:5" s="126" customFormat="1" ht="20.25">
      <c r="A178" s="127"/>
      <c r="B178" s="127"/>
      <c r="C178" s="128"/>
      <c r="D178" s="128"/>
      <c r="E178" s="149"/>
    </row>
    <row r="179" spans="1:5" s="126" customFormat="1" ht="20.25">
      <c r="A179" s="127"/>
      <c r="B179" s="127"/>
      <c r="C179" s="128"/>
      <c r="D179" s="128"/>
      <c r="E179" s="149"/>
    </row>
    <row r="180" spans="1:5" s="126" customFormat="1" ht="20.25">
      <c r="A180" s="127"/>
      <c r="B180" s="127"/>
      <c r="C180" s="128"/>
      <c r="D180" s="128"/>
      <c r="E180" s="149"/>
    </row>
    <row r="181" spans="1:5" s="126" customFormat="1" ht="20.25">
      <c r="A181" s="127"/>
      <c r="B181" s="127"/>
      <c r="C181" s="128"/>
      <c r="D181" s="128"/>
      <c r="E181" s="149"/>
    </row>
    <row r="182" spans="1:5" s="126" customFormat="1" ht="20.25">
      <c r="A182" s="127"/>
      <c r="B182" s="127"/>
      <c r="C182" s="128"/>
      <c r="D182" s="128"/>
      <c r="E182" s="149"/>
    </row>
    <row r="183" spans="1:5" s="126" customFormat="1" ht="20.25">
      <c r="A183" s="127"/>
      <c r="B183" s="127"/>
      <c r="C183" s="128"/>
      <c r="D183" s="128"/>
      <c r="E183" s="149"/>
    </row>
    <row r="184" spans="1:5" s="126" customFormat="1" ht="20.25">
      <c r="A184" s="127"/>
      <c r="B184" s="127"/>
      <c r="C184" s="128"/>
      <c r="D184" s="128"/>
      <c r="E184" s="149"/>
    </row>
    <row r="185" spans="1:5" s="126" customFormat="1" ht="20.25">
      <c r="A185" s="127"/>
      <c r="B185" s="127"/>
      <c r="C185" s="128"/>
      <c r="D185" s="128"/>
      <c r="E185" s="149"/>
    </row>
    <row r="186" spans="1:5" s="126" customFormat="1" ht="20.25">
      <c r="A186" s="127"/>
      <c r="B186" s="127"/>
      <c r="C186" s="128"/>
      <c r="D186" s="128"/>
      <c r="E186" s="149"/>
    </row>
    <row r="187" spans="1:5" s="126" customFormat="1" ht="20.25">
      <c r="A187" s="127"/>
      <c r="B187" s="127"/>
      <c r="C187" s="128"/>
      <c r="D187" s="128"/>
      <c r="E187" s="149"/>
    </row>
    <row r="188" spans="1:5" s="126" customFormat="1" ht="20.25">
      <c r="A188" s="127"/>
      <c r="B188" s="127"/>
      <c r="C188" s="128"/>
      <c r="D188" s="128"/>
      <c r="E188" s="149"/>
    </row>
    <row r="189" spans="1:5" s="126" customFormat="1" ht="20.25">
      <c r="A189" s="127"/>
      <c r="B189" s="127"/>
      <c r="C189" s="128"/>
      <c r="D189" s="128"/>
      <c r="E189" s="149"/>
    </row>
    <row r="190" spans="1:5" s="126" customFormat="1" ht="20.25">
      <c r="A190" s="127"/>
      <c r="B190" s="127"/>
      <c r="C190" s="128"/>
      <c r="D190" s="128"/>
      <c r="E190" s="149"/>
    </row>
    <row r="191" spans="1:5" s="126" customFormat="1" ht="20.25">
      <c r="A191" s="127"/>
      <c r="B191" s="127"/>
      <c r="C191" s="128"/>
      <c r="D191" s="128"/>
      <c r="E191" s="149"/>
    </row>
    <row r="192" spans="1:5" s="126" customFormat="1" ht="20.25">
      <c r="A192" s="127"/>
      <c r="B192" s="127"/>
      <c r="C192" s="128"/>
      <c r="D192" s="128"/>
      <c r="E192" s="149"/>
    </row>
    <row r="193" spans="1:5" s="126" customFormat="1" ht="20.25">
      <c r="A193" s="127"/>
      <c r="B193" s="127"/>
      <c r="C193" s="128"/>
      <c r="D193" s="128"/>
      <c r="E193" s="149"/>
    </row>
    <row r="194" spans="1:5" s="126" customFormat="1" ht="20.25">
      <c r="A194" s="127"/>
      <c r="B194" s="127"/>
      <c r="C194" s="128"/>
      <c r="D194" s="128"/>
      <c r="E194" s="149"/>
    </row>
    <row r="195" spans="1:5" s="126" customFormat="1" ht="20.25">
      <c r="A195" s="127"/>
      <c r="B195" s="127"/>
      <c r="C195" s="128"/>
      <c r="D195" s="128"/>
      <c r="E195" s="149"/>
    </row>
    <row r="196" spans="1:5" s="126" customFormat="1" ht="20.25">
      <c r="A196" s="127"/>
      <c r="B196" s="127"/>
      <c r="C196" s="128"/>
      <c r="D196" s="128"/>
      <c r="E196" s="149"/>
    </row>
    <row r="197" spans="1:5" s="126" customFormat="1" ht="20.25">
      <c r="A197" s="127"/>
      <c r="B197" s="127"/>
      <c r="C197" s="128"/>
      <c r="D197" s="128"/>
      <c r="E197" s="149"/>
    </row>
    <row r="198" spans="1:5" s="126" customFormat="1" ht="20.25">
      <c r="A198" s="127"/>
      <c r="B198" s="127"/>
      <c r="C198" s="128"/>
      <c r="D198" s="128"/>
      <c r="E198" s="149"/>
    </row>
    <row r="199" spans="1:5" s="126" customFormat="1" ht="20.25">
      <c r="A199" s="127"/>
      <c r="B199" s="127"/>
      <c r="C199" s="128"/>
      <c r="D199" s="128"/>
      <c r="E199" s="149"/>
    </row>
    <row r="200" spans="1:5" s="126" customFormat="1" ht="20.25">
      <c r="A200" s="127"/>
      <c r="B200" s="127"/>
      <c r="C200" s="128"/>
      <c r="D200" s="128"/>
      <c r="E200" s="149"/>
    </row>
    <row r="201" spans="1:5" s="126" customFormat="1" ht="20.25">
      <c r="A201" s="127"/>
      <c r="B201" s="127"/>
      <c r="C201" s="128"/>
      <c r="D201" s="128"/>
      <c r="E201" s="149"/>
    </row>
    <row r="202" spans="1:5" s="126" customFormat="1" ht="20.25">
      <c r="A202" s="127"/>
      <c r="B202" s="127"/>
      <c r="C202" s="128"/>
      <c r="D202" s="128"/>
      <c r="E202" s="149"/>
    </row>
    <row r="203" spans="1:5" s="126" customFormat="1" ht="20.25">
      <c r="A203" s="127"/>
      <c r="B203" s="127"/>
      <c r="C203" s="128"/>
      <c r="D203" s="128"/>
      <c r="E203" s="149"/>
    </row>
    <row r="204" spans="1:5" s="126" customFormat="1" ht="20.25">
      <c r="A204" s="127"/>
      <c r="B204" s="127"/>
      <c r="C204" s="128"/>
      <c r="D204" s="128"/>
      <c r="E204" s="149"/>
    </row>
    <row r="205" spans="1:5" s="126" customFormat="1" ht="20.25">
      <c r="A205" s="127"/>
      <c r="B205" s="127"/>
      <c r="C205" s="128"/>
      <c r="D205" s="128"/>
      <c r="E205" s="149"/>
    </row>
    <row r="206" spans="1:5" s="126" customFormat="1" ht="20.25">
      <c r="A206" s="127"/>
      <c r="B206" s="127"/>
      <c r="C206" s="128"/>
      <c r="D206" s="128"/>
      <c r="E206" s="149"/>
    </row>
    <row r="207" spans="1:5" s="126" customFormat="1" ht="20.25">
      <c r="A207" s="127"/>
      <c r="B207" s="127"/>
      <c r="C207" s="128"/>
      <c r="D207" s="128"/>
      <c r="E207" s="149"/>
    </row>
    <row r="208" spans="1:5" s="126" customFormat="1" ht="20.25">
      <c r="A208" s="127"/>
      <c r="B208" s="127"/>
      <c r="C208" s="128"/>
      <c r="D208" s="128"/>
      <c r="E208" s="149"/>
    </row>
    <row r="209" spans="1:5" s="126" customFormat="1" ht="20.25">
      <c r="A209" s="127"/>
      <c r="B209" s="127"/>
      <c r="C209" s="128"/>
      <c r="D209" s="128"/>
      <c r="E209" s="149"/>
    </row>
    <row r="210" spans="1:5" s="126" customFormat="1" ht="20.25">
      <c r="A210" s="127"/>
      <c r="B210" s="127"/>
      <c r="C210" s="128"/>
      <c r="D210" s="128"/>
      <c r="E210" s="149"/>
    </row>
    <row r="211" spans="1:5" s="126" customFormat="1" ht="20.25">
      <c r="A211" s="127"/>
      <c r="B211" s="127"/>
      <c r="C211" s="128"/>
      <c r="D211" s="128"/>
      <c r="E211" s="149"/>
    </row>
    <row r="212" spans="1:5" s="126" customFormat="1" ht="20.25">
      <c r="A212" s="127"/>
      <c r="B212" s="127"/>
      <c r="C212" s="128"/>
      <c r="D212" s="128"/>
      <c r="E212" s="149"/>
    </row>
    <row r="213" spans="1:5" s="126" customFormat="1" ht="20.25">
      <c r="A213" s="127"/>
      <c r="B213" s="127"/>
      <c r="C213" s="128"/>
      <c r="D213" s="128"/>
      <c r="E213" s="149"/>
    </row>
    <row r="214" spans="1:5" s="126" customFormat="1" ht="20.25">
      <c r="A214" s="127"/>
      <c r="B214" s="127"/>
      <c r="C214" s="128"/>
      <c r="D214" s="128"/>
      <c r="E214" s="149"/>
    </row>
    <row r="215" spans="1:5" s="126" customFormat="1" ht="20.25">
      <c r="A215" s="127"/>
      <c r="B215" s="127"/>
      <c r="C215" s="128"/>
      <c r="D215" s="128"/>
      <c r="E215" s="149"/>
    </row>
    <row r="216" spans="1:5" s="126" customFormat="1" ht="20.25">
      <c r="A216" s="127"/>
      <c r="B216" s="127"/>
      <c r="C216" s="128"/>
      <c r="D216" s="128"/>
      <c r="E216" s="149"/>
    </row>
    <row r="217" spans="1:5" s="126" customFormat="1" ht="20.25">
      <c r="A217" s="127"/>
      <c r="B217" s="127"/>
      <c r="C217" s="128"/>
      <c r="D217" s="128"/>
      <c r="E217" s="149"/>
    </row>
    <row r="218" spans="1:5" s="126" customFormat="1" ht="20.25">
      <c r="A218" s="127"/>
      <c r="B218" s="127"/>
      <c r="C218" s="128"/>
      <c r="D218" s="128"/>
      <c r="E218" s="149"/>
    </row>
    <row r="219" spans="1:5" s="126" customFormat="1" ht="20.25">
      <c r="A219" s="127"/>
      <c r="B219" s="127"/>
      <c r="C219" s="128"/>
      <c r="D219" s="128"/>
      <c r="E219" s="149"/>
    </row>
    <row r="220" spans="1:5" s="126" customFormat="1" ht="20.25">
      <c r="A220" s="127"/>
      <c r="B220" s="127"/>
      <c r="C220" s="128"/>
      <c r="D220" s="128"/>
      <c r="E220" s="149"/>
    </row>
    <row r="221" spans="1:5" s="126" customFormat="1" ht="20.25">
      <c r="A221" s="127"/>
      <c r="B221" s="127"/>
      <c r="C221" s="128"/>
      <c r="D221" s="128"/>
      <c r="E221" s="149"/>
    </row>
    <row r="222" spans="1:5" s="126" customFormat="1" ht="20.25">
      <c r="A222" s="127"/>
      <c r="B222" s="127"/>
      <c r="C222" s="128"/>
      <c r="D222" s="128"/>
      <c r="E222" s="149"/>
    </row>
    <row r="223" spans="1:5" s="126" customFormat="1" ht="20.25">
      <c r="A223" s="127"/>
      <c r="B223" s="127"/>
      <c r="C223" s="128"/>
      <c r="D223" s="128"/>
      <c r="E223" s="149"/>
    </row>
    <row r="224" spans="1:5" s="126" customFormat="1" ht="20.25">
      <c r="A224" s="127"/>
      <c r="B224" s="127"/>
      <c r="C224" s="128"/>
      <c r="D224" s="128"/>
      <c r="E224" s="149"/>
    </row>
    <row r="225" spans="1:7" s="126" customFormat="1" ht="20.25">
      <c r="A225" s="127"/>
      <c r="B225" s="127"/>
      <c r="C225" s="128"/>
      <c r="D225" s="128"/>
      <c r="E225" s="149"/>
    </row>
    <row r="226" spans="1:7" s="126" customFormat="1" ht="20.25">
      <c r="A226" s="127"/>
      <c r="B226" s="127"/>
      <c r="C226" s="128"/>
      <c r="D226" s="128"/>
      <c r="E226" s="149"/>
    </row>
    <row r="227" spans="1:7" s="126" customFormat="1" ht="20.25">
      <c r="A227" s="127"/>
      <c r="B227" s="127"/>
      <c r="C227" s="128"/>
      <c r="D227" s="128"/>
      <c r="E227" s="149"/>
    </row>
    <row r="228" spans="1:7" s="126" customFormat="1" ht="20.25">
      <c r="A228" s="127"/>
      <c r="B228" s="127"/>
      <c r="C228" s="128"/>
      <c r="D228" s="128"/>
      <c r="E228" s="149"/>
    </row>
    <row r="229" spans="1:7" s="126" customFormat="1" ht="20.25">
      <c r="A229" s="127"/>
      <c r="B229" s="127"/>
      <c r="C229" s="128"/>
      <c r="D229" s="128"/>
      <c r="E229" s="149"/>
    </row>
    <row r="230" spans="1:7" s="126" customFormat="1" ht="20.25">
      <c r="A230" s="127"/>
      <c r="B230" s="127"/>
      <c r="C230" s="128"/>
      <c r="D230" s="128"/>
      <c r="E230" s="149"/>
    </row>
    <row r="231" spans="1:7" ht="20.25">
      <c r="A231" s="26"/>
      <c r="B231" s="29"/>
      <c r="C231" s="30"/>
      <c r="D231" s="30"/>
    </row>
    <row r="232" spans="1:7" ht="20.25">
      <c r="A232" s="26"/>
      <c r="B232" s="29"/>
      <c r="C232" s="30"/>
      <c r="D232" s="30"/>
    </row>
    <row r="233" spans="1:7" ht="20.25">
      <c r="A233" s="26"/>
      <c r="B233" s="29"/>
      <c r="C233" s="30"/>
      <c r="D233" s="30"/>
    </row>
    <row r="234" spans="1:7" ht="20.25">
      <c r="A234" s="26"/>
      <c r="B234" s="29"/>
      <c r="C234" s="30"/>
      <c r="D234" s="30"/>
    </row>
    <row r="235" spans="1:7" ht="20.25">
      <c r="A235" s="26"/>
      <c r="B235" s="29"/>
      <c r="C235" s="30"/>
      <c r="D235" s="30"/>
    </row>
    <row r="236" spans="1:7">
      <c r="A236" s="7"/>
      <c r="B236" s="29"/>
      <c r="C236" s="29"/>
      <c r="D236" s="29"/>
    </row>
    <row r="237" spans="1:7" ht="20.25">
      <c r="A237" s="7"/>
      <c r="B237" s="31" t="s">
        <v>136</v>
      </c>
      <c r="C237" s="31" t="s">
        <v>137</v>
      </c>
      <c r="D237" t="s">
        <v>136</v>
      </c>
      <c r="E237" s="139" t="s">
        <v>137</v>
      </c>
    </row>
    <row r="238" spans="1:7" ht="21">
      <c r="A238" s="7"/>
      <c r="B238" s="32" t="s">
        <v>138</v>
      </c>
      <c r="C238" s="32" t="s">
        <v>139</v>
      </c>
      <c r="D238" t="s">
        <v>138</v>
      </c>
      <c r="F238" t="s">
        <v>138</v>
      </c>
      <c r="G238" t="e">
        <f>IF(NOT(ISERROR(MATCH(F238,_xlfn.ANCHORARRAY(B249),0))),#REF!&amp;"Por favor no seleccionar los criterios de impacto",F238)</f>
        <v>#REF!</v>
      </c>
    </row>
    <row r="239" spans="1:7" ht="21">
      <c r="A239" s="7"/>
      <c r="B239" s="32" t="s">
        <v>138</v>
      </c>
      <c r="C239" s="32" t="s">
        <v>125</v>
      </c>
      <c r="E239" s="139" t="s">
        <v>139</v>
      </c>
    </row>
    <row r="240" spans="1:7" ht="21">
      <c r="A240" s="7"/>
      <c r="B240" s="32" t="s">
        <v>138</v>
      </c>
      <c r="C240" s="32" t="s">
        <v>128</v>
      </c>
      <c r="E240" s="139" t="s">
        <v>125</v>
      </c>
    </row>
    <row r="241" spans="1:5" ht="21">
      <c r="A241" s="7"/>
      <c r="B241" s="32" t="s">
        <v>138</v>
      </c>
      <c r="C241" s="32" t="s">
        <v>131</v>
      </c>
      <c r="E241" s="139" t="s">
        <v>128</v>
      </c>
    </row>
    <row r="242" spans="1:5" ht="21">
      <c r="A242" s="7"/>
      <c r="B242" s="32" t="s">
        <v>138</v>
      </c>
      <c r="C242" s="32" t="s">
        <v>133</v>
      </c>
      <c r="E242" s="139" t="s">
        <v>131</v>
      </c>
    </row>
    <row r="243" spans="1:5" ht="21">
      <c r="A243" s="7"/>
      <c r="B243" s="32" t="s">
        <v>121</v>
      </c>
      <c r="C243" s="32" t="s">
        <v>47</v>
      </c>
      <c r="E243" s="139" t="s">
        <v>133</v>
      </c>
    </row>
    <row r="244" spans="1:5" ht="21">
      <c r="A244" s="7"/>
      <c r="B244" s="32" t="s">
        <v>121</v>
      </c>
      <c r="C244" s="32" t="s">
        <v>126</v>
      </c>
      <c r="D244" t="s">
        <v>121</v>
      </c>
    </row>
    <row r="245" spans="1:5" ht="21">
      <c r="A245" s="7"/>
      <c r="B245" s="32" t="s">
        <v>121</v>
      </c>
      <c r="C245" s="32" t="s">
        <v>129</v>
      </c>
      <c r="E245" s="139" t="s">
        <v>47</v>
      </c>
    </row>
    <row r="246" spans="1:5" ht="21">
      <c r="A246" s="7"/>
      <c r="B246" s="32" t="s">
        <v>121</v>
      </c>
      <c r="C246" s="32" t="s">
        <v>49</v>
      </c>
      <c r="E246" s="139" t="s">
        <v>126</v>
      </c>
    </row>
    <row r="247" spans="1:5" ht="21">
      <c r="A247" s="7"/>
      <c r="B247" s="32" t="s">
        <v>121</v>
      </c>
      <c r="C247" s="32" t="s">
        <v>50</v>
      </c>
      <c r="E247" s="139" t="s">
        <v>129</v>
      </c>
    </row>
    <row r="248" spans="1:5">
      <c r="A248" s="7"/>
      <c r="B248" s="33"/>
      <c r="C248" s="33"/>
      <c r="E248" s="139" t="s">
        <v>49</v>
      </c>
    </row>
    <row r="249" spans="1:5">
      <c r="A249" s="7"/>
      <c r="B249" s="33" t="str" cm="1">
        <f t="array" ref="B249:B251">_xlfn.UNIQUE(Tabla1[[#All],[Criterios]])</f>
        <v>Criterios</v>
      </c>
      <c r="C249" s="33"/>
      <c r="E249" s="139" t="s">
        <v>50</v>
      </c>
    </row>
    <row r="250" spans="1:5">
      <c r="A250" s="7"/>
      <c r="B250" s="33" t="str">
        <v>Afectación Económica o presupuestal</v>
      </c>
      <c r="C250" s="33"/>
    </row>
    <row r="251" spans="1:5">
      <c r="B251" s="33" t="str">
        <v>Pérdida Reputacional</v>
      </c>
      <c r="C251" s="33"/>
    </row>
    <row r="252" spans="1:5">
      <c r="B252" s="34"/>
      <c r="C252" s="34"/>
    </row>
    <row r="253" spans="1:5">
      <c r="B253" s="34"/>
      <c r="C253" s="34"/>
    </row>
    <row r="254" spans="1:5">
      <c r="B254" s="34"/>
      <c r="C254" s="34"/>
    </row>
    <row r="255" spans="1:5">
      <c r="B255" s="34"/>
      <c r="C255" s="34"/>
      <c r="D255" s="34"/>
    </row>
    <row r="256" spans="1:5">
      <c r="B256" s="34"/>
      <c r="C256" s="34"/>
      <c r="D256" s="34"/>
    </row>
    <row r="257" spans="2:4">
      <c r="B257" s="34"/>
      <c r="C257" s="34"/>
      <c r="D257" s="34"/>
    </row>
    <row r="258" spans="2:4">
      <c r="B258" s="34"/>
      <c r="C258" s="34"/>
      <c r="D258" s="34"/>
    </row>
    <row r="259" spans="2:4">
      <c r="B259" s="34"/>
      <c r="C259" s="34"/>
      <c r="D259" s="34"/>
    </row>
    <row r="260" spans="2:4">
      <c r="B260" s="34"/>
      <c r="C260" s="34"/>
      <c r="D260" s="34"/>
    </row>
  </sheetData>
  <mergeCells count="1">
    <mergeCell ref="B2:E2"/>
  </mergeCells>
  <dataValidations count="1">
    <dataValidation type="list" allowBlank="1" showInputMessage="1" showErrorMessage="1" sqref="F238">
      <formula1>#REF!</formula1>
    </dataValidation>
  </dataValidations>
  <pageMargins left="0.7" right="0.7" top="0.75" bottom="0.75" header="0.3" footer="0.3"/>
  <pageSetup orientation="portrait"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B1:K16"/>
  <sheetViews>
    <sheetView topLeftCell="B1" workbookViewId="0">
      <selection activeCell="E13" sqref="E13"/>
    </sheetView>
  </sheetViews>
  <sheetFormatPr baseColWidth="10" defaultColWidth="14.28515625" defaultRowHeight="12.75"/>
  <cols>
    <col min="1" max="2" width="14.28515625" style="35"/>
    <col min="3" max="3" width="17" style="35" customWidth="1"/>
    <col min="4" max="4" width="14.28515625" style="35"/>
    <col min="5" max="5" width="46" style="35" customWidth="1"/>
    <col min="6" max="16384" width="14.28515625" style="35"/>
  </cols>
  <sheetData>
    <row r="1" spans="2:11" ht="24" customHeight="1" thickBot="1">
      <c r="B1" s="454" t="s">
        <v>140</v>
      </c>
      <c r="C1" s="455"/>
      <c r="D1" s="455"/>
      <c r="E1" s="455"/>
      <c r="F1" s="456"/>
    </row>
    <row r="2" spans="2:11" ht="16.5" thickBot="1">
      <c r="B2" s="36"/>
      <c r="C2" s="36"/>
      <c r="D2" s="36"/>
      <c r="E2" s="36"/>
      <c r="F2" s="36"/>
      <c r="I2" s="154"/>
      <c r="J2" s="176" t="s">
        <v>56</v>
      </c>
      <c r="K2" s="176" t="s">
        <v>57</v>
      </c>
    </row>
    <row r="3" spans="2:11" ht="16.5" thickBot="1">
      <c r="B3" s="457" t="s">
        <v>141</v>
      </c>
      <c r="C3" s="458"/>
      <c r="D3" s="458"/>
      <c r="E3" s="37" t="s">
        <v>142</v>
      </c>
      <c r="F3" s="38" t="s">
        <v>143</v>
      </c>
      <c r="I3" s="175" t="s">
        <v>52</v>
      </c>
      <c r="J3" s="161">
        <v>0.5</v>
      </c>
      <c r="K3" s="161">
        <v>0.45</v>
      </c>
    </row>
    <row r="4" spans="2:11" ht="31.5">
      <c r="B4" s="459" t="s">
        <v>144</v>
      </c>
      <c r="C4" s="461" t="s">
        <v>31</v>
      </c>
      <c r="D4" s="39" t="s">
        <v>52</v>
      </c>
      <c r="E4" s="40" t="s">
        <v>145</v>
      </c>
      <c r="F4" s="41">
        <v>0.25</v>
      </c>
      <c r="I4" s="176" t="s">
        <v>53</v>
      </c>
      <c r="J4" s="161">
        <v>0.4</v>
      </c>
      <c r="K4" s="161">
        <v>0.35</v>
      </c>
    </row>
    <row r="5" spans="2:11" ht="47.25">
      <c r="B5" s="460"/>
      <c r="C5" s="462"/>
      <c r="D5" s="42" t="s">
        <v>53</v>
      </c>
      <c r="E5" s="43" t="s">
        <v>146</v>
      </c>
      <c r="F5" s="44">
        <v>0.15</v>
      </c>
      <c r="I5" s="176" t="s">
        <v>54</v>
      </c>
      <c r="J5" s="161">
        <v>0.35</v>
      </c>
      <c r="K5" s="161">
        <v>0.3</v>
      </c>
    </row>
    <row r="6" spans="2:11" ht="47.25">
      <c r="B6" s="460"/>
      <c r="C6" s="462"/>
      <c r="D6" s="42" t="s">
        <v>54</v>
      </c>
      <c r="E6" s="43" t="s">
        <v>147</v>
      </c>
      <c r="F6" s="44">
        <v>0.1</v>
      </c>
    </row>
    <row r="7" spans="2:11" ht="63">
      <c r="B7" s="460"/>
      <c r="C7" s="462" t="s">
        <v>32</v>
      </c>
      <c r="D7" s="42" t="s">
        <v>56</v>
      </c>
      <c r="E7" s="43" t="s">
        <v>148</v>
      </c>
      <c r="F7" s="44">
        <v>0.25</v>
      </c>
      <c r="G7" s="155"/>
    </row>
    <row r="8" spans="2:11" ht="31.5">
      <c r="B8" s="460"/>
      <c r="C8" s="462"/>
      <c r="D8" s="42" t="s">
        <v>57</v>
      </c>
      <c r="E8" s="43" t="s">
        <v>149</v>
      </c>
      <c r="F8" s="44">
        <v>0.2</v>
      </c>
      <c r="G8" s="155"/>
    </row>
    <row r="9" spans="2:11" ht="47.25">
      <c r="B9" s="460" t="s">
        <v>150</v>
      </c>
      <c r="C9" s="462" t="s">
        <v>34</v>
      </c>
      <c r="D9" s="42" t="s">
        <v>59</v>
      </c>
      <c r="E9" s="43" t="s">
        <v>151</v>
      </c>
      <c r="F9" s="45" t="s">
        <v>152</v>
      </c>
    </row>
    <row r="10" spans="2:11" ht="63">
      <c r="B10" s="460"/>
      <c r="C10" s="462"/>
      <c r="D10" s="42" t="s">
        <v>153</v>
      </c>
      <c r="E10" s="43" t="s">
        <v>154</v>
      </c>
      <c r="F10" s="45" t="s">
        <v>152</v>
      </c>
    </row>
    <row r="11" spans="2:11" ht="47.25">
      <c r="B11" s="460"/>
      <c r="C11" s="462" t="s">
        <v>35</v>
      </c>
      <c r="D11" s="42" t="s">
        <v>62</v>
      </c>
      <c r="E11" s="43" t="s">
        <v>155</v>
      </c>
      <c r="F11" s="45" t="s">
        <v>152</v>
      </c>
    </row>
    <row r="12" spans="2:11" ht="47.25">
      <c r="B12" s="460"/>
      <c r="C12" s="462"/>
      <c r="D12" s="42" t="s">
        <v>63</v>
      </c>
      <c r="E12" s="43" t="s">
        <v>156</v>
      </c>
      <c r="F12" s="45" t="s">
        <v>152</v>
      </c>
    </row>
    <row r="13" spans="2:11" ht="31.5">
      <c r="B13" s="460"/>
      <c r="C13" s="462" t="s">
        <v>36</v>
      </c>
      <c r="D13" s="42" t="s">
        <v>65</v>
      </c>
      <c r="E13" s="43" t="s">
        <v>157</v>
      </c>
      <c r="F13" s="45" t="s">
        <v>152</v>
      </c>
    </row>
    <row r="14" spans="2:11" ht="32.25" thickBot="1">
      <c r="B14" s="463"/>
      <c r="C14" s="464"/>
      <c r="D14" s="46" t="s">
        <v>66</v>
      </c>
      <c r="E14" s="47" t="s">
        <v>158</v>
      </c>
      <c r="F14" s="48" t="s">
        <v>152</v>
      </c>
    </row>
    <row r="15" spans="2:11" ht="49.5" customHeight="1">
      <c r="B15" s="453" t="s">
        <v>159</v>
      </c>
      <c r="C15" s="453"/>
      <c r="D15" s="453"/>
      <c r="E15" s="453"/>
      <c r="F15" s="453"/>
    </row>
    <row r="16" spans="2:11" ht="27" customHeight="1">
      <c r="B16" s="49"/>
    </row>
  </sheetData>
  <mergeCells count="10">
    <mergeCell ref="B15:F15"/>
    <mergeCell ref="B1:F1"/>
    <mergeCell ref="B3:D3"/>
    <mergeCell ref="B4:B8"/>
    <mergeCell ref="C4:C6"/>
    <mergeCell ref="C7:C8"/>
    <mergeCell ref="B9:B14"/>
    <mergeCell ref="C9:C10"/>
    <mergeCell ref="C11:C12"/>
    <mergeCell ref="C13:C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Presentacion </vt:lpstr>
      <vt:lpstr>Análisis de Contexto </vt:lpstr>
      <vt:lpstr>Estrategias</vt:lpstr>
      <vt:lpstr>Instructivo</vt:lpstr>
      <vt:lpstr>Mapa Final</vt:lpstr>
      <vt:lpstr>Clasificación Riesgo</vt:lpstr>
      <vt:lpstr>Tabla probabilidad</vt:lpstr>
      <vt:lpstr>Tabla Impacto</vt:lpstr>
      <vt:lpstr>Tabla Valoración de Controles</vt:lpstr>
      <vt:lpstr>Matriz de Calor</vt:lpstr>
      <vt:lpstr>Hoja1</vt:lpstr>
      <vt:lpstr>LISTA</vt:lpstr>
      <vt:lpstr>Seguimiento 1 Trimestre</vt:lpstr>
      <vt:lpstr>Seguimiento 2 Trimestre</vt:lpstr>
      <vt:lpstr>Seguimiento 3 Trimestre </vt:lpstr>
      <vt:lpstr>Seguimiento 4 Trimestre </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Administrativa</cp:lastModifiedBy>
  <dcterms:created xsi:type="dcterms:W3CDTF">2021-04-16T16:11:31Z</dcterms:created>
  <dcterms:modified xsi:type="dcterms:W3CDTF">2021-11-08T21:46:03Z</dcterms:modified>
</cp:coreProperties>
</file>