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24226"/>
  <mc:AlternateContent xmlns:mc="http://schemas.openxmlformats.org/markup-compatibility/2006">
    <mc:Choice Requires="x15">
      <x15ac:absPath xmlns:x15ac="http://schemas.microsoft.com/office/spreadsheetml/2010/11/ac" url="D:\CSJ\Indicadores\Matriz Indicadores\"/>
    </mc:Choice>
  </mc:AlternateContent>
  <xr:revisionPtr revIDLastSave="0" documentId="13_ncr:1_{4499700B-9370-4C06-A5BB-182C628D00B8}" xr6:coauthVersionLast="36" xr6:coauthVersionMax="36" xr10:uidLastSave="{00000000-0000-0000-0000-000000000000}"/>
  <bookViews>
    <workbookView xWindow="0" yWindow="0" windowWidth="20490" windowHeight="7665" tabRatio="615" firstSheet="1" activeTab="1" xr2:uid="{00000000-000D-0000-FFFF-FFFF00000000}"/>
  </bookViews>
  <sheets>
    <sheet name="Ficha Técnica indicador" sheetId="4" state="hidden" r:id="rId1"/>
    <sheet name="Indicadores 2018" sheetId="7" r:id="rId2"/>
    <sheet name="Hoja4" sheetId="9" r:id="rId3"/>
    <sheet name="Hoja1" sheetId="8" r:id="rId4"/>
    <sheet name="Hoja2" sheetId="2" state="hidden" r:id="rId5"/>
    <sheet name="Hoja3" sheetId="3" state="hidden" r:id="rId6"/>
  </sheets>
  <definedNames>
    <definedName name="_xlnm.Print_Area" localSheetId="1">'Indicadores 2018'!$A$1:$BF$25</definedName>
  </definedNames>
  <calcPr calcId="191029"/>
  <customWorkbookViews>
    <customWorkbookView name="sas" guid="{9F52548E-C641-4138-B79C-BFCD347D0581}" maximized="1" windowWidth="1362" windowHeight="483" activeSheetId="1"/>
  </customWorkbookViews>
</workbook>
</file>

<file path=xl/calcChain.xml><?xml version="1.0" encoding="utf-8"?>
<calcChain xmlns="http://schemas.openxmlformats.org/spreadsheetml/2006/main">
  <c r="BE20" i="7" l="1"/>
  <c r="BD20" i="7"/>
  <c r="BC20" i="7"/>
  <c r="AR20" i="7"/>
  <c r="AA20" i="7"/>
  <c r="AB20" i="7"/>
  <c r="AC20" i="7"/>
  <c r="W4" i="9" l="1"/>
  <c r="V4" i="9"/>
  <c r="U4" i="9"/>
  <c r="S4" i="9"/>
  <c r="R4" i="9"/>
  <c r="Q4" i="9"/>
  <c r="BE23" i="7" l="1"/>
  <c r="BD23" i="7"/>
  <c r="BC23" i="7"/>
  <c r="H4" i="8" l="1"/>
  <c r="BC17" i="7"/>
  <c r="G49" i="7" l="1"/>
  <c r="AQ20" i="7" l="1"/>
  <c r="AP20" i="7"/>
  <c r="AC2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rvacaa</author>
    <author>Ramón Bustamante</author>
  </authors>
  <commentList>
    <comment ref="D8" authorId="0" shapeId="0" xr:uid="{00000000-0006-0000-0000-000001000000}">
      <text>
        <r>
          <rPr>
            <sz val="8"/>
            <color indexed="81"/>
            <rFont val="Tahoma"/>
            <family val="2"/>
          </rPr>
          <t>El Objetivo debe ser el que aparece en la caracterización del proceso</t>
        </r>
      </text>
    </comment>
    <comment ref="A9" authorId="1" shapeId="0" xr:uid="{00000000-0006-0000-0000-000002000000}">
      <text>
        <r>
          <rPr>
            <b/>
            <sz val="8"/>
            <color indexed="81"/>
            <rFont val="Tahoma"/>
            <family val="2"/>
          </rPr>
          <t>NOMBRE DEL INDICADOR: Nombre del atributo que representa una medición. Por ejemplo: Servicios oportunos prestados.</t>
        </r>
      </text>
    </comment>
    <comment ref="A10" authorId="1" shapeId="0" xr:uid="{00000000-0006-0000-0000-000003000000}">
      <text>
        <r>
          <rPr>
            <b/>
            <sz val="8"/>
            <color indexed="81"/>
            <rFont val="Tahoma"/>
            <family val="2"/>
          </rPr>
          <t>Es el proposito básico del interés de la medición. Por ejemplo: Se busca medir el grado de oportunidad en la prestación de los servicios de asesoría y asistencia técnica.</t>
        </r>
      </text>
    </comment>
    <comment ref="A12" authorId="1" shapeId="0" xr:uid="{00000000-0006-0000-0000-000004000000}">
      <text>
        <r>
          <rPr>
            <b/>
            <sz val="8"/>
            <color indexed="81"/>
            <rFont val="Tahoma"/>
            <family val="2"/>
          </rPr>
          <t>FÓRMULA DE CÁLCULO: Expresión matemática mediante la cual se calcula el indicador. Por ejemplo: (# de asesorías y asistencias técnicas prestadas oportunamente / # total de las asesorías y asistencias técnicas realizadas) X 100</t>
        </r>
      </text>
    </comment>
    <comment ref="C12" authorId="1" shapeId="0" xr:uid="{00000000-0006-0000-0000-000005000000}">
      <text>
        <r>
          <rPr>
            <b/>
            <sz val="8"/>
            <color indexed="81"/>
            <rFont val="Tahoma"/>
            <family val="2"/>
          </rPr>
          <t>ESCALA: Forma en que se mide el indicador. Por ejemplo: Razón, porcentaje o unidad de medida</t>
        </r>
      </text>
    </comment>
    <comment ref="A13" authorId="1" shapeId="0" xr:uid="{00000000-0006-0000-0000-000006000000}">
      <text>
        <r>
          <rPr>
            <b/>
            <sz val="8"/>
            <color indexed="81"/>
            <rFont val="Tahoma"/>
            <family val="2"/>
          </rPr>
          <t>FUENTE: Registros de donde se extrae la información para calcular el indicador. Por ejemplo: Informe de Asesoría y Asistencia Técnica.</t>
        </r>
      </text>
    </comment>
    <comment ref="C13" authorId="1" shapeId="0" xr:uid="{00000000-0006-0000-0000-000007000000}">
      <text>
        <r>
          <rPr>
            <b/>
            <sz val="8"/>
            <color indexed="81"/>
            <rFont val="Tahoma"/>
            <family val="2"/>
          </rPr>
          <t>TIPO: Clasificación del indicador en eficiencia, eficacia o efectividad. Por ejemplo: El indicador de Servicios Oportunos Prestados es un indicador de eficacia.</t>
        </r>
      </text>
    </comment>
    <comment ref="A14" authorId="1" shapeId="0" xr:uid="{00000000-0006-0000-0000-000008000000}">
      <text>
        <r>
          <rPr>
            <b/>
            <sz val="8"/>
            <color indexed="81"/>
            <rFont val="Tahoma"/>
            <family val="2"/>
          </rPr>
          <t>Periodicidad de recolección de la información para calcular el indicador</t>
        </r>
      </text>
    </comment>
    <comment ref="C14" authorId="1" shapeId="0" xr:uid="{00000000-0006-0000-0000-000009000000}">
      <text>
        <r>
          <rPr>
            <b/>
            <sz val="10"/>
            <color indexed="81"/>
            <rFont val="Tahoma"/>
            <family val="2"/>
          </rPr>
          <t>TENDENCIA: Describe hacia donde se dirige el indicador, puede ser creciente o decreciente. Por ejemplo: Al indicador de Servicios Oportunos Prestados se le define  una tendencia creciente.</t>
        </r>
      </text>
    </comment>
    <comment ref="A15" authorId="1" shapeId="0" xr:uid="{00000000-0006-0000-0000-00000A000000}">
      <text>
        <r>
          <rPr>
            <b/>
            <sz val="10"/>
            <color indexed="81"/>
            <rFont val="Tahoma"/>
            <family val="2"/>
          </rPr>
          <t xml:space="preserve">NIVEL DE REFERENCIA: Describe el estándar de comparación del indicador. Por ejemplo: Al indicador de Servicios Oportunos Prestados se le podría definir un nivel de referencia del 90% teniendo como criterio la tendencia histórica, y además para medir el indicador se debe tener en cuenta el tiempo para considerar una atención oportuna, podría definirse que el tiempo para transcurrido para atender una solicitud no debe exceder de 15 días hábiles después de recibida la solicitud. </t>
        </r>
      </text>
    </comment>
    <comment ref="C15" authorId="1" shapeId="0" xr:uid="{00000000-0006-0000-0000-00000B00000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Tendencia histórica: Compara el resultado actual del indicador con resultados anteriores.
Normatividad legal: Compara el resultado actual del indicador con los requisitos legales aplicables. 
Mejores prácticas: Compara el indicador de la Entidadvcon el mismo indicador de otras Entidades, cuando esta información está disponible.
</t>
        </r>
      </text>
    </comment>
    <comment ref="A16" authorId="1" shapeId="0" xr:uid="{00000000-0006-0000-0000-00000C000000}">
      <text>
        <r>
          <rPr>
            <b/>
            <sz val="8"/>
            <color indexed="81"/>
            <rFont val="Tahoma"/>
            <family val="2"/>
          </rPr>
          <t>NIVEL DE DESAGREGACIÓN: Muestra dónde va a ser utilizado el indicador. Por ejemplo: Por Seccional, por dependencia, por evento etc.</t>
        </r>
      </text>
    </comment>
    <comment ref="C16" authorId="1" shapeId="0" xr:uid="{00000000-0006-0000-0000-00000D000000}">
      <text>
        <r>
          <rPr>
            <b/>
            <sz val="8"/>
            <color indexed="81"/>
            <rFont val="Tahoma"/>
            <family val="2"/>
          </rPr>
          <t>MÉTODO DE GRAFICACIÓN: Representación gráfica de los resultados. Por ejemplo: Diagrama de Barras para comparación por seccional; Gráfico de Tendencia, para analizar el comportamiento del indicador en el tiempo o por categorías como seccional. Otros gráficos que se pueden utilizar son el Diagrama de Pastel, Diagrama de Dispersión, etc.</t>
        </r>
      </text>
    </comment>
    <comment ref="A20" authorId="1" shapeId="0" xr:uid="{00000000-0006-0000-0000-00000E00000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sharedStrings.xml><?xml version="1.0" encoding="utf-8"?>
<sst xmlns="http://schemas.openxmlformats.org/spreadsheetml/2006/main" count="372" uniqueCount="164">
  <si>
    <t xml:space="preserve">META </t>
  </si>
  <si>
    <t xml:space="preserve">MÉTODO DEL CÁLCULO </t>
  </si>
  <si>
    <t xml:space="preserve">FUENTES DE INFORMACIÓN </t>
  </si>
  <si>
    <t>Informe de Auditoria de Recertificación</t>
  </si>
  <si>
    <t xml:space="preserve">anual </t>
  </si>
  <si>
    <t>Facturas de agua</t>
  </si>
  <si>
    <t>Facturas de energía</t>
  </si>
  <si>
    <t>DIRECTRIZ DE LA POLÍTICA</t>
  </si>
  <si>
    <t>Cumplimiento del Sistema de Gestión Integral</t>
  </si>
  <si>
    <t>OBJETIVO AMBIENTAL</t>
  </si>
  <si>
    <t>FRECUENCIA DE ANÁLISIS</t>
  </si>
  <si>
    <t>INDICADORES, OBJETIVOS Y METAS AMBIENTALES</t>
  </si>
  <si>
    <t>ANALISIS DE RESULTADO ANUAL</t>
  </si>
  <si>
    <t>PROGRAMA</t>
  </si>
  <si>
    <t xml:space="preserve">Lineamiento para el ahorro y uso eficiente de agua </t>
  </si>
  <si>
    <t xml:space="preserve">Lineamiento para el ahorro y uso eficiente de energía </t>
  </si>
  <si>
    <t>DEFINICIÓN DEL INDICADOR</t>
  </si>
  <si>
    <t>ESTRATEGIA</t>
  </si>
  <si>
    <t>Desarrollar auditorías internas de seguimiento que generen acciones correctivas previas a la auditoría de seguimiento por parte del ente externo.</t>
  </si>
  <si>
    <t>Preservación del medio Ambiente.</t>
  </si>
  <si>
    <t>SEDE</t>
  </si>
  <si>
    <t>Desarrollar las actividades propias el Lineamiento de Ahorro y uso eficiente del recurso agua.</t>
  </si>
  <si>
    <t>Desarrollar las actividades propias el Lineamiento para el Ahorro y uso eficiente de energía</t>
  </si>
  <si>
    <t>Kwh por recibo de energía/ No empleados en el periodo</t>
  </si>
  <si>
    <t>Número de resmas de papel.</t>
  </si>
  <si>
    <t>Lineamiento para el manejo de los residuos sólidos no peligrosos</t>
  </si>
  <si>
    <t>Plan de auditoría</t>
  </si>
  <si>
    <t>No. De No conformidades cerradas oportunamente/ No de no conformidades identificadas * 100</t>
  </si>
  <si>
    <t>Informes de auditorías internas, acciones correctivas.</t>
  </si>
  <si>
    <t>Administración de los riesgos que afecten al medio ambiente.  Disminuir la posible ocurrencia de incidentes que puedan generar daños al medio ambiente o como producto de la ejecución de las actividades propias de la sede.</t>
  </si>
  <si>
    <t>RESULTADO 5to BIMESTRE</t>
  </si>
  <si>
    <t>ANALISIS DE RESULTADO 5to BIMESTRE</t>
  </si>
  <si>
    <t>PLAN DE ACCIÓN 5to BIMESTRE</t>
  </si>
  <si>
    <t>RESULTADO 6to BIMESTRE</t>
  </si>
  <si>
    <t>ANALISIS DE RESULTADO 6to BIMESTRE</t>
  </si>
  <si>
    <t>PLAN DE ACCIÓN 6to BIMESTRE</t>
  </si>
  <si>
    <t>RESULTADO ANUAL</t>
  </si>
  <si>
    <t>Aprovechar eficientemente los recursos naturales utilizados por la entidad.</t>
  </si>
  <si>
    <t>Gestionar de manera racional los residuos sólidos.</t>
  </si>
  <si>
    <t>Nivel de cumplimiento de requisitos del Sistema de Gestión Ambiental.</t>
  </si>
  <si>
    <t>Indicador de disminución y/o uso eficiente del recurso hídrico.</t>
  </si>
  <si>
    <t>Indicador de disminución y/o uso eficiente de energía.</t>
  </si>
  <si>
    <t>Indicador de Residuos sólidos aprovechables.</t>
  </si>
  <si>
    <t>Garantizar el oportuno y eficaz cumplimiento de la legislación y requisitos ambientales.</t>
  </si>
  <si>
    <t xml:space="preserve">Prevenir la contaminación ambiental. </t>
  </si>
  <si>
    <t>Desarrollar actividades que mitiguen el impacto ambiental ocasionado por el consumo de recursos como papel.</t>
  </si>
  <si>
    <t>Desarrollar actividades que mitiguen el impacto ambiental ocasionado por los residuos sólidos  en la fuente.</t>
  </si>
  <si>
    <t>Soportes entrega de reciclaje.</t>
  </si>
  <si>
    <t>Lineamiento para el manejo de los residuos sólidos no peligrosos.</t>
  </si>
  <si>
    <t>Desarrollar las actividades de gestión de los residuos peligrosos acorde con lo exigido por la normatividad vigente.</t>
  </si>
  <si>
    <t>Desarrollar actividades de gestión para asegurar el cumplimiento de requisitos legales del parque automotor de la seccional Bogotá.</t>
  </si>
  <si>
    <t xml:space="preserve">Indicador de cumplimiento de revisiones tecnico mecánicas. </t>
  </si>
  <si>
    <t>Certificados de revisión tecnico mecánica.</t>
  </si>
  <si>
    <t>Lineamiento de compras sostenibles en la adquisición de bienes y servicios.</t>
  </si>
  <si>
    <t>Cumplimiento de simulacros ambientales.</t>
  </si>
  <si>
    <t xml:space="preserve">No de simulacros ambientales ejecutados. </t>
  </si>
  <si>
    <t>Cronograma de actividades asociadas al Plan de Emergencias.</t>
  </si>
  <si>
    <t>Plan de Emergencias.</t>
  </si>
  <si>
    <t>Rama Judicial del Poder Público</t>
  </si>
  <si>
    <t>Consejo Superior de la Judicatura</t>
  </si>
  <si>
    <t>Sala Administrativa</t>
  </si>
  <si>
    <t xml:space="preserve">FICHA TECNICA DE INDICADORES </t>
  </si>
  <si>
    <t xml:space="preserve">PROCESO </t>
  </si>
  <si>
    <t xml:space="preserve"> </t>
  </si>
  <si>
    <t>OBJETIVO DEL PROCESO</t>
  </si>
  <si>
    <t>Nombre del indicador</t>
  </si>
  <si>
    <t>Objetivo del indicador</t>
  </si>
  <si>
    <t>Objetivo del plan sectorial de desarrollo vigente que impacta este indicador</t>
  </si>
  <si>
    <t xml:space="preserve">Formula:          </t>
  </si>
  <si>
    <t xml:space="preserve">Escala:            </t>
  </si>
  <si>
    <t xml:space="preserve">Fuentes de Datos: </t>
  </si>
  <si>
    <t>Tipo de Indicador</t>
  </si>
  <si>
    <t>Períodicidad Cálculo:</t>
  </si>
  <si>
    <t>Tendencia</t>
  </si>
  <si>
    <t>Nivel de referencia:</t>
  </si>
  <si>
    <t>Criterio para establecer el nivel de referencia:</t>
  </si>
  <si>
    <t>Nivel de Desagregación:</t>
  </si>
  <si>
    <t xml:space="preserve">Metodo de Graficación: </t>
  </si>
  <si>
    <t>RESPONSABILIDADES</t>
  </si>
  <si>
    <t>Responsable del Cálculo:</t>
  </si>
  <si>
    <t>Responsable del Seguimiento y Analisis:</t>
  </si>
  <si>
    <t>Observaciones:</t>
  </si>
  <si>
    <t>X</t>
  </si>
  <si>
    <t xml:space="preserve">Anual </t>
  </si>
  <si>
    <t>Trimestral</t>
  </si>
  <si>
    <t>Coordinador Nacional Ambiental - Unidad Administrativa y Coordinación del SIGCMA</t>
  </si>
  <si>
    <t>Gestor de residuos aprovechables</t>
  </si>
  <si>
    <t>Indicador de formación y/o sensibilización en residuos peligrosos y no peligrosos</t>
  </si>
  <si>
    <r>
      <t>&gt;</t>
    </r>
    <r>
      <rPr>
        <sz val="12"/>
        <color theme="1"/>
        <rFont val="Arial"/>
        <family val="2"/>
      </rPr>
      <t xml:space="preserve"> 60%</t>
    </r>
  </si>
  <si>
    <t>Registros de asistencia y evaluación</t>
  </si>
  <si>
    <t>Lineamiento para el manejo de los residuos sólidos no peligrosos y peligrosos.</t>
  </si>
  <si>
    <r>
      <t>m</t>
    </r>
    <r>
      <rPr>
        <vertAlign val="superscript"/>
        <sz val="12"/>
        <color theme="1"/>
        <rFont val="Arial"/>
        <family val="2"/>
      </rPr>
      <t>3</t>
    </r>
    <r>
      <rPr>
        <sz val="12"/>
        <color theme="1"/>
        <rFont val="Arial"/>
        <family val="2"/>
      </rPr>
      <t xml:space="preserve"> por recibo de agua / No. empleados en el periodo</t>
    </r>
  </si>
  <si>
    <t>NA</t>
  </si>
  <si>
    <t>Semestral</t>
  </si>
  <si>
    <t>PLAN DE ACCIÓN</t>
  </si>
  <si>
    <t>ANALISIS DE RESULTADO</t>
  </si>
  <si>
    <t xml:space="preserve">RESULTADO </t>
  </si>
  <si>
    <t xml:space="preserve"> PRIMER TRIMESTRE</t>
  </si>
  <si>
    <t xml:space="preserve">SEGUNDO TRIMESTRE </t>
  </si>
  <si>
    <t>RESULTADO</t>
  </si>
  <si>
    <t>Cl 72</t>
  </si>
  <si>
    <t>Bolsa</t>
  </si>
  <si>
    <t xml:space="preserve">CUARTO TRIMESTRE </t>
  </si>
  <si>
    <t>PRIMER SEMESTRE</t>
  </si>
  <si>
    <t xml:space="preserve">ANÁLISIS DE RESULTADOS </t>
  </si>
  <si>
    <t xml:space="preserve">TERCER TRIMESTRE </t>
  </si>
  <si>
    <t>SEGUNDO SEMESTRE</t>
  </si>
  <si>
    <r>
      <t xml:space="preserve">Cargo:  </t>
    </r>
    <r>
      <rPr>
        <sz val="12"/>
        <color theme="1"/>
        <rFont val="Arial"/>
        <family val="2"/>
      </rPr>
      <t>Profesional Universitario</t>
    </r>
  </si>
  <si>
    <t>3 No Conformidades</t>
  </si>
  <si>
    <t>RESPONSABLE CALCULO Y ANÁLISIS</t>
  </si>
  <si>
    <r>
      <t xml:space="preserve">CL 72 
</t>
    </r>
    <r>
      <rPr>
        <b/>
        <sz val="11"/>
        <color theme="0"/>
        <rFont val="Arial"/>
        <family val="2"/>
      </rPr>
      <t>(DEAJ)</t>
    </r>
  </si>
  <si>
    <r>
      <t xml:space="preserve">KR 8
</t>
    </r>
    <r>
      <rPr>
        <b/>
        <sz val="11"/>
        <color theme="0"/>
        <rFont val="Arial"/>
        <family val="2"/>
      </rPr>
      <t>(BOLSA)</t>
    </r>
  </si>
  <si>
    <r>
      <t xml:space="preserve">KR 8
</t>
    </r>
    <r>
      <rPr>
        <b/>
        <sz val="10"/>
        <color theme="0"/>
        <rFont val="Arial"/>
        <family val="2"/>
      </rPr>
      <t>(BOLSA)</t>
    </r>
  </si>
  <si>
    <r>
      <t xml:space="preserve">CL 72
</t>
    </r>
    <r>
      <rPr>
        <b/>
        <sz val="11"/>
        <color theme="0"/>
        <rFont val="Arial"/>
        <family val="2"/>
      </rPr>
      <t>(DEAJ)</t>
    </r>
  </si>
  <si>
    <t>,</t>
  </si>
  <si>
    <t xml:space="preserve">Palacio </t>
  </si>
  <si>
    <t>Palacio</t>
  </si>
  <si>
    <t xml:space="preserve">No. De No conformidades en auditoria de seguimiento por parte de ente certificador </t>
  </si>
  <si>
    <t>CPC &lt;  85 Kwh/W Mes</t>
  </si>
  <si>
    <t>CPC &lt;  150 Kwh/W Mes</t>
  </si>
  <si>
    <t>CPC &lt;  72,95 Kwh/W Mes</t>
  </si>
  <si>
    <t>Indicador de consumo de papel</t>
  </si>
  <si>
    <t>(Kg de residuos peligrosos entregados a gestor externo para disposicón final/ Total de RESPEL generados )*100</t>
  </si>
  <si>
    <t>Indicador de aprovechamiento y disposición final de RESPEL</t>
  </si>
  <si>
    <t>(Kg de Residuos Aprovechables entregados/Total de residuos aprovechables generados)*100</t>
  </si>
  <si>
    <t xml:space="preserve">Semestral </t>
  </si>
  <si>
    <t>No de funcionarios capacitados/ Total de personal de la sede* 100</t>
  </si>
  <si>
    <t>(N° de vehículos con revisión al día/ total de vehículos que les aplica revisión)*100</t>
  </si>
  <si>
    <r>
      <t xml:space="preserve">FECHA ULTIMA ACTUALIZACIÓN: </t>
    </r>
    <r>
      <rPr>
        <sz val="12"/>
        <color indexed="8"/>
        <rFont val="Arial"/>
        <family val="2"/>
      </rPr>
      <t xml:space="preserve"> Agosto 08 de 2018</t>
    </r>
  </si>
  <si>
    <r>
      <t xml:space="preserve">RESPONSABLE:  </t>
    </r>
    <r>
      <rPr>
        <sz val="12"/>
        <color theme="1"/>
        <rFont val="Arial"/>
        <family val="2"/>
      </rPr>
      <t>Carolina</t>
    </r>
    <r>
      <rPr>
        <sz val="11"/>
        <color indexed="8"/>
        <rFont val="Arial"/>
        <family val="2"/>
      </rPr>
      <t xml:space="preserve"> Rodríguez Esupiñan</t>
    </r>
  </si>
  <si>
    <r>
      <t xml:space="preserve">SEDES:  </t>
    </r>
    <r>
      <rPr>
        <sz val="12"/>
        <color indexed="8"/>
        <rFont val="Arial"/>
        <family val="2"/>
      </rPr>
      <t>Edificio DEAJ calle 72  - Edificio de la Bolsa. - Palacio</t>
    </r>
  </si>
  <si>
    <r>
      <t xml:space="preserve">CPC </t>
    </r>
    <r>
      <rPr>
        <u/>
        <sz val="12"/>
        <color theme="1"/>
        <rFont val="Arial"/>
        <family val="2"/>
      </rPr>
      <t>&lt;</t>
    </r>
    <r>
      <rPr>
        <sz val="12"/>
        <color theme="1"/>
        <rFont val="Arial"/>
        <family val="2"/>
      </rPr>
      <t xml:space="preserve"> 1 m</t>
    </r>
    <r>
      <rPr>
        <vertAlign val="superscript"/>
        <sz val="12"/>
        <color theme="1"/>
        <rFont val="Arial"/>
        <family val="2"/>
      </rPr>
      <t>3</t>
    </r>
    <r>
      <rPr>
        <sz val="12"/>
        <color theme="1"/>
        <rFont val="Arial"/>
        <family val="2"/>
      </rPr>
      <t xml:space="preserve"> </t>
    </r>
  </si>
  <si>
    <r>
      <t xml:space="preserve">CPC </t>
    </r>
    <r>
      <rPr>
        <u/>
        <sz val="12"/>
        <color theme="1"/>
        <rFont val="Arial"/>
        <family val="2"/>
      </rPr>
      <t xml:space="preserve">&lt; </t>
    </r>
    <r>
      <rPr>
        <sz val="12"/>
        <color theme="1"/>
        <rFont val="Arial"/>
        <family val="2"/>
      </rPr>
      <t xml:space="preserve"> 1,5 m</t>
    </r>
    <r>
      <rPr>
        <vertAlign val="superscript"/>
        <sz val="12"/>
        <color theme="1"/>
        <rFont val="Arial"/>
        <family val="2"/>
      </rPr>
      <t>3</t>
    </r>
    <r>
      <rPr>
        <sz val="12"/>
        <color theme="1"/>
        <rFont val="Arial"/>
        <family val="2"/>
      </rPr>
      <t xml:space="preserve"> </t>
    </r>
  </si>
  <si>
    <r>
      <t>CPC  ≤ 1 m</t>
    </r>
    <r>
      <rPr>
        <vertAlign val="superscript"/>
        <sz val="12"/>
        <color theme="1"/>
        <rFont val="Arial"/>
        <family val="2"/>
      </rPr>
      <t>3</t>
    </r>
  </si>
  <si>
    <t xml:space="preserve">Con el  ajuste de las metas para el año 2018, se evidencia cumplimiento por parte de las tres sedes. En comparación a los consumos registrados en el primer trimestre del año 2017, se evidencia una disminución de los consumos para las sedes de la bolsa y palacio. 
Para el 2018 se deberá trabajar fuertemente en el mantenimiento de la meta y reducción de consumos por medio de estrategías tales como, cambios en los sistemas de los baños, campañas y sensibilizaciones </t>
  </si>
  <si>
    <t xml:space="preserve">Para el primer trimestre del año se da cumplimiento de las metas estbalecidas y en comparación al cierre de 2017, se evidencia una reducción de los consumos por para las tres sedes. 
Cabe resaltar que para el año en vigencia la planta de trabajadores o servidores públicos incremento en las tres sedes, lo que podria generar en relación al año anterior un incremento de sus consumos. </t>
  </si>
  <si>
    <t>En el segundo trimestre se sigue trabajando en la reducción de los consumos de energía, esto se refleja para las tres sedes, generando una tendencia a la disminución. 
Para el edificio de la bolsa se iniciaron trabajos de mejoramiento de la infraestructura, lo que se identificaría como una alsa en los consumos. Sinembargo hay que tener en cuenta que parte de las mejoras es el cambio del sistema de iluminación.</t>
  </si>
  <si>
    <t>Reducción del 10%</t>
  </si>
  <si>
    <t xml:space="preserve">Reducción del 15% </t>
  </si>
  <si>
    <t>Reducción del 5%</t>
  </si>
  <si>
    <t>(N° de resmas consumidas en el  periodo anterior -N° de resmas consumidas del periodo actual/Total de resmas consumidas en el  periodo anterior)*100</t>
  </si>
  <si>
    <t xml:space="preserve">En el primer semestre del año se observa una considerable reducción en el consumo de papel de la Rama Judicial, aunque ha sido un reto considerable para todos los procesos y unidades, se han logrado reducciones hasta del 44% , superando las metas y las expectativas que se tenian en cuento a la reducción en el consumo. 
Adicionalmente para este año se incluyeron dentro de los indicadores, los consumos registrados en las fotocopiadoras que corresponden al servicio prestado por contratista. </t>
  </si>
  <si>
    <t>Se debe incluir en los indicadores del segundo semestre del año, la generación de residuos aprovechables de la sede de la bolsa y tener un mejor control dobre lo generado.</t>
  </si>
  <si>
    <t xml:space="preserve">Se evdiencia para las sedes de Palacio y DEAJ el cumplimeinto de la meta con la entrega del 100% de los materiales generados. </t>
  </si>
  <si>
    <t xml:space="preserve">Para el año 2018, se evidencia el cumplimiento de la meta establecida, obteniendo 3 No Conformidades por parte del ente certificador, las cuales fueron obtenidas de manera general, no solo para una sede, si no para las 5 sedes certificadas por el ICONTEC. Lo cual demuestra el trabajo realizado para el mejoramiento de los procesos e interacción de las acciones ambientales. 
Las No conformidades, estan relacionadas con: 
La inclusión del ciclo de vida del producto en la identificación de aspectos e impactos ambientales.
El desarrollo e integración del plan de emergencias
Procesos de inducción a los servidores judiciales y contratistas. </t>
  </si>
  <si>
    <t xml:space="preserve">Como se evidencia para el año 2018 se obtuvo una considerable reducción en los consumos de agua en relación al año 2017,   para las sedes de Palacio, Bolsa y cale 72, así como el cumplimiento de las metas,las cuales fueron reajustadas al inicio del año, generando una exigencia mayor a la implementación de estrategías. 
Es de resaltar que el número de personas aumento del año 2017 al 2018, lo cual nos demuestra de las acciones realizadas durante el año 2018. Asimismo es importante continuar con actividades de sensibilización y cambio de sistemas actuales por ahorradores, para así seguir contribuyendo con la protección del medio ambiente especialmente a la protección del recurso hídrico. 
El Palacio de Justicia es la sede que menores consumos  registro durante todo el año, con una disminución significativa para el último trimestre del 28% del consumo en relación al tercer trimestre del año.
Se sugiere para el año 2019, implementar sistemas de recolección de aguas lluvia en las sedes donde sea viable, con el fin de aprovechar esta agua para actividades de aseo y limpieza de las instalciones entre otras.  Asimismo es importante exigirnos aún más y reajustar la meta para la vigencia 2019. </t>
  </si>
  <si>
    <t xml:space="preserve">Durante el año de 2018, se evidencio un consumo energético por debajo de la meta establecida,. En relación con el año 2017 se  presentó una reducción en los consumos para la sede de la calle 72 y en las sedes de la Bolsa y Palacio un incremento del 1,2% y 8,7%, dichos incrementos obedecen a la realización de obras de remodelación, los cuales originaron el uso de herramientas eléctricas y el incremento del número de personas por cada sede. 
Es importante mencionar que, aunque se evidencia un incremento en los consumos en dos de las sedes, se nota una tendencia a la disminución de los consumos para las sedes evaluadas.
Para la vigencia 2019, se deberá fortalecer las campañas de uso de luz natural, apagado de equipos, entre otras que contribuyan a la reducción de los consumos para todas las sedes. </t>
  </si>
  <si>
    <t xml:space="preserve">Al realizar el análisis con base al nuevo indicador para el 2018, cuyo fin era identifcar la gestión en relación a la reducción del consumo de papel para las diferentes sedes, se pudo evidenciar que en relación al año anterior se obtuvo una reducción del 34% en los consumos de papel. Siendo la sede de la Bolsa, la que presentó una mayor reducción del 53%, la calle 72 con un 48% y Palacio con 33%. 
</t>
  </si>
  <si>
    <t xml:space="preserve">De las No Conformidades identificadas por el ICONTEC, a cierre del año 2018, se efectuó el avance en la revisión y actualización de los procedimientos de identifiacción de aspectos e impactos ambientales y plan de emergecias y contingencias. 
Para la vigencia 2019, se desarrollarán las demas actividades que den cumplimiento a los planes de acción establecidos para el cierre de las No Conformidades. </t>
  </si>
  <si>
    <t xml:space="preserve">Para el tercer trimestre del año se evidenció un cumplimiento de a la meta establecida en las tres sedes. </t>
  </si>
  <si>
    <t xml:space="preserve">En el segundo trimestre del año se sigue manteniendo el cumplimiento de las metas en las tres sedes. 
En la sede de la Bolsa se evidencia un incremento, el cual puede originarse por el desarrollo de las obras de mejoramiento de la infraestructura que iniciaron en el edificio </t>
  </si>
  <si>
    <t xml:space="preserve">Para el cuarto trimestre se mantiene el cumplimiento de la meta en las tres sedes y se evidencia una considerable reducción del consumo en el Palacio de Justicia, la cual se generó por </t>
  </si>
  <si>
    <t>CL 72 
(DEAJ)</t>
  </si>
  <si>
    <t>KR 8
(BOLSA)</t>
  </si>
  <si>
    <r>
      <t xml:space="preserve">CPC </t>
    </r>
    <r>
      <rPr>
        <u/>
        <sz val="11"/>
        <color theme="1"/>
        <rFont val="Arial"/>
        <family val="2"/>
      </rPr>
      <t>&lt;</t>
    </r>
    <r>
      <rPr>
        <sz val="11"/>
        <color theme="1"/>
        <rFont val="Arial"/>
        <family val="2"/>
      </rPr>
      <t xml:space="preserve"> 1 m</t>
    </r>
    <r>
      <rPr>
        <vertAlign val="superscript"/>
        <sz val="11"/>
        <color theme="1"/>
        <rFont val="Arial"/>
        <family val="2"/>
      </rPr>
      <t>3</t>
    </r>
    <r>
      <rPr>
        <sz val="11"/>
        <color theme="1"/>
        <rFont val="Arial"/>
        <family val="2"/>
      </rPr>
      <t xml:space="preserve"> </t>
    </r>
  </si>
  <si>
    <r>
      <t xml:space="preserve">CPC </t>
    </r>
    <r>
      <rPr>
        <u/>
        <sz val="11"/>
        <color theme="1"/>
        <rFont val="Arial"/>
        <family val="2"/>
      </rPr>
      <t xml:space="preserve">&lt; </t>
    </r>
    <r>
      <rPr>
        <sz val="11"/>
        <color theme="1"/>
        <rFont val="Arial"/>
        <family val="2"/>
      </rPr>
      <t xml:space="preserve"> 1,5 m</t>
    </r>
    <r>
      <rPr>
        <vertAlign val="superscript"/>
        <sz val="11"/>
        <color theme="1"/>
        <rFont val="Arial"/>
        <family val="2"/>
      </rPr>
      <t>3</t>
    </r>
    <r>
      <rPr>
        <sz val="11"/>
        <color theme="1"/>
        <rFont val="Arial"/>
        <family val="2"/>
      </rPr>
      <t xml:space="preserve"> </t>
    </r>
  </si>
  <si>
    <r>
      <t>CPC  ≤ 1 m</t>
    </r>
    <r>
      <rPr>
        <vertAlign val="superscript"/>
        <sz val="11"/>
        <color theme="1"/>
        <rFont val="Arial"/>
        <family val="2"/>
      </rPr>
      <t>3</t>
    </r>
  </si>
  <si>
    <r>
      <t>m</t>
    </r>
    <r>
      <rPr>
        <vertAlign val="superscript"/>
        <sz val="11"/>
        <color theme="1"/>
        <rFont val="Arial"/>
        <family val="2"/>
      </rPr>
      <t>3</t>
    </r>
    <r>
      <rPr>
        <sz val="11"/>
        <color theme="1"/>
        <rFont val="Arial"/>
        <family val="2"/>
      </rPr>
      <t xml:space="preserve"> por recibo de agua / No. empleados en el periodo</t>
    </r>
  </si>
  <si>
    <r>
      <t>&gt;</t>
    </r>
    <r>
      <rPr>
        <sz val="11"/>
        <color theme="1"/>
        <rFont val="Arial"/>
        <family val="2"/>
      </rPr>
      <t xml:space="preserve"> 60%</t>
    </r>
  </si>
  <si>
    <t xml:space="preserve">Para las sedes del Palacio de Justicia y de la DEAJ, se efectuó la entrega del 100% del material aprovechable recolectado, el cual fue entregado a los recicladores de oficio que se tienen seleccionados para las dos sedes como lo son Centro Histórico y Recikolping. 
El material recogido por las asociaciones son llevados para su aprovechamiento e incorporación a nuevos procesos productivos </t>
  </si>
  <si>
    <t xml:space="preserve">Para el 2018, se logró la entrega de 6.713 Kg residuos peligrosos que se tenían acumulados en el almacén, los cuales correspondían principalmente a residuos de aparatos eléctricos y electrónicos, luminarias, tóner, entre otros, que fueron producto de las actividades administrativas y judiciales a nivel central. 
Asimismo se efectuó la entrega del 100% de los residuos peligrosos generados en el Palacio de Justicia y la DEAJ. </t>
  </si>
  <si>
    <t xml:space="preserve">Se evidenció una baja cobertura en la asistencia a las mismas, obteniendo una cobertura de 6% del total de la población, lo cual se encuentra distribuido en cada sede de la siguiente forma: DEAJ 11%, Bolsa 7% y Palacio 6%. Como es evidente no se cumple la meta establecida y se hace necesario para la vigencia 2019, identificar las diferentes metodologías que permitan ampliar la cobertura de éstas, así como la apropiación del personal de la cultura de la protección al medio ambiente. </t>
  </si>
  <si>
    <t xml:space="preserve">8. Como parte del control de emisiones atmosféricas al medio ambiente, se estableció el seguimiento al cumplimiento de las revisiones técnico mecánicas de los vehículos vinculados a cada sede, dando como cumplimiento el 100%. </t>
  </si>
  <si>
    <t xml:space="preserve">9. No se dio cumplimiento al indicador relacionado con el desarrollo de simulacros ambientales, en las sedes de DEAJ y la Bolsa, para el 2019 se deberá efectuar la actualización del Plan de Emergencias, así como el análisis de vulnerabilidad y la realización de los simulacros ambientales en las sedes que se encuentran pendientes. En el Palacio de Justicia, se realizó el simulacro ambiental en caso de derrame del combustible almacenado para la planta.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</si>
</sst>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11"/>
      <color theme="1"/>
      <name val="Arial"/>
      <family val="2"/>
    </font>
    <font>
      <sz val="12"/>
      <color theme="1"/>
      <name val="Arial"/>
      <family val="2"/>
    </font>
    <font>
      <b/>
      <sz val="22"/>
      <color theme="1"/>
      <name val="Arial"/>
      <family val="2"/>
    </font>
    <font>
      <b/>
      <sz val="14"/>
      <color theme="0"/>
      <name val="Arial"/>
      <family val="2"/>
    </font>
    <font>
      <u/>
      <sz val="12"/>
      <color theme="1"/>
      <name val="Arial"/>
      <family val="2"/>
    </font>
    <font>
      <sz val="12"/>
      <name val="Arial"/>
      <family val="2"/>
    </font>
    <font>
      <sz val="10"/>
      <name val="Arial"/>
      <family val="2"/>
    </font>
    <font>
      <b/>
      <i/>
      <sz val="12"/>
      <name val="Times New Roman"/>
      <family val="1"/>
    </font>
    <font>
      <b/>
      <sz val="12"/>
      <name val="Arial"/>
      <family val="2"/>
    </font>
    <font>
      <b/>
      <i/>
      <sz val="12"/>
      <name val="Arial"/>
      <family val="2"/>
    </font>
    <font>
      <sz val="10"/>
      <name val="Arial"/>
      <family val="2"/>
    </font>
    <font>
      <b/>
      <sz val="10"/>
      <name val="Arial"/>
      <family val="2"/>
    </font>
    <font>
      <sz val="8"/>
      <name val="Arial"/>
      <family val="2"/>
    </font>
    <font>
      <sz val="8"/>
      <color indexed="81"/>
      <name val="Tahoma"/>
      <family val="2"/>
    </font>
    <font>
      <b/>
      <sz val="8"/>
      <color indexed="81"/>
      <name val="Tahoma"/>
      <family val="2"/>
    </font>
    <font>
      <b/>
      <sz val="10"/>
      <color indexed="81"/>
      <name val="Tahoma"/>
      <family val="2"/>
    </font>
    <font>
      <b/>
      <sz val="12"/>
      <color theme="1"/>
      <name val="Arial"/>
      <family val="2"/>
    </font>
    <font>
      <sz val="12"/>
      <color indexed="8"/>
      <name val="Arial"/>
      <family val="2"/>
    </font>
    <font>
      <sz val="11"/>
      <color indexed="8"/>
      <name val="Arial"/>
      <family val="2"/>
    </font>
    <font>
      <sz val="11"/>
      <color theme="1"/>
      <name val="Calibri"/>
      <family val="2"/>
      <scheme val="minor"/>
    </font>
    <font>
      <vertAlign val="superscript"/>
      <sz val="12"/>
      <color theme="1"/>
      <name val="Arial"/>
      <family val="2"/>
    </font>
    <font>
      <b/>
      <sz val="11"/>
      <color theme="0"/>
      <name val="Arial"/>
      <family val="2"/>
    </font>
    <font>
      <b/>
      <sz val="10"/>
      <color theme="0"/>
      <name val="Arial"/>
      <family val="2"/>
    </font>
    <font>
      <b/>
      <sz val="36"/>
      <name val="Arial"/>
      <family val="2"/>
    </font>
    <font>
      <u/>
      <sz val="11"/>
      <color theme="1"/>
      <name val="Arial"/>
      <family val="2"/>
    </font>
    <font>
      <vertAlign val="superscript"/>
      <sz val="11"/>
      <color theme="1"/>
      <name val="Arial"/>
      <family val="2"/>
    </font>
    <font>
      <sz val="11"/>
      <name val="Arial"/>
      <family val="2"/>
    </font>
  </fonts>
  <fills count="7">
    <fill>
      <patternFill patternType="none"/>
    </fill>
    <fill>
      <patternFill patternType="gray125"/>
    </fill>
    <fill>
      <patternFill patternType="solid">
        <fgColor theme="6" tint="-0.249977111117893"/>
        <bgColor indexed="64"/>
      </patternFill>
    </fill>
    <fill>
      <patternFill patternType="solid">
        <fgColor theme="8" tint="0.59999389629810485"/>
        <bgColor indexed="64"/>
      </patternFill>
    </fill>
    <fill>
      <patternFill patternType="solid">
        <fgColor indexed="47"/>
        <bgColor indexed="64"/>
      </patternFill>
    </fill>
    <fill>
      <patternFill patternType="lightTrellis"/>
    </fill>
    <fill>
      <patternFill patternType="solid">
        <fgColor theme="0" tint="-0.49998474074526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s>
  <cellStyleXfs count="3">
    <xf numFmtId="0" fontId="0" fillId="0" borderId="0"/>
    <xf numFmtId="0" fontId="7" fillId="0" borderId="0"/>
    <xf numFmtId="9" fontId="20" fillId="0" borderId="0" applyFont="0" applyFill="0" applyBorder="0" applyAlignment="0" applyProtection="0"/>
  </cellStyleXfs>
  <cellXfs count="304">
    <xf numFmtId="0" fontId="0" fillId="0" borderId="0" xfId="0"/>
    <xf numFmtId="0" fontId="0" fillId="0" borderId="0" xfId="0" applyAlignment="1">
      <alignment horizontal="left"/>
    </xf>
    <xf numFmtId="0" fontId="0" fillId="0" borderId="0" xfId="0" applyAlignment="1">
      <alignment horizontal="center" vertical="center"/>
    </xf>
    <xf numFmtId="0" fontId="7" fillId="0" borderId="0" xfId="1"/>
    <xf numFmtId="0" fontId="10" fillId="0" borderId="0" xfId="1" applyFont="1" applyFill="1" applyBorder="1" applyAlignment="1">
      <alignment horizontal="center" vertical="center" wrapText="1"/>
    </xf>
    <xf numFmtId="0" fontId="7" fillId="0" borderId="0" xfId="1" applyBorder="1"/>
    <xf numFmtId="0" fontId="9" fillId="4" borderId="23" xfId="1" applyFont="1" applyFill="1" applyBorder="1" applyAlignment="1">
      <alignment horizontal="center" vertical="center" wrapText="1"/>
    </xf>
    <xf numFmtId="0" fontId="11" fillId="0" borderId="24" xfId="1" applyFont="1" applyFill="1" applyBorder="1" applyAlignment="1">
      <alignment horizontal="justify" vertical="center" wrapText="1"/>
    </xf>
    <xf numFmtId="0" fontId="9" fillId="4" borderId="25" xfId="1" applyFont="1" applyFill="1" applyBorder="1" applyAlignment="1">
      <alignment horizontal="center" vertical="center" wrapText="1"/>
    </xf>
    <xf numFmtId="0" fontId="11" fillId="0" borderId="26" xfId="1" applyFont="1" applyFill="1" applyBorder="1" applyAlignment="1">
      <alignment horizontal="justify" wrapText="1"/>
    </xf>
    <xf numFmtId="0" fontId="11" fillId="0" borderId="0" xfId="1" applyFont="1"/>
    <xf numFmtId="0" fontId="12" fillId="0" borderId="27" xfId="1" applyFont="1" applyFill="1" applyBorder="1" applyAlignment="1">
      <alignment vertical="top" wrapText="1"/>
    </xf>
    <xf numFmtId="0" fontId="12" fillId="0" borderId="36" xfId="1" applyFont="1" applyFill="1" applyBorder="1" applyAlignment="1">
      <alignment horizontal="justify" vertical="top" wrapText="1"/>
    </xf>
    <xf numFmtId="0" fontId="11" fillId="0" borderId="35" xfId="1" applyFont="1" applyFill="1" applyBorder="1" applyAlignment="1">
      <alignment horizontal="justify" vertical="top" wrapText="1"/>
    </xf>
    <xf numFmtId="0" fontId="12" fillId="0" borderId="37" xfId="1" applyFont="1" applyFill="1" applyBorder="1" applyAlignment="1">
      <alignment vertical="top" wrapText="1"/>
    </xf>
    <xf numFmtId="0" fontId="11" fillId="0" borderId="38" xfId="1" applyFont="1" applyFill="1" applyBorder="1" applyAlignment="1">
      <alignment horizontal="justify" vertical="top" wrapText="1"/>
    </xf>
    <xf numFmtId="9" fontId="11" fillId="0" borderId="0" xfId="1" applyNumberFormat="1" applyFont="1" applyAlignment="1">
      <alignment horizontal="justify" vertical="center" wrapText="1"/>
    </xf>
    <xf numFmtId="0" fontId="12" fillId="0" borderId="39" xfId="1" applyFont="1" applyFill="1" applyBorder="1" applyAlignment="1">
      <alignment horizontal="justify" vertical="top" wrapText="1"/>
    </xf>
    <xf numFmtId="0" fontId="13" fillId="0" borderId="0" xfId="1" applyFont="1"/>
    <xf numFmtId="0" fontId="2" fillId="0" borderId="1" xfId="0" applyFont="1" applyFill="1" applyBorder="1" applyAlignment="1">
      <alignment horizontal="center" vertical="center" wrapText="1"/>
    </xf>
    <xf numFmtId="0" fontId="2" fillId="0" borderId="0" xfId="0" applyFont="1" applyFill="1" applyAlignment="1">
      <alignment horizontal="center" vertical="center"/>
    </xf>
    <xf numFmtId="0" fontId="2" fillId="5" borderId="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0" fillId="0" borderId="0" xfId="0" applyBorder="1"/>
    <xf numFmtId="0" fontId="5" fillId="0" borderId="1" xfId="0" applyFont="1" applyFill="1" applyBorder="1" applyAlignment="1">
      <alignment horizontal="center" vertical="center" wrapText="1"/>
    </xf>
    <xf numFmtId="0" fontId="3" fillId="0" borderId="0" xfId="0" applyFont="1" applyBorder="1" applyAlignment="1">
      <alignment vertical="center" wrapText="1"/>
    </xf>
    <xf numFmtId="0" fontId="3" fillId="0" borderId="15"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0" fillId="0" borderId="15" xfId="0" applyBorder="1" applyAlignment="1"/>
    <xf numFmtId="0" fontId="0" fillId="0" borderId="10" xfId="0" applyBorder="1" applyAlignment="1"/>
    <xf numFmtId="0" fontId="0" fillId="0" borderId="11" xfId="0" applyBorder="1" applyAlignment="1"/>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2" fillId="1" borderId="2" xfId="0" applyFont="1" applyFill="1" applyBorder="1" applyAlignment="1">
      <alignment horizontal="center" vertical="center" wrapText="1"/>
    </xf>
    <xf numFmtId="0" fontId="2" fillId="1" borderId="52" xfId="0" applyFont="1" applyFill="1" applyBorder="1" applyAlignment="1">
      <alignment horizontal="center" vertical="center" wrapText="1"/>
    </xf>
    <xf numFmtId="0" fontId="2" fillId="1" borderId="1" xfId="0" applyFont="1" applyFill="1" applyBorder="1" applyAlignment="1">
      <alignment horizontal="center" vertical="center" wrapText="1"/>
    </xf>
    <xf numFmtId="0" fontId="2" fillId="1" borderId="1" xfId="0" applyFont="1" applyFill="1" applyBorder="1" applyAlignment="1">
      <alignment vertical="center" wrapText="1"/>
    </xf>
    <xf numFmtId="0" fontId="2" fillId="0" borderId="52" xfId="0" applyFont="1" applyFill="1" applyBorder="1" applyAlignment="1">
      <alignment vertical="center" wrapText="1"/>
    </xf>
    <xf numFmtId="0" fontId="2" fillId="1" borderId="51" xfId="0" applyFont="1" applyFill="1" applyBorder="1" applyAlignment="1">
      <alignment vertical="center" wrapText="1"/>
    </xf>
    <xf numFmtId="0" fontId="2" fillId="1" borderId="2" xfId="0" applyFont="1" applyFill="1" applyBorder="1" applyAlignment="1">
      <alignment vertical="center" wrapText="1"/>
    </xf>
    <xf numFmtId="0" fontId="2" fillId="0" borderId="5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1" borderId="3" xfId="0" applyFont="1" applyFill="1" applyBorder="1" applyAlignment="1">
      <alignment vertical="center" wrapText="1"/>
    </xf>
    <xf numFmtId="0" fontId="2" fillId="0" borderId="55" xfId="0" applyFont="1" applyFill="1" applyBorder="1" applyAlignment="1">
      <alignment horizontal="center" vertical="center" wrapText="1"/>
    </xf>
    <xf numFmtId="0" fontId="2" fillId="1" borderId="51" xfId="0" applyFont="1" applyFill="1" applyBorder="1" applyAlignment="1">
      <alignment horizontal="center" vertical="center" wrapText="1"/>
    </xf>
    <xf numFmtId="0" fontId="2" fillId="0" borderId="5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4" fillId="2" borderId="54" xfId="0" applyFont="1" applyFill="1" applyBorder="1" applyAlignment="1">
      <alignment horizontal="center" vertical="center" wrapText="1"/>
    </xf>
    <xf numFmtId="0" fontId="2" fillId="1" borderId="14" xfId="0" applyFont="1" applyFill="1" applyBorder="1" applyAlignment="1">
      <alignment vertical="center" wrapText="1"/>
    </xf>
    <xf numFmtId="0" fontId="2" fillId="1" borderId="12" xfId="0" applyFont="1" applyFill="1" applyBorder="1" applyAlignment="1">
      <alignment vertical="center" wrapText="1"/>
    </xf>
    <xf numFmtId="0" fontId="2" fillId="1" borderId="12" xfId="0" applyFont="1" applyFill="1" applyBorder="1" applyAlignment="1">
      <alignment horizontal="center" vertical="center" wrapText="1"/>
    </xf>
    <xf numFmtId="0" fontId="2" fillId="1" borderId="4" xfId="0" applyFont="1" applyFill="1" applyBorder="1" applyAlignment="1">
      <alignment horizontal="center" vertical="center" wrapText="1"/>
    </xf>
    <xf numFmtId="0" fontId="2" fillId="1" borderId="62" xfId="0" applyFont="1" applyFill="1" applyBorder="1" applyAlignment="1">
      <alignment horizontal="center" vertical="center" wrapText="1"/>
    </xf>
    <xf numFmtId="0" fontId="2" fillId="1" borderId="5" xfId="0" applyFont="1" applyFill="1" applyBorder="1" applyAlignment="1">
      <alignment vertical="center" wrapText="1"/>
    </xf>
    <xf numFmtId="0" fontId="2" fillId="1" borderId="4" xfId="0" applyFont="1" applyFill="1" applyBorder="1" applyAlignment="1">
      <alignment vertical="center" wrapText="1"/>
    </xf>
    <xf numFmtId="0" fontId="2" fillId="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6" borderId="53" xfId="0" applyFont="1" applyFill="1" applyBorder="1" applyAlignment="1">
      <alignment horizontal="center" vertical="center" wrapText="1"/>
    </xf>
    <xf numFmtId="0" fontId="4" fillId="6" borderId="54" xfId="0" applyFont="1" applyFill="1" applyBorder="1" applyAlignment="1">
      <alignment horizontal="center" vertical="center" wrapText="1"/>
    </xf>
    <xf numFmtId="0" fontId="2" fillId="0" borderId="52" xfId="0" applyFont="1" applyFill="1" applyBorder="1" applyAlignment="1">
      <alignment horizontal="justify" vertical="center" wrapText="1"/>
    </xf>
    <xf numFmtId="0" fontId="2" fillId="0" borderId="63"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2" fillId="1" borderId="53" xfId="0" applyFont="1" applyFill="1" applyBorder="1" applyAlignment="1">
      <alignment vertical="center" wrapText="1"/>
    </xf>
    <xf numFmtId="0" fontId="2" fillId="1" borderId="54" xfId="0" applyFont="1" applyFill="1" applyBorder="1" applyAlignment="1">
      <alignment vertical="center" wrapText="1"/>
    </xf>
    <xf numFmtId="0" fontId="2" fillId="1" borderId="54" xfId="0" applyFont="1" applyFill="1" applyBorder="1" applyAlignment="1">
      <alignment horizontal="center" vertical="center" wrapText="1"/>
    </xf>
    <xf numFmtId="0" fontId="2" fillId="1" borderId="5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7" fillId="0" borderId="17" xfId="0" applyFont="1" applyBorder="1" applyAlignment="1">
      <alignment horizontal="left" vertical="center" wrapText="1"/>
    </xf>
    <xf numFmtId="0" fontId="4" fillId="2" borderId="54"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69" xfId="0" applyFont="1" applyFill="1" applyBorder="1" applyAlignment="1">
      <alignment horizontal="center" vertical="center" wrapText="1"/>
    </xf>
    <xf numFmtId="2" fontId="2" fillId="0" borderId="5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6" borderId="54" xfId="0" applyFont="1" applyFill="1" applyBorder="1" applyAlignment="1">
      <alignment horizontal="center" vertical="center" wrapText="1"/>
    </xf>
    <xf numFmtId="0" fontId="17" fillId="0" borderId="0" xfId="0" applyFont="1" applyBorder="1" applyAlignment="1">
      <alignment horizontal="left" vertical="center" wrapText="1"/>
    </xf>
    <xf numFmtId="0" fontId="2" fillId="0" borderId="2"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0" fillId="0" borderId="0" xfId="0" applyFill="1"/>
    <xf numFmtId="0" fontId="0" fillId="0" borderId="0" xfId="0" applyFill="1" applyBorder="1"/>
    <xf numFmtId="0" fontId="1" fillId="0" borderId="0" xfId="0" applyFont="1" applyFill="1"/>
    <xf numFmtId="164"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1" fontId="2" fillId="0" borderId="0" xfId="0" applyNumberFormat="1" applyFont="1" applyFill="1" applyAlignment="1">
      <alignment horizontal="center" vertical="center"/>
    </xf>
    <xf numFmtId="164" fontId="2" fillId="0" borderId="51"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3" fontId="2" fillId="0" borderId="5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0" fillId="0" borderId="0" xfId="0" applyFont="1"/>
    <xf numFmtId="0" fontId="1"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 fillId="0" borderId="54"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1" fillId="0" borderId="52"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1" fillId="0" borderId="57" xfId="0" applyFont="1" applyFill="1" applyBorder="1" applyAlignment="1">
      <alignment horizontal="center" vertical="center" wrapText="1"/>
    </xf>
    <xf numFmtId="0" fontId="1" fillId="0" borderId="51" xfId="0" applyFont="1" applyFill="1" applyBorder="1" applyAlignment="1">
      <alignment horizontal="center" vertical="center" wrapText="1"/>
    </xf>
    <xf numFmtId="9" fontId="1" fillId="0" borderId="51" xfId="0" applyNumberFormat="1" applyFont="1" applyFill="1" applyBorder="1" applyAlignment="1">
      <alignment horizontal="center" vertical="center" wrapText="1"/>
    </xf>
    <xf numFmtId="9" fontId="1" fillId="0" borderId="52" xfId="0" applyNumberFormat="1" applyFont="1" applyFill="1" applyBorder="1" applyAlignment="1">
      <alignment horizontal="center" vertical="center" wrapText="1"/>
    </xf>
    <xf numFmtId="0" fontId="25" fillId="0" borderId="51" xfId="0" applyFont="1" applyFill="1" applyBorder="1" applyAlignment="1">
      <alignment horizontal="center" vertical="center" wrapText="1"/>
    </xf>
    <xf numFmtId="0" fontId="25" fillId="0" borderId="52"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27" fillId="0" borderId="51" xfId="0" applyFont="1" applyFill="1" applyBorder="1" applyAlignment="1">
      <alignment horizontal="center" vertical="center" wrapText="1"/>
    </xf>
    <xf numFmtId="0" fontId="22" fillId="2" borderId="43" xfId="0" applyFont="1" applyFill="1" applyBorder="1" applyAlignment="1">
      <alignment horizontal="center" vertical="center" wrapText="1"/>
    </xf>
    <xf numFmtId="0" fontId="22" fillId="2" borderId="74" xfId="0" applyFont="1" applyFill="1" applyBorder="1" applyAlignment="1">
      <alignment horizontal="center" vertical="center" wrapText="1"/>
    </xf>
    <xf numFmtId="0" fontId="1" fillId="0" borderId="50" xfId="0" applyFont="1" applyFill="1" applyBorder="1" applyAlignment="1">
      <alignment horizontal="center" vertical="center" wrapText="1"/>
    </xf>
    <xf numFmtId="0" fontId="1" fillId="0" borderId="49" xfId="0" quotePrefix="1" applyFont="1" applyFill="1" applyBorder="1" applyAlignment="1">
      <alignment horizontal="center" vertical="center" wrapText="1"/>
    </xf>
    <xf numFmtId="0" fontId="1" fillId="0" borderId="53" xfId="0" quotePrefix="1" applyFont="1" applyFill="1" applyBorder="1" applyAlignment="1">
      <alignment horizontal="center" vertical="center" wrapText="1"/>
    </xf>
    <xf numFmtId="0" fontId="1" fillId="0" borderId="49" xfId="0" applyFont="1" applyFill="1" applyBorder="1" applyAlignment="1">
      <alignment horizontal="center" vertical="center" wrapText="1"/>
    </xf>
    <xf numFmtId="0" fontId="1" fillId="0" borderId="6" xfId="0" applyFont="1" applyFill="1" applyBorder="1" applyAlignment="1">
      <alignment horizontal="center" vertical="center" wrapText="1"/>
    </xf>
    <xf numFmtId="164" fontId="2" fillId="0" borderId="52" xfId="0" applyNumberFormat="1" applyFont="1" applyFill="1" applyBorder="1" applyAlignment="1">
      <alignment horizontal="center" vertical="center" wrapText="1"/>
    </xf>
    <xf numFmtId="3" fontId="2" fillId="0" borderId="52" xfId="0" applyNumberFormat="1"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6" borderId="5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1" xfId="0" applyFont="1" applyFill="1" applyBorder="1" applyAlignment="1">
      <alignment horizontal="center" vertical="center" wrapText="1"/>
    </xf>
    <xf numFmtId="1" fontId="2" fillId="0" borderId="5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1" fontId="2" fillId="0" borderId="52" xfId="0" applyNumberFormat="1" applyFont="1" applyFill="1" applyBorder="1" applyAlignment="1">
      <alignment horizontal="center" vertical="center" wrapText="1"/>
    </xf>
    <xf numFmtId="0" fontId="6" fillId="0" borderId="54" xfId="0" applyFont="1" applyFill="1" applyBorder="1" applyAlignment="1">
      <alignment horizontal="center" vertical="center" wrapText="1"/>
    </xf>
    <xf numFmtId="0" fontId="2" fillId="0" borderId="56" xfId="0" applyFont="1" applyFill="1" applyBorder="1" applyAlignment="1">
      <alignment horizontal="center" vertical="center" wrapText="1"/>
    </xf>
    <xf numFmtId="3" fontId="2" fillId="0" borderId="53" xfId="0" applyNumberFormat="1" applyFont="1" applyFill="1" applyBorder="1" applyAlignment="1">
      <alignment horizontal="center" vertical="center" wrapText="1"/>
    </xf>
    <xf numFmtId="3" fontId="2" fillId="0" borderId="54" xfId="0" applyNumberFormat="1" applyFont="1" applyFill="1" applyBorder="1" applyAlignment="1">
      <alignment horizontal="center" vertical="center" wrapText="1"/>
    </xf>
    <xf numFmtId="0" fontId="2" fillId="0" borderId="54" xfId="0" applyFont="1" applyFill="1" applyBorder="1" applyAlignment="1">
      <alignment horizontal="justify" vertical="center" wrapText="1"/>
    </xf>
    <xf numFmtId="3" fontId="2" fillId="0" borderId="55" xfId="0" applyNumberFormat="1" applyFont="1" applyFill="1" applyBorder="1" applyAlignment="1">
      <alignment horizontal="center" vertical="center" wrapText="1"/>
    </xf>
    <xf numFmtId="0" fontId="2" fillId="0" borderId="57" xfId="0" applyFont="1" applyFill="1" applyBorder="1" applyAlignment="1">
      <alignment horizontal="justify" vertical="center" wrapText="1"/>
    </xf>
    <xf numFmtId="0" fontId="11" fillId="0" borderId="40" xfId="1" applyFont="1" applyFill="1" applyBorder="1" applyAlignment="1">
      <alignment horizontal="justify" vertical="top" wrapText="1"/>
    </xf>
    <xf numFmtId="0" fontId="11" fillId="0" borderId="41" xfId="1" applyFont="1" applyFill="1" applyBorder="1" applyAlignment="1">
      <alignment horizontal="justify" vertical="top" wrapText="1"/>
    </xf>
    <xf numFmtId="0" fontId="11" fillId="0" borderId="42" xfId="1" applyFont="1" applyFill="1" applyBorder="1" applyAlignment="1">
      <alignment horizontal="justify" vertical="top" wrapText="1"/>
    </xf>
    <xf numFmtId="0" fontId="11" fillId="0" borderId="31" xfId="1" applyFont="1" applyFill="1" applyBorder="1" applyAlignment="1">
      <alignment horizontal="justify" vertical="top" wrapText="1"/>
    </xf>
    <xf numFmtId="0" fontId="11" fillId="0" borderId="32" xfId="1" applyFont="1" applyFill="1" applyBorder="1" applyAlignment="1">
      <alignment horizontal="justify" vertical="top" wrapText="1"/>
    </xf>
    <xf numFmtId="0" fontId="11" fillId="0" borderId="33" xfId="1" applyFont="1" applyFill="1" applyBorder="1" applyAlignment="1">
      <alignment horizontal="justify" vertical="top" wrapText="1"/>
    </xf>
    <xf numFmtId="0" fontId="12" fillId="0" borderId="34" xfId="1" applyFont="1" applyFill="1" applyBorder="1" applyAlignment="1">
      <alignment horizontal="left" vertical="top" wrapText="1"/>
    </xf>
    <xf numFmtId="0" fontId="12" fillId="0" borderId="35" xfId="1" applyFont="1" applyFill="1" applyBorder="1" applyAlignment="1">
      <alignment horizontal="left" vertical="top" wrapText="1"/>
    </xf>
    <xf numFmtId="0" fontId="9" fillId="0" borderId="36" xfId="1" applyFont="1" applyFill="1" applyBorder="1" applyAlignment="1">
      <alignment horizontal="center" vertical="center" wrapText="1"/>
    </xf>
    <xf numFmtId="0" fontId="9" fillId="0" borderId="35" xfId="1" applyFont="1" applyFill="1" applyBorder="1" applyAlignment="1">
      <alignment horizontal="center" vertical="center" wrapText="1"/>
    </xf>
    <xf numFmtId="0" fontId="9" fillId="0" borderId="37"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11" fillId="0" borderId="28" xfId="1" applyFont="1" applyFill="1" applyBorder="1" applyAlignment="1">
      <alignment horizontal="justify" vertical="top" wrapText="1"/>
    </xf>
    <xf numFmtId="0" fontId="11" fillId="0" borderId="29" xfId="1" applyFont="1" applyFill="1" applyBorder="1" applyAlignment="1">
      <alignment horizontal="justify" vertical="top" wrapText="1"/>
    </xf>
    <xf numFmtId="0" fontId="11" fillId="0" borderId="30" xfId="1" applyFont="1" applyFill="1" applyBorder="1" applyAlignment="1">
      <alignment horizontal="justify" vertical="top" wrapText="1"/>
    </xf>
    <xf numFmtId="0" fontId="8" fillId="0" borderId="0" xfId="1" applyFont="1" applyAlignment="1">
      <alignment horizontal="center"/>
    </xf>
    <xf numFmtId="0" fontId="9" fillId="0" borderId="20" xfId="1" applyFont="1" applyFill="1" applyBorder="1" applyAlignment="1">
      <alignment horizontal="center" vertical="center" wrapText="1"/>
    </xf>
    <xf numFmtId="0" fontId="9" fillId="0" borderId="21" xfId="1" applyFont="1" applyFill="1" applyBorder="1" applyAlignment="1">
      <alignment horizontal="center" vertical="center" wrapText="1"/>
    </xf>
    <xf numFmtId="0" fontId="9" fillId="0" borderId="22" xfId="1" applyFont="1" applyFill="1" applyBorder="1" applyAlignment="1">
      <alignment horizontal="center" vertical="center" wrapText="1"/>
    </xf>
    <xf numFmtId="0" fontId="17" fillId="0" borderId="2" xfId="0" applyFont="1" applyBorder="1" applyAlignment="1">
      <alignment horizontal="left" vertical="center" wrapText="1"/>
    </xf>
    <xf numFmtId="0" fontId="17" fillId="0" borderId="17" xfId="0" applyFont="1" applyBorder="1" applyAlignment="1">
      <alignment horizontal="left" vertical="center" wrapText="1"/>
    </xf>
    <xf numFmtId="0" fontId="4" fillId="2" borderId="46" xfId="0" applyFont="1" applyFill="1" applyBorder="1" applyAlignment="1">
      <alignment horizontal="center" vertical="center" wrapText="1"/>
    </xf>
    <xf numFmtId="0" fontId="4" fillId="2" borderId="70"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67" xfId="0"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9" fontId="2" fillId="0" borderId="17" xfId="0" applyNumberFormat="1" applyFont="1" applyFill="1" applyBorder="1" applyAlignment="1">
      <alignment horizontal="center" vertical="center" wrapText="1"/>
    </xf>
    <xf numFmtId="9" fontId="2" fillId="0" borderId="3" xfId="0" applyNumberFormat="1"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17" fillId="0" borderId="3" xfId="0" applyFont="1" applyBorder="1" applyAlignment="1">
      <alignment horizontal="left" vertical="center" wrapText="1"/>
    </xf>
    <xf numFmtId="0" fontId="4" fillId="6" borderId="49"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50"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54" xfId="0" applyFont="1" applyFill="1" applyBorder="1" applyAlignment="1">
      <alignment horizontal="center" vertical="center" wrapText="1"/>
    </xf>
    <xf numFmtId="0" fontId="4" fillId="6" borderId="52" xfId="0" applyFont="1" applyFill="1" applyBorder="1" applyAlignment="1">
      <alignment horizontal="center" vertical="center" wrapText="1"/>
    </xf>
    <xf numFmtId="0" fontId="4" fillId="6" borderId="5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2"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6" borderId="71"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2" fillId="0" borderId="4" xfId="0" quotePrefix="1" applyFont="1" applyFill="1" applyBorder="1" applyAlignment="1">
      <alignment horizontal="center" vertical="center" wrapText="1"/>
    </xf>
    <xf numFmtId="0" fontId="2" fillId="0" borderId="64" xfId="0" quotePrefix="1"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0" borderId="49" xfId="0" applyBorder="1" applyAlignment="1">
      <alignment horizontal="center"/>
    </xf>
    <xf numFmtId="0" fontId="0" fillId="0" borderId="6" xfId="0" applyBorder="1" applyAlignment="1">
      <alignment horizontal="center"/>
    </xf>
    <xf numFmtId="0" fontId="0" fillId="0" borderId="51" xfId="0" applyBorder="1" applyAlignment="1">
      <alignment horizontal="center"/>
    </xf>
    <xf numFmtId="0" fontId="0" fillId="0" borderId="1"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17" fillId="0" borderId="47" xfId="0" applyFont="1" applyBorder="1" applyAlignment="1">
      <alignment horizontal="left" vertical="center" wrapText="1"/>
    </xf>
    <xf numFmtId="0" fontId="17" fillId="0" borderId="48" xfId="0" applyFont="1" applyBorder="1" applyAlignment="1">
      <alignment horizontal="left" vertical="center" wrapText="1"/>
    </xf>
    <xf numFmtId="0" fontId="17" fillId="0" borderId="19" xfId="0" applyFont="1" applyBorder="1" applyAlignment="1">
      <alignment horizontal="left" vertical="center" wrapText="1"/>
    </xf>
    <xf numFmtId="0" fontId="4" fillId="2" borderId="51"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46" xfId="0" applyFont="1" applyFill="1" applyBorder="1" applyAlignment="1">
      <alignment horizontal="center" vertical="center" wrapText="1"/>
    </xf>
    <xf numFmtId="0" fontId="24" fillId="0" borderId="50"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52" xfId="0" applyFont="1" applyFill="1" applyBorder="1" applyAlignment="1">
      <alignment horizontal="center" vertical="center" wrapText="1"/>
    </xf>
    <xf numFmtId="0" fontId="24" fillId="0" borderId="54" xfId="0" applyFont="1" applyFill="1" applyBorder="1" applyAlignment="1">
      <alignment horizontal="center" vertical="center" wrapText="1"/>
    </xf>
    <xf numFmtId="0" fontId="24" fillId="0" borderId="55" xfId="0" applyFont="1" applyFill="1" applyBorder="1" applyAlignment="1">
      <alignment horizontal="center" vertical="center" wrapText="1"/>
    </xf>
    <xf numFmtId="0" fontId="24" fillId="0" borderId="57" xfId="0" applyFont="1" applyFill="1" applyBorder="1" applyAlignment="1">
      <alignment horizontal="center" vertical="center" wrapText="1"/>
    </xf>
    <xf numFmtId="9" fontId="2" fillId="0" borderId="71" xfId="2" applyFont="1" applyFill="1" applyBorder="1" applyAlignment="1">
      <alignment horizontal="center" vertical="center" wrapText="1"/>
    </xf>
    <xf numFmtId="9" fontId="2" fillId="0" borderId="17" xfId="2" applyFont="1" applyFill="1" applyBorder="1" applyAlignment="1">
      <alignment horizontal="center" vertical="center" wrapText="1"/>
    </xf>
    <xf numFmtId="9" fontId="2" fillId="0" borderId="3" xfId="2" applyFont="1" applyFill="1" applyBorder="1" applyAlignment="1">
      <alignment horizontal="center" vertical="center" wrapText="1"/>
    </xf>
    <xf numFmtId="0" fontId="2" fillId="0" borderId="7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57" xfId="0" applyFont="1" applyFill="1" applyBorder="1" applyAlignment="1">
      <alignment horizontal="center" vertical="center" wrapText="1"/>
    </xf>
    <xf numFmtId="9" fontId="2" fillId="0" borderId="58" xfId="2" applyFont="1" applyFill="1" applyBorder="1" applyAlignment="1">
      <alignment horizontal="center" vertical="center" wrapText="1"/>
    </xf>
    <xf numFmtId="0" fontId="4" fillId="2" borderId="75" xfId="0" applyFont="1" applyFill="1" applyBorder="1" applyAlignment="1">
      <alignment horizontal="center" vertical="center" wrapText="1"/>
    </xf>
    <xf numFmtId="0" fontId="4" fillId="2" borderId="73" xfId="0" applyFont="1" applyFill="1" applyBorder="1" applyAlignment="1">
      <alignment horizontal="center" vertical="center" wrapText="1"/>
    </xf>
    <xf numFmtId="9" fontId="1" fillId="0" borderId="5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9" fontId="1" fillId="0" borderId="52" xfId="0" applyNumberFormat="1" applyFont="1" applyFill="1" applyBorder="1" applyAlignment="1">
      <alignment horizontal="center" vertical="center" wrapText="1"/>
    </xf>
    <xf numFmtId="0" fontId="1" fillId="0" borderId="49"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50" xfId="0" applyFont="1" applyFill="1" applyBorder="1" applyAlignment="1">
      <alignment horizontal="center" vertical="center" wrapText="1"/>
    </xf>
    <xf numFmtId="9" fontId="1" fillId="0" borderId="53" xfId="0" applyNumberFormat="1" applyFont="1" applyFill="1" applyBorder="1" applyAlignment="1">
      <alignment horizontal="center" vertical="center" wrapText="1"/>
    </xf>
    <xf numFmtId="9" fontId="1" fillId="0" borderId="54" xfId="0" applyNumberFormat="1" applyFont="1" applyFill="1" applyBorder="1" applyAlignment="1">
      <alignment horizontal="center" vertical="center" wrapText="1"/>
    </xf>
    <xf numFmtId="9" fontId="1" fillId="0" borderId="57" xfId="0" applyNumberFormat="1" applyFont="1" applyFill="1" applyBorder="1" applyAlignment="1">
      <alignment horizontal="center" vertical="center" wrapText="1"/>
    </xf>
    <xf numFmtId="0" fontId="1" fillId="0" borderId="51" xfId="0" applyFont="1" applyFill="1" applyBorder="1" applyAlignment="1">
      <alignment horizontal="center" vertical="center" wrapText="1"/>
    </xf>
    <xf numFmtId="0" fontId="22" fillId="2" borderId="49"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50" xfId="0" applyFont="1" applyFill="1" applyBorder="1" applyAlignment="1">
      <alignment horizontal="center" vertical="center" wrapText="1"/>
    </xf>
    <xf numFmtId="0" fontId="22" fillId="2" borderId="43" xfId="0" applyFont="1" applyFill="1" applyBorder="1" applyAlignment="1">
      <alignment horizontal="center" vertical="center" wrapText="1"/>
    </xf>
    <xf numFmtId="0" fontId="22" fillId="2" borderId="74" xfId="0" applyFont="1" applyFill="1" applyBorder="1" applyAlignment="1">
      <alignment horizontal="center" vertical="center" wrapText="1"/>
    </xf>
  </cellXfs>
  <cellStyles count="3">
    <cellStyle name="Normal" xfId="0" builtinId="0"/>
    <cellStyle name="Normal 2" xfId="1" xr:uid="{00000000-0005-0000-0000-000001000000}"/>
    <cellStyle name="Porcentaje" xfId="2" builtinId="5"/>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1343025</xdr:colOff>
      <xdr:row>1</xdr:row>
      <xdr:rowOff>133350</xdr:rowOff>
    </xdr:from>
    <xdr:to>
      <xdr:col>3</xdr:col>
      <xdr:colOff>2085975</xdr:colOff>
      <xdr:row>3</xdr:row>
      <xdr:rowOff>66675</xdr:rowOff>
    </xdr:to>
    <xdr:sp macro="" textlink="">
      <xdr:nvSpPr>
        <xdr:cNvPr id="2" name="Text Box 17">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333375"/>
          <a:ext cx="742950" cy="333375"/>
        </a:xfrm>
        <a:prstGeom prst="rect">
          <a:avLst/>
        </a:prstGeom>
        <a:noFill/>
        <a:ln w="9525">
          <a:noFill/>
          <a:miter lim="800000"/>
          <a:headEnd/>
          <a:tailEnd/>
        </a:ln>
      </xdr:spPr>
      <xdr:txBody>
        <a:bodyPr vertOverflow="clip" wrap="square" lIns="45720" tIns="41148" rIns="0" bIns="0" anchor="t" upright="1"/>
        <a:lstStyle/>
        <a:p>
          <a:pPr algn="l" rtl="0">
            <a:defRPr sz="1000"/>
          </a:pPr>
          <a:r>
            <a:rPr lang="es-ES" sz="2000" b="1" i="0" u="none" strike="noStrike" baseline="0">
              <a:solidFill>
                <a:srgbClr val="000000"/>
              </a:solidFill>
              <a:latin typeface="Arial"/>
              <a:cs typeface="Arial"/>
            </a:rPr>
            <a:t>SIGC</a:t>
          </a:r>
        </a:p>
      </xdr:txBody>
    </xdr:sp>
    <xdr:clientData/>
  </xdr:twoCellAnchor>
  <xdr:twoCellAnchor editAs="oneCell">
    <xdr:from>
      <xdr:col>0</xdr:col>
      <xdr:colOff>76200</xdr:colOff>
      <xdr:row>0</xdr:row>
      <xdr:rowOff>171450</xdr:rowOff>
    </xdr:from>
    <xdr:to>
      <xdr:col>0</xdr:col>
      <xdr:colOff>676275</xdr:colOff>
      <xdr:row>5</xdr:row>
      <xdr:rowOff>0</xdr:rowOff>
    </xdr:to>
    <xdr:pic>
      <xdr:nvPicPr>
        <xdr:cNvPr id="3" name="Picture 18" descr="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71450"/>
          <a:ext cx="6000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476249</xdr:colOff>
      <xdr:row>1</xdr:row>
      <xdr:rowOff>209547</xdr:rowOff>
    </xdr:from>
    <xdr:to>
      <xdr:col>11</xdr:col>
      <xdr:colOff>949715</xdr:colOff>
      <xdr:row>6</xdr:row>
      <xdr:rowOff>166686</xdr:rowOff>
    </xdr:to>
    <xdr:pic>
      <xdr:nvPicPr>
        <xdr:cNvPr id="2" name="1 Imagen" descr="Logo CSJ RGB_0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49" y="400047"/>
          <a:ext cx="6810375" cy="250507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E22"/>
  <sheetViews>
    <sheetView zoomScale="70" zoomScaleNormal="70" workbookViewId="0">
      <selection activeCell="C15" sqref="C15"/>
    </sheetView>
  </sheetViews>
  <sheetFormatPr baseColWidth="10" defaultRowHeight="12.75" x14ac:dyDescent="0.2"/>
  <cols>
    <col min="1" max="1" width="23.28515625" style="3" customWidth="1"/>
    <col min="2" max="2" width="32.42578125" style="3" customWidth="1"/>
    <col min="3" max="3" width="29.42578125" style="3" customWidth="1"/>
    <col min="4" max="4" width="32.42578125" style="3" customWidth="1"/>
    <col min="5" max="256" width="11.42578125" style="3"/>
    <col min="257" max="257" width="23.28515625" style="3" customWidth="1"/>
    <col min="258" max="258" width="32.42578125" style="3" customWidth="1"/>
    <col min="259" max="259" width="29.42578125" style="3" customWidth="1"/>
    <col min="260" max="260" width="32.42578125" style="3" customWidth="1"/>
    <col min="261" max="512" width="11.42578125" style="3"/>
    <col min="513" max="513" width="23.28515625" style="3" customWidth="1"/>
    <col min="514" max="514" width="32.42578125" style="3" customWidth="1"/>
    <col min="515" max="515" width="29.42578125" style="3" customWidth="1"/>
    <col min="516" max="516" width="32.42578125" style="3" customWidth="1"/>
    <col min="517" max="768" width="11.42578125" style="3"/>
    <col min="769" max="769" width="23.28515625" style="3" customWidth="1"/>
    <col min="770" max="770" width="32.42578125" style="3" customWidth="1"/>
    <col min="771" max="771" width="29.42578125" style="3" customWidth="1"/>
    <col min="772" max="772" width="32.42578125" style="3" customWidth="1"/>
    <col min="773" max="1024" width="11.42578125" style="3"/>
    <col min="1025" max="1025" width="23.28515625" style="3" customWidth="1"/>
    <col min="1026" max="1026" width="32.42578125" style="3" customWidth="1"/>
    <col min="1027" max="1027" width="29.42578125" style="3" customWidth="1"/>
    <col min="1028" max="1028" width="32.42578125" style="3" customWidth="1"/>
    <col min="1029" max="1280" width="11.42578125" style="3"/>
    <col min="1281" max="1281" width="23.28515625" style="3" customWidth="1"/>
    <col min="1282" max="1282" width="32.42578125" style="3" customWidth="1"/>
    <col min="1283" max="1283" width="29.42578125" style="3" customWidth="1"/>
    <col min="1284" max="1284" width="32.42578125" style="3" customWidth="1"/>
    <col min="1285" max="1536" width="11.42578125" style="3"/>
    <col min="1537" max="1537" width="23.28515625" style="3" customWidth="1"/>
    <col min="1538" max="1538" width="32.42578125" style="3" customWidth="1"/>
    <col min="1539" max="1539" width="29.42578125" style="3" customWidth="1"/>
    <col min="1540" max="1540" width="32.42578125" style="3" customWidth="1"/>
    <col min="1541" max="1792" width="11.42578125" style="3"/>
    <col min="1793" max="1793" width="23.28515625" style="3" customWidth="1"/>
    <col min="1794" max="1794" width="32.42578125" style="3" customWidth="1"/>
    <col min="1795" max="1795" width="29.42578125" style="3" customWidth="1"/>
    <col min="1796" max="1796" width="32.42578125" style="3" customWidth="1"/>
    <col min="1797" max="2048" width="11.42578125" style="3"/>
    <col min="2049" max="2049" width="23.28515625" style="3" customWidth="1"/>
    <col min="2050" max="2050" width="32.42578125" style="3" customWidth="1"/>
    <col min="2051" max="2051" width="29.42578125" style="3" customWidth="1"/>
    <col min="2052" max="2052" width="32.42578125" style="3" customWidth="1"/>
    <col min="2053" max="2304" width="11.42578125" style="3"/>
    <col min="2305" max="2305" width="23.28515625" style="3" customWidth="1"/>
    <col min="2306" max="2306" width="32.42578125" style="3" customWidth="1"/>
    <col min="2307" max="2307" width="29.42578125" style="3" customWidth="1"/>
    <col min="2308" max="2308" width="32.42578125" style="3" customWidth="1"/>
    <col min="2309" max="2560" width="11.42578125" style="3"/>
    <col min="2561" max="2561" width="23.28515625" style="3" customWidth="1"/>
    <col min="2562" max="2562" width="32.42578125" style="3" customWidth="1"/>
    <col min="2563" max="2563" width="29.42578125" style="3" customWidth="1"/>
    <col min="2564" max="2564" width="32.42578125" style="3" customWidth="1"/>
    <col min="2565" max="2816" width="11.42578125" style="3"/>
    <col min="2817" max="2817" width="23.28515625" style="3" customWidth="1"/>
    <col min="2818" max="2818" width="32.42578125" style="3" customWidth="1"/>
    <col min="2819" max="2819" width="29.42578125" style="3" customWidth="1"/>
    <col min="2820" max="2820" width="32.42578125" style="3" customWidth="1"/>
    <col min="2821" max="3072" width="11.42578125" style="3"/>
    <col min="3073" max="3073" width="23.28515625" style="3" customWidth="1"/>
    <col min="3074" max="3074" width="32.42578125" style="3" customWidth="1"/>
    <col min="3075" max="3075" width="29.42578125" style="3" customWidth="1"/>
    <col min="3076" max="3076" width="32.42578125" style="3" customWidth="1"/>
    <col min="3077" max="3328" width="11.42578125" style="3"/>
    <col min="3329" max="3329" width="23.28515625" style="3" customWidth="1"/>
    <col min="3330" max="3330" width="32.42578125" style="3" customWidth="1"/>
    <col min="3331" max="3331" width="29.42578125" style="3" customWidth="1"/>
    <col min="3332" max="3332" width="32.42578125" style="3" customWidth="1"/>
    <col min="3333" max="3584" width="11.42578125" style="3"/>
    <col min="3585" max="3585" width="23.28515625" style="3" customWidth="1"/>
    <col min="3586" max="3586" width="32.42578125" style="3" customWidth="1"/>
    <col min="3587" max="3587" width="29.42578125" style="3" customWidth="1"/>
    <col min="3588" max="3588" width="32.42578125" style="3" customWidth="1"/>
    <col min="3589" max="3840" width="11.42578125" style="3"/>
    <col min="3841" max="3841" width="23.28515625" style="3" customWidth="1"/>
    <col min="3842" max="3842" width="32.42578125" style="3" customWidth="1"/>
    <col min="3843" max="3843" width="29.42578125" style="3" customWidth="1"/>
    <col min="3844" max="3844" width="32.42578125" style="3" customWidth="1"/>
    <col min="3845" max="4096" width="11.42578125" style="3"/>
    <col min="4097" max="4097" width="23.28515625" style="3" customWidth="1"/>
    <col min="4098" max="4098" width="32.42578125" style="3" customWidth="1"/>
    <col min="4099" max="4099" width="29.42578125" style="3" customWidth="1"/>
    <col min="4100" max="4100" width="32.42578125" style="3" customWidth="1"/>
    <col min="4101" max="4352" width="11.42578125" style="3"/>
    <col min="4353" max="4353" width="23.28515625" style="3" customWidth="1"/>
    <col min="4354" max="4354" width="32.42578125" style="3" customWidth="1"/>
    <col min="4355" max="4355" width="29.42578125" style="3" customWidth="1"/>
    <col min="4356" max="4356" width="32.42578125" style="3" customWidth="1"/>
    <col min="4357" max="4608" width="11.42578125" style="3"/>
    <col min="4609" max="4609" width="23.28515625" style="3" customWidth="1"/>
    <col min="4610" max="4610" width="32.42578125" style="3" customWidth="1"/>
    <col min="4611" max="4611" width="29.42578125" style="3" customWidth="1"/>
    <col min="4612" max="4612" width="32.42578125" style="3" customWidth="1"/>
    <col min="4613" max="4864" width="11.42578125" style="3"/>
    <col min="4865" max="4865" width="23.28515625" style="3" customWidth="1"/>
    <col min="4866" max="4866" width="32.42578125" style="3" customWidth="1"/>
    <col min="4867" max="4867" width="29.42578125" style="3" customWidth="1"/>
    <col min="4868" max="4868" width="32.42578125" style="3" customWidth="1"/>
    <col min="4869" max="5120" width="11.42578125" style="3"/>
    <col min="5121" max="5121" width="23.28515625" style="3" customWidth="1"/>
    <col min="5122" max="5122" width="32.42578125" style="3" customWidth="1"/>
    <col min="5123" max="5123" width="29.42578125" style="3" customWidth="1"/>
    <col min="5124" max="5124" width="32.42578125" style="3" customWidth="1"/>
    <col min="5125" max="5376" width="11.42578125" style="3"/>
    <col min="5377" max="5377" width="23.28515625" style="3" customWidth="1"/>
    <col min="5378" max="5378" width="32.42578125" style="3" customWidth="1"/>
    <col min="5379" max="5379" width="29.42578125" style="3" customWidth="1"/>
    <col min="5380" max="5380" width="32.42578125" style="3" customWidth="1"/>
    <col min="5381" max="5632" width="11.42578125" style="3"/>
    <col min="5633" max="5633" width="23.28515625" style="3" customWidth="1"/>
    <col min="5634" max="5634" width="32.42578125" style="3" customWidth="1"/>
    <col min="5635" max="5635" width="29.42578125" style="3" customWidth="1"/>
    <col min="5636" max="5636" width="32.42578125" style="3" customWidth="1"/>
    <col min="5637" max="5888" width="11.42578125" style="3"/>
    <col min="5889" max="5889" width="23.28515625" style="3" customWidth="1"/>
    <col min="5890" max="5890" width="32.42578125" style="3" customWidth="1"/>
    <col min="5891" max="5891" width="29.42578125" style="3" customWidth="1"/>
    <col min="5892" max="5892" width="32.42578125" style="3" customWidth="1"/>
    <col min="5893" max="6144" width="11.42578125" style="3"/>
    <col min="6145" max="6145" width="23.28515625" style="3" customWidth="1"/>
    <col min="6146" max="6146" width="32.42578125" style="3" customWidth="1"/>
    <col min="6147" max="6147" width="29.42578125" style="3" customWidth="1"/>
    <col min="6148" max="6148" width="32.42578125" style="3" customWidth="1"/>
    <col min="6149" max="6400" width="11.42578125" style="3"/>
    <col min="6401" max="6401" width="23.28515625" style="3" customWidth="1"/>
    <col min="6402" max="6402" width="32.42578125" style="3" customWidth="1"/>
    <col min="6403" max="6403" width="29.42578125" style="3" customWidth="1"/>
    <col min="6404" max="6404" width="32.42578125" style="3" customWidth="1"/>
    <col min="6405" max="6656" width="11.42578125" style="3"/>
    <col min="6657" max="6657" width="23.28515625" style="3" customWidth="1"/>
    <col min="6658" max="6658" width="32.42578125" style="3" customWidth="1"/>
    <col min="6659" max="6659" width="29.42578125" style="3" customWidth="1"/>
    <col min="6660" max="6660" width="32.42578125" style="3" customWidth="1"/>
    <col min="6661" max="6912" width="11.42578125" style="3"/>
    <col min="6913" max="6913" width="23.28515625" style="3" customWidth="1"/>
    <col min="6914" max="6914" width="32.42578125" style="3" customWidth="1"/>
    <col min="6915" max="6915" width="29.42578125" style="3" customWidth="1"/>
    <col min="6916" max="6916" width="32.42578125" style="3" customWidth="1"/>
    <col min="6917" max="7168" width="11.42578125" style="3"/>
    <col min="7169" max="7169" width="23.28515625" style="3" customWidth="1"/>
    <col min="7170" max="7170" width="32.42578125" style="3" customWidth="1"/>
    <col min="7171" max="7171" width="29.42578125" style="3" customWidth="1"/>
    <col min="7172" max="7172" width="32.42578125" style="3" customWidth="1"/>
    <col min="7173" max="7424" width="11.42578125" style="3"/>
    <col min="7425" max="7425" width="23.28515625" style="3" customWidth="1"/>
    <col min="7426" max="7426" width="32.42578125" style="3" customWidth="1"/>
    <col min="7427" max="7427" width="29.42578125" style="3" customWidth="1"/>
    <col min="7428" max="7428" width="32.42578125" style="3" customWidth="1"/>
    <col min="7429" max="7680" width="11.42578125" style="3"/>
    <col min="7681" max="7681" width="23.28515625" style="3" customWidth="1"/>
    <col min="7682" max="7682" width="32.42578125" style="3" customWidth="1"/>
    <col min="7683" max="7683" width="29.42578125" style="3" customWidth="1"/>
    <col min="7684" max="7684" width="32.42578125" style="3" customWidth="1"/>
    <col min="7685" max="7936" width="11.42578125" style="3"/>
    <col min="7937" max="7937" width="23.28515625" style="3" customWidth="1"/>
    <col min="7938" max="7938" width="32.42578125" style="3" customWidth="1"/>
    <col min="7939" max="7939" width="29.42578125" style="3" customWidth="1"/>
    <col min="7940" max="7940" width="32.42578125" style="3" customWidth="1"/>
    <col min="7941" max="8192" width="11.42578125" style="3"/>
    <col min="8193" max="8193" width="23.28515625" style="3" customWidth="1"/>
    <col min="8194" max="8194" width="32.42578125" style="3" customWidth="1"/>
    <col min="8195" max="8195" width="29.42578125" style="3" customWidth="1"/>
    <col min="8196" max="8196" width="32.42578125" style="3" customWidth="1"/>
    <col min="8197" max="8448" width="11.42578125" style="3"/>
    <col min="8449" max="8449" width="23.28515625" style="3" customWidth="1"/>
    <col min="8450" max="8450" width="32.42578125" style="3" customWidth="1"/>
    <col min="8451" max="8451" width="29.42578125" style="3" customWidth="1"/>
    <col min="8452" max="8452" width="32.42578125" style="3" customWidth="1"/>
    <col min="8453" max="8704" width="11.42578125" style="3"/>
    <col min="8705" max="8705" width="23.28515625" style="3" customWidth="1"/>
    <col min="8706" max="8706" width="32.42578125" style="3" customWidth="1"/>
    <col min="8707" max="8707" width="29.42578125" style="3" customWidth="1"/>
    <col min="8708" max="8708" width="32.42578125" style="3" customWidth="1"/>
    <col min="8709" max="8960" width="11.42578125" style="3"/>
    <col min="8961" max="8961" width="23.28515625" style="3" customWidth="1"/>
    <col min="8962" max="8962" width="32.42578125" style="3" customWidth="1"/>
    <col min="8963" max="8963" width="29.42578125" style="3" customWidth="1"/>
    <col min="8964" max="8964" width="32.42578125" style="3" customWidth="1"/>
    <col min="8965" max="9216" width="11.42578125" style="3"/>
    <col min="9217" max="9217" width="23.28515625" style="3" customWidth="1"/>
    <col min="9218" max="9218" width="32.42578125" style="3" customWidth="1"/>
    <col min="9219" max="9219" width="29.42578125" style="3" customWidth="1"/>
    <col min="9220" max="9220" width="32.42578125" style="3" customWidth="1"/>
    <col min="9221" max="9472" width="11.42578125" style="3"/>
    <col min="9473" max="9473" width="23.28515625" style="3" customWidth="1"/>
    <col min="9474" max="9474" width="32.42578125" style="3" customWidth="1"/>
    <col min="9475" max="9475" width="29.42578125" style="3" customWidth="1"/>
    <col min="9476" max="9476" width="32.42578125" style="3" customWidth="1"/>
    <col min="9477" max="9728" width="11.42578125" style="3"/>
    <col min="9729" max="9729" width="23.28515625" style="3" customWidth="1"/>
    <col min="9730" max="9730" width="32.42578125" style="3" customWidth="1"/>
    <col min="9731" max="9731" width="29.42578125" style="3" customWidth="1"/>
    <col min="9732" max="9732" width="32.42578125" style="3" customWidth="1"/>
    <col min="9733" max="9984" width="11.42578125" style="3"/>
    <col min="9985" max="9985" width="23.28515625" style="3" customWidth="1"/>
    <col min="9986" max="9986" width="32.42578125" style="3" customWidth="1"/>
    <col min="9987" max="9987" width="29.42578125" style="3" customWidth="1"/>
    <col min="9988" max="9988" width="32.42578125" style="3" customWidth="1"/>
    <col min="9989" max="10240" width="11.42578125" style="3"/>
    <col min="10241" max="10241" width="23.28515625" style="3" customWidth="1"/>
    <col min="10242" max="10242" width="32.42578125" style="3" customWidth="1"/>
    <col min="10243" max="10243" width="29.42578125" style="3" customWidth="1"/>
    <col min="10244" max="10244" width="32.42578125" style="3" customWidth="1"/>
    <col min="10245" max="10496" width="11.42578125" style="3"/>
    <col min="10497" max="10497" width="23.28515625" style="3" customWidth="1"/>
    <col min="10498" max="10498" width="32.42578125" style="3" customWidth="1"/>
    <col min="10499" max="10499" width="29.42578125" style="3" customWidth="1"/>
    <col min="10500" max="10500" width="32.42578125" style="3" customWidth="1"/>
    <col min="10501" max="10752" width="11.42578125" style="3"/>
    <col min="10753" max="10753" width="23.28515625" style="3" customWidth="1"/>
    <col min="10754" max="10754" width="32.42578125" style="3" customWidth="1"/>
    <col min="10755" max="10755" width="29.42578125" style="3" customWidth="1"/>
    <col min="10756" max="10756" width="32.42578125" style="3" customWidth="1"/>
    <col min="10757" max="11008" width="11.42578125" style="3"/>
    <col min="11009" max="11009" width="23.28515625" style="3" customWidth="1"/>
    <col min="11010" max="11010" width="32.42578125" style="3" customWidth="1"/>
    <col min="11011" max="11011" width="29.42578125" style="3" customWidth="1"/>
    <col min="11012" max="11012" width="32.42578125" style="3" customWidth="1"/>
    <col min="11013" max="11264" width="11.42578125" style="3"/>
    <col min="11265" max="11265" width="23.28515625" style="3" customWidth="1"/>
    <col min="11266" max="11266" width="32.42578125" style="3" customWidth="1"/>
    <col min="11267" max="11267" width="29.42578125" style="3" customWidth="1"/>
    <col min="11268" max="11268" width="32.42578125" style="3" customWidth="1"/>
    <col min="11269" max="11520" width="11.42578125" style="3"/>
    <col min="11521" max="11521" width="23.28515625" style="3" customWidth="1"/>
    <col min="11522" max="11522" width="32.42578125" style="3" customWidth="1"/>
    <col min="11523" max="11523" width="29.42578125" style="3" customWidth="1"/>
    <col min="11524" max="11524" width="32.42578125" style="3" customWidth="1"/>
    <col min="11525" max="11776" width="11.42578125" style="3"/>
    <col min="11777" max="11777" width="23.28515625" style="3" customWidth="1"/>
    <col min="11778" max="11778" width="32.42578125" style="3" customWidth="1"/>
    <col min="11779" max="11779" width="29.42578125" style="3" customWidth="1"/>
    <col min="11780" max="11780" width="32.42578125" style="3" customWidth="1"/>
    <col min="11781" max="12032" width="11.42578125" style="3"/>
    <col min="12033" max="12033" width="23.28515625" style="3" customWidth="1"/>
    <col min="12034" max="12034" width="32.42578125" style="3" customWidth="1"/>
    <col min="12035" max="12035" width="29.42578125" style="3" customWidth="1"/>
    <col min="12036" max="12036" width="32.42578125" style="3" customWidth="1"/>
    <col min="12037" max="12288" width="11.42578125" style="3"/>
    <col min="12289" max="12289" width="23.28515625" style="3" customWidth="1"/>
    <col min="12290" max="12290" width="32.42578125" style="3" customWidth="1"/>
    <col min="12291" max="12291" width="29.42578125" style="3" customWidth="1"/>
    <col min="12292" max="12292" width="32.42578125" style="3" customWidth="1"/>
    <col min="12293" max="12544" width="11.42578125" style="3"/>
    <col min="12545" max="12545" width="23.28515625" style="3" customWidth="1"/>
    <col min="12546" max="12546" width="32.42578125" style="3" customWidth="1"/>
    <col min="12547" max="12547" width="29.42578125" style="3" customWidth="1"/>
    <col min="12548" max="12548" width="32.42578125" style="3" customWidth="1"/>
    <col min="12549" max="12800" width="11.42578125" style="3"/>
    <col min="12801" max="12801" width="23.28515625" style="3" customWidth="1"/>
    <col min="12802" max="12802" width="32.42578125" style="3" customWidth="1"/>
    <col min="12803" max="12803" width="29.42578125" style="3" customWidth="1"/>
    <col min="12804" max="12804" width="32.42578125" style="3" customWidth="1"/>
    <col min="12805" max="13056" width="11.42578125" style="3"/>
    <col min="13057" max="13057" width="23.28515625" style="3" customWidth="1"/>
    <col min="13058" max="13058" width="32.42578125" style="3" customWidth="1"/>
    <col min="13059" max="13059" width="29.42578125" style="3" customWidth="1"/>
    <col min="13060" max="13060" width="32.42578125" style="3" customWidth="1"/>
    <col min="13061" max="13312" width="11.42578125" style="3"/>
    <col min="13313" max="13313" width="23.28515625" style="3" customWidth="1"/>
    <col min="13314" max="13314" width="32.42578125" style="3" customWidth="1"/>
    <col min="13315" max="13315" width="29.42578125" style="3" customWidth="1"/>
    <col min="13316" max="13316" width="32.42578125" style="3" customWidth="1"/>
    <col min="13317" max="13568" width="11.42578125" style="3"/>
    <col min="13569" max="13569" width="23.28515625" style="3" customWidth="1"/>
    <col min="13570" max="13570" width="32.42578125" style="3" customWidth="1"/>
    <col min="13571" max="13571" width="29.42578125" style="3" customWidth="1"/>
    <col min="13572" max="13572" width="32.42578125" style="3" customWidth="1"/>
    <col min="13573" max="13824" width="11.42578125" style="3"/>
    <col min="13825" max="13825" width="23.28515625" style="3" customWidth="1"/>
    <col min="13826" max="13826" width="32.42578125" style="3" customWidth="1"/>
    <col min="13827" max="13827" width="29.42578125" style="3" customWidth="1"/>
    <col min="13828" max="13828" width="32.42578125" style="3" customWidth="1"/>
    <col min="13829" max="14080" width="11.42578125" style="3"/>
    <col min="14081" max="14081" width="23.28515625" style="3" customWidth="1"/>
    <col min="14082" max="14082" width="32.42578125" style="3" customWidth="1"/>
    <col min="14083" max="14083" width="29.42578125" style="3" customWidth="1"/>
    <col min="14084" max="14084" width="32.42578125" style="3" customWidth="1"/>
    <col min="14085" max="14336" width="11.42578125" style="3"/>
    <col min="14337" max="14337" width="23.28515625" style="3" customWidth="1"/>
    <col min="14338" max="14338" width="32.42578125" style="3" customWidth="1"/>
    <col min="14339" max="14339" width="29.42578125" style="3" customWidth="1"/>
    <col min="14340" max="14340" width="32.42578125" style="3" customWidth="1"/>
    <col min="14341" max="14592" width="11.42578125" style="3"/>
    <col min="14593" max="14593" width="23.28515625" style="3" customWidth="1"/>
    <col min="14594" max="14594" width="32.42578125" style="3" customWidth="1"/>
    <col min="14595" max="14595" width="29.42578125" style="3" customWidth="1"/>
    <col min="14596" max="14596" width="32.42578125" style="3" customWidth="1"/>
    <col min="14597" max="14848" width="11.42578125" style="3"/>
    <col min="14849" max="14849" width="23.28515625" style="3" customWidth="1"/>
    <col min="14850" max="14850" width="32.42578125" style="3" customWidth="1"/>
    <col min="14851" max="14851" width="29.42578125" style="3" customWidth="1"/>
    <col min="14852" max="14852" width="32.42578125" style="3" customWidth="1"/>
    <col min="14853" max="15104" width="11.42578125" style="3"/>
    <col min="15105" max="15105" width="23.28515625" style="3" customWidth="1"/>
    <col min="15106" max="15106" width="32.42578125" style="3" customWidth="1"/>
    <col min="15107" max="15107" width="29.42578125" style="3" customWidth="1"/>
    <col min="15108" max="15108" width="32.42578125" style="3" customWidth="1"/>
    <col min="15109" max="15360" width="11.42578125" style="3"/>
    <col min="15361" max="15361" width="23.28515625" style="3" customWidth="1"/>
    <col min="15362" max="15362" width="32.42578125" style="3" customWidth="1"/>
    <col min="15363" max="15363" width="29.42578125" style="3" customWidth="1"/>
    <col min="15364" max="15364" width="32.42578125" style="3" customWidth="1"/>
    <col min="15365" max="15616" width="11.42578125" style="3"/>
    <col min="15617" max="15617" width="23.28515625" style="3" customWidth="1"/>
    <col min="15618" max="15618" width="32.42578125" style="3" customWidth="1"/>
    <col min="15619" max="15619" width="29.42578125" style="3" customWidth="1"/>
    <col min="15620" max="15620" width="32.42578125" style="3" customWidth="1"/>
    <col min="15621" max="15872" width="11.42578125" style="3"/>
    <col min="15873" max="15873" width="23.28515625" style="3" customWidth="1"/>
    <col min="15874" max="15874" width="32.42578125" style="3" customWidth="1"/>
    <col min="15875" max="15875" width="29.42578125" style="3" customWidth="1"/>
    <col min="15876" max="15876" width="32.42578125" style="3" customWidth="1"/>
    <col min="15877" max="16128" width="11.42578125" style="3"/>
    <col min="16129" max="16129" width="23.28515625" style="3" customWidth="1"/>
    <col min="16130" max="16130" width="32.42578125" style="3" customWidth="1"/>
    <col min="16131" max="16131" width="29.42578125" style="3" customWidth="1"/>
    <col min="16132" max="16132" width="32.42578125" style="3" customWidth="1"/>
    <col min="16133" max="16384" width="11.42578125" style="3"/>
  </cols>
  <sheetData>
    <row r="1" spans="1:5" ht="15.75" x14ac:dyDescent="0.25">
      <c r="A1" s="183"/>
      <c r="B1" s="183"/>
      <c r="C1" s="183"/>
      <c r="D1" s="183"/>
    </row>
    <row r="2" spans="1:5" ht="15.75" x14ac:dyDescent="0.25">
      <c r="A2" s="183" t="s">
        <v>58</v>
      </c>
      <c r="B2" s="183"/>
      <c r="C2" s="183"/>
      <c r="D2" s="183"/>
    </row>
    <row r="3" spans="1:5" ht="15.75" x14ac:dyDescent="0.25">
      <c r="A3" s="183" t="s">
        <v>59</v>
      </c>
      <c r="B3" s="183"/>
      <c r="C3" s="183"/>
      <c r="D3" s="183"/>
    </row>
    <row r="4" spans="1:5" ht="15.75" x14ac:dyDescent="0.25">
      <c r="A4" s="183" t="s">
        <v>60</v>
      </c>
      <c r="B4" s="183"/>
      <c r="C4" s="183"/>
      <c r="D4" s="183"/>
    </row>
    <row r="6" spans="1:5" ht="15.75" x14ac:dyDescent="0.2">
      <c r="A6" s="184" t="s">
        <v>61</v>
      </c>
      <c r="B6" s="184"/>
      <c r="C6" s="185"/>
      <c r="D6" s="186"/>
    </row>
    <row r="7" spans="1:5" s="5" customFormat="1" ht="15" x14ac:dyDescent="0.2">
      <c r="A7" s="4"/>
      <c r="B7" s="4"/>
      <c r="C7" s="4"/>
      <c r="D7" s="4"/>
    </row>
    <row r="8" spans="1:5" ht="43.5" customHeight="1" x14ac:dyDescent="0.2">
      <c r="A8" s="6" t="s">
        <v>62</v>
      </c>
      <c r="B8" s="7" t="s">
        <v>63</v>
      </c>
      <c r="C8" s="8" t="s">
        <v>64</v>
      </c>
      <c r="D8" s="9"/>
      <c r="E8" s="10"/>
    </row>
    <row r="9" spans="1:5" ht="32.25" customHeight="1" x14ac:dyDescent="0.2">
      <c r="A9" s="11" t="s">
        <v>65</v>
      </c>
      <c r="B9" s="180"/>
      <c r="C9" s="181"/>
      <c r="D9" s="182"/>
      <c r="E9" s="10"/>
    </row>
    <row r="10" spans="1:5" ht="27.75" customHeight="1" x14ac:dyDescent="0.2">
      <c r="A10" s="11" t="s">
        <v>66</v>
      </c>
      <c r="B10" s="171"/>
      <c r="C10" s="172"/>
      <c r="D10" s="173"/>
      <c r="E10" s="10"/>
    </row>
    <row r="11" spans="1:5" ht="27.75" customHeight="1" x14ac:dyDescent="0.2">
      <c r="A11" s="174" t="s">
        <v>67</v>
      </c>
      <c r="B11" s="175"/>
      <c r="C11" s="171"/>
      <c r="D11" s="173"/>
      <c r="E11" s="10"/>
    </row>
    <row r="12" spans="1:5" x14ac:dyDescent="0.2">
      <c r="A12" s="12" t="s">
        <v>68</v>
      </c>
      <c r="B12" s="13"/>
      <c r="C12" s="14" t="s">
        <v>69</v>
      </c>
      <c r="D12" s="15"/>
      <c r="E12" s="10"/>
    </row>
    <row r="13" spans="1:5" x14ac:dyDescent="0.2">
      <c r="A13" s="12" t="s">
        <v>70</v>
      </c>
      <c r="B13" s="13"/>
      <c r="C13" s="14" t="s">
        <v>71</v>
      </c>
      <c r="D13" s="15"/>
      <c r="E13" s="10"/>
    </row>
    <row r="14" spans="1:5" ht="39" customHeight="1" x14ac:dyDescent="0.2">
      <c r="A14" s="12" t="s">
        <v>72</v>
      </c>
      <c r="B14" s="13"/>
      <c r="C14" s="14" t="s">
        <v>73</v>
      </c>
      <c r="D14" s="15"/>
      <c r="E14" s="10"/>
    </row>
    <row r="15" spans="1:5" ht="40.5" customHeight="1" x14ac:dyDescent="0.2">
      <c r="A15" s="12" t="s">
        <v>74</v>
      </c>
      <c r="B15" s="16"/>
      <c r="C15" s="14" t="s">
        <v>75</v>
      </c>
      <c r="D15" s="15"/>
      <c r="E15" s="10"/>
    </row>
    <row r="16" spans="1:5" ht="25.5" x14ac:dyDescent="0.2">
      <c r="A16" s="12" t="s">
        <v>76</v>
      </c>
      <c r="B16" s="13"/>
      <c r="C16" s="14" t="s">
        <v>77</v>
      </c>
      <c r="D16" s="15"/>
      <c r="E16" s="10"/>
    </row>
    <row r="17" spans="1:5" ht="15.75" x14ac:dyDescent="0.2">
      <c r="A17" s="176" t="s">
        <v>78</v>
      </c>
      <c r="B17" s="177"/>
      <c r="C17" s="178"/>
      <c r="D17" s="179"/>
      <c r="E17" s="10"/>
    </row>
    <row r="18" spans="1:5" ht="32.25" customHeight="1" x14ac:dyDescent="0.2">
      <c r="A18" s="12" t="s">
        <v>79</v>
      </c>
      <c r="B18" s="171"/>
      <c r="C18" s="172"/>
      <c r="D18" s="173"/>
      <c r="E18" s="10"/>
    </row>
    <row r="19" spans="1:5" ht="25.5" customHeight="1" x14ac:dyDescent="0.2">
      <c r="A19" s="12" t="s">
        <v>80</v>
      </c>
      <c r="B19" s="171"/>
      <c r="C19" s="172"/>
      <c r="D19" s="173"/>
      <c r="E19" s="10"/>
    </row>
    <row r="20" spans="1:5" ht="45" customHeight="1" x14ac:dyDescent="0.2">
      <c r="A20" s="17" t="s">
        <v>81</v>
      </c>
      <c r="B20" s="168"/>
      <c r="C20" s="169"/>
      <c r="D20" s="170"/>
      <c r="E20" s="10"/>
    </row>
    <row r="21" spans="1:5" x14ac:dyDescent="0.2">
      <c r="A21" s="10"/>
      <c r="B21" s="10"/>
      <c r="C21" s="10"/>
      <c r="D21" s="10"/>
      <c r="E21" s="10"/>
    </row>
    <row r="22" spans="1:5" s="18" customFormat="1" ht="11.25" x14ac:dyDescent="0.2"/>
  </sheetData>
  <mergeCells count="13">
    <mergeCell ref="B9:D9"/>
    <mergeCell ref="A1:D1"/>
    <mergeCell ref="A2:D2"/>
    <mergeCell ref="A3:D3"/>
    <mergeCell ref="A4:D4"/>
    <mergeCell ref="A6:D6"/>
    <mergeCell ref="B20:D20"/>
    <mergeCell ref="B10:D10"/>
    <mergeCell ref="A11:B11"/>
    <mergeCell ref="C11:D11"/>
    <mergeCell ref="A17:D17"/>
    <mergeCell ref="B18:D18"/>
    <mergeCell ref="B19:D19"/>
  </mergeCells>
  <printOptions horizontalCentered="1"/>
  <pageMargins left="0.78740157480314965" right="0.78740157480314965" top="0.59055118110236227" bottom="0.59055118110236227" header="0.19685039370078741" footer="0.19685039370078741"/>
  <pageSetup orientation="landscape" verticalDpi="200" r:id="rId1"/>
  <headerFooter alignWithMargins="0">
    <oddFooter>&amp;L&amp;8Código: I-PROCESO-##&amp;C&amp;8Versión 00
&amp;R&amp;8Pág.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rgb="FF00B0F0"/>
  </sheetPr>
  <dimension ref="A1:BK49"/>
  <sheetViews>
    <sheetView tabSelected="1" view="pageBreakPreview" topLeftCell="A13" zoomScale="70" zoomScaleNormal="55" zoomScaleSheetLayoutView="70" workbookViewId="0">
      <pane xSplit="11" ySplit="3" topLeftCell="L16" activePane="bottomRight" state="frozen"/>
      <selection activeCell="A13" sqref="A13"/>
      <selection pane="topRight" activeCell="L13" sqref="L13"/>
      <selection pane="bottomLeft" activeCell="A16" sqref="A16"/>
      <selection pane="bottomRight" activeCell="AT17" sqref="AT17"/>
    </sheetView>
  </sheetViews>
  <sheetFormatPr baseColWidth="10" defaultRowHeight="15" x14ac:dyDescent="0.25"/>
  <cols>
    <col min="1" max="1" width="25" style="2" customWidth="1"/>
    <col min="2" max="2" width="20.7109375" style="1" customWidth="1"/>
    <col min="3" max="4" width="10.7109375" style="2" hidden="1" customWidth="1"/>
    <col min="5" max="5" width="12.85546875" style="2" hidden="1" customWidth="1"/>
    <col min="6" max="6" width="22.28515625" style="2" hidden="1" customWidth="1"/>
    <col min="7" max="7" width="24.140625" style="2" hidden="1" customWidth="1"/>
    <col min="8" max="8" width="20" style="2" hidden="1" customWidth="1"/>
    <col min="9" max="9" width="15.7109375" style="2" customWidth="1"/>
    <col min="10" max="10" width="18.28515625" style="2" customWidth="1"/>
    <col min="11" max="11" width="15.7109375" style="2" customWidth="1"/>
    <col min="12" max="12" width="15" style="2" customWidth="1"/>
    <col min="13" max="13" width="6" style="2" customWidth="1"/>
    <col min="14" max="14" width="31.140625" style="2" customWidth="1"/>
    <col min="15" max="15" width="27" style="2" hidden="1" customWidth="1"/>
    <col min="16" max="16" width="26.5703125" style="2" hidden="1" customWidth="1"/>
    <col min="17" max="19" width="15.7109375" style="2" customWidth="1"/>
    <col min="20" max="20" width="48.140625" customWidth="1"/>
    <col min="21" max="21" width="29.42578125" customWidth="1"/>
    <col min="22" max="22" width="13.28515625" customWidth="1"/>
    <col min="23" max="24" width="13.7109375" customWidth="1"/>
    <col min="25" max="25" width="40.42578125" customWidth="1"/>
    <col min="26" max="26" width="26.5703125" customWidth="1"/>
    <col min="27" max="27" width="14" customWidth="1"/>
    <col min="28" max="29" width="14.28515625" customWidth="1"/>
    <col min="30" max="30" width="56.140625" customWidth="1"/>
    <col min="31" max="31" width="35" customWidth="1"/>
    <col min="32" max="34" width="12.7109375" customWidth="1"/>
    <col min="35" max="35" width="41.140625" customWidth="1"/>
    <col min="36" max="36" width="33.7109375" customWidth="1"/>
    <col min="37" max="39" width="12.7109375" customWidth="1"/>
    <col min="40" max="40" width="42.42578125" customWidth="1"/>
    <col min="41" max="41" width="36.42578125" customWidth="1"/>
    <col min="42" max="44" width="15.7109375" customWidth="1"/>
    <col min="45" max="45" width="47.5703125" customWidth="1"/>
    <col min="46" max="46" width="22.140625" customWidth="1"/>
    <col min="47" max="47" width="13" hidden="1" customWidth="1"/>
    <col min="48" max="48" width="6.42578125" hidden="1" customWidth="1"/>
    <col min="49" max="49" width="23.5703125" hidden="1" customWidth="1"/>
    <col min="50" max="50" width="22.140625" hidden="1" customWidth="1"/>
    <col min="51" max="51" width="42.28515625" hidden="1" customWidth="1"/>
    <col min="52" max="52" width="26.5703125" hidden="1" customWidth="1"/>
    <col min="53" max="54" width="42.28515625" hidden="1" customWidth="1"/>
    <col min="55" max="57" width="12.7109375" customWidth="1"/>
    <col min="58" max="58" width="79.42578125" customWidth="1"/>
    <col min="59" max="16384" width="11.42578125" style="107"/>
  </cols>
  <sheetData>
    <row r="1" spans="1:58" ht="15" customHeight="1" x14ac:dyDescent="0.25">
      <c r="A1" s="255"/>
      <c r="B1" s="256"/>
      <c r="C1" s="256"/>
      <c r="D1" s="256"/>
      <c r="E1" s="256"/>
      <c r="F1" s="256"/>
      <c r="G1" s="256"/>
      <c r="H1" s="256"/>
      <c r="I1" s="256"/>
      <c r="J1" s="256"/>
      <c r="K1" s="256"/>
      <c r="L1" s="256"/>
      <c r="M1" s="256"/>
      <c r="N1" s="266" t="s">
        <v>11</v>
      </c>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7"/>
      <c r="BF1" s="268"/>
    </row>
    <row r="2" spans="1:58" ht="69.75" customHeight="1" x14ac:dyDescent="0.25">
      <c r="A2" s="257"/>
      <c r="B2" s="258"/>
      <c r="C2" s="258"/>
      <c r="D2" s="258"/>
      <c r="E2" s="258"/>
      <c r="F2" s="258"/>
      <c r="G2" s="258"/>
      <c r="H2" s="258"/>
      <c r="I2" s="258"/>
      <c r="J2" s="258"/>
      <c r="K2" s="258"/>
      <c r="L2" s="258"/>
      <c r="M2" s="258"/>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70"/>
      <c r="BF2" s="271"/>
    </row>
    <row r="3" spans="1:58" ht="69.75" customHeight="1" x14ac:dyDescent="0.25">
      <c r="A3" s="257"/>
      <c r="B3" s="258"/>
      <c r="C3" s="258"/>
      <c r="D3" s="258"/>
      <c r="E3" s="258"/>
      <c r="F3" s="258"/>
      <c r="G3" s="258"/>
      <c r="H3" s="258"/>
      <c r="I3" s="258"/>
      <c r="J3" s="258"/>
      <c r="K3" s="258"/>
      <c r="L3" s="258"/>
      <c r="M3" s="258"/>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69"/>
      <c r="AV3" s="269"/>
      <c r="AW3" s="269"/>
      <c r="AX3" s="269"/>
      <c r="AY3" s="269"/>
      <c r="AZ3" s="269"/>
      <c r="BA3" s="269"/>
      <c r="BB3" s="269"/>
      <c r="BC3" s="269"/>
      <c r="BD3" s="269"/>
      <c r="BE3" s="270"/>
      <c r="BF3" s="271"/>
    </row>
    <row r="4" spans="1:58" ht="32.25" customHeight="1" x14ac:dyDescent="0.25">
      <c r="A4" s="257"/>
      <c r="B4" s="258"/>
      <c r="C4" s="258"/>
      <c r="D4" s="258"/>
      <c r="E4" s="258"/>
      <c r="F4" s="258"/>
      <c r="G4" s="258"/>
      <c r="H4" s="258"/>
      <c r="I4" s="258"/>
      <c r="J4" s="258"/>
      <c r="K4" s="258"/>
      <c r="L4" s="258"/>
      <c r="M4" s="258"/>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69"/>
      <c r="BA4" s="269"/>
      <c r="BB4" s="269"/>
      <c r="BC4" s="269"/>
      <c r="BD4" s="269"/>
      <c r="BE4" s="270"/>
      <c r="BF4" s="271"/>
    </row>
    <row r="5" spans="1:58" ht="15" customHeight="1" x14ac:dyDescent="0.25">
      <c r="A5" s="257"/>
      <c r="B5" s="258"/>
      <c r="C5" s="258"/>
      <c r="D5" s="258"/>
      <c r="E5" s="258"/>
      <c r="F5" s="258"/>
      <c r="G5" s="258"/>
      <c r="H5" s="258"/>
      <c r="I5" s="258"/>
      <c r="J5" s="258"/>
      <c r="K5" s="258"/>
      <c r="L5" s="258"/>
      <c r="M5" s="258"/>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69"/>
      <c r="BA5" s="269"/>
      <c r="BB5" s="269"/>
      <c r="BC5" s="269"/>
      <c r="BD5" s="269"/>
      <c r="BE5" s="270"/>
      <c r="BF5" s="271"/>
    </row>
    <row r="6" spans="1:58" ht="15" customHeight="1" x14ac:dyDescent="0.25">
      <c r="A6" s="257"/>
      <c r="B6" s="258"/>
      <c r="C6" s="258"/>
      <c r="D6" s="258"/>
      <c r="E6" s="258"/>
      <c r="F6" s="258"/>
      <c r="G6" s="258"/>
      <c r="H6" s="258"/>
      <c r="I6" s="258"/>
      <c r="J6" s="258"/>
      <c r="K6" s="258"/>
      <c r="L6" s="258"/>
      <c r="M6" s="258"/>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69"/>
      <c r="BA6" s="269"/>
      <c r="BB6" s="269"/>
      <c r="BC6" s="269"/>
      <c r="BD6" s="269"/>
      <c r="BE6" s="270"/>
      <c r="BF6" s="271"/>
    </row>
    <row r="7" spans="1:58" ht="15" customHeight="1" x14ac:dyDescent="0.25">
      <c r="A7" s="257"/>
      <c r="B7" s="258"/>
      <c r="C7" s="258"/>
      <c r="D7" s="258"/>
      <c r="E7" s="258"/>
      <c r="F7" s="258"/>
      <c r="G7" s="258"/>
      <c r="H7" s="258"/>
      <c r="I7" s="258"/>
      <c r="J7" s="258"/>
      <c r="K7" s="258"/>
      <c r="L7" s="258"/>
      <c r="M7" s="258"/>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69"/>
      <c r="BA7" s="269"/>
      <c r="BB7" s="269"/>
      <c r="BC7" s="269"/>
      <c r="BD7" s="269"/>
      <c r="BE7" s="270"/>
      <c r="BF7" s="271"/>
    </row>
    <row r="8" spans="1:58" ht="17.25" customHeight="1" thickBot="1" x14ac:dyDescent="0.3">
      <c r="A8" s="259"/>
      <c r="B8" s="260"/>
      <c r="C8" s="260"/>
      <c r="D8" s="260"/>
      <c r="E8" s="260"/>
      <c r="F8" s="260"/>
      <c r="G8" s="260"/>
      <c r="H8" s="260"/>
      <c r="I8" s="260"/>
      <c r="J8" s="260"/>
      <c r="K8" s="260"/>
      <c r="L8" s="260"/>
      <c r="M8" s="260"/>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2"/>
      <c r="AP8" s="272"/>
      <c r="AQ8" s="272"/>
      <c r="AR8" s="272"/>
      <c r="AS8" s="272"/>
      <c r="AT8" s="272"/>
      <c r="AU8" s="272"/>
      <c r="AV8" s="272"/>
      <c r="AW8" s="272"/>
      <c r="AX8" s="272"/>
      <c r="AY8" s="272"/>
      <c r="AZ8" s="272"/>
      <c r="BA8" s="272"/>
      <c r="BB8" s="272"/>
      <c r="BC8" s="272"/>
      <c r="BD8" s="272"/>
      <c r="BE8" s="273"/>
      <c r="BF8" s="274"/>
    </row>
    <row r="9" spans="1:58" s="108" customFormat="1" ht="12" customHeight="1" thickBot="1" x14ac:dyDescent="0.3">
      <c r="A9" s="29"/>
      <c r="B9" s="30"/>
      <c r="C9" s="31"/>
      <c r="D9" s="26"/>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8"/>
    </row>
    <row r="10" spans="1:58" s="108" customFormat="1" ht="33" customHeight="1" x14ac:dyDescent="0.25">
      <c r="A10" s="187" t="s">
        <v>130</v>
      </c>
      <c r="B10" s="188"/>
      <c r="C10" s="188"/>
      <c r="D10" s="188"/>
      <c r="E10" s="188"/>
      <c r="F10" s="188"/>
      <c r="G10" s="188"/>
      <c r="H10" s="188"/>
      <c r="I10" s="188"/>
      <c r="J10" s="188"/>
      <c r="K10" s="188"/>
      <c r="L10" s="188"/>
      <c r="M10" s="188"/>
      <c r="N10" s="188"/>
      <c r="O10" s="188"/>
      <c r="P10" s="188"/>
      <c r="Q10" s="188"/>
      <c r="R10" s="208"/>
      <c r="S10" s="98"/>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row>
    <row r="11" spans="1:58" s="108" customFormat="1" ht="33" customHeight="1" x14ac:dyDescent="0.25">
      <c r="A11" s="187" t="s">
        <v>129</v>
      </c>
      <c r="B11" s="188"/>
      <c r="C11" s="188"/>
      <c r="D11" s="188"/>
      <c r="E11" s="188"/>
      <c r="F11" s="188"/>
      <c r="G11" s="188"/>
      <c r="H11" s="188"/>
      <c r="I11" s="188"/>
      <c r="J11" s="188"/>
      <c r="K11" s="86"/>
      <c r="L11" s="188" t="s">
        <v>107</v>
      </c>
      <c r="M11" s="188"/>
      <c r="N11" s="188"/>
      <c r="O11" s="188"/>
      <c r="P11" s="188"/>
      <c r="Q11" s="188"/>
      <c r="R11" s="208"/>
      <c r="S11" s="98"/>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row>
    <row r="12" spans="1:58" s="108" customFormat="1" ht="33" customHeight="1" thickBot="1" x14ac:dyDescent="0.3">
      <c r="A12" s="261" t="s">
        <v>128</v>
      </c>
      <c r="B12" s="262"/>
      <c r="C12" s="262"/>
      <c r="D12" s="262"/>
      <c r="E12" s="262"/>
      <c r="F12" s="262"/>
      <c r="G12" s="262"/>
      <c r="H12" s="262"/>
      <c r="I12" s="262"/>
      <c r="J12" s="262"/>
      <c r="K12" s="262"/>
      <c r="L12" s="262"/>
      <c r="M12" s="262"/>
      <c r="N12" s="262"/>
      <c r="O12" s="262"/>
      <c r="P12" s="262"/>
      <c r="Q12" s="262"/>
      <c r="R12" s="263"/>
      <c r="S12" s="98"/>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row>
    <row r="13" spans="1:58" s="109" customFormat="1" ht="24.95" customHeight="1" x14ac:dyDescent="0.2">
      <c r="A13" s="224" t="s">
        <v>7</v>
      </c>
      <c r="B13" s="225" t="s">
        <v>9</v>
      </c>
      <c r="C13" s="189" t="s">
        <v>20</v>
      </c>
      <c r="D13" s="190"/>
      <c r="E13" s="191"/>
      <c r="F13" s="225" t="s">
        <v>109</v>
      </c>
      <c r="G13" s="225" t="s">
        <v>17</v>
      </c>
      <c r="H13" s="225" t="s">
        <v>16</v>
      </c>
      <c r="I13" s="189" t="s">
        <v>0</v>
      </c>
      <c r="J13" s="190"/>
      <c r="K13" s="191"/>
      <c r="L13" s="225" t="s">
        <v>10</v>
      </c>
      <c r="M13" s="206"/>
      <c r="N13" s="191" t="s">
        <v>1</v>
      </c>
      <c r="O13" s="225" t="s">
        <v>2</v>
      </c>
      <c r="P13" s="232" t="s">
        <v>13</v>
      </c>
      <c r="Q13" s="224" t="s">
        <v>97</v>
      </c>
      <c r="R13" s="225"/>
      <c r="S13" s="225"/>
      <c r="T13" s="225"/>
      <c r="U13" s="206"/>
      <c r="V13" s="224" t="s">
        <v>98</v>
      </c>
      <c r="W13" s="225"/>
      <c r="X13" s="225"/>
      <c r="Y13" s="225"/>
      <c r="Z13" s="189"/>
      <c r="AA13" s="209" t="s">
        <v>103</v>
      </c>
      <c r="AB13" s="210"/>
      <c r="AC13" s="210"/>
      <c r="AD13" s="210"/>
      <c r="AE13" s="211"/>
      <c r="AF13" s="191" t="s">
        <v>105</v>
      </c>
      <c r="AG13" s="225"/>
      <c r="AH13" s="225"/>
      <c r="AI13" s="225"/>
      <c r="AJ13" s="189"/>
      <c r="AK13" s="224" t="s">
        <v>102</v>
      </c>
      <c r="AL13" s="225"/>
      <c r="AM13" s="225"/>
      <c r="AN13" s="225"/>
      <c r="AO13" s="189"/>
      <c r="AP13" s="209" t="s">
        <v>106</v>
      </c>
      <c r="AQ13" s="210"/>
      <c r="AR13" s="210"/>
      <c r="AS13" s="210"/>
      <c r="AT13" s="211"/>
      <c r="AU13" s="191" t="s">
        <v>30</v>
      </c>
      <c r="AV13" s="225"/>
      <c r="AW13" s="225" t="s">
        <v>31</v>
      </c>
      <c r="AX13" s="218"/>
      <c r="AY13" s="226" t="s">
        <v>32</v>
      </c>
      <c r="AZ13" s="226" t="s">
        <v>33</v>
      </c>
      <c r="BA13" s="226" t="s">
        <v>34</v>
      </c>
      <c r="BB13" s="232" t="s">
        <v>35</v>
      </c>
      <c r="BC13" s="216" t="s">
        <v>36</v>
      </c>
      <c r="BD13" s="217"/>
      <c r="BE13" s="218"/>
      <c r="BF13" s="206" t="s">
        <v>12</v>
      </c>
    </row>
    <row r="14" spans="1:58" s="109" customFormat="1" ht="24.95" customHeight="1" x14ac:dyDescent="0.2">
      <c r="A14" s="264"/>
      <c r="B14" s="203"/>
      <c r="C14" s="203" t="s">
        <v>100</v>
      </c>
      <c r="D14" s="203" t="s">
        <v>101</v>
      </c>
      <c r="E14" s="192" t="s">
        <v>116</v>
      </c>
      <c r="F14" s="203"/>
      <c r="G14" s="203"/>
      <c r="H14" s="203"/>
      <c r="I14" s="203" t="s">
        <v>110</v>
      </c>
      <c r="J14" s="203" t="s">
        <v>112</v>
      </c>
      <c r="K14" s="192" t="s">
        <v>115</v>
      </c>
      <c r="L14" s="203"/>
      <c r="M14" s="207"/>
      <c r="N14" s="221"/>
      <c r="O14" s="229"/>
      <c r="P14" s="233"/>
      <c r="Q14" s="236" t="s">
        <v>99</v>
      </c>
      <c r="R14" s="237"/>
      <c r="S14" s="238"/>
      <c r="T14" s="203" t="s">
        <v>95</v>
      </c>
      <c r="U14" s="207" t="s">
        <v>94</v>
      </c>
      <c r="V14" s="236" t="s">
        <v>96</v>
      </c>
      <c r="W14" s="237"/>
      <c r="X14" s="238"/>
      <c r="Y14" s="203" t="s">
        <v>95</v>
      </c>
      <c r="Z14" s="222" t="s">
        <v>94</v>
      </c>
      <c r="AA14" s="239" t="s">
        <v>96</v>
      </c>
      <c r="AB14" s="240"/>
      <c r="AC14" s="241"/>
      <c r="AD14" s="212" t="s">
        <v>95</v>
      </c>
      <c r="AE14" s="214" t="s">
        <v>94</v>
      </c>
      <c r="AF14" s="236" t="s">
        <v>96</v>
      </c>
      <c r="AG14" s="237"/>
      <c r="AH14" s="238"/>
      <c r="AI14" s="203" t="s">
        <v>104</v>
      </c>
      <c r="AJ14" s="222" t="s">
        <v>94</v>
      </c>
      <c r="AK14" s="236" t="s">
        <v>96</v>
      </c>
      <c r="AL14" s="237"/>
      <c r="AM14" s="238"/>
      <c r="AN14" s="203" t="s">
        <v>104</v>
      </c>
      <c r="AO14" s="222" t="s">
        <v>94</v>
      </c>
      <c r="AP14" s="239" t="s">
        <v>96</v>
      </c>
      <c r="AQ14" s="240"/>
      <c r="AR14" s="241"/>
      <c r="AS14" s="212" t="s">
        <v>95</v>
      </c>
      <c r="AT14" s="214" t="s">
        <v>94</v>
      </c>
      <c r="AU14" s="238"/>
      <c r="AV14" s="203"/>
      <c r="AW14" s="280"/>
      <c r="AX14" s="281"/>
      <c r="AY14" s="227"/>
      <c r="AZ14" s="227"/>
      <c r="BA14" s="227"/>
      <c r="BB14" s="233"/>
      <c r="BC14" s="219"/>
      <c r="BD14" s="220"/>
      <c r="BE14" s="221"/>
      <c r="BF14" s="207"/>
    </row>
    <row r="15" spans="1:58" s="109" customFormat="1" ht="43.5" customHeight="1" thickBot="1" x14ac:dyDescent="0.25">
      <c r="A15" s="265"/>
      <c r="B15" s="204"/>
      <c r="C15" s="204"/>
      <c r="D15" s="204"/>
      <c r="E15" s="193"/>
      <c r="F15" s="204"/>
      <c r="G15" s="204"/>
      <c r="H15" s="204"/>
      <c r="I15" s="204"/>
      <c r="J15" s="204"/>
      <c r="K15" s="193"/>
      <c r="L15" s="204"/>
      <c r="M15" s="235"/>
      <c r="N15" s="228"/>
      <c r="O15" s="204"/>
      <c r="P15" s="234"/>
      <c r="Q15" s="89" t="s">
        <v>113</v>
      </c>
      <c r="R15" s="87" t="s">
        <v>111</v>
      </c>
      <c r="S15" s="87" t="s">
        <v>115</v>
      </c>
      <c r="T15" s="204"/>
      <c r="U15" s="235"/>
      <c r="V15" s="73" t="s">
        <v>113</v>
      </c>
      <c r="W15" s="63" t="s">
        <v>111</v>
      </c>
      <c r="X15" s="87" t="s">
        <v>115</v>
      </c>
      <c r="Y15" s="204"/>
      <c r="Z15" s="223"/>
      <c r="AA15" s="74" t="s">
        <v>113</v>
      </c>
      <c r="AB15" s="75" t="s">
        <v>111</v>
      </c>
      <c r="AC15" s="97" t="s">
        <v>115</v>
      </c>
      <c r="AD15" s="213"/>
      <c r="AE15" s="215"/>
      <c r="AF15" s="95" t="s">
        <v>113</v>
      </c>
      <c r="AG15" s="96" t="s">
        <v>111</v>
      </c>
      <c r="AH15" s="96" t="s">
        <v>115</v>
      </c>
      <c r="AI15" s="204"/>
      <c r="AJ15" s="223"/>
      <c r="AK15" s="95" t="s">
        <v>113</v>
      </c>
      <c r="AL15" s="96" t="s">
        <v>111</v>
      </c>
      <c r="AM15" s="96" t="s">
        <v>115</v>
      </c>
      <c r="AN15" s="204"/>
      <c r="AO15" s="223"/>
      <c r="AP15" s="74" t="s">
        <v>113</v>
      </c>
      <c r="AQ15" s="97" t="s">
        <v>111</v>
      </c>
      <c r="AR15" s="97" t="s">
        <v>115</v>
      </c>
      <c r="AS15" s="213"/>
      <c r="AT15" s="215"/>
      <c r="AU15" s="228"/>
      <c r="AV15" s="204"/>
      <c r="AW15" s="234"/>
      <c r="AX15" s="282"/>
      <c r="AY15" s="193"/>
      <c r="AZ15" s="193"/>
      <c r="BA15" s="193"/>
      <c r="BB15" s="234"/>
      <c r="BC15" s="46" t="s">
        <v>110</v>
      </c>
      <c r="BD15" s="39" t="s">
        <v>111</v>
      </c>
      <c r="BE15" s="93" t="s">
        <v>116</v>
      </c>
      <c r="BF15" s="207"/>
    </row>
    <row r="16" spans="1:58" s="20" customFormat="1" ht="225" x14ac:dyDescent="0.25">
      <c r="A16" s="201" t="s">
        <v>8</v>
      </c>
      <c r="B16" s="55" t="s">
        <v>43</v>
      </c>
      <c r="C16" s="56" t="s">
        <v>82</v>
      </c>
      <c r="D16" s="56" t="s">
        <v>82</v>
      </c>
      <c r="E16" s="55" t="s">
        <v>82</v>
      </c>
      <c r="F16" s="57" t="s">
        <v>85</v>
      </c>
      <c r="G16" s="56" t="s">
        <v>18</v>
      </c>
      <c r="H16" s="55" t="s">
        <v>39</v>
      </c>
      <c r="I16" s="197" t="s">
        <v>108</v>
      </c>
      <c r="J16" s="198"/>
      <c r="K16" s="199"/>
      <c r="L16" s="251" t="s">
        <v>83</v>
      </c>
      <c r="M16" s="252"/>
      <c r="N16" s="77" t="s">
        <v>117</v>
      </c>
      <c r="O16" s="55" t="s">
        <v>3</v>
      </c>
      <c r="P16" s="55" t="s">
        <v>26</v>
      </c>
      <c r="Q16" s="64"/>
      <c r="R16" s="65"/>
      <c r="S16" s="65"/>
      <c r="T16" s="66"/>
      <c r="U16" s="68"/>
      <c r="V16" s="64"/>
      <c r="W16" s="65"/>
      <c r="X16" s="65"/>
      <c r="Y16" s="66"/>
      <c r="Z16" s="67"/>
      <c r="AA16" s="64"/>
      <c r="AB16" s="65"/>
      <c r="AC16" s="65"/>
      <c r="AD16" s="66"/>
      <c r="AE16" s="68"/>
      <c r="AF16" s="69"/>
      <c r="AG16" s="65"/>
      <c r="AH16" s="65"/>
      <c r="AI16" s="65"/>
      <c r="AJ16" s="70"/>
      <c r="AK16" s="64"/>
      <c r="AL16" s="65"/>
      <c r="AM16" s="65"/>
      <c r="AN16" s="66"/>
      <c r="AO16" s="67"/>
      <c r="AP16" s="71"/>
      <c r="AQ16" s="66"/>
      <c r="AR16" s="66"/>
      <c r="AS16" s="66"/>
      <c r="AT16" s="68"/>
      <c r="AU16" s="253"/>
      <c r="AV16" s="254"/>
      <c r="AW16" s="254"/>
      <c r="AX16" s="254"/>
      <c r="AY16" s="72"/>
      <c r="AZ16" s="56"/>
      <c r="BA16" s="56"/>
      <c r="BB16" s="55"/>
      <c r="BC16" s="278">
        <v>3</v>
      </c>
      <c r="BD16" s="279"/>
      <c r="BE16" s="230"/>
      <c r="BF16" s="76" t="s">
        <v>144</v>
      </c>
    </row>
    <row r="17" spans="1:63" s="20" customFormat="1" ht="123.75" customHeight="1" x14ac:dyDescent="0.25">
      <c r="A17" s="205"/>
      <c r="B17" s="32" t="s">
        <v>43</v>
      </c>
      <c r="C17" s="34" t="s">
        <v>82</v>
      </c>
      <c r="D17" s="34" t="s">
        <v>82</v>
      </c>
      <c r="E17" s="120" t="s">
        <v>82</v>
      </c>
      <c r="F17" s="36" t="s">
        <v>85</v>
      </c>
      <c r="G17" s="34" t="s">
        <v>18</v>
      </c>
      <c r="H17" s="32" t="s">
        <v>39</v>
      </c>
      <c r="I17" s="194">
        <v>1</v>
      </c>
      <c r="J17" s="195"/>
      <c r="K17" s="196"/>
      <c r="L17" s="250" t="s">
        <v>83</v>
      </c>
      <c r="M17" s="248"/>
      <c r="N17" s="33" t="s">
        <v>27</v>
      </c>
      <c r="O17" s="32" t="s">
        <v>28</v>
      </c>
      <c r="P17" s="32" t="s">
        <v>26</v>
      </c>
      <c r="Q17" s="52"/>
      <c r="R17" s="50"/>
      <c r="S17" s="50"/>
      <c r="T17" s="49"/>
      <c r="U17" s="48"/>
      <c r="V17" s="52"/>
      <c r="W17" s="50"/>
      <c r="X17" s="50"/>
      <c r="Y17" s="49"/>
      <c r="Z17" s="47"/>
      <c r="AA17" s="52"/>
      <c r="AB17" s="50"/>
      <c r="AC17" s="50"/>
      <c r="AD17" s="49"/>
      <c r="AE17" s="48"/>
      <c r="AF17" s="58"/>
      <c r="AG17" s="50"/>
      <c r="AH17" s="50"/>
      <c r="AI17" s="50"/>
      <c r="AJ17" s="53"/>
      <c r="AK17" s="52"/>
      <c r="AL17" s="50"/>
      <c r="AM17" s="50"/>
      <c r="AN17" s="49"/>
      <c r="AO17" s="47"/>
      <c r="AP17" s="60"/>
      <c r="AQ17" s="49"/>
      <c r="AR17" s="49"/>
      <c r="AS17" s="49"/>
      <c r="AT17" s="48"/>
      <c r="AU17" s="242"/>
      <c r="AV17" s="243"/>
      <c r="AW17" s="243"/>
      <c r="AX17" s="243"/>
      <c r="AY17" s="21"/>
      <c r="AZ17" s="19"/>
      <c r="BA17" s="19"/>
      <c r="BB17" s="32"/>
      <c r="BC17" s="275">
        <f>0/3</f>
        <v>0</v>
      </c>
      <c r="BD17" s="276"/>
      <c r="BE17" s="277"/>
      <c r="BF17" s="76" t="s">
        <v>148</v>
      </c>
    </row>
    <row r="18" spans="1:63" s="20" customFormat="1" ht="315" x14ac:dyDescent="0.25">
      <c r="A18" s="200" t="s">
        <v>19</v>
      </c>
      <c r="B18" s="32" t="s">
        <v>37</v>
      </c>
      <c r="C18" s="34" t="s">
        <v>82</v>
      </c>
      <c r="D18" s="34" t="s">
        <v>82</v>
      </c>
      <c r="E18" s="83" t="s">
        <v>82</v>
      </c>
      <c r="F18" s="36" t="s">
        <v>85</v>
      </c>
      <c r="G18" s="34" t="s">
        <v>21</v>
      </c>
      <c r="H18" s="32" t="s">
        <v>40</v>
      </c>
      <c r="I18" s="44" t="s">
        <v>131</v>
      </c>
      <c r="J18" s="44" t="s">
        <v>132</v>
      </c>
      <c r="K18" s="118" t="s">
        <v>133</v>
      </c>
      <c r="L18" s="231" t="s">
        <v>84</v>
      </c>
      <c r="M18" s="248"/>
      <c r="N18" s="42" t="s">
        <v>91</v>
      </c>
      <c r="O18" s="34" t="s">
        <v>5</v>
      </c>
      <c r="P18" s="32" t="s">
        <v>14</v>
      </c>
      <c r="Q18" s="92">
        <v>0.72</v>
      </c>
      <c r="R18" s="111">
        <v>1.04</v>
      </c>
      <c r="S18" s="101">
        <v>0.68</v>
      </c>
      <c r="T18" s="106" t="s">
        <v>134</v>
      </c>
      <c r="U18" s="88" t="s">
        <v>92</v>
      </c>
      <c r="V18" s="45">
        <v>0.57999999999999996</v>
      </c>
      <c r="W18" s="103">
        <v>1.1599999999999999</v>
      </c>
      <c r="X18" s="103">
        <v>0.62</v>
      </c>
      <c r="Y18" s="106" t="s">
        <v>150</v>
      </c>
      <c r="Z18" s="32" t="s">
        <v>92</v>
      </c>
      <c r="AA18" s="52"/>
      <c r="AB18" s="50"/>
      <c r="AC18" s="50"/>
      <c r="AD18" s="49"/>
      <c r="AE18" s="48"/>
      <c r="AF18" s="42">
        <v>0.69</v>
      </c>
      <c r="AG18" s="101">
        <v>1.07</v>
      </c>
      <c r="AH18" s="101">
        <v>0.68</v>
      </c>
      <c r="AI18" s="106" t="s">
        <v>149</v>
      </c>
      <c r="AJ18" s="41" t="s">
        <v>92</v>
      </c>
      <c r="AK18" s="104">
        <v>0.69</v>
      </c>
      <c r="AL18" s="101">
        <v>1.04</v>
      </c>
      <c r="AM18" s="101">
        <v>0.49</v>
      </c>
      <c r="AN18" s="106" t="s">
        <v>151</v>
      </c>
      <c r="AO18" s="32" t="s">
        <v>92</v>
      </c>
      <c r="AP18" s="60"/>
      <c r="AQ18" s="49"/>
      <c r="AR18" s="49"/>
      <c r="AS18" s="49"/>
      <c r="AT18" s="48"/>
      <c r="AU18" s="230"/>
      <c r="AV18" s="231"/>
      <c r="AW18" s="231"/>
      <c r="AX18" s="231"/>
      <c r="AY18" s="19"/>
      <c r="AZ18" s="19"/>
      <c r="BA18" s="19"/>
      <c r="BB18" s="32"/>
      <c r="BC18" s="104">
        <v>0.67</v>
      </c>
      <c r="BD18" s="101">
        <v>1.08</v>
      </c>
      <c r="BE18" s="99">
        <v>0.62</v>
      </c>
      <c r="BF18" s="76" t="s">
        <v>145</v>
      </c>
    </row>
    <row r="19" spans="1:63" s="20" customFormat="1" ht="225" x14ac:dyDescent="0.25">
      <c r="A19" s="201"/>
      <c r="B19" s="32" t="s">
        <v>37</v>
      </c>
      <c r="C19" s="34" t="s">
        <v>82</v>
      </c>
      <c r="D19" s="34" t="s">
        <v>82</v>
      </c>
      <c r="E19" s="83" t="s">
        <v>82</v>
      </c>
      <c r="F19" s="36" t="s">
        <v>85</v>
      </c>
      <c r="G19" s="34" t="s">
        <v>22</v>
      </c>
      <c r="H19" s="32" t="s">
        <v>41</v>
      </c>
      <c r="I19" s="44" t="s">
        <v>118</v>
      </c>
      <c r="J19" s="101" t="s">
        <v>119</v>
      </c>
      <c r="K19" s="84" t="s">
        <v>120</v>
      </c>
      <c r="L19" s="231" t="s">
        <v>84</v>
      </c>
      <c r="M19" s="248"/>
      <c r="N19" s="42" t="s">
        <v>23</v>
      </c>
      <c r="O19" s="34" t="s">
        <v>6</v>
      </c>
      <c r="P19" s="32" t="s">
        <v>15</v>
      </c>
      <c r="Q19" s="113">
        <v>75.3</v>
      </c>
      <c r="R19" s="110">
        <v>115.4</v>
      </c>
      <c r="S19" s="110">
        <v>72.63</v>
      </c>
      <c r="T19" s="90" t="s">
        <v>135</v>
      </c>
      <c r="U19" s="88" t="s">
        <v>92</v>
      </c>
      <c r="V19" s="113">
        <v>74.819999999999993</v>
      </c>
      <c r="W19" s="110">
        <v>110.07</v>
      </c>
      <c r="X19" s="110">
        <v>74.44</v>
      </c>
      <c r="Y19" s="40" t="s">
        <v>136</v>
      </c>
      <c r="Z19" s="118" t="s">
        <v>92</v>
      </c>
      <c r="AA19" s="52"/>
      <c r="AB19" s="50"/>
      <c r="AC19" s="50"/>
      <c r="AD19" s="49"/>
      <c r="AE19" s="48"/>
      <c r="AF19" s="62">
        <v>72.02</v>
      </c>
      <c r="AG19" s="101">
        <v>108.97</v>
      </c>
      <c r="AH19" s="101">
        <v>80.040000000000006</v>
      </c>
      <c r="AI19" s="106"/>
      <c r="AJ19" s="99"/>
      <c r="AK19" s="104">
        <v>70.8</v>
      </c>
      <c r="AL19" s="101">
        <v>102.5</v>
      </c>
      <c r="AM19" s="101">
        <v>83.99</v>
      </c>
      <c r="AN19" s="106"/>
      <c r="AO19" s="32"/>
      <c r="AP19" s="60"/>
      <c r="AQ19" s="49"/>
      <c r="AR19" s="49"/>
      <c r="AS19" s="49"/>
      <c r="AT19" s="48"/>
      <c r="AU19" s="230"/>
      <c r="AV19" s="231"/>
      <c r="AW19" s="231"/>
      <c r="AX19" s="231"/>
      <c r="AY19" s="19"/>
      <c r="AZ19" s="19"/>
      <c r="BA19" s="19"/>
      <c r="BB19" s="32"/>
      <c r="BC19" s="113">
        <v>73.239999999999995</v>
      </c>
      <c r="BD19" s="110">
        <v>109.23</v>
      </c>
      <c r="BE19" s="114">
        <v>77.78</v>
      </c>
      <c r="BF19" s="76" t="s">
        <v>146</v>
      </c>
    </row>
    <row r="20" spans="1:63" s="20" customFormat="1" ht="213" customHeight="1" x14ac:dyDescent="0.25">
      <c r="A20" s="201"/>
      <c r="B20" s="34" t="s">
        <v>37</v>
      </c>
      <c r="C20" s="34" t="s">
        <v>82</v>
      </c>
      <c r="D20" s="34" t="s">
        <v>82</v>
      </c>
      <c r="E20" s="84" t="s">
        <v>82</v>
      </c>
      <c r="F20" s="37" t="s">
        <v>85</v>
      </c>
      <c r="G20" s="34" t="s">
        <v>45</v>
      </c>
      <c r="H20" s="32" t="s">
        <v>121</v>
      </c>
      <c r="I20" s="34" t="s">
        <v>137</v>
      </c>
      <c r="J20" s="37" t="s">
        <v>138</v>
      </c>
      <c r="K20" s="85" t="s">
        <v>139</v>
      </c>
      <c r="L20" s="246" t="s">
        <v>93</v>
      </c>
      <c r="M20" s="247"/>
      <c r="N20" s="33" t="s">
        <v>140</v>
      </c>
      <c r="O20" s="34" t="s">
        <v>24</v>
      </c>
      <c r="P20" s="32" t="s">
        <v>25</v>
      </c>
      <c r="Q20" s="52"/>
      <c r="R20" s="50"/>
      <c r="S20" s="50"/>
      <c r="T20" s="49"/>
      <c r="U20" s="48"/>
      <c r="V20" s="52"/>
      <c r="W20" s="50"/>
      <c r="X20" s="50"/>
      <c r="Y20" s="49"/>
      <c r="Z20" s="47"/>
      <c r="AA20" s="115">
        <f>+((1723-967)/1723)*100</f>
        <v>43.876958792803251</v>
      </c>
      <c r="AB20" s="116">
        <f>+((464-354)/464)*100</f>
        <v>23.706896551724139</v>
      </c>
      <c r="AC20" s="116">
        <f>+((26948-17660)/26948)*100</f>
        <v>34.466379694225921</v>
      </c>
      <c r="AD20" s="40" t="s">
        <v>141</v>
      </c>
      <c r="AE20" s="119" t="s">
        <v>92</v>
      </c>
      <c r="AF20" s="58"/>
      <c r="AG20" s="50"/>
      <c r="AH20" s="50"/>
      <c r="AI20" s="50"/>
      <c r="AJ20" s="53"/>
      <c r="AK20" s="52"/>
      <c r="AL20" s="50"/>
      <c r="AM20" s="50"/>
      <c r="AN20" s="49"/>
      <c r="AO20" s="47"/>
      <c r="AP20" s="115">
        <f>((967-782)/967)*100</f>
        <v>19.131334022750774</v>
      </c>
      <c r="AQ20" s="116">
        <f>+((354-149)/(354))*100</f>
        <v>57.909604519774014</v>
      </c>
      <c r="AR20" s="116">
        <f>+((17660-15940)/(17660))*100</f>
        <v>9.7395243488108729</v>
      </c>
      <c r="AS20" s="40"/>
      <c r="AT20" s="105"/>
      <c r="AU20" s="242"/>
      <c r="AV20" s="243"/>
      <c r="AW20" s="243"/>
      <c r="AX20" s="243"/>
      <c r="AY20" s="21"/>
      <c r="AZ20" s="19"/>
      <c r="BA20" s="19"/>
      <c r="BB20" s="32"/>
      <c r="BC20" s="115">
        <f>+((3343-1749)/(3343))*100</f>
        <v>47.681723003290458</v>
      </c>
      <c r="BD20" s="115">
        <f>+((1081-503)/(1081))*100</f>
        <v>53.469010175763188</v>
      </c>
      <c r="BE20" s="115">
        <f>+((49693-33600)/(49693))*100</f>
        <v>32.384842935624732</v>
      </c>
      <c r="BF20" s="76" t="s">
        <v>147</v>
      </c>
      <c r="BI20" s="112"/>
      <c r="BJ20" s="112"/>
      <c r="BK20" s="112"/>
    </row>
    <row r="21" spans="1:63" s="20" customFormat="1" ht="166.5" customHeight="1" x14ac:dyDescent="0.25">
      <c r="A21" s="201"/>
      <c r="B21" s="101" t="s">
        <v>38</v>
      </c>
      <c r="C21" s="101" t="s">
        <v>82</v>
      </c>
      <c r="D21" s="101" t="s">
        <v>92</v>
      </c>
      <c r="E21" s="101" t="s">
        <v>82</v>
      </c>
      <c r="F21" s="103" t="s">
        <v>85</v>
      </c>
      <c r="G21" s="101" t="s">
        <v>46</v>
      </c>
      <c r="H21" s="99" t="s">
        <v>42</v>
      </c>
      <c r="I21" s="102">
        <v>0.9</v>
      </c>
      <c r="J21" s="101" t="s">
        <v>92</v>
      </c>
      <c r="K21" s="102">
        <v>0.9</v>
      </c>
      <c r="L21" s="231" t="s">
        <v>125</v>
      </c>
      <c r="M21" s="248"/>
      <c r="N21" s="38" t="s">
        <v>124</v>
      </c>
      <c r="O21" s="34" t="s">
        <v>47</v>
      </c>
      <c r="P21" s="32" t="s">
        <v>48</v>
      </c>
      <c r="Q21" s="52"/>
      <c r="R21" s="50"/>
      <c r="S21" s="50"/>
      <c r="T21" s="49"/>
      <c r="U21" s="48"/>
      <c r="V21" s="52"/>
      <c r="W21" s="50"/>
      <c r="X21" s="50"/>
      <c r="Y21" s="49" t="s">
        <v>114</v>
      </c>
      <c r="Z21" s="47"/>
      <c r="AA21" s="115">
        <v>100</v>
      </c>
      <c r="AB21" s="116" t="s">
        <v>92</v>
      </c>
      <c r="AC21" s="116">
        <f>+(1)*100</f>
        <v>100</v>
      </c>
      <c r="AD21" s="106" t="s">
        <v>143</v>
      </c>
      <c r="AE21" s="76" t="s">
        <v>142</v>
      </c>
      <c r="AF21" s="58"/>
      <c r="AG21" s="50"/>
      <c r="AH21" s="50"/>
      <c r="AI21" s="50"/>
      <c r="AJ21" s="53"/>
      <c r="AK21" s="52"/>
      <c r="AL21" s="50"/>
      <c r="AM21" s="50"/>
      <c r="AN21" s="49"/>
      <c r="AO21" s="47"/>
      <c r="AP21" s="115"/>
      <c r="AQ21" s="116"/>
      <c r="AR21" s="116"/>
      <c r="AS21" s="106"/>
      <c r="AT21" s="105"/>
      <c r="AU21" s="230"/>
      <c r="AV21" s="231"/>
      <c r="AW21" s="231"/>
      <c r="AX21" s="231"/>
      <c r="AY21" s="101"/>
      <c r="AZ21" s="101"/>
      <c r="BA21" s="101"/>
      <c r="BB21" s="99"/>
      <c r="BC21" s="104">
        <v>100</v>
      </c>
      <c r="BD21" s="101" t="s">
        <v>92</v>
      </c>
      <c r="BE21" s="99">
        <v>100</v>
      </c>
      <c r="BF21" s="106" t="s">
        <v>159</v>
      </c>
    </row>
    <row r="22" spans="1:63" s="20" customFormat="1" ht="119.25" customHeight="1" x14ac:dyDescent="0.25">
      <c r="A22" s="201"/>
      <c r="B22" s="34" t="s">
        <v>38</v>
      </c>
      <c r="C22" s="34" t="s">
        <v>82</v>
      </c>
      <c r="D22" s="34" t="s">
        <v>82</v>
      </c>
      <c r="E22" s="84" t="s">
        <v>82</v>
      </c>
      <c r="F22" s="37" t="s">
        <v>85</v>
      </c>
      <c r="G22" s="34" t="s">
        <v>49</v>
      </c>
      <c r="H22" s="99" t="s">
        <v>123</v>
      </c>
      <c r="I22" s="102">
        <v>0.95</v>
      </c>
      <c r="J22" s="34" t="s">
        <v>92</v>
      </c>
      <c r="K22" s="102" t="s">
        <v>92</v>
      </c>
      <c r="L22" s="231" t="s">
        <v>83</v>
      </c>
      <c r="M22" s="248"/>
      <c r="N22" s="38" t="s">
        <v>122</v>
      </c>
      <c r="O22" s="32" t="s">
        <v>86</v>
      </c>
      <c r="P22" s="32" t="s">
        <v>48</v>
      </c>
      <c r="Q22" s="52"/>
      <c r="R22" s="50"/>
      <c r="S22" s="50"/>
      <c r="T22" s="49"/>
      <c r="U22" s="48"/>
      <c r="V22" s="52"/>
      <c r="W22" s="50"/>
      <c r="X22" s="50"/>
      <c r="Y22" s="49" t="s">
        <v>114</v>
      </c>
      <c r="Z22" s="47"/>
      <c r="AA22" s="52"/>
      <c r="AB22" s="50"/>
      <c r="AC22" s="50"/>
      <c r="AD22" s="49"/>
      <c r="AE22" s="47"/>
      <c r="AF22" s="52"/>
      <c r="AG22" s="50"/>
      <c r="AH22" s="50"/>
      <c r="AI22" s="49"/>
      <c r="AJ22" s="47"/>
      <c r="AK22" s="52"/>
      <c r="AL22" s="50"/>
      <c r="AM22" s="50"/>
      <c r="AN22" s="49"/>
      <c r="AO22" s="47"/>
      <c r="AP22" s="52"/>
      <c r="AQ22" s="50"/>
      <c r="AR22" s="50"/>
      <c r="AS22" s="49"/>
      <c r="AT22" s="48"/>
      <c r="AU22" s="230"/>
      <c r="AV22" s="231"/>
      <c r="AW22" s="231"/>
      <c r="AX22" s="231"/>
      <c r="AY22" s="19"/>
      <c r="AZ22" s="19"/>
      <c r="BA22" s="19"/>
      <c r="BB22" s="32"/>
      <c r="BC22" s="45">
        <v>100</v>
      </c>
      <c r="BD22" s="101" t="s">
        <v>92</v>
      </c>
      <c r="BE22" s="99">
        <v>100</v>
      </c>
      <c r="BF22" s="76" t="s">
        <v>160</v>
      </c>
    </row>
    <row r="23" spans="1:63" s="20" customFormat="1" ht="119.25" customHeight="1" x14ac:dyDescent="0.25">
      <c r="A23" s="201"/>
      <c r="B23" s="34" t="s">
        <v>38</v>
      </c>
      <c r="C23" s="34" t="s">
        <v>82</v>
      </c>
      <c r="D23" s="34" t="s">
        <v>82</v>
      </c>
      <c r="E23" s="84" t="s">
        <v>82</v>
      </c>
      <c r="F23" s="37" t="s">
        <v>85</v>
      </c>
      <c r="G23" s="34" t="s">
        <v>46</v>
      </c>
      <c r="H23" s="32" t="s">
        <v>87</v>
      </c>
      <c r="I23" s="24" t="s">
        <v>88</v>
      </c>
      <c r="J23" s="24" t="s">
        <v>88</v>
      </c>
      <c r="K23" s="24" t="s">
        <v>88</v>
      </c>
      <c r="L23" s="245" t="s">
        <v>83</v>
      </c>
      <c r="M23" s="249"/>
      <c r="N23" s="38" t="s">
        <v>126</v>
      </c>
      <c r="O23" s="32" t="s">
        <v>89</v>
      </c>
      <c r="P23" s="32" t="s">
        <v>90</v>
      </c>
      <c r="Q23" s="52"/>
      <c r="R23" s="50"/>
      <c r="S23" s="50"/>
      <c r="T23" s="49"/>
      <c r="U23" s="48"/>
      <c r="V23" s="52"/>
      <c r="W23" s="50"/>
      <c r="X23" s="50"/>
      <c r="Y23" s="49" t="s">
        <v>114</v>
      </c>
      <c r="Z23" s="47"/>
      <c r="AA23" s="52"/>
      <c r="AB23" s="50"/>
      <c r="AC23" s="50"/>
      <c r="AD23" s="49"/>
      <c r="AE23" s="47"/>
      <c r="AF23" s="52"/>
      <c r="AG23" s="50"/>
      <c r="AH23" s="50"/>
      <c r="AI23" s="49"/>
      <c r="AJ23" s="47"/>
      <c r="AK23" s="52"/>
      <c r="AL23" s="50"/>
      <c r="AM23" s="50"/>
      <c r="AN23" s="49"/>
      <c r="AO23" s="47"/>
      <c r="AP23" s="52"/>
      <c r="AQ23" s="50"/>
      <c r="AR23" s="50"/>
      <c r="AS23" s="49"/>
      <c r="AT23" s="48"/>
      <c r="AU23" s="230"/>
      <c r="AV23" s="231"/>
      <c r="AW23" s="231"/>
      <c r="AX23" s="231"/>
      <c r="AY23" s="19"/>
      <c r="AZ23" s="19"/>
      <c r="BA23" s="19"/>
      <c r="BB23" s="32"/>
      <c r="BC23" s="157">
        <f>(33/303)*100</f>
        <v>10.891089108910892</v>
      </c>
      <c r="BD23" s="158">
        <f>+(8/119)*100</f>
        <v>6.7226890756302522</v>
      </c>
      <c r="BE23" s="159">
        <f>+(111/2010)*100</f>
        <v>5.5223880597014929</v>
      </c>
      <c r="BF23" s="51" t="s">
        <v>161</v>
      </c>
    </row>
    <row r="24" spans="1:63" s="20" customFormat="1" ht="100.5" customHeight="1" x14ac:dyDescent="0.25">
      <c r="A24" s="201"/>
      <c r="B24" s="32" t="s">
        <v>44</v>
      </c>
      <c r="C24" s="34" t="s">
        <v>82</v>
      </c>
      <c r="D24" s="34" t="s">
        <v>92</v>
      </c>
      <c r="E24" s="83" t="s">
        <v>82</v>
      </c>
      <c r="F24" s="36" t="s">
        <v>85</v>
      </c>
      <c r="G24" s="34" t="s">
        <v>50</v>
      </c>
      <c r="H24" s="99" t="s">
        <v>51</v>
      </c>
      <c r="I24" s="194">
        <v>1</v>
      </c>
      <c r="J24" s="195"/>
      <c r="K24" s="196"/>
      <c r="L24" s="231" t="s">
        <v>83</v>
      </c>
      <c r="M24" s="245"/>
      <c r="N24" s="91" t="s">
        <v>127</v>
      </c>
      <c r="O24" s="43" t="s">
        <v>52</v>
      </c>
      <c r="P24" s="32" t="s">
        <v>53</v>
      </c>
      <c r="Q24" s="52"/>
      <c r="R24" s="50"/>
      <c r="S24" s="50"/>
      <c r="T24" s="49"/>
      <c r="U24" s="48"/>
      <c r="V24" s="52"/>
      <c r="W24" s="50"/>
      <c r="X24" s="50"/>
      <c r="Y24" s="49" t="s">
        <v>114</v>
      </c>
      <c r="Z24" s="47"/>
      <c r="AA24" s="52"/>
      <c r="AB24" s="50"/>
      <c r="AC24" s="50"/>
      <c r="AD24" s="49"/>
      <c r="AE24" s="47"/>
      <c r="AF24" s="52"/>
      <c r="AG24" s="50"/>
      <c r="AH24" s="50"/>
      <c r="AI24" s="49"/>
      <c r="AJ24" s="47"/>
      <c r="AK24" s="52"/>
      <c r="AL24" s="50"/>
      <c r="AM24" s="50"/>
      <c r="AN24" s="49"/>
      <c r="AO24" s="47"/>
      <c r="AP24" s="52"/>
      <c r="AQ24" s="50"/>
      <c r="AR24" s="50"/>
      <c r="AS24" s="49"/>
      <c r="AT24" s="48"/>
      <c r="AU24" s="242"/>
      <c r="AV24" s="243"/>
      <c r="AW24" s="243"/>
      <c r="AX24" s="243"/>
      <c r="AY24" s="100"/>
      <c r="AZ24" s="101"/>
      <c r="BA24" s="101"/>
      <c r="BB24" s="99"/>
      <c r="BC24" s="115">
        <v>100</v>
      </c>
      <c r="BD24" s="101">
        <v>100</v>
      </c>
      <c r="BE24" s="117">
        <v>100</v>
      </c>
      <c r="BF24" s="76" t="s">
        <v>162</v>
      </c>
    </row>
    <row r="25" spans="1:63" ht="175.5" customHeight="1" thickBot="1" x14ac:dyDescent="0.3">
      <c r="A25" s="202"/>
      <c r="B25" s="59" t="s">
        <v>44</v>
      </c>
      <c r="C25" s="54" t="s">
        <v>82</v>
      </c>
      <c r="D25" s="54" t="s">
        <v>82</v>
      </c>
      <c r="E25" s="59" t="s">
        <v>82</v>
      </c>
      <c r="F25" s="78" t="s">
        <v>85</v>
      </c>
      <c r="G25" s="44" t="s">
        <v>29</v>
      </c>
      <c r="H25" s="44" t="s">
        <v>54</v>
      </c>
      <c r="I25" s="44">
        <v>1</v>
      </c>
      <c r="J25" s="44">
        <v>1</v>
      </c>
      <c r="K25" s="84">
        <v>1</v>
      </c>
      <c r="L25" s="231" t="s">
        <v>4</v>
      </c>
      <c r="M25" s="245"/>
      <c r="N25" s="91" t="s">
        <v>55</v>
      </c>
      <c r="O25" s="43" t="s">
        <v>56</v>
      </c>
      <c r="P25" s="22" t="s">
        <v>57</v>
      </c>
      <c r="Q25" s="79"/>
      <c r="R25" s="80"/>
      <c r="S25" s="80"/>
      <c r="T25" s="81"/>
      <c r="U25" s="82"/>
      <c r="V25" s="52"/>
      <c r="W25" s="50"/>
      <c r="X25" s="50"/>
      <c r="Y25" s="49"/>
      <c r="Z25" s="47"/>
      <c r="AA25" s="52"/>
      <c r="AB25" s="50"/>
      <c r="AC25" s="50"/>
      <c r="AD25" s="49"/>
      <c r="AE25" s="47"/>
      <c r="AF25" s="52"/>
      <c r="AG25" s="50"/>
      <c r="AH25" s="50"/>
      <c r="AI25" s="49"/>
      <c r="AJ25" s="47"/>
      <c r="AK25" s="52"/>
      <c r="AL25" s="50"/>
      <c r="AM25" s="50"/>
      <c r="AN25" s="49"/>
      <c r="AO25" s="47"/>
      <c r="AP25" s="79"/>
      <c r="AQ25" s="80"/>
      <c r="AR25" s="80"/>
      <c r="AS25" s="81"/>
      <c r="AT25" s="82"/>
      <c r="AU25" s="242"/>
      <c r="AV25" s="243"/>
      <c r="AW25" s="243"/>
      <c r="AX25" s="243"/>
      <c r="AY25" s="21"/>
      <c r="AZ25" s="19"/>
      <c r="BA25" s="19"/>
      <c r="BB25" s="32"/>
      <c r="BC25" s="61">
        <v>0</v>
      </c>
      <c r="BD25" s="54">
        <v>0</v>
      </c>
      <c r="BE25" s="59">
        <v>1</v>
      </c>
      <c r="BF25" s="76" t="s">
        <v>163</v>
      </c>
    </row>
    <row r="26" spans="1:63" x14ac:dyDescent="0.25">
      <c r="AK26" s="244"/>
      <c r="AL26" s="244"/>
      <c r="AM26" s="94"/>
      <c r="AN26" s="35"/>
      <c r="AO26" s="35"/>
      <c r="AP26" s="35"/>
      <c r="AQ26" s="35"/>
      <c r="AR26" s="94"/>
      <c r="AS26" s="35"/>
      <c r="AT26" s="35"/>
    </row>
    <row r="27" spans="1:63" x14ac:dyDescent="0.25">
      <c r="AK27" s="23"/>
      <c r="AL27" s="23"/>
      <c r="AM27" s="23"/>
      <c r="AN27" s="35"/>
      <c r="AO27" s="23"/>
      <c r="AP27" s="23"/>
      <c r="AQ27" s="23"/>
      <c r="AR27" s="23"/>
      <c r="AS27" s="23"/>
      <c r="AT27" s="23"/>
    </row>
    <row r="28" spans="1:63" x14ac:dyDescent="0.25">
      <c r="AK28" s="23"/>
      <c r="AL28" s="23"/>
      <c r="AM28" s="23"/>
      <c r="AN28" s="23"/>
      <c r="AO28" s="23"/>
      <c r="AP28" s="23"/>
      <c r="AQ28" s="23"/>
      <c r="AR28" s="23"/>
      <c r="AS28" s="23"/>
      <c r="AT28" s="23"/>
    </row>
    <row r="49" spans="7:7" x14ac:dyDescent="0.25">
      <c r="G49" s="2">
        <f>13+107+291+25+1224+675</f>
        <v>2335</v>
      </c>
    </row>
  </sheetData>
  <mergeCells count="93">
    <mergeCell ref="AW17:AX17"/>
    <mergeCell ref="BC17:BE17"/>
    <mergeCell ref="BC16:BE16"/>
    <mergeCell ref="AE14:AE15"/>
    <mergeCell ref="BB13:BB15"/>
    <mergeCell ref="AU13:AV15"/>
    <mergeCell ref="AW13:AX15"/>
    <mergeCell ref="AY13:AY15"/>
    <mergeCell ref="AW16:AX16"/>
    <mergeCell ref="L17:M17"/>
    <mergeCell ref="AU17:AV17"/>
    <mergeCell ref="L16:M16"/>
    <mergeCell ref="AU16:AV16"/>
    <mergeCell ref="A1:M8"/>
    <mergeCell ref="A10:R10"/>
    <mergeCell ref="A12:R12"/>
    <mergeCell ref="A13:A15"/>
    <mergeCell ref="B13:B15"/>
    <mergeCell ref="F13:F15"/>
    <mergeCell ref="G13:G15"/>
    <mergeCell ref="H13:H15"/>
    <mergeCell ref="L13:M15"/>
    <mergeCell ref="Q13:U13"/>
    <mergeCell ref="N1:BF8"/>
    <mergeCell ref="C14:C15"/>
    <mergeCell ref="AU23:AV23"/>
    <mergeCell ref="L20:M20"/>
    <mergeCell ref="L19:M19"/>
    <mergeCell ref="L18:M18"/>
    <mergeCell ref="AW23:AX23"/>
    <mergeCell ref="L23:M23"/>
    <mergeCell ref="L22:M22"/>
    <mergeCell ref="AU21:AV21"/>
    <mergeCell ref="AW21:AX21"/>
    <mergeCell ref="AU22:AV22"/>
    <mergeCell ref="AW22:AX22"/>
    <mergeCell ref="L21:M21"/>
    <mergeCell ref="AW20:AX20"/>
    <mergeCell ref="AW19:AX19"/>
    <mergeCell ref="AU20:AV20"/>
    <mergeCell ref="AU19:AV19"/>
    <mergeCell ref="AU25:AV25"/>
    <mergeCell ref="AW25:AX25"/>
    <mergeCell ref="AK26:AL26"/>
    <mergeCell ref="L25:M25"/>
    <mergeCell ref="AU24:AV24"/>
    <mergeCell ref="AW24:AX24"/>
    <mergeCell ref="L24:M24"/>
    <mergeCell ref="AU18:AV18"/>
    <mergeCell ref="AW18:AX18"/>
    <mergeCell ref="P13:P15"/>
    <mergeCell ref="U14:U15"/>
    <mergeCell ref="Y14:Y15"/>
    <mergeCell ref="AI14:AI15"/>
    <mergeCell ref="AJ14:AJ15"/>
    <mergeCell ref="Q14:S14"/>
    <mergeCell ref="V14:X14"/>
    <mergeCell ref="Z14:Z15"/>
    <mergeCell ref="AA14:AC14"/>
    <mergeCell ref="AF14:AH14"/>
    <mergeCell ref="AK14:AM14"/>
    <mergeCell ref="AP14:AR14"/>
    <mergeCell ref="AF13:AJ13"/>
    <mergeCell ref="AD14:AD15"/>
    <mergeCell ref="BF13:BF15"/>
    <mergeCell ref="L11:R11"/>
    <mergeCell ref="AP13:AT13"/>
    <mergeCell ref="AS14:AS15"/>
    <mergeCell ref="AT14:AT15"/>
    <mergeCell ref="BC13:BE14"/>
    <mergeCell ref="AN14:AN15"/>
    <mergeCell ref="AO14:AO15"/>
    <mergeCell ref="AK13:AO13"/>
    <mergeCell ref="T14:T15"/>
    <mergeCell ref="V13:Z13"/>
    <mergeCell ref="AA13:AE13"/>
    <mergeCell ref="AZ13:AZ15"/>
    <mergeCell ref="N13:N15"/>
    <mergeCell ref="BA13:BA15"/>
    <mergeCell ref="O13:O15"/>
    <mergeCell ref="A11:J11"/>
    <mergeCell ref="I13:K13"/>
    <mergeCell ref="K14:K15"/>
    <mergeCell ref="I24:K24"/>
    <mergeCell ref="I17:K17"/>
    <mergeCell ref="I16:K16"/>
    <mergeCell ref="E14:E15"/>
    <mergeCell ref="C13:E13"/>
    <mergeCell ref="A18:A25"/>
    <mergeCell ref="D14:D15"/>
    <mergeCell ref="I14:I15"/>
    <mergeCell ref="J14:J15"/>
    <mergeCell ref="A16:A17"/>
  </mergeCells>
  <pageMargins left="0.70866141732283472" right="0.70866141732283472" top="0.74803149606299213" bottom="0.74803149606299213" header="0.31496062992125984" footer="0.31496062992125984"/>
  <pageSetup scale="10" orientation="portrait" r:id="rId1"/>
  <colBreaks count="2" manualBreakCount="2">
    <brk id="30" max="25" man="1"/>
    <brk id="32" max="2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4"/>
  <sheetViews>
    <sheetView topLeftCell="P1" zoomScale="70" zoomScaleNormal="70" workbookViewId="0">
      <selection activeCell="W4" sqref="W4"/>
    </sheetView>
  </sheetViews>
  <sheetFormatPr baseColWidth="10" defaultRowHeight="15" x14ac:dyDescent="0.25"/>
  <cols>
    <col min="1" max="1" width="25.7109375" customWidth="1"/>
    <col min="2" max="2" width="28" customWidth="1"/>
    <col min="6" max="6" width="28.140625" customWidth="1"/>
    <col min="7" max="7" width="29.42578125" customWidth="1"/>
    <col min="14" max="14" width="32" customWidth="1"/>
    <col min="15" max="15" width="27.140625" customWidth="1"/>
    <col min="16" max="16" width="29.42578125" customWidth="1"/>
    <col min="20" max="20" width="59.42578125" customWidth="1"/>
    <col min="27" max="27" width="50.5703125" customWidth="1"/>
  </cols>
  <sheetData>
    <row r="1" spans="1:27" ht="18" customHeight="1" x14ac:dyDescent="0.25">
      <c r="A1" s="224" t="s">
        <v>7</v>
      </c>
      <c r="B1" s="225" t="s">
        <v>9</v>
      </c>
      <c r="C1" s="189" t="s">
        <v>20</v>
      </c>
      <c r="D1" s="190"/>
      <c r="E1" s="191"/>
      <c r="F1" s="225" t="s">
        <v>109</v>
      </c>
      <c r="G1" s="225" t="s">
        <v>17</v>
      </c>
      <c r="H1" s="225" t="s">
        <v>16</v>
      </c>
      <c r="I1" s="189" t="s">
        <v>0</v>
      </c>
      <c r="J1" s="190"/>
      <c r="K1" s="191"/>
      <c r="L1" s="225" t="s">
        <v>10</v>
      </c>
      <c r="M1" s="206"/>
      <c r="N1" s="191" t="s">
        <v>1</v>
      </c>
      <c r="O1" s="225" t="s">
        <v>2</v>
      </c>
      <c r="P1" s="232" t="s">
        <v>13</v>
      </c>
      <c r="Q1" s="209" t="s">
        <v>103</v>
      </c>
      <c r="R1" s="210"/>
      <c r="S1" s="210"/>
      <c r="T1" s="210"/>
      <c r="U1" s="209" t="s">
        <v>106</v>
      </c>
      <c r="V1" s="210"/>
      <c r="W1" s="210"/>
      <c r="X1" s="216" t="s">
        <v>36</v>
      </c>
      <c r="Y1" s="217"/>
      <c r="Z1" s="218"/>
      <c r="AA1" s="206" t="s">
        <v>12</v>
      </c>
    </row>
    <row r="2" spans="1:27" ht="18" customHeight="1" x14ac:dyDescent="0.25">
      <c r="A2" s="264"/>
      <c r="B2" s="203"/>
      <c r="C2" s="203" t="s">
        <v>100</v>
      </c>
      <c r="D2" s="203" t="s">
        <v>101</v>
      </c>
      <c r="E2" s="192" t="s">
        <v>116</v>
      </c>
      <c r="F2" s="203"/>
      <c r="G2" s="203"/>
      <c r="H2" s="203"/>
      <c r="I2" s="203" t="s">
        <v>110</v>
      </c>
      <c r="J2" s="203" t="s">
        <v>112</v>
      </c>
      <c r="K2" s="192" t="s">
        <v>115</v>
      </c>
      <c r="L2" s="203"/>
      <c r="M2" s="207"/>
      <c r="N2" s="221"/>
      <c r="O2" s="229"/>
      <c r="P2" s="233"/>
      <c r="Q2" s="239" t="s">
        <v>96</v>
      </c>
      <c r="R2" s="240"/>
      <c r="S2" s="241"/>
      <c r="T2" s="212" t="s">
        <v>95</v>
      </c>
      <c r="U2" s="239" t="s">
        <v>96</v>
      </c>
      <c r="V2" s="240"/>
      <c r="W2" s="241"/>
      <c r="X2" s="219"/>
      <c r="Y2" s="220"/>
      <c r="Z2" s="221"/>
      <c r="AA2" s="207"/>
    </row>
    <row r="3" spans="1:27" ht="33.75" thickBot="1" x14ac:dyDescent="0.3">
      <c r="A3" s="265"/>
      <c r="B3" s="204"/>
      <c r="C3" s="204"/>
      <c r="D3" s="204"/>
      <c r="E3" s="193"/>
      <c r="F3" s="204"/>
      <c r="G3" s="204"/>
      <c r="H3" s="204"/>
      <c r="I3" s="204"/>
      <c r="J3" s="204"/>
      <c r="K3" s="193"/>
      <c r="L3" s="204"/>
      <c r="M3" s="235"/>
      <c r="N3" s="228"/>
      <c r="O3" s="204"/>
      <c r="P3" s="234"/>
      <c r="Q3" s="74" t="s">
        <v>113</v>
      </c>
      <c r="R3" s="154" t="s">
        <v>111</v>
      </c>
      <c r="S3" s="154" t="s">
        <v>115</v>
      </c>
      <c r="T3" s="213"/>
      <c r="U3" s="74" t="s">
        <v>113</v>
      </c>
      <c r="V3" s="154" t="s">
        <v>111</v>
      </c>
      <c r="W3" s="154" t="s">
        <v>115</v>
      </c>
      <c r="X3" s="156" t="s">
        <v>110</v>
      </c>
      <c r="Y3" s="153" t="s">
        <v>111</v>
      </c>
      <c r="Z3" s="155" t="s">
        <v>116</v>
      </c>
      <c r="AA3" s="207"/>
    </row>
    <row r="4" spans="1:27" ht="233.25" customHeight="1" thickBot="1" x14ac:dyDescent="0.3">
      <c r="A4" s="152" t="s">
        <v>19</v>
      </c>
      <c r="B4" s="54" t="s">
        <v>37</v>
      </c>
      <c r="C4" s="54" t="s">
        <v>82</v>
      </c>
      <c r="D4" s="54" t="s">
        <v>82</v>
      </c>
      <c r="E4" s="54" t="s">
        <v>82</v>
      </c>
      <c r="F4" s="161" t="s">
        <v>85</v>
      </c>
      <c r="G4" s="54" t="s">
        <v>45</v>
      </c>
      <c r="H4" s="59" t="s">
        <v>121</v>
      </c>
      <c r="I4" s="54" t="s">
        <v>137</v>
      </c>
      <c r="J4" s="161" t="s">
        <v>138</v>
      </c>
      <c r="K4" s="161" t="s">
        <v>139</v>
      </c>
      <c r="L4" s="283" t="s">
        <v>93</v>
      </c>
      <c r="M4" s="284"/>
      <c r="N4" s="162" t="s">
        <v>140</v>
      </c>
      <c r="O4" s="54" t="s">
        <v>24</v>
      </c>
      <c r="P4" s="59" t="s">
        <v>25</v>
      </c>
      <c r="Q4" s="163">
        <f>+((1723-958)/1723)*100</f>
        <v>44.399303540336618</v>
      </c>
      <c r="R4" s="164">
        <f>+((464-340)/464)*100</f>
        <v>26.72413793103448</v>
      </c>
      <c r="S4" s="164">
        <f>+((26948-16601)/26948)*100</f>
        <v>38.396170402256196</v>
      </c>
      <c r="T4" s="165" t="s">
        <v>141</v>
      </c>
      <c r="U4" s="163">
        <f>((967-782)/967)*100</f>
        <v>19.131334022750774</v>
      </c>
      <c r="V4" s="164">
        <f>+((354-149)/(354))*100</f>
        <v>57.909604519774014</v>
      </c>
      <c r="W4" s="164">
        <f>+((17660-15645)/(17660))*100</f>
        <v>11.409966024915063</v>
      </c>
      <c r="X4" s="163">
        <v>48</v>
      </c>
      <c r="Y4" s="54">
        <v>53</v>
      </c>
      <c r="Z4" s="166">
        <v>33</v>
      </c>
      <c r="AA4" s="167" t="s">
        <v>147</v>
      </c>
    </row>
  </sheetData>
  <mergeCells count="25">
    <mergeCell ref="N1:N3"/>
    <mergeCell ref="O1:O3"/>
    <mergeCell ref="P1:P3"/>
    <mergeCell ref="A1:A3"/>
    <mergeCell ref="B1:B3"/>
    <mergeCell ref="C1:E1"/>
    <mergeCell ref="F1:F3"/>
    <mergeCell ref="G1:G3"/>
    <mergeCell ref="H1:H3"/>
    <mergeCell ref="L4:M4"/>
    <mergeCell ref="U2:W2"/>
    <mergeCell ref="T2:T3"/>
    <mergeCell ref="AA1:AA3"/>
    <mergeCell ref="C2:C3"/>
    <mergeCell ref="D2:D3"/>
    <mergeCell ref="E2:E3"/>
    <mergeCell ref="I2:I3"/>
    <mergeCell ref="J2:J3"/>
    <mergeCell ref="K2:K3"/>
    <mergeCell ref="X1:Z2"/>
    <mergeCell ref="Q1:T1"/>
    <mergeCell ref="U1:W1"/>
    <mergeCell ref="Q2:S2"/>
    <mergeCell ref="I1:K1"/>
    <mergeCell ref="L1: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2"/>
  <sheetViews>
    <sheetView zoomScale="70" zoomScaleNormal="70" workbookViewId="0">
      <selection activeCell="A5" sqref="A5:A12"/>
    </sheetView>
  </sheetViews>
  <sheetFormatPr baseColWidth="10" defaultRowHeight="15" x14ac:dyDescent="0.25"/>
  <cols>
    <col min="1" max="1" width="23.140625" style="126" customWidth="1"/>
    <col min="2" max="2" width="35.42578125" style="126" customWidth="1"/>
    <col min="3" max="3" width="13.85546875" style="126" customWidth="1"/>
    <col min="4" max="4" width="14.42578125" style="126" customWidth="1"/>
    <col min="5" max="5" width="15.140625" style="126" customWidth="1"/>
    <col min="6" max="6" width="16.140625" style="126" customWidth="1"/>
    <col min="7" max="7" width="34.140625" style="126" customWidth="1"/>
    <col min="8" max="16384" width="11.42578125" style="126"/>
  </cols>
  <sheetData>
    <row r="1" spans="1:10" ht="18" customHeight="1" x14ac:dyDescent="0.25">
      <c r="A1" s="299" t="s">
        <v>7</v>
      </c>
      <c r="B1" s="301" t="s">
        <v>9</v>
      </c>
      <c r="C1" s="299" t="s">
        <v>0</v>
      </c>
      <c r="D1" s="300"/>
      <c r="E1" s="301"/>
      <c r="F1" s="299" t="s">
        <v>10</v>
      </c>
      <c r="G1" s="301" t="s">
        <v>1</v>
      </c>
      <c r="H1" s="286" t="s">
        <v>36</v>
      </c>
      <c r="I1" s="190"/>
      <c r="J1" s="287"/>
    </row>
    <row r="2" spans="1:10" ht="31.5" customHeight="1" thickBot="1" x14ac:dyDescent="0.3">
      <c r="A2" s="302"/>
      <c r="B2" s="303"/>
      <c r="C2" s="142" t="s">
        <v>152</v>
      </c>
      <c r="D2" s="131" t="s">
        <v>153</v>
      </c>
      <c r="E2" s="143" t="s">
        <v>115</v>
      </c>
      <c r="F2" s="302"/>
      <c r="G2" s="303"/>
      <c r="H2" s="125" t="s">
        <v>110</v>
      </c>
      <c r="I2" s="121" t="s">
        <v>111</v>
      </c>
      <c r="J2" s="122" t="s">
        <v>116</v>
      </c>
    </row>
    <row r="3" spans="1:10" ht="42.75" x14ac:dyDescent="0.25">
      <c r="A3" s="291" t="s">
        <v>8</v>
      </c>
      <c r="B3" s="144" t="s">
        <v>43</v>
      </c>
      <c r="C3" s="291" t="s">
        <v>108</v>
      </c>
      <c r="D3" s="293"/>
      <c r="E3" s="294"/>
      <c r="F3" s="145" t="s">
        <v>83</v>
      </c>
      <c r="G3" s="144" t="s">
        <v>117</v>
      </c>
      <c r="H3" s="278">
        <v>3</v>
      </c>
      <c r="I3" s="279"/>
      <c r="J3" s="249"/>
    </row>
    <row r="4" spans="1:10" ht="43.5" thickBot="1" x14ac:dyDescent="0.3">
      <c r="A4" s="292"/>
      <c r="B4" s="134" t="s">
        <v>43</v>
      </c>
      <c r="C4" s="295">
        <v>1</v>
      </c>
      <c r="D4" s="296"/>
      <c r="E4" s="297"/>
      <c r="F4" s="146" t="s">
        <v>83</v>
      </c>
      <c r="G4" s="134" t="s">
        <v>27</v>
      </c>
      <c r="H4" s="275">
        <f>0/3</f>
        <v>0</v>
      </c>
      <c r="I4" s="276"/>
      <c r="J4" s="285"/>
    </row>
    <row r="5" spans="1:10" ht="42.75" x14ac:dyDescent="0.25">
      <c r="A5" s="291" t="s">
        <v>19</v>
      </c>
      <c r="B5" s="144" t="s">
        <v>37</v>
      </c>
      <c r="C5" s="147" t="s">
        <v>154</v>
      </c>
      <c r="D5" s="148" t="s">
        <v>155</v>
      </c>
      <c r="E5" s="144" t="s">
        <v>156</v>
      </c>
      <c r="F5" s="147" t="s">
        <v>84</v>
      </c>
      <c r="G5" s="144" t="s">
        <v>157</v>
      </c>
      <c r="H5" s="104">
        <v>0.67</v>
      </c>
      <c r="I5" s="123">
        <v>1.08</v>
      </c>
      <c r="J5" s="124">
        <v>0.62</v>
      </c>
    </row>
    <row r="6" spans="1:10" ht="42.75" x14ac:dyDescent="0.25">
      <c r="A6" s="298"/>
      <c r="B6" s="132" t="s">
        <v>37</v>
      </c>
      <c r="C6" s="135" t="s">
        <v>118</v>
      </c>
      <c r="D6" s="127" t="s">
        <v>119</v>
      </c>
      <c r="E6" s="132" t="s">
        <v>120</v>
      </c>
      <c r="F6" s="135" t="s">
        <v>84</v>
      </c>
      <c r="G6" s="132" t="s">
        <v>23</v>
      </c>
      <c r="H6" s="113">
        <v>73.239999999999995</v>
      </c>
      <c r="I6" s="110">
        <v>109.23</v>
      </c>
      <c r="J6" s="149">
        <v>77.78</v>
      </c>
    </row>
    <row r="7" spans="1:10" ht="85.5" x14ac:dyDescent="0.25">
      <c r="A7" s="298"/>
      <c r="B7" s="132" t="s">
        <v>37</v>
      </c>
      <c r="C7" s="135" t="s">
        <v>137</v>
      </c>
      <c r="D7" s="128" t="s">
        <v>138</v>
      </c>
      <c r="E7" s="133" t="s">
        <v>139</v>
      </c>
      <c r="F7" s="141" t="s">
        <v>93</v>
      </c>
      <c r="G7" s="132" t="s">
        <v>140</v>
      </c>
      <c r="H7" s="115">
        <v>48</v>
      </c>
      <c r="I7" s="123">
        <v>53</v>
      </c>
      <c r="J7" s="150">
        <v>33</v>
      </c>
    </row>
    <row r="8" spans="1:10" ht="42.75" x14ac:dyDescent="0.25">
      <c r="A8" s="298"/>
      <c r="B8" s="132" t="s">
        <v>38</v>
      </c>
      <c r="C8" s="136">
        <v>0.9</v>
      </c>
      <c r="D8" s="127" t="s">
        <v>92</v>
      </c>
      <c r="E8" s="137">
        <v>0.9</v>
      </c>
      <c r="F8" s="135" t="s">
        <v>125</v>
      </c>
      <c r="G8" s="132" t="s">
        <v>124</v>
      </c>
      <c r="H8" s="104">
        <v>100</v>
      </c>
      <c r="I8" s="123" t="s">
        <v>92</v>
      </c>
      <c r="J8" s="124">
        <v>100</v>
      </c>
    </row>
    <row r="9" spans="1:10" ht="57" x14ac:dyDescent="0.25">
      <c r="A9" s="298"/>
      <c r="B9" s="132" t="s">
        <v>38</v>
      </c>
      <c r="C9" s="136">
        <v>0.95</v>
      </c>
      <c r="D9" s="127" t="s">
        <v>92</v>
      </c>
      <c r="E9" s="137" t="s">
        <v>92</v>
      </c>
      <c r="F9" s="135" t="s">
        <v>83</v>
      </c>
      <c r="G9" s="132" t="s">
        <v>122</v>
      </c>
      <c r="H9" s="104">
        <v>100</v>
      </c>
      <c r="I9" s="123" t="s">
        <v>92</v>
      </c>
      <c r="J9" s="124">
        <v>100</v>
      </c>
    </row>
    <row r="10" spans="1:10" ht="28.5" x14ac:dyDescent="0.25">
      <c r="A10" s="298"/>
      <c r="B10" s="132" t="s">
        <v>38</v>
      </c>
      <c r="C10" s="138" t="s">
        <v>158</v>
      </c>
      <c r="D10" s="129" t="s">
        <v>158</v>
      </c>
      <c r="E10" s="139" t="s">
        <v>158</v>
      </c>
      <c r="F10" s="135" t="s">
        <v>83</v>
      </c>
      <c r="G10" s="132" t="s">
        <v>126</v>
      </c>
      <c r="H10" s="157">
        <v>10.891089108910892</v>
      </c>
      <c r="I10" s="158">
        <v>6.7226890756302522</v>
      </c>
      <c r="J10" s="160">
        <v>5.5223880597014929</v>
      </c>
    </row>
    <row r="11" spans="1:10" ht="42.75" x14ac:dyDescent="0.25">
      <c r="A11" s="298"/>
      <c r="B11" s="132" t="s">
        <v>44</v>
      </c>
      <c r="C11" s="288">
        <v>1</v>
      </c>
      <c r="D11" s="289"/>
      <c r="E11" s="290"/>
      <c r="F11" s="135" t="s">
        <v>83</v>
      </c>
      <c r="G11" s="132" t="s">
        <v>127</v>
      </c>
      <c r="H11" s="115">
        <v>100</v>
      </c>
      <c r="I11" s="123">
        <v>100</v>
      </c>
      <c r="J11" s="150">
        <v>100</v>
      </c>
    </row>
    <row r="12" spans="1:10" ht="29.25" thickBot="1" x14ac:dyDescent="0.3">
      <c r="A12" s="292"/>
      <c r="B12" s="134" t="s">
        <v>44</v>
      </c>
      <c r="C12" s="140">
        <v>1</v>
      </c>
      <c r="D12" s="130">
        <v>1</v>
      </c>
      <c r="E12" s="134">
        <v>1</v>
      </c>
      <c r="F12" s="140" t="s">
        <v>4</v>
      </c>
      <c r="G12" s="134" t="s">
        <v>55</v>
      </c>
      <c r="H12" s="61">
        <v>0</v>
      </c>
      <c r="I12" s="54">
        <v>0</v>
      </c>
      <c r="J12" s="151">
        <v>1</v>
      </c>
    </row>
  </sheetData>
  <mergeCells count="13">
    <mergeCell ref="H4:J4"/>
    <mergeCell ref="H3:J3"/>
    <mergeCell ref="H1:J1"/>
    <mergeCell ref="C11:E11"/>
    <mergeCell ref="A3:A4"/>
    <mergeCell ref="C3:E3"/>
    <mergeCell ref="C4:E4"/>
    <mergeCell ref="A5:A12"/>
    <mergeCell ref="C1:E1"/>
    <mergeCell ref="F1:F2"/>
    <mergeCell ref="G1:G2"/>
    <mergeCell ref="A1:A2"/>
    <mergeCell ref="B1:B2"/>
  </mergeCell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
  <sheetViews>
    <sheetView workbookViewId="0">
      <selection activeCell="A2" sqref="A2"/>
    </sheetView>
  </sheetViews>
  <sheetFormatPr baseColWidth="10" defaultRowHeight="15" x14ac:dyDescent="0.25"/>
  <sheetData/>
  <customSheetViews>
    <customSheetView guid="{9F52548E-C641-4138-B79C-BFCD347D0581}">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
  <sheetViews>
    <sheetView workbookViewId="0"/>
  </sheetViews>
  <sheetFormatPr baseColWidth="10" defaultRowHeight="15" x14ac:dyDescent="0.25"/>
  <sheetData/>
  <customSheetViews>
    <customSheetView guid="{9F52548E-C641-4138-B79C-BFCD347D0581}">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Ficha Técnica indicador</vt:lpstr>
      <vt:lpstr>Indicadores 2018</vt:lpstr>
      <vt:lpstr>Hoja4</vt:lpstr>
      <vt:lpstr>Hoja1</vt:lpstr>
      <vt:lpstr>Hoja2</vt:lpstr>
      <vt:lpstr>Hoja3</vt:lpstr>
      <vt:lpstr>'Indicadores 2018'!Área_de_impresión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 Aguirre</dc:creator>
  <cp:lastModifiedBy>Carolina Rodriguez Estupiñan </cp:lastModifiedBy>
  <cp:lastPrinted>2017-08-22T21:26:39Z</cp:lastPrinted>
  <dcterms:created xsi:type="dcterms:W3CDTF">2016-01-21T21:36:38Z</dcterms:created>
  <dcterms:modified xsi:type="dcterms:W3CDTF">2021-11-17T05:07:19Z</dcterms:modified>
</cp:coreProperties>
</file>