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Sony Vaio\Desktop\CSJ\CAROLINA\INDICADORES\"/>
    </mc:Choice>
  </mc:AlternateContent>
  <bookViews>
    <workbookView xWindow="0" yWindow="0" windowWidth="11835" windowHeight="9735" tabRatio="615" firstSheet="1" activeTab="3"/>
  </bookViews>
  <sheets>
    <sheet name="Ficha Técnica indicador" sheetId="4" state="hidden" r:id="rId1"/>
    <sheet name="Indicadores 2017" sheetId="7" r:id="rId2"/>
    <sheet name="Consolidados " sheetId="8" r:id="rId3"/>
    <sheet name="Indicadores 2017 (2)" sheetId="9" r:id="rId4"/>
    <sheet name="Hoja2" sheetId="2" state="hidden" r:id="rId5"/>
    <sheet name="Hoja3" sheetId="3" state="hidden" r:id="rId6"/>
  </sheets>
  <definedNames>
    <definedName name="_xlnm.Print_Area" localSheetId="1">'Indicadores 2017'!$A$1:$BF$25</definedName>
    <definedName name="_xlnm.Print_Area" localSheetId="3">'Indicadores 2017 (2)'!$A$1:$T$25</definedName>
  </definedNames>
  <calcPr calcId="152511"/>
  <customWorkbookViews>
    <customWorkbookView name="sas" guid="{9F52548E-C641-4138-B79C-BFCD347D0581}" maximized="1" windowWidth="1362" windowHeight="483" activeSheetId="1"/>
  </customWorkbookViews>
</workbook>
</file>

<file path=xl/calcChain.xml><?xml version="1.0" encoding="utf-8"?>
<calcChain xmlns="http://schemas.openxmlformats.org/spreadsheetml/2006/main">
  <c r="T24" i="9" l="1"/>
  <c r="R24" i="9"/>
  <c r="T23" i="9"/>
  <c r="S23" i="9"/>
  <c r="R23" i="9"/>
  <c r="R22" i="9"/>
  <c r="R21" i="9"/>
  <c r="R17" i="9"/>
  <c r="BD23" i="7" l="1"/>
  <c r="BE23" i="7"/>
  <c r="BC23" i="7" l="1"/>
  <c r="BC24" i="7" l="1"/>
  <c r="BE24" i="7"/>
  <c r="BC22" i="7"/>
  <c r="AP21" i="7" l="1"/>
  <c r="AC21" i="7" l="1"/>
  <c r="BC21" i="7" l="1"/>
  <c r="BC17" i="7" l="1"/>
</calcChain>
</file>

<file path=xl/comments1.xml><?xml version="1.0" encoding="utf-8"?>
<comments xmlns="http://schemas.openxmlformats.org/spreadsheetml/2006/main">
  <authors>
    <author>rvacaa</author>
    <author>Ramón Bustamante</author>
  </authors>
  <commentList>
    <comment ref="D8" authorId="0" shapeId="0">
      <text>
        <r>
          <rPr>
            <sz val="8"/>
            <color indexed="81"/>
            <rFont val="Tahoma"/>
            <family val="2"/>
          </rPr>
          <t>El Objetivo debe ser el que aparece en la caracterización del proceso</t>
        </r>
      </text>
    </comment>
    <comment ref="A9" authorId="1" shapeId="0">
      <text>
        <r>
          <rPr>
            <b/>
            <sz val="8"/>
            <color indexed="81"/>
            <rFont val="Tahoma"/>
            <family val="2"/>
          </rPr>
          <t>NOMBRE DEL INDICADOR: Nombre del atributo que representa una medición. Por ejemplo: Servicios oportunos prestados.</t>
        </r>
      </text>
    </comment>
    <comment ref="A10" authorId="1" shapeId="0">
      <text>
        <r>
          <rPr>
            <b/>
            <sz val="8"/>
            <color indexed="81"/>
            <rFont val="Tahoma"/>
            <family val="2"/>
          </rPr>
          <t>Es el proposito básico del interés de la medición. Por ejemplo: Se busca medir el grado de oportunidad en la prestación de los servicios de asesoría y asistencia técnica.</t>
        </r>
      </text>
    </comment>
    <comment ref="A12" authorId="1" shapeId="0">
      <text>
        <r>
          <rPr>
            <b/>
            <sz val="8"/>
            <color indexed="81"/>
            <rFont val="Tahoma"/>
            <family val="2"/>
          </rPr>
          <t>FÓRMULA DE CÁLCULO: Expresión matemática mediante la cual se calcula el indicador. Por ejemplo: (# de asesorías y asistencias técnicas prestadas oportunamente / # total de las asesorías y asistencias técnicas realizadas) X 100</t>
        </r>
      </text>
    </comment>
    <comment ref="C12" authorId="1" shapeId="0">
      <text>
        <r>
          <rPr>
            <b/>
            <sz val="8"/>
            <color indexed="81"/>
            <rFont val="Tahoma"/>
            <family val="2"/>
          </rPr>
          <t>ESCALA: Forma en que se mide el indicador. Por ejemplo: Razón, porcentaje o unidad de medida</t>
        </r>
      </text>
    </comment>
    <comment ref="A13" authorId="1" shapeId="0">
      <text>
        <r>
          <rPr>
            <b/>
            <sz val="8"/>
            <color indexed="81"/>
            <rFont val="Tahoma"/>
            <family val="2"/>
          </rPr>
          <t>FUENTE: Registros de donde se extrae la información para calcular el indicador. Por ejemplo: Informe de Asesoría y Asistencia Técnica.</t>
        </r>
      </text>
    </comment>
    <comment ref="C13" authorId="1" shapeId="0">
      <text>
        <r>
          <rPr>
            <b/>
            <sz val="8"/>
            <color indexed="81"/>
            <rFont val="Tahoma"/>
            <family val="2"/>
          </rPr>
          <t>TIPO: Clasificación del indicador en eficiencia, eficacia o efectividad. Por ejemplo: El indicador de Servicios Oportunos Prestados es un indicador de eficacia.</t>
        </r>
      </text>
    </comment>
    <comment ref="A14" authorId="1" shapeId="0">
      <text>
        <r>
          <rPr>
            <b/>
            <sz val="8"/>
            <color indexed="81"/>
            <rFont val="Tahoma"/>
            <family val="2"/>
          </rPr>
          <t>Periodicidad de recolección de la información para calcular el indicador</t>
        </r>
      </text>
    </comment>
    <comment ref="C14" authorId="1" shapeId="0">
      <text>
        <r>
          <rPr>
            <b/>
            <sz val="10"/>
            <color indexed="81"/>
            <rFont val="Tahoma"/>
            <family val="2"/>
          </rPr>
          <t>TENDENCIA: Describe hacia donde se dirige el indicador, puede ser creciente o decreciente. Por ejemplo: Al indicador de Servicios Oportunos Prestados se le define  una tendencia creciente.</t>
        </r>
      </text>
    </comment>
    <comment ref="A15" authorId="1" shapeId="0">
      <text>
        <r>
          <rPr>
            <b/>
            <sz val="10"/>
            <color indexed="81"/>
            <rFont val="Tahoma"/>
            <family val="2"/>
          </rPr>
          <t xml:space="preserve">NIVEL DE REFERENCIA: Describe el estándar de comparación del indicador. Por ejemplo: Al indicador de Servicios Oportunos Prestados se le podría definir un nivel de referencia del 90% teniendo como criterio la tendencia histórica, y además para medir el indicador se debe tener en cuenta el tiempo para considerar una atención oportuna, podría definirse que el tiempo para transcurrido para atender una solicitud no debe exceder de 15 días hábiles después de recibida la solicitud. </t>
        </r>
      </text>
    </comment>
    <comment ref="C15" authorId="1"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Tendencia histórica: Compara el resultado actual del indicador con resultados anteriores.
Normatividad legal: Compara el resultado actual del indicador con los requisitos legales aplicables. 
Mejores prácticas: Compara el indicador de la Entidadvcon el mismo indicador de otras Entidades, cuando esta información está disponible.
</t>
        </r>
      </text>
    </comment>
    <comment ref="A16" authorId="1" shapeId="0">
      <text>
        <r>
          <rPr>
            <b/>
            <sz val="8"/>
            <color indexed="81"/>
            <rFont val="Tahoma"/>
            <family val="2"/>
          </rPr>
          <t>NIVEL DE DESAGREGACIÓN: Muestra dónde va a ser utilizado el indicador. Por ejemplo: Por Seccional, por dependencia, por evento etc.</t>
        </r>
      </text>
    </comment>
    <comment ref="C16" authorId="1" shapeId="0">
      <text>
        <r>
          <rPr>
            <b/>
            <sz val="8"/>
            <color indexed="81"/>
            <rFont val="Tahoma"/>
            <family val="2"/>
          </rPr>
          <t>MÉTODO DE GRAFICACIÓN: Representación gráfica de los resultados. Por ejemplo: Diagrama de Barras para comparación por seccional; Gráfico de Tendencia, para analizar el comportamiento del indicador en el tiempo o por categorías como seccional. Otros gráficos que se pueden utilizar son el Diagrama de Pastel, Diagrama de Dispersión, etc.</t>
        </r>
      </text>
    </comment>
    <comment ref="A20" authorId="1"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sharedStrings.xml><?xml version="1.0" encoding="utf-8"?>
<sst xmlns="http://schemas.openxmlformats.org/spreadsheetml/2006/main" count="389" uniqueCount="168">
  <si>
    <t xml:space="preserve">META </t>
  </si>
  <si>
    <t xml:space="preserve">MÉTODO DEL CÁLCULO </t>
  </si>
  <si>
    <t xml:space="preserve">FUENTES DE INFORMACIÓN </t>
  </si>
  <si>
    <t>Informe de Auditoria de Recertificación</t>
  </si>
  <si>
    <t xml:space="preserve">anual </t>
  </si>
  <si>
    <t>Facturas de agua</t>
  </si>
  <si>
    <t>Facturas de energía</t>
  </si>
  <si>
    <t>DIRECTRIZ DE LA POLÍTICA</t>
  </si>
  <si>
    <t>Cumplimiento del Sistema de Gestión Integral</t>
  </si>
  <si>
    <t>OBJETIVO AMBIENTAL</t>
  </si>
  <si>
    <t>FRECUENCIA DE ANÁLISIS</t>
  </si>
  <si>
    <t>INDICADORES, OBJETIVOS Y METAS AMBIENTALES</t>
  </si>
  <si>
    <t>ANALISIS DE RESULTADO ANUAL</t>
  </si>
  <si>
    <t>PROGRAMA</t>
  </si>
  <si>
    <t xml:space="preserve">Lineamiento para el ahorro y uso eficiente de agua </t>
  </si>
  <si>
    <t xml:space="preserve">Lineamiento para el ahorro y uso eficiente de energía </t>
  </si>
  <si>
    <t>DEFINICIÓN DEL INDICADOR</t>
  </si>
  <si>
    <t>ESTRATEGIA</t>
  </si>
  <si>
    <t>Desarrollar auditorías internas de seguimiento que generen acciones correctivas previas a la auditoría de seguimiento por parte del ente externo.</t>
  </si>
  <si>
    <t>Preservación del medio Ambiente.</t>
  </si>
  <si>
    <t>SEDE</t>
  </si>
  <si>
    <t>Desarrollar las actividades propias el Lineamiento de Ahorro y uso eficiente del recurso agua.</t>
  </si>
  <si>
    <t>Desarrollar las actividades propias el Lineamiento para el Ahorro y uso eficiente de energía</t>
  </si>
  <si>
    <t>Kwh por recibo de energía/ No empleados en el periodo</t>
  </si>
  <si>
    <t>Número de resmas de papel.</t>
  </si>
  <si>
    <t>Lineamiento para el manejo de los residuos sólidos no peligrosos</t>
  </si>
  <si>
    <t>Plan de auditoría</t>
  </si>
  <si>
    <t>No. De No conformidades cerradas oportunamente/ No de no conformidades identificadas * 100</t>
  </si>
  <si>
    <t>Informes de auditorías internas, acciones correctivas.</t>
  </si>
  <si>
    <t>Administración de los riesgos que afecten al medio ambiente.  Disminuir la posible ocurrencia de incidentes que puedan generar daños al medio ambiente o como producto de la ejecución de las actividades propias de la sede.</t>
  </si>
  <si>
    <t>RESULTADO 5to BIMESTRE</t>
  </si>
  <si>
    <t>ANALISIS DE RESULTADO 5to BIMESTRE</t>
  </si>
  <si>
    <t>PLAN DE ACCIÓN 5to BIMESTRE</t>
  </si>
  <si>
    <t>RESULTADO 6to BIMESTRE</t>
  </si>
  <si>
    <t>ANALISIS DE RESULTADO 6to BIMESTRE</t>
  </si>
  <si>
    <t>PLAN DE ACCIÓN 6to BIMESTRE</t>
  </si>
  <si>
    <t>RESULTADO ANUAL</t>
  </si>
  <si>
    <t>Aprovechar eficientemente los recursos naturales utilizados por la entidad.</t>
  </si>
  <si>
    <t>Gestionar de manera racional los residuos sólidos.</t>
  </si>
  <si>
    <t>Nivel de cumplimiento de requisitos del Sistema de Gestión Ambiental.</t>
  </si>
  <si>
    <t>Indicador de disminución y/o uso eficiente del recurso hídrico.</t>
  </si>
  <si>
    <t>Indicador de disminución y/o uso eficiente de energía.</t>
  </si>
  <si>
    <t>Indicador de Residuos sólidos aprovechables.</t>
  </si>
  <si>
    <t>Garantizar el oportuno y eficaz cumplimiento de la legislación y requisitos ambientales.</t>
  </si>
  <si>
    <t xml:space="preserve">Prevenir la contaminación ambiental. </t>
  </si>
  <si>
    <t>Desarrollar actividades que mitiguen el impacto ambiental ocasionado por el consumo de recursos como papel.</t>
  </si>
  <si>
    <t>Desarrollar actividades que mitiguen el impacto ambiental ocasionado por los residuos sólidos  en la fuente.</t>
  </si>
  <si>
    <t>Soportes entrega de reciclaje.</t>
  </si>
  <si>
    <t>Lineamiento para el manejo de los residuos sólidos no peligrosos.</t>
  </si>
  <si>
    <t>Desarrollar las actividades de gestión de los residuos peligrosos acorde con lo exigido por la normatividad vigente.</t>
  </si>
  <si>
    <t>Desarrollar actividades de gestión para asegurar el cumplimiento de requisitos legales del parque automotor de la seccional Bogotá.</t>
  </si>
  <si>
    <t xml:space="preserve">Indicador de cumplimiento de revisiones tecnico mecánicas. </t>
  </si>
  <si>
    <t>Certificados de revisión tecnico mecánica.</t>
  </si>
  <si>
    <t>Lineamiento de compras sostenibles en la adquisición de bienes y servicios.</t>
  </si>
  <si>
    <t>Cumplimiento de simulacros ambientales.</t>
  </si>
  <si>
    <t xml:space="preserve">No de simulacros ambientales ejecutados. </t>
  </si>
  <si>
    <t>Cronograma de actividades asociadas al Plan de Emergencias.</t>
  </si>
  <si>
    <t>Plan de Emergencias.</t>
  </si>
  <si>
    <t>Rama Judicial del Poder Público</t>
  </si>
  <si>
    <t>Consejo Superior de la Judicatura</t>
  </si>
  <si>
    <t>Sala Administrativa</t>
  </si>
  <si>
    <t xml:space="preserve">FICHA TECNICA DE INDICADORES </t>
  </si>
  <si>
    <t xml:space="preserve">PROCESO </t>
  </si>
  <si>
    <t xml:space="preserve"> </t>
  </si>
  <si>
    <t>OBJETIVO DEL PROCESO</t>
  </si>
  <si>
    <t>Nombre del indicador</t>
  </si>
  <si>
    <t>Objetivo del indicador</t>
  </si>
  <si>
    <t>Objetivo del plan sectorial de desarrollo vigente que impacta este indicador</t>
  </si>
  <si>
    <t xml:space="preserve">Formula:          </t>
  </si>
  <si>
    <t xml:space="preserve">Escala:            </t>
  </si>
  <si>
    <t xml:space="preserve">Fuentes de Datos: </t>
  </si>
  <si>
    <t>Tipo de Indicador</t>
  </si>
  <si>
    <t>Períodicidad Cálculo:</t>
  </si>
  <si>
    <t>Tendencia</t>
  </si>
  <si>
    <t>Nivel de referencia:</t>
  </si>
  <si>
    <t>Criterio para establecer el nivel de referencia:</t>
  </si>
  <si>
    <t>Nivel de Desagregación:</t>
  </si>
  <si>
    <t xml:space="preserve">Metodo de Graficación: </t>
  </si>
  <si>
    <t>RESPONSABILIDADES</t>
  </si>
  <si>
    <t>Responsable del Cálculo:</t>
  </si>
  <si>
    <t>Responsable del Seguimiento y Analisis:</t>
  </si>
  <si>
    <t>Observaciones:</t>
  </si>
  <si>
    <t>X</t>
  </si>
  <si>
    <t xml:space="preserve">Anual </t>
  </si>
  <si>
    <t>Trimestral</t>
  </si>
  <si>
    <t>Coordinador Nacional Ambiental - Unidad Administrativa y Coordinación del SIGCMA</t>
  </si>
  <si>
    <t>Gestor de residuos aprovechables</t>
  </si>
  <si>
    <t>Indicador de formación y/o sensibilización en residuos peligrosos y no peligrosos</t>
  </si>
  <si>
    <r>
      <t>&gt;</t>
    </r>
    <r>
      <rPr>
        <sz val="12"/>
        <color theme="1"/>
        <rFont val="Arial"/>
        <family val="2"/>
      </rPr>
      <t xml:space="preserve"> 60%</t>
    </r>
  </si>
  <si>
    <t>Registros de asistencia y evaluación</t>
  </si>
  <si>
    <t>Lineamiento para el manejo de los residuos sólidos no peligrosos y peligrosos.</t>
  </si>
  <si>
    <r>
      <t xml:space="preserve">SEDES:  </t>
    </r>
    <r>
      <rPr>
        <sz val="12"/>
        <color indexed="8"/>
        <rFont val="Arial"/>
        <family val="2"/>
      </rPr>
      <t>Edificio DEAJ calle 72 y edificio de la Bolsa.</t>
    </r>
  </si>
  <si>
    <r>
      <t xml:space="preserve">RESPONSABLE:  </t>
    </r>
    <r>
      <rPr>
        <sz val="11"/>
        <color indexed="8"/>
        <rFont val="Arial"/>
        <family val="2"/>
      </rPr>
      <t>Alexandra Rodríguez Esupiñan</t>
    </r>
  </si>
  <si>
    <t xml:space="preserve">Durante el año de 2017, se identificaron en la auditoría final para el ototgamiento del certificado, 3 No conformidades menores y 3 No Conformidades mayores, a las cuales se les estbalecio los planes de acción requeridos, dando como resultado la certificación de las sedes de la calle 72 y bolsa (kr 8), en ISO 14001:2015. </t>
  </si>
  <si>
    <r>
      <t xml:space="preserve">FECHA ULTIMA ACTUALIZACIÓN: </t>
    </r>
    <r>
      <rPr>
        <sz val="12"/>
        <color indexed="8"/>
        <rFont val="Arial"/>
        <family val="2"/>
      </rPr>
      <t xml:space="preserve"> Enero de 2018</t>
    </r>
  </si>
  <si>
    <r>
      <t>m</t>
    </r>
    <r>
      <rPr>
        <vertAlign val="superscript"/>
        <sz val="12"/>
        <color theme="1"/>
        <rFont val="Arial"/>
        <family val="2"/>
      </rPr>
      <t>3</t>
    </r>
    <r>
      <rPr>
        <sz val="12"/>
        <color theme="1"/>
        <rFont val="Arial"/>
        <family val="2"/>
      </rPr>
      <t xml:space="preserve"> por recibo de agua / No. empleados en el periodo</t>
    </r>
  </si>
  <si>
    <r>
      <t xml:space="preserve">CPC </t>
    </r>
    <r>
      <rPr>
        <u/>
        <sz val="12"/>
        <color theme="1"/>
        <rFont val="Arial"/>
        <family val="2"/>
      </rPr>
      <t>&lt;</t>
    </r>
    <r>
      <rPr>
        <sz val="12"/>
        <color theme="1"/>
        <rFont val="Arial"/>
        <family val="2"/>
      </rPr>
      <t xml:space="preserve">  2 m</t>
    </r>
    <r>
      <rPr>
        <vertAlign val="superscript"/>
        <sz val="12"/>
        <color theme="1"/>
        <rFont val="Arial"/>
        <family val="2"/>
      </rPr>
      <t>3</t>
    </r>
    <r>
      <rPr>
        <sz val="12"/>
        <color theme="1"/>
        <rFont val="Arial"/>
        <family val="2"/>
      </rPr>
      <t xml:space="preserve"> </t>
    </r>
  </si>
  <si>
    <r>
      <t xml:space="preserve">CPC </t>
    </r>
    <r>
      <rPr>
        <u/>
        <sz val="12"/>
        <color theme="1"/>
        <rFont val="Arial"/>
        <family val="2"/>
      </rPr>
      <t xml:space="preserve">&lt; </t>
    </r>
    <r>
      <rPr>
        <sz val="12"/>
        <color theme="1"/>
        <rFont val="Arial"/>
        <family val="2"/>
      </rPr>
      <t xml:space="preserve"> 2,3 m</t>
    </r>
    <r>
      <rPr>
        <vertAlign val="superscript"/>
        <sz val="12"/>
        <color theme="1"/>
        <rFont val="Arial"/>
        <family val="2"/>
      </rPr>
      <t>3</t>
    </r>
    <r>
      <rPr>
        <sz val="12"/>
        <color theme="1"/>
        <rFont val="Arial"/>
        <family val="2"/>
      </rPr>
      <t xml:space="preserve"> </t>
    </r>
  </si>
  <si>
    <t>NA</t>
  </si>
  <si>
    <t>Semestral</t>
  </si>
  <si>
    <t>PLAN DE ACCIÓN</t>
  </si>
  <si>
    <t>ANALISIS DE RESULTADO</t>
  </si>
  <si>
    <t xml:space="preserve">RESULTADO </t>
  </si>
  <si>
    <t xml:space="preserve"> PRIMER TRIMESTRE</t>
  </si>
  <si>
    <t xml:space="preserve">SEGUNDO TRIMESTRE </t>
  </si>
  <si>
    <t>RESULTADO</t>
  </si>
  <si>
    <t>Cl 72</t>
  </si>
  <si>
    <t>Bolsa</t>
  </si>
  <si>
    <t xml:space="preserve">CUARTO TRIMESTRE </t>
  </si>
  <si>
    <t>PRIMER SEMESTRE</t>
  </si>
  <si>
    <t xml:space="preserve">ANÁLISIS DE RESULTADOS </t>
  </si>
  <si>
    <t xml:space="preserve">TERCER TRIMESTRE </t>
  </si>
  <si>
    <t>SEGUNDO SEMESTRE</t>
  </si>
  <si>
    <r>
      <t xml:space="preserve">Cargo:  </t>
    </r>
    <r>
      <rPr>
        <sz val="12"/>
        <color theme="1"/>
        <rFont val="Arial"/>
        <family val="2"/>
      </rPr>
      <t>Profesional Universitario</t>
    </r>
  </si>
  <si>
    <t>3 No Conformidades</t>
  </si>
  <si>
    <t>RESPONSABLE CALCULO Y ANÁLISIS</t>
  </si>
  <si>
    <t xml:space="preserve">1000 resmas  </t>
  </si>
  <si>
    <t>500 resmas</t>
  </si>
  <si>
    <r>
      <t xml:space="preserve">CL 72 
</t>
    </r>
    <r>
      <rPr>
        <b/>
        <sz val="11"/>
        <color theme="0"/>
        <rFont val="Arial"/>
        <family val="2"/>
      </rPr>
      <t>(DEAJ)</t>
    </r>
  </si>
  <si>
    <r>
      <t xml:space="preserve">KR 8
</t>
    </r>
    <r>
      <rPr>
        <b/>
        <sz val="11"/>
        <color theme="0"/>
        <rFont val="Arial"/>
        <family val="2"/>
      </rPr>
      <t>(BOLSA)</t>
    </r>
  </si>
  <si>
    <r>
      <t xml:space="preserve">KR 8
</t>
    </r>
    <r>
      <rPr>
        <b/>
        <sz val="10"/>
        <color theme="0"/>
        <rFont val="Arial"/>
        <family val="2"/>
      </rPr>
      <t>(BOLSA)</t>
    </r>
  </si>
  <si>
    <r>
      <t xml:space="preserve">CL 72
</t>
    </r>
    <r>
      <rPr>
        <b/>
        <sz val="11"/>
        <color theme="0"/>
        <rFont val="Arial"/>
        <family val="2"/>
      </rPr>
      <t>(DEAJ)</t>
    </r>
  </si>
  <si>
    <t>,</t>
  </si>
  <si>
    <t xml:space="preserve">Palacio </t>
  </si>
  <si>
    <t>Palacio</t>
  </si>
  <si>
    <t xml:space="preserve">No. De No conformidades en auditoria de seguimiento por parte de ente certificador </t>
  </si>
  <si>
    <r>
      <t>CPC  ≤ 1,21 m</t>
    </r>
    <r>
      <rPr>
        <vertAlign val="superscript"/>
        <sz val="11"/>
        <color theme="1"/>
        <rFont val="Arial"/>
        <family val="2"/>
      </rPr>
      <t>3</t>
    </r>
  </si>
  <si>
    <r>
      <t>Para las tres sedes se evidencia cumplimiento de la meta establecida en el primer trimestre del año. 
Debido a que no se cuenta con información de 2016 de la sede del palacio, la meta se establecio  con base al estudio realizado por la SDA, de consumo percapita en el sector público distrital, la cual para el año 2016 cerro en 1,21 m</t>
    </r>
    <r>
      <rPr>
        <vertAlign val="superscript"/>
        <sz val="12"/>
        <color theme="1"/>
        <rFont val="Arial"/>
        <family val="2"/>
      </rPr>
      <t>3</t>
    </r>
    <r>
      <rPr>
        <sz val="12"/>
        <color theme="1"/>
        <rFont val="Arial"/>
        <family val="2"/>
      </rPr>
      <t xml:space="preserve"> por persona </t>
    </r>
  </si>
  <si>
    <t xml:space="preserve">En relación al trimestre anterior se evidencia para las sedes de la DEAJ y Palacio, una reducción en los consumos de agua. Y un incremento para la sede de la Bolsa del 5%. 
Cabe mencionar que en la sede de la Bolsa, se recibe atención de público constantemente, lo que puede acarrear un incremento de los consumos de agua. </t>
  </si>
  <si>
    <t>Para el tercer trimestre del año, nuevamente se evidencia una reducción en los consumos de agua para la sede de la calle 72, en un 19%. Lo que demuestra la efectividad de las actividades de sensibilización y capacitación realizadas.  Asimismo se evidencia una disminución en la sede de la Bolsa. 
Para las tres sedes se mantiene el cumplimiento de las metas establecidas</t>
  </si>
  <si>
    <t xml:space="preserve">En el cuarto trimestre se evidencia un crecimiento en el consumo de agua de la sede de la calle 72, regsitrando un cosumo de 0,61 m3/ persona. Manteniendose aún por debajo de la meta establecida. 
Pära la sede de la bolsa se registra nuevamente una reducción de los consumos y Palacio se mantiene en el promedio de la esta sede </t>
  </si>
  <si>
    <t xml:space="preserve">Durante el año 2017, para las sedes de la Calle 72 - DEAJ, Kr 8 - Bolsa y Palacio, se mantuvo la meta establecida, éstando el promedio anual muy por debajo de lo establecido, es decir se presentó una reducción en relación a la meta del 70% para la sede de la 72, del 50% para la sede de la Bolsa y del 45% de Palacio. 
Para el año 2018, se recomienda reajustar las metas de consumo de agua, de acuerdo a los resultados obtenidos en el año y así fortalecer las campañas y acciones relacionadas con el ahorro y uso eficiente del agua. </t>
  </si>
  <si>
    <t>CPC &lt;  85 Kwh/W Mes</t>
  </si>
  <si>
    <t>CPC &lt;  150 Kwh/W Mes</t>
  </si>
  <si>
    <t>CPC &lt;  72,95 Kwh/W Mes</t>
  </si>
  <si>
    <t xml:space="preserve">Para el primer trimestre del año se evidencia un cumplimiento de la meta establecida para las tres sedes. 
Para la meta de la sede de Palacio, se tuvo en cuenta el valor de referencia del estudio realizado por la SDA, de consumo percapita en el sector público distrital, la cual para el año 2016 cerro en 72,95 Kwh por persona </t>
  </si>
  <si>
    <t xml:space="preserve">Es importante establecer mecanismos que contribuyan a la reducción de consumo de papel. Tales como el uso de herramientas virtuales o magnéticas para los documentos que no requieran obligatoriamente de impresión. </t>
  </si>
  <si>
    <t>Indicador de consumo de papel</t>
  </si>
  <si>
    <t xml:space="preserve">10.000 resmas </t>
  </si>
  <si>
    <t xml:space="preserve">N° de resmas consumidas por periodo </t>
  </si>
  <si>
    <t xml:space="preserve">Se evidencia un incumplimiento de la meta establecida para las sedes de la DEAJ y de Palacio, excendiendo la meta en 39 y 255 resmas adicionales, equivalente a 19.500 y 127.500 hojas respectivamente. 
Para la sede de la Bolsa se da cumplimeinto de la meta, y presentando un ahorro de consumo de 70 hojas, equivalente a 35.000 hojas  </t>
  </si>
  <si>
    <t xml:space="preserve">En el segundo semestre del año, se evidencia un consumo menor en las sedes de la DEAJ y la Bolsa, lo que indica la eficacia en  reducció de consumospara ambas sedes 
Sin embargo para la sede del palacio, se supera nuevamente la meta establecida. Cabe mencionar que en la sede del Palacio, se adelantan varios procesos judiciales, los cuales requieren de grandes cantidades de recursos como el papel </t>
  </si>
  <si>
    <t xml:space="preserve">Para el año 2017, en promedio se consumieron en la sede la DEAJ 1.018, resmas, en la Bolsa se consume en promedio 375 y en Palacio 11.900 resmas, lo que indica que los consumos se encuentran muy por encima de la meta establecida.  
Con base a los resultados es importante para la vigencia de 2018, enfocar la medición hacia la reducción de consumos, ya que existe una linea base de consumos de papel para cada una de las sedes y se enfoca hacia la mejora y la mimización del impacto generado por este apecto ambiental. 
Adicionalmente, para la vigencia 2017 no se incluyó en la medición del indicador los consumos de papel relacionados con el contrato de fotocopiado que se tiene en las diferentes sedes. </t>
  </si>
  <si>
    <t>(Kg de residuos peligrosos entregados a gestor externo para disposicón final/ Total de RESPEL generados )*100</t>
  </si>
  <si>
    <t>Indicador de aprovechamiento y disposición final de RESPEL</t>
  </si>
  <si>
    <t>(Kg de Residuos Aprovechables entregados/Total de residuos aprovechables generados)*100</t>
  </si>
  <si>
    <t xml:space="preserve">Semestral </t>
  </si>
  <si>
    <t xml:space="preserve">Para el primer semestre de 2017, para la sede de la calle 72 - DEAJ no se tiene los datos de generación y entrega de residuos aprovechables. 
En la sede de Palacio se realizó el aprovechamiento y entrega de 100% de los residuos aprovechables generados, los cuales correponden a 16.222 Kg, entre los que se aprovechan se tiene, el plástico, vidrio, papel, cartón y metales </t>
  </si>
  <si>
    <t xml:space="preserve">Mantener una relación de los residuos aprovechables generados y entregados al gestor externo autorizado </t>
  </si>
  <si>
    <t xml:space="preserve">Se evidencia cumplimiento a las metas establecidas, correspondientes a la  entrega del 100% de los residuos aprovechables generados. 
Para el caso de la sede de la DEAJ se entregaron 5,051 Kg de residuos y en Palacio 16106,4 Kg. </t>
  </si>
  <si>
    <t xml:space="preserve">En el año 2017, se realizó la entrega del 100% de los residuos aprovechables generados en las sedes de la DEAJ y Palacio.  Los residuos son entregados a las coperativas autorizadas por la SDA, quienes clasifican y entregan los residuos para actividades de reciclaje y reutilización. 
Para el año 2018 se deberá mantener la clasificación y entrega de los residuos aprovechables generados, por cada una de las sedes.  </t>
  </si>
  <si>
    <t>No de funcionarios capacitados/ Total de personal de la sede* 100</t>
  </si>
  <si>
    <t xml:space="preserve">Se efectuan simulacros para las tres sedes, en conjunto con el distrital del  mes de octubre. </t>
  </si>
  <si>
    <t>(N° de vehículos con revisión al día/ total de vehículos que les aplica revisión)*100</t>
  </si>
  <si>
    <t xml:space="preserve">De acuerdo al parque automotor con el que cuenta cada una de las sedes se da el cumplimiento a la gestión de adquisición y mantenimiento de las revisiones tecnico mecánicas. </t>
  </si>
  <si>
    <t xml:space="preserve">En el último bimestre del año 2017 se generaron en la DEAJ un total de 222 Kg de residuos peligrosos a los cuales no se les realizó la disposición final. Actividad que deberá realizarse antes del cuarto trimestre del año. 
Para las sedes de Bolsa y Palacio, no se cuenta con información de generación de Residuos Peligrosos, por lo tanto este indicador No aplica para el año 2017. </t>
  </si>
  <si>
    <t xml:space="preserve">Aunque para el segundo trimestre del año se evidencia un cumplimeinto de la meta establecida, para las sedes de la Bolsa y DEAJ se observa que existe un incremento en los cosumos de las tres sedes, en relación al trimestre anterior.  
En la sede de Palacio se observa una tendencia al aumento en el consumo energético
Es de resaltar que, aunque se está cumliendo la meta, el consumo percapita anual del sector distrital es de 72,95 Kwh, por lo tanto se deben establecer acciones para disminuir los consumo de las sedes de la Bolsa y Calle 72. </t>
  </si>
  <si>
    <t>Realizar campañas de sensibilización frente al ahorro de consumo de energía para las tres sedes</t>
  </si>
  <si>
    <t xml:space="preserve">En el tercer trimestre del año se evidencia una reducción de los  consumos en relación al trimestre anterior.  Cumpliendo con la meta establecida para la sede de la Bolsa y DEAJ. 
La sede de Palacio, sigue presentando consumos por encima de la meta. </t>
  </si>
  <si>
    <t xml:space="preserve">Fortalecer las campañas de sensibilización  y concientización en Palacio, realizando el aprovechamiento de la luz natural </t>
  </si>
  <si>
    <t xml:space="preserve">Para el cuarto trimestre se evidencia nuevamente el incremento de los consumos de energía en las tres sedes y el incumplimiento para la sede de Palacio. </t>
  </si>
  <si>
    <t xml:space="preserve">En vista que la meta para el año 2017 de consumo per capita para la sede del Palacio, fue establecida con base a los estudios realizados por la autioridad ambiental, se deberá para la vigencia 2018, reconsiderar la meta y ajustar de acuerdo al promedio de finalización en el año. Esto no indica que no se adelanten acciones para la reducción de consumos y mejora del desmpeño ambiental en relación a los consumos. </t>
  </si>
  <si>
    <r>
      <t>En el trasncurso del año los consumos de energía en las sedes fluctuaron constantemente, siendo la sede de la Bolsa, la que representa mayores consumos, con un promedio anual de 107,9 KwH por trabajador,  la sede de la DEAJ representa un consumo de 73,9 Kwh por trabajador y la sede de Palacio, aunque no cumplio la meta establecida, es  de las tres sedes de la Rama evaluadas, la que menos consumo por trabajador representa,  siendo ésta la más baja y representativa, debido al tamaña de la infraestructura (65.000m</t>
    </r>
    <r>
      <rPr>
        <vertAlign val="superscript"/>
        <sz val="12"/>
        <color theme="1"/>
        <rFont val="Arial"/>
        <family val="2"/>
      </rPr>
      <t>2</t>
    </r>
    <r>
      <rPr>
        <sz val="12"/>
        <color theme="1"/>
        <rFont val="Arial"/>
        <family val="2"/>
      </rPr>
      <t xml:space="preserve">), de 71 wh por trabajador. 
Aunque para las tres sedes se da cumplimiento de la meta, se deben realizar actividades enfocadas a la reducción de consumos, tales como sensibilizaciones, cambios de la iluminación actual, por bombillas ahorradoras y de bajo consumo, entre otras. 
Se recomiendo para la vigencia 2018, reajustar las metas, con el fin de lograr disminuir los consumos, alcanzando al valor de referencia de las instituciones públicas, que para el año 2016 fue de 72,95 Kwh/trabajador. </t>
    </r>
  </si>
  <si>
    <t xml:space="preserve">En el año 2017, se dio inicio a los procesos de formación y capacitación en temas ambientales, entre éstos las capacitaciones relacionadas con el manejo de residuos sólidos, sustancias químicas, así como la formación de auditores internos en las normas de calidad, ambiental y OHSAS. 
Aunque no se cumple con la meta para el año 2017 en relación a la formación del personal, se debe contar con un plan de capacitación para 2018 que involucre la participación de los Funcionarios y servidores judiciales, da todas las sedes, asi como el  fortalecimiento de los brigadistas. Así como el desarrollo de campañas y sensibilizaciones relacionadas con el cumplimiento de los programas de gestiòn ambiental. </t>
  </si>
  <si>
    <t>DEAJ</t>
  </si>
  <si>
    <t>COMPARATIVO CPC ENERGÉTICO
Kwh/Trabajador</t>
  </si>
  <si>
    <t xml:space="preserve">No. De No conformidades mayores en auditoria de seguimiento por parte de ente certificador </t>
  </si>
  <si>
    <t xml:space="preserve">En febrero de 2017 se efectuó la primera auditoria para la obtención del certificado del CSJ bajo la norma  ISO 14001:2015, dando como resultado inicial la generación de 28 hallazgos, a los cuales se les planteó las acciones correctivas respectivas.  Posteriormente se efectua en el mes de abril la auditoria de otorgamiento por parte del Incontec dejando como resultado 3 No Conformidades mayores y 3 No conformidades menores, cuyos planes de acción fueron remitidos y aprobados por parte del ente certificador. Una vez ejecutadas las acciones aprobadas, se realiza auditoria complementaria en el mes de julio, dando como resultado el otorgamiento del certificado en ISO 1400:2015. 
Como se evidencia anteriormente la meta establecida no ha sido cumplida, debido a que no se efectuaron auditorias internas y las No Conformidades generadas fueron producto de la auditoria externa de ortogamiento del certificado. Por tal motivo y de acuerdo a lo establecido en el procedimiento de auditorias y en el presente documento, se mantiene la meta establecida y el indicador relacionado para el año 2018. 
Cabe mencionar que el presente indicador esta enfocado, a la identificaciòn oportuna de acciones  correctivas y de mejora, mediante las auditorias internas programadas al incio del año, las cuales sirven de herramienta para mejorar el sistema de gestión implementado.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</si>
</sst>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1"/>
      <color theme="1"/>
      <name val="Calibri"/>
      <family val="2"/>
      <scheme val="minor"/>
    </font>
    <font>
      <sz val="11"/>
      <color theme="1"/>
      <name val="Arial"/>
      <family val="2"/>
    </font>
    <font>
      <sz val="12"/>
      <color theme="1"/>
      <name val="Arial"/>
      <family val="2"/>
    </font>
    <font>
      <b/>
      <sz val="22"/>
      <color theme="1"/>
      <name val="Arial"/>
      <family val="2"/>
    </font>
    <font>
      <b/>
      <sz val="14"/>
      <color theme="0"/>
      <name val="Arial"/>
      <family val="2"/>
    </font>
    <font>
      <u/>
      <sz val="12"/>
      <color theme="1"/>
      <name val="Arial"/>
      <family val="2"/>
    </font>
    <font>
      <sz val="12"/>
      <name val="Arial"/>
      <family val="2"/>
    </font>
    <font>
      <sz val="10"/>
      <name val="Arial"/>
      <family val="2"/>
    </font>
    <font>
      <b/>
      <i/>
      <sz val="12"/>
      <name val="Times New Roman"/>
      <family val="1"/>
    </font>
    <font>
      <b/>
      <sz val="12"/>
      <name val="Arial"/>
      <family val="2"/>
    </font>
    <font>
      <b/>
      <i/>
      <sz val="12"/>
      <name val="Arial"/>
      <family val="2"/>
    </font>
    <font>
      <sz val="10"/>
      <name val="Arial"/>
      <family val="2"/>
    </font>
    <font>
      <b/>
      <sz val="10"/>
      <name val="Arial"/>
      <family val="2"/>
    </font>
    <font>
      <sz val="8"/>
      <name val="Arial"/>
      <family val="2"/>
    </font>
    <font>
      <sz val="8"/>
      <color indexed="81"/>
      <name val="Tahoma"/>
      <family val="2"/>
    </font>
    <font>
      <b/>
      <sz val="8"/>
      <color indexed="81"/>
      <name val="Tahoma"/>
      <family val="2"/>
    </font>
    <font>
      <b/>
      <sz val="10"/>
      <color indexed="81"/>
      <name val="Tahoma"/>
      <family val="2"/>
    </font>
    <font>
      <b/>
      <sz val="12"/>
      <color theme="1"/>
      <name val="Arial"/>
      <family val="2"/>
    </font>
    <font>
      <sz val="12"/>
      <color indexed="8"/>
      <name val="Arial"/>
      <family val="2"/>
    </font>
    <font>
      <sz val="11"/>
      <color indexed="8"/>
      <name val="Arial"/>
      <family val="2"/>
    </font>
    <font>
      <sz val="11"/>
      <color theme="1"/>
      <name val="Calibri"/>
      <family val="2"/>
      <scheme val="minor"/>
    </font>
    <font>
      <vertAlign val="superscript"/>
      <sz val="12"/>
      <color theme="1"/>
      <name val="Arial"/>
      <family val="2"/>
    </font>
    <font>
      <b/>
      <sz val="11"/>
      <color theme="0"/>
      <name val="Arial"/>
      <family val="2"/>
    </font>
    <font>
      <b/>
      <sz val="10"/>
      <color theme="0"/>
      <name val="Arial"/>
      <family val="2"/>
    </font>
    <font>
      <b/>
      <sz val="36"/>
      <name val="Arial"/>
      <family val="2"/>
    </font>
    <font>
      <vertAlign val="superscript"/>
      <sz val="11"/>
      <color theme="1"/>
      <name val="Arial"/>
      <family val="2"/>
    </font>
    <font>
      <b/>
      <sz val="11"/>
      <color theme="1"/>
      <name val="Calibri"/>
      <family val="2"/>
      <scheme val="minor"/>
    </font>
  </fonts>
  <fills count="7">
    <fill>
      <patternFill patternType="none"/>
    </fill>
    <fill>
      <patternFill patternType="gray125"/>
    </fill>
    <fill>
      <patternFill patternType="solid">
        <fgColor theme="6" tint="-0.249977111117893"/>
        <bgColor indexed="64"/>
      </patternFill>
    </fill>
    <fill>
      <patternFill patternType="solid">
        <fgColor theme="8" tint="0.59999389629810485"/>
        <bgColor indexed="64"/>
      </patternFill>
    </fill>
    <fill>
      <patternFill patternType="solid">
        <fgColor indexed="47"/>
        <bgColor indexed="64"/>
      </patternFill>
    </fill>
    <fill>
      <patternFill patternType="lightTrellis"/>
    </fill>
    <fill>
      <patternFill patternType="solid">
        <fgColor theme="0" tint="-0.49998474074526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0" fontId="7" fillId="0" borderId="0"/>
    <xf numFmtId="9" fontId="20" fillId="0" borderId="0" applyFont="0" applyFill="0" applyBorder="0" applyAlignment="0" applyProtection="0"/>
  </cellStyleXfs>
  <cellXfs count="260">
    <xf numFmtId="0" fontId="0" fillId="0" borderId="0" xfId="0"/>
    <xf numFmtId="0" fontId="0" fillId="0" borderId="0" xfId="0" applyAlignment="1">
      <alignment horizontal="left"/>
    </xf>
    <xf numFmtId="0" fontId="0" fillId="0" borderId="0" xfId="0" applyAlignment="1">
      <alignment horizontal="center" vertical="center"/>
    </xf>
    <xf numFmtId="0" fontId="7" fillId="0" borderId="0" xfId="1"/>
    <xf numFmtId="0" fontId="10" fillId="0" borderId="0" xfId="1" applyFont="1" applyFill="1" applyBorder="1" applyAlignment="1">
      <alignment horizontal="center" vertical="center" wrapText="1"/>
    </xf>
    <xf numFmtId="0" fontId="7" fillId="0" borderId="0" xfId="1" applyBorder="1"/>
    <xf numFmtId="0" fontId="9" fillId="4" borderId="23" xfId="1" applyFont="1" applyFill="1" applyBorder="1" applyAlignment="1">
      <alignment horizontal="center" vertical="center" wrapText="1"/>
    </xf>
    <xf numFmtId="0" fontId="11" fillId="0" borderId="24" xfId="1" applyFont="1" applyFill="1" applyBorder="1" applyAlignment="1">
      <alignment horizontal="justify" vertical="center" wrapText="1"/>
    </xf>
    <xf numFmtId="0" fontId="9" fillId="4" borderId="25" xfId="1" applyFont="1" applyFill="1" applyBorder="1" applyAlignment="1">
      <alignment horizontal="center" vertical="center" wrapText="1"/>
    </xf>
    <xf numFmtId="0" fontId="11" fillId="0" borderId="26" xfId="1" applyFont="1" applyFill="1" applyBorder="1" applyAlignment="1">
      <alignment horizontal="justify" wrapText="1"/>
    </xf>
    <xf numFmtId="0" fontId="11" fillId="0" borderId="0" xfId="1" applyFont="1"/>
    <xf numFmtId="0" fontId="12" fillId="0" borderId="27" xfId="1" applyFont="1" applyFill="1" applyBorder="1" applyAlignment="1">
      <alignment vertical="top" wrapText="1"/>
    </xf>
    <xf numFmtId="0" fontId="12" fillId="0" borderId="36" xfId="1" applyFont="1" applyFill="1" applyBorder="1" applyAlignment="1">
      <alignment horizontal="justify" vertical="top" wrapText="1"/>
    </xf>
    <xf numFmtId="0" fontId="11" fillId="0" borderId="35" xfId="1" applyFont="1" applyFill="1" applyBorder="1" applyAlignment="1">
      <alignment horizontal="justify" vertical="top" wrapText="1"/>
    </xf>
    <xf numFmtId="0" fontId="12" fillId="0" borderId="37" xfId="1" applyFont="1" applyFill="1" applyBorder="1" applyAlignment="1">
      <alignment vertical="top" wrapText="1"/>
    </xf>
    <xf numFmtId="0" fontId="11" fillId="0" borderId="38" xfId="1" applyFont="1" applyFill="1" applyBorder="1" applyAlignment="1">
      <alignment horizontal="justify" vertical="top" wrapText="1"/>
    </xf>
    <xf numFmtId="9" fontId="11" fillId="0" borderId="0" xfId="1" applyNumberFormat="1" applyFont="1" applyAlignment="1">
      <alignment horizontal="justify" vertical="center" wrapText="1"/>
    </xf>
    <xf numFmtId="0" fontId="12" fillId="0" borderId="39" xfId="1" applyFont="1" applyFill="1" applyBorder="1" applyAlignment="1">
      <alignment horizontal="justify" vertical="top" wrapText="1"/>
    </xf>
    <xf numFmtId="0" fontId="13" fillId="0" borderId="0" xfId="1" applyFont="1"/>
    <xf numFmtId="0" fontId="2" fillId="0" borderId="1" xfId="0" applyFont="1" applyFill="1" applyBorder="1" applyAlignment="1">
      <alignment horizontal="center" vertical="center" wrapText="1"/>
    </xf>
    <xf numFmtId="0" fontId="2" fillId="0" borderId="0" xfId="0" applyFont="1" applyFill="1" applyAlignment="1">
      <alignment horizontal="center" vertical="center"/>
    </xf>
    <xf numFmtId="0" fontId="2" fillId="5" borderId="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0" fillId="0" borderId="0" xfId="0" applyBorder="1"/>
    <xf numFmtId="0" fontId="5" fillId="0" borderId="1" xfId="0" applyFont="1" applyFill="1" applyBorder="1" applyAlignment="1">
      <alignment horizontal="center" vertical="center" wrapText="1"/>
    </xf>
    <xf numFmtId="0" fontId="3" fillId="0" borderId="0" xfId="0" applyFont="1" applyBorder="1" applyAlignment="1">
      <alignment vertical="center" wrapText="1"/>
    </xf>
    <xf numFmtId="0" fontId="3" fillId="0" borderId="15"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0" fillId="0" borderId="15" xfId="0" applyBorder="1" applyAlignment="1"/>
    <xf numFmtId="0" fontId="0" fillId="0" borderId="10" xfId="0" applyBorder="1" applyAlignment="1"/>
    <xf numFmtId="0" fontId="0" fillId="0" borderId="11" xfId="0" applyBorder="1" applyAlignment="1"/>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2" fillId="1" borderId="2" xfId="0" applyFont="1" applyFill="1" applyBorder="1" applyAlignment="1">
      <alignment horizontal="center" vertical="center" wrapText="1"/>
    </xf>
    <xf numFmtId="0" fontId="2" fillId="1" borderId="52" xfId="0" applyFont="1" applyFill="1" applyBorder="1" applyAlignment="1">
      <alignment horizontal="center" vertical="center" wrapText="1"/>
    </xf>
    <xf numFmtId="0" fontId="2" fillId="1" borderId="1" xfId="0" applyFont="1" applyFill="1" applyBorder="1" applyAlignment="1">
      <alignment horizontal="center" vertical="center" wrapText="1"/>
    </xf>
    <xf numFmtId="0" fontId="2" fillId="1" borderId="1" xfId="0" applyFont="1" applyFill="1" applyBorder="1" applyAlignment="1">
      <alignment vertical="center" wrapText="1"/>
    </xf>
    <xf numFmtId="0" fontId="2" fillId="0" borderId="52" xfId="0" applyFont="1" applyFill="1" applyBorder="1" applyAlignment="1">
      <alignment vertical="center" wrapText="1"/>
    </xf>
    <xf numFmtId="0" fontId="2" fillId="1" borderId="51" xfId="0" applyFont="1" applyFill="1" applyBorder="1" applyAlignment="1">
      <alignment vertical="center" wrapText="1"/>
    </xf>
    <xf numFmtId="0" fontId="2" fillId="1" borderId="2" xfId="0" applyFont="1" applyFill="1" applyBorder="1" applyAlignment="1">
      <alignment vertical="center" wrapText="1"/>
    </xf>
    <xf numFmtId="0" fontId="2" fillId="0" borderId="5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1" borderId="3" xfId="0" applyFont="1" applyFill="1" applyBorder="1" applyAlignment="1">
      <alignment vertical="center" wrapText="1"/>
    </xf>
    <xf numFmtId="0" fontId="2" fillId="0" borderId="55" xfId="0" applyFont="1" applyFill="1" applyBorder="1" applyAlignment="1">
      <alignment horizontal="center" vertical="center" wrapText="1"/>
    </xf>
    <xf numFmtId="0" fontId="2" fillId="1" borderId="51" xfId="0" applyFont="1" applyFill="1" applyBorder="1" applyAlignment="1">
      <alignment horizontal="center" vertical="center" wrapText="1"/>
    </xf>
    <xf numFmtId="0" fontId="2" fillId="0" borderId="5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4" fillId="2" borderId="54" xfId="0" applyFont="1" applyFill="1" applyBorder="1" applyAlignment="1">
      <alignment horizontal="center" vertical="center" wrapText="1"/>
    </xf>
    <xf numFmtId="0" fontId="2" fillId="1" borderId="14" xfId="0" applyFont="1" applyFill="1" applyBorder="1" applyAlignment="1">
      <alignment vertical="center" wrapText="1"/>
    </xf>
    <xf numFmtId="0" fontId="2" fillId="1" borderId="12" xfId="0" applyFont="1" applyFill="1" applyBorder="1" applyAlignment="1">
      <alignment vertical="center" wrapText="1"/>
    </xf>
    <xf numFmtId="0" fontId="2" fillId="1" borderId="12" xfId="0" applyFont="1" applyFill="1" applyBorder="1" applyAlignment="1">
      <alignment horizontal="center" vertical="center" wrapText="1"/>
    </xf>
    <xf numFmtId="0" fontId="2" fillId="1" borderId="4" xfId="0" applyFont="1" applyFill="1" applyBorder="1" applyAlignment="1">
      <alignment horizontal="center" vertical="center" wrapText="1"/>
    </xf>
    <xf numFmtId="0" fontId="2" fillId="1" borderId="62" xfId="0" applyFont="1" applyFill="1" applyBorder="1" applyAlignment="1">
      <alignment horizontal="center" vertical="center" wrapText="1"/>
    </xf>
    <xf numFmtId="0" fontId="2" fillId="1" borderId="5" xfId="0" applyFont="1" applyFill="1" applyBorder="1" applyAlignment="1">
      <alignment vertical="center" wrapText="1"/>
    </xf>
    <xf numFmtId="0" fontId="2" fillId="1" borderId="4" xfId="0" applyFont="1" applyFill="1" applyBorder="1" applyAlignment="1">
      <alignment vertical="center" wrapText="1"/>
    </xf>
    <xf numFmtId="0" fontId="2" fillId="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6" borderId="53" xfId="0" applyFont="1" applyFill="1" applyBorder="1" applyAlignment="1">
      <alignment horizontal="center" vertical="center" wrapText="1"/>
    </xf>
    <xf numFmtId="0" fontId="4" fillId="6" borderId="54" xfId="0" applyFont="1" applyFill="1" applyBorder="1" applyAlignment="1">
      <alignment horizontal="center" vertical="center" wrapText="1"/>
    </xf>
    <xf numFmtId="0" fontId="2" fillId="0" borderId="52" xfId="0" applyFont="1" applyFill="1" applyBorder="1" applyAlignment="1">
      <alignment horizontal="justify" vertical="center" wrapText="1"/>
    </xf>
    <xf numFmtId="0" fontId="2" fillId="0" borderId="63"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2" fillId="1" borderId="53" xfId="0" applyFont="1" applyFill="1" applyBorder="1" applyAlignment="1">
      <alignment vertical="center" wrapText="1"/>
    </xf>
    <xf numFmtId="0" fontId="2" fillId="1" borderId="54" xfId="0" applyFont="1" applyFill="1" applyBorder="1" applyAlignment="1">
      <alignment vertical="center" wrapText="1"/>
    </xf>
    <xf numFmtId="0" fontId="2" fillId="1" borderId="54" xfId="0" applyFont="1" applyFill="1" applyBorder="1" applyAlignment="1">
      <alignment horizontal="center" vertical="center" wrapText="1"/>
    </xf>
    <xf numFmtId="0" fontId="2" fillId="1" borderId="57" xfId="0" applyFont="1" applyFill="1" applyBorder="1" applyAlignment="1">
      <alignment horizontal="center" vertical="center" wrapText="1"/>
    </xf>
    <xf numFmtId="0" fontId="2" fillId="0" borderId="57"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7" fillId="0" borderId="17" xfId="0" applyFont="1" applyBorder="1" applyAlignment="1">
      <alignment horizontal="left" vertical="center" wrapText="1"/>
    </xf>
    <xf numFmtId="0" fontId="4" fillId="2" borderId="54"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69" xfId="0" applyFont="1" applyFill="1" applyBorder="1" applyAlignment="1">
      <alignment horizontal="center" vertical="center" wrapText="1"/>
    </xf>
    <xf numFmtId="2" fontId="2" fillId="0" borderId="5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6" borderId="54" xfId="0" applyFont="1" applyFill="1" applyBorder="1" applyAlignment="1">
      <alignment horizontal="center" vertical="center" wrapText="1"/>
    </xf>
    <xf numFmtId="0" fontId="17" fillId="0" borderId="0" xfId="0" applyFont="1" applyBorder="1" applyAlignment="1">
      <alignment horizontal="left" vertical="center" wrapText="1"/>
    </xf>
    <xf numFmtId="0" fontId="2" fillId="0" borderId="2"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2" xfId="0" applyFont="1" applyFill="1" applyBorder="1" applyAlignment="1">
      <alignment horizontal="center" vertical="center"/>
    </xf>
    <xf numFmtId="0" fontId="0" fillId="0" borderId="0" xfId="0" applyFill="1"/>
    <xf numFmtId="0" fontId="0" fillId="0" borderId="0" xfId="0" applyFill="1" applyBorder="1"/>
    <xf numFmtId="0" fontId="1" fillId="0" borderId="0" xfId="0" applyFont="1" applyFill="1"/>
    <xf numFmtId="0" fontId="1"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1" fontId="2" fillId="0" borderId="0" xfId="0" applyNumberFormat="1" applyFont="1" applyFill="1" applyAlignment="1">
      <alignment horizontal="center" vertical="center"/>
    </xf>
    <xf numFmtId="164" fontId="2" fillId="0" borderId="51"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3" fontId="2" fillId="0" borderId="5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7" fillId="0" borderId="17" xfId="0" applyFont="1" applyBorder="1" applyAlignment="1">
      <alignment horizontal="left" vertical="center" wrapText="1"/>
    </xf>
    <xf numFmtId="0" fontId="4" fillId="2" borderId="52"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2" xfId="0" applyFont="1" applyFill="1" applyBorder="1" applyAlignment="1">
      <alignment horizontal="justify" vertical="center" wrapText="1"/>
    </xf>
    <xf numFmtId="1" fontId="2" fillId="0" borderId="51"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0" fillId="0" borderId="0" xfId="0" applyAlignment="1">
      <alignment horizontal="center"/>
    </xf>
    <xf numFmtId="0" fontId="26" fillId="0" borderId="0" xfId="0" applyFont="1" applyAlignment="1">
      <alignment horizontal="center"/>
    </xf>
    <xf numFmtId="0" fontId="26" fillId="0" borderId="0" xfId="0" applyFont="1" applyAlignment="1">
      <alignment vertical="center"/>
    </xf>
    <xf numFmtId="0" fontId="2" fillId="0" borderId="52" xfId="0" applyFont="1" applyFill="1" applyBorder="1" applyAlignment="1">
      <alignment horizontal="center" vertical="center"/>
    </xf>
    <xf numFmtId="164" fontId="2" fillId="0" borderId="52" xfId="0" applyNumberFormat="1" applyFont="1" applyFill="1" applyBorder="1" applyAlignment="1">
      <alignment horizontal="center" vertical="center" wrapText="1"/>
    </xf>
    <xf numFmtId="3" fontId="2" fillId="0" borderId="52" xfId="0" applyNumberFormat="1" applyFont="1" applyFill="1" applyBorder="1" applyAlignment="1">
      <alignment horizontal="center" vertical="center" wrapText="1"/>
    </xf>
    <xf numFmtId="1" fontId="2" fillId="0" borderId="52" xfId="0" applyNumberFormat="1" applyFont="1" applyFill="1" applyBorder="1" applyAlignment="1">
      <alignment horizontal="center" vertical="center" wrapText="1"/>
    </xf>
    <xf numFmtId="0" fontId="2" fillId="5" borderId="54"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11" fillId="0" borderId="28" xfId="1" applyFont="1" applyFill="1" applyBorder="1" applyAlignment="1">
      <alignment horizontal="justify" vertical="top" wrapText="1"/>
    </xf>
    <xf numFmtId="0" fontId="11" fillId="0" borderId="29" xfId="1" applyFont="1" applyFill="1" applyBorder="1" applyAlignment="1">
      <alignment horizontal="justify" vertical="top" wrapText="1"/>
    </xf>
    <xf numFmtId="0" fontId="11" fillId="0" borderId="30" xfId="1" applyFont="1" applyFill="1" applyBorder="1" applyAlignment="1">
      <alignment horizontal="justify" vertical="top" wrapText="1"/>
    </xf>
    <xf numFmtId="0" fontId="8" fillId="0" borderId="0" xfId="1" applyFont="1" applyAlignment="1">
      <alignment horizontal="center"/>
    </xf>
    <xf numFmtId="0" fontId="9" fillId="0" borderId="20" xfId="1" applyFont="1" applyFill="1" applyBorder="1" applyAlignment="1">
      <alignment horizontal="center" vertical="center" wrapText="1"/>
    </xf>
    <xf numFmtId="0" fontId="9" fillId="0" borderId="21" xfId="1" applyFont="1" applyFill="1" applyBorder="1" applyAlignment="1">
      <alignment horizontal="center" vertical="center" wrapText="1"/>
    </xf>
    <xf numFmtId="0" fontId="9" fillId="0" borderId="22" xfId="1" applyFont="1" applyFill="1" applyBorder="1" applyAlignment="1">
      <alignment horizontal="center" vertical="center" wrapText="1"/>
    </xf>
    <xf numFmtId="0" fontId="11" fillId="0" borderId="40" xfId="1" applyFont="1" applyFill="1" applyBorder="1" applyAlignment="1">
      <alignment horizontal="justify" vertical="top" wrapText="1"/>
    </xf>
    <xf numFmtId="0" fontId="11" fillId="0" borderId="41" xfId="1" applyFont="1" applyFill="1" applyBorder="1" applyAlignment="1">
      <alignment horizontal="justify" vertical="top" wrapText="1"/>
    </xf>
    <xf numFmtId="0" fontId="11" fillId="0" borderId="42" xfId="1" applyFont="1" applyFill="1" applyBorder="1" applyAlignment="1">
      <alignment horizontal="justify" vertical="top" wrapText="1"/>
    </xf>
    <xf numFmtId="0" fontId="11" fillId="0" borderId="31" xfId="1" applyFont="1" applyFill="1" applyBorder="1" applyAlignment="1">
      <alignment horizontal="justify" vertical="top" wrapText="1"/>
    </xf>
    <xf numFmtId="0" fontId="11" fillId="0" borderId="32" xfId="1" applyFont="1" applyFill="1" applyBorder="1" applyAlignment="1">
      <alignment horizontal="justify" vertical="top" wrapText="1"/>
    </xf>
    <xf numFmtId="0" fontId="11" fillId="0" borderId="33" xfId="1" applyFont="1" applyFill="1" applyBorder="1" applyAlignment="1">
      <alignment horizontal="justify" vertical="top" wrapText="1"/>
    </xf>
    <xf numFmtId="0" fontId="12" fillId="0" borderId="34" xfId="1" applyFont="1" applyFill="1" applyBorder="1" applyAlignment="1">
      <alignment horizontal="left" vertical="top" wrapText="1"/>
    </xf>
    <xf numFmtId="0" fontId="12" fillId="0" borderId="35" xfId="1" applyFont="1" applyFill="1" applyBorder="1" applyAlignment="1">
      <alignment horizontal="left" vertical="top" wrapText="1"/>
    </xf>
    <xf numFmtId="0" fontId="9" fillId="0" borderId="36" xfId="1" applyFont="1" applyFill="1" applyBorder="1" applyAlignment="1">
      <alignment horizontal="center" vertical="center" wrapText="1"/>
    </xf>
    <xf numFmtId="0" fontId="9" fillId="0" borderId="35" xfId="1" applyFont="1" applyFill="1" applyBorder="1" applyAlignment="1">
      <alignment horizontal="center" vertical="center" wrapText="1"/>
    </xf>
    <xf numFmtId="0" fontId="9" fillId="0" borderId="37"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54" xfId="0" applyFont="1" applyFill="1" applyBorder="1" applyAlignment="1">
      <alignment horizontal="center" vertical="center" wrapText="1"/>
    </xf>
    <xf numFmtId="0" fontId="4" fillId="6" borderId="52" xfId="0" applyFont="1" applyFill="1" applyBorder="1" applyAlignment="1">
      <alignment horizontal="center" vertical="center" wrapText="1"/>
    </xf>
    <xf numFmtId="0" fontId="4" fillId="6" borderId="57" xfId="0" applyFont="1" applyFill="1" applyBorder="1" applyAlignment="1">
      <alignment horizontal="center" vertical="center" wrapText="1"/>
    </xf>
    <xf numFmtId="0" fontId="2" fillId="0" borderId="71" xfId="0" applyFont="1" applyFill="1" applyBorder="1" applyAlignment="1">
      <alignment horizontal="center" vertical="center" wrapText="1"/>
    </xf>
    <xf numFmtId="0" fontId="2" fillId="0" borderId="3" xfId="0" applyFont="1" applyFill="1" applyBorder="1" applyAlignment="1">
      <alignment horizontal="center" vertical="center" wrapText="1"/>
    </xf>
    <xf numFmtId="9" fontId="2" fillId="0" borderId="71" xfId="2" applyFont="1" applyFill="1" applyBorder="1" applyAlignment="1">
      <alignment horizontal="center" vertical="center" wrapText="1"/>
    </xf>
    <xf numFmtId="9" fontId="2" fillId="0" borderId="3" xfId="2"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4" xfId="0" quotePrefix="1" applyFont="1" applyFill="1" applyBorder="1" applyAlignment="1">
      <alignment horizontal="center" vertical="center" wrapText="1"/>
    </xf>
    <xf numFmtId="0" fontId="2" fillId="0" borderId="64" xfId="0" quotePrefix="1" applyFont="1" applyFill="1" applyBorder="1" applyAlignment="1">
      <alignment horizontal="center" vertical="center" wrapText="1"/>
    </xf>
    <xf numFmtId="0" fontId="2" fillId="5" borderId="5" xfId="0" applyFont="1" applyFill="1" applyBorder="1" applyAlignment="1">
      <alignment horizontal="center" vertical="center" wrapText="1"/>
    </xf>
    <xf numFmtId="0" fontId="0" fillId="0" borderId="49" xfId="0" applyBorder="1" applyAlignment="1">
      <alignment horizontal="center"/>
    </xf>
    <xf numFmtId="0" fontId="0" fillId="0" borderId="6" xfId="0" applyBorder="1" applyAlignment="1">
      <alignment horizontal="center"/>
    </xf>
    <xf numFmtId="0" fontId="0" fillId="0" borderId="51" xfId="0" applyBorder="1" applyAlignment="1">
      <alignment horizontal="center"/>
    </xf>
    <xf numFmtId="0" fontId="0" fillId="0" borderId="1"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17" fillId="0" borderId="2" xfId="0" applyFont="1" applyBorder="1" applyAlignment="1">
      <alignment horizontal="left" vertical="center" wrapText="1"/>
    </xf>
    <xf numFmtId="0" fontId="17" fillId="0" borderId="17" xfId="0" applyFont="1" applyBorder="1" applyAlignment="1">
      <alignment horizontal="left" vertical="center" wrapText="1"/>
    </xf>
    <xf numFmtId="0" fontId="17" fillId="0" borderId="3" xfId="0" applyFont="1" applyBorder="1" applyAlignment="1">
      <alignment horizontal="left" vertical="center" wrapText="1"/>
    </xf>
    <xf numFmtId="0" fontId="17" fillId="0" borderId="47" xfId="0" applyFont="1" applyBorder="1" applyAlignment="1">
      <alignment horizontal="left" vertical="center" wrapText="1"/>
    </xf>
    <xf numFmtId="0" fontId="17" fillId="0" borderId="48" xfId="0" applyFont="1" applyBorder="1" applyAlignment="1">
      <alignment horizontal="left" vertical="center" wrapText="1"/>
    </xf>
    <xf numFmtId="0" fontId="17" fillId="0" borderId="19" xfId="0" applyFont="1" applyBorder="1" applyAlignment="1">
      <alignment horizontal="left" vertical="center" wrapText="1"/>
    </xf>
    <xf numFmtId="0" fontId="4" fillId="2" borderId="49"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46" xfId="0" applyFont="1" applyFill="1" applyBorder="1" applyAlignment="1">
      <alignment horizontal="center" vertical="center" wrapText="1"/>
    </xf>
    <xf numFmtId="0" fontId="24" fillId="0" borderId="50"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52" xfId="0" applyFont="1" applyFill="1" applyBorder="1" applyAlignment="1">
      <alignment horizontal="center" vertical="center" wrapText="1"/>
    </xf>
    <xf numFmtId="0" fontId="24" fillId="0" borderId="54" xfId="0" applyFont="1" applyFill="1" applyBorder="1" applyAlignment="1">
      <alignment horizontal="center" vertical="center" wrapText="1"/>
    </xf>
    <xf numFmtId="0" fontId="24" fillId="0" borderId="55" xfId="0" applyFont="1" applyFill="1" applyBorder="1" applyAlignment="1">
      <alignment horizontal="center" vertical="center" wrapText="1"/>
    </xf>
    <xf numFmtId="0" fontId="24" fillId="0" borderId="5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6" borderId="71"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9"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5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2"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70" xfId="0" applyFont="1" applyFill="1" applyBorder="1" applyAlignment="1">
      <alignment horizontal="center" vertical="center" wrapText="1"/>
    </xf>
    <xf numFmtId="0" fontId="4" fillId="2" borderId="18" xfId="0"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9" fontId="2" fillId="0" borderId="17" xfId="0" applyNumberFormat="1" applyFont="1" applyFill="1" applyBorder="1" applyAlignment="1">
      <alignment horizontal="center" vertical="center" wrapText="1"/>
    </xf>
    <xf numFmtId="9" fontId="2" fillId="0" borderId="3" xfId="0" applyNumberFormat="1"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6" fillId="0" borderId="0" xfId="0" applyFont="1" applyAlignment="1">
      <alignment horizontal="center" vertical="center" wrapText="1"/>
    </xf>
    <xf numFmtId="0" fontId="2" fillId="0" borderId="54" xfId="0" applyFont="1" applyFill="1" applyBorder="1" applyAlignment="1">
      <alignment horizontal="center" vertical="center" wrapText="1"/>
    </xf>
    <xf numFmtId="0" fontId="2" fillId="5" borderId="54"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9" fontId="2" fillId="0" borderId="1" xfId="2" applyFont="1" applyFill="1" applyBorder="1" applyAlignment="1">
      <alignment horizontal="center" vertical="center" wrapText="1"/>
    </xf>
  </cellXfs>
  <cellStyles count="3">
    <cellStyle name="Normal" xfId="0" builtinId="0"/>
    <cellStyle name="Normal 2" xfId="1"/>
    <cellStyle name="Porcentaje" xfId="2" builtinId="5"/>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COMPARATIVO ANUAL CPC</a:t>
            </a:r>
            <a:r>
              <a:rPr lang="es-CO" b="1" baseline="0"/>
              <a:t> </a:t>
            </a:r>
          </a:p>
          <a:p>
            <a:pPr>
              <a:defRPr/>
            </a:pPr>
            <a:r>
              <a:rPr lang="es-CO" b="1" baseline="0"/>
              <a:t>(Kwh/trabajador)</a:t>
            </a:r>
            <a:endParaRPr lang="es-CO"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'Consolidados '!$B$4</c:f>
              <c:strCache>
                <c:ptCount val="1"/>
                <c:pt idx="0">
                  <c:v>DEAJ</c:v>
                </c:pt>
              </c:strCache>
            </c:strRef>
          </c:tx>
          <c:spPr>
            <a:solidFill>
              <a:schemeClr val="accent1"/>
            </a:solidFill>
            <a:ln>
              <a:noFill/>
            </a:ln>
            <a:effectLst/>
          </c:spPr>
          <c:invertIfNegative val="0"/>
          <c:trendline>
            <c:spPr>
              <a:ln w="19050" cap="rnd">
                <a:solidFill>
                  <a:schemeClr val="accent1">
                    <a:lumMod val="50000"/>
                  </a:schemeClr>
                </a:solidFill>
                <a:prstDash val="sysDot"/>
              </a:ln>
              <a:effectLst/>
            </c:spPr>
            <c:trendlineType val="linear"/>
            <c:dispRSqr val="0"/>
            <c:dispEq val="0"/>
          </c:trendline>
          <c:cat>
            <c:numRef>
              <c:f>'Consolidados '!$C$3:$D$3</c:f>
              <c:numCache>
                <c:formatCode>General</c:formatCode>
                <c:ptCount val="2"/>
                <c:pt idx="0">
                  <c:v>2016</c:v>
                </c:pt>
                <c:pt idx="1">
                  <c:v>2017</c:v>
                </c:pt>
              </c:numCache>
            </c:numRef>
          </c:cat>
          <c:val>
            <c:numRef>
              <c:f>'Consolidados '!$C$4:$D$4</c:f>
              <c:numCache>
                <c:formatCode>General</c:formatCode>
                <c:ptCount val="2"/>
                <c:pt idx="0">
                  <c:v>78</c:v>
                </c:pt>
                <c:pt idx="1">
                  <c:v>74</c:v>
                </c:pt>
              </c:numCache>
            </c:numRef>
          </c:val>
        </c:ser>
        <c:ser>
          <c:idx val="1"/>
          <c:order val="1"/>
          <c:tx>
            <c:strRef>
              <c:f>'Consolidados '!$B$5</c:f>
              <c:strCache>
                <c:ptCount val="1"/>
                <c:pt idx="0">
                  <c:v>Bolsa</c:v>
                </c:pt>
              </c:strCache>
            </c:strRef>
          </c:tx>
          <c:spPr>
            <a:solidFill>
              <a:schemeClr val="accent2"/>
            </a:solidFill>
            <a:ln>
              <a:noFill/>
            </a:ln>
            <a:effectLst/>
          </c:spPr>
          <c:invertIfNegative val="0"/>
          <c:trendline>
            <c:spPr>
              <a:ln w="19050" cap="rnd">
                <a:solidFill>
                  <a:srgbClr val="FF0000"/>
                </a:solidFill>
                <a:prstDash val="sysDot"/>
              </a:ln>
              <a:effectLst/>
            </c:spPr>
            <c:trendlineType val="linear"/>
            <c:dispRSqr val="0"/>
            <c:dispEq val="0"/>
          </c:trendline>
          <c:cat>
            <c:numRef>
              <c:f>'Consolidados '!$C$3:$D$3</c:f>
              <c:numCache>
                <c:formatCode>General</c:formatCode>
                <c:ptCount val="2"/>
                <c:pt idx="0">
                  <c:v>2016</c:v>
                </c:pt>
                <c:pt idx="1">
                  <c:v>2017</c:v>
                </c:pt>
              </c:numCache>
            </c:numRef>
          </c:cat>
          <c:val>
            <c:numRef>
              <c:f>'Consolidados '!$C$5:$D$5</c:f>
              <c:numCache>
                <c:formatCode>General</c:formatCode>
                <c:ptCount val="2"/>
                <c:pt idx="0">
                  <c:v>114</c:v>
                </c:pt>
                <c:pt idx="1">
                  <c:v>108</c:v>
                </c:pt>
              </c:numCache>
            </c:numRef>
          </c:val>
        </c:ser>
        <c:ser>
          <c:idx val="2"/>
          <c:order val="2"/>
          <c:tx>
            <c:strRef>
              <c:f>'Consolidados '!$B$6</c:f>
              <c:strCache>
                <c:ptCount val="1"/>
                <c:pt idx="0">
                  <c:v>Palacio </c:v>
                </c:pt>
              </c:strCache>
            </c:strRef>
          </c:tx>
          <c:spPr>
            <a:solidFill>
              <a:schemeClr val="accent3"/>
            </a:solidFill>
            <a:ln>
              <a:noFill/>
            </a:ln>
            <a:effectLst/>
          </c:spPr>
          <c:invertIfNegative val="0"/>
          <c:trendline>
            <c:spPr>
              <a:ln w="19050" cap="rnd">
                <a:solidFill>
                  <a:schemeClr val="accent3"/>
                </a:solidFill>
                <a:prstDash val="sysDot"/>
              </a:ln>
              <a:effectLst/>
            </c:spPr>
            <c:trendlineType val="linear"/>
            <c:dispRSqr val="0"/>
            <c:dispEq val="0"/>
          </c:trendline>
          <c:cat>
            <c:numRef>
              <c:f>'Consolidados '!$C$3:$D$3</c:f>
              <c:numCache>
                <c:formatCode>General</c:formatCode>
                <c:ptCount val="2"/>
                <c:pt idx="0">
                  <c:v>2016</c:v>
                </c:pt>
                <c:pt idx="1">
                  <c:v>2017</c:v>
                </c:pt>
              </c:numCache>
            </c:numRef>
          </c:cat>
          <c:val>
            <c:numRef>
              <c:f>'Consolidados '!$C$6:$D$6</c:f>
              <c:numCache>
                <c:formatCode>General</c:formatCode>
                <c:ptCount val="2"/>
                <c:pt idx="1">
                  <c:v>71</c:v>
                </c:pt>
              </c:numCache>
            </c:numRef>
          </c:val>
        </c:ser>
        <c:dLbls>
          <c:showLegendKey val="0"/>
          <c:showVal val="0"/>
          <c:showCatName val="0"/>
          <c:showSerName val="0"/>
          <c:showPercent val="0"/>
          <c:showBubbleSize val="0"/>
        </c:dLbls>
        <c:gapWidth val="219"/>
        <c:overlap val="-27"/>
        <c:axId val="428191120"/>
        <c:axId val="432391128"/>
      </c:barChart>
      <c:catAx>
        <c:axId val="42819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2391128"/>
        <c:crosses val="autoZero"/>
        <c:auto val="1"/>
        <c:lblAlgn val="ctr"/>
        <c:lblOffset val="100"/>
        <c:noMultiLvlLbl val="0"/>
      </c:catAx>
      <c:valAx>
        <c:axId val="432391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191120"/>
        <c:crosses val="autoZero"/>
        <c:crossBetween val="between"/>
      </c:valAx>
      <c:spPr>
        <a:noFill/>
        <a:ln>
          <a:noFill/>
        </a:ln>
        <a:effectLst/>
      </c:spPr>
    </c:plotArea>
    <c:legend>
      <c:legendPos val="b"/>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1343025</xdr:colOff>
      <xdr:row>1</xdr:row>
      <xdr:rowOff>133350</xdr:rowOff>
    </xdr:from>
    <xdr:to>
      <xdr:col>3</xdr:col>
      <xdr:colOff>2085975</xdr:colOff>
      <xdr:row>3</xdr:row>
      <xdr:rowOff>66675</xdr:rowOff>
    </xdr:to>
    <xdr:sp macro="" textlink="">
      <xdr:nvSpPr>
        <xdr:cNvPr id="2" name="Text Box 17"/>
        <xdr:cNvSpPr txBox="1">
          <a:spLocks noChangeArrowheads="1"/>
        </xdr:cNvSpPr>
      </xdr:nvSpPr>
      <xdr:spPr bwMode="auto">
        <a:xfrm>
          <a:off x="7019925" y="333375"/>
          <a:ext cx="742950" cy="333375"/>
        </a:xfrm>
        <a:prstGeom prst="rect">
          <a:avLst/>
        </a:prstGeom>
        <a:noFill/>
        <a:ln w="9525">
          <a:noFill/>
          <a:miter lim="800000"/>
          <a:headEnd/>
          <a:tailEnd/>
        </a:ln>
      </xdr:spPr>
      <xdr:txBody>
        <a:bodyPr vertOverflow="clip" wrap="square" lIns="45720" tIns="41148" rIns="0" bIns="0" anchor="t" upright="1"/>
        <a:lstStyle/>
        <a:p>
          <a:pPr algn="l" rtl="0">
            <a:defRPr sz="1000"/>
          </a:pPr>
          <a:r>
            <a:rPr lang="es-ES" sz="2000" b="1" i="0" u="none" strike="noStrike" baseline="0">
              <a:solidFill>
                <a:srgbClr val="000000"/>
              </a:solidFill>
              <a:latin typeface="Arial"/>
              <a:cs typeface="Arial"/>
            </a:rPr>
            <a:t>SIGC</a:t>
          </a:r>
        </a:p>
      </xdr:txBody>
    </xdr:sp>
    <xdr:clientData/>
  </xdr:twoCellAnchor>
  <xdr:twoCellAnchor editAs="oneCell">
    <xdr:from>
      <xdr:col>0</xdr:col>
      <xdr:colOff>76200</xdr:colOff>
      <xdr:row>0</xdr:row>
      <xdr:rowOff>171450</xdr:rowOff>
    </xdr:from>
    <xdr:to>
      <xdr:col>0</xdr:col>
      <xdr:colOff>676275</xdr:colOff>
      <xdr:row>5</xdr:row>
      <xdr:rowOff>0</xdr:rowOff>
    </xdr:to>
    <xdr:pic>
      <xdr:nvPicPr>
        <xdr:cNvPr id="3" name="Picture 18"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71450"/>
          <a:ext cx="6000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476249</xdr:colOff>
      <xdr:row>1</xdr:row>
      <xdr:rowOff>209547</xdr:rowOff>
    </xdr:from>
    <xdr:to>
      <xdr:col>6</xdr:col>
      <xdr:colOff>539027</xdr:colOff>
      <xdr:row>6</xdr:row>
      <xdr:rowOff>166686</xdr:rowOff>
    </xdr:to>
    <xdr:pic>
      <xdr:nvPicPr>
        <xdr:cNvPr id="2" name="1 Imagen" descr="Logo CSJ RGB_0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49" y="400047"/>
          <a:ext cx="6810375" cy="250507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xdr:colOff>
      <xdr:row>0</xdr:row>
      <xdr:rowOff>161925</xdr:rowOff>
    </xdr:from>
    <xdr:to>
      <xdr:col>11</xdr:col>
      <xdr:colOff>238125</xdr:colOff>
      <xdr:row>15</xdr:row>
      <xdr:rowOff>57150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209547</xdr:rowOff>
    </xdr:from>
    <xdr:to>
      <xdr:col>4</xdr:col>
      <xdr:colOff>911369</xdr:colOff>
      <xdr:row>6</xdr:row>
      <xdr:rowOff>166686</xdr:rowOff>
    </xdr:to>
    <xdr:pic>
      <xdr:nvPicPr>
        <xdr:cNvPr id="2" name="1 Imagen" descr="Logo CSJ RGB_0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49" y="400047"/>
          <a:ext cx="6825528" cy="251936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E22"/>
  <sheetViews>
    <sheetView zoomScale="70" zoomScaleNormal="70" workbookViewId="0">
      <selection activeCell="C15" sqref="C15"/>
    </sheetView>
  </sheetViews>
  <sheetFormatPr baseColWidth="10" defaultRowHeight="12.75" x14ac:dyDescent="0.2"/>
  <cols>
    <col min="1" max="1" width="23.28515625" style="3" customWidth="1"/>
    <col min="2" max="2" width="32.42578125" style="3" customWidth="1"/>
    <col min="3" max="3" width="29.42578125" style="3" customWidth="1"/>
    <col min="4" max="4" width="32.42578125" style="3" customWidth="1"/>
    <col min="5" max="256" width="11.42578125" style="3"/>
    <col min="257" max="257" width="23.28515625" style="3" customWidth="1"/>
    <col min="258" max="258" width="32.42578125" style="3" customWidth="1"/>
    <col min="259" max="259" width="29.42578125" style="3" customWidth="1"/>
    <col min="260" max="260" width="32.42578125" style="3" customWidth="1"/>
    <col min="261" max="512" width="11.42578125" style="3"/>
    <col min="513" max="513" width="23.28515625" style="3" customWidth="1"/>
    <col min="514" max="514" width="32.42578125" style="3" customWidth="1"/>
    <col min="515" max="515" width="29.42578125" style="3" customWidth="1"/>
    <col min="516" max="516" width="32.42578125" style="3" customWidth="1"/>
    <col min="517" max="768" width="11.42578125" style="3"/>
    <col min="769" max="769" width="23.28515625" style="3" customWidth="1"/>
    <col min="770" max="770" width="32.42578125" style="3" customWidth="1"/>
    <col min="771" max="771" width="29.42578125" style="3" customWidth="1"/>
    <col min="772" max="772" width="32.42578125" style="3" customWidth="1"/>
    <col min="773" max="1024" width="11.42578125" style="3"/>
    <col min="1025" max="1025" width="23.28515625" style="3" customWidth="1"/>
    <col min="1026" max="1026" width="32.42578125" style="3" customWidth="1"/>
    <col min="1027" max="1027" width="29.42578125" style="3" customWidth="1"/>
    <col min="1028" max="1028" width="32.42578125" style="3" customWidth="1"/>
    <col min="1029" max="1280" width="11.42578125" style="3"/>
    <col min="1281" max="1281" width="23.28515625" style="3" customWidth="1"/>
    <col min="1282" max="1282" width="32.42578125" style="3" customWidth="1"/>
    <col min="1283" max="1283" width="29.42578125" style="3" customWidth="1"/>
    <col min="1284" max="1284" width="32.42578125" style="3" customWidth="1"/>
    <col min="1285" max="1536" width="11.42578125" style="3"/>
    <col min="1537" max="1537" width="23.28515625" style="3" customWidth="1"/>
    <col min="1538" max="1538" width="32.42578125" style="3" customWidth="1"/>
    <col min="1539" max="1539" width="29.42578125" style="3" customWidth="1"/>
    <col min="1540" max="1540" width="32.42578125" style="3" customWidth="1"/>
    <col min="1541" max="1792" width="11.42578125" style="3"/>
    <col min="1793" max="1793" width="23.28515625" style="3" customWidth="1"/>
    <col min="1794" max="1794" width="32.42578125" style="3" customWidth="1"/>
    <col min="1795" max="1795" width="29.42578125" style="3" customWidth="1"/>
    <col min="1796" max="1796" width="32.42578125" style="3" customWidth="1"/>
    <col min="1797" max="2048" width="11.42578125" style="3"/>
    <col min="2049" max="2049" width="23.28515625" style="3" customWidth="1"/>
    <col min="2050" max="2050" width="32.42578125" style="3" customWidth="1"/>
    <col min="2051" max="2051" width="29.42578125" style="3" customWidth="1"/>
    <col min="2052" max="2052" width="32.42578125" style="3" customWidth="1"/>
    <col min="2053" max="2304" width="11.42578125" style="3"/>
    <col min="2305" max="2305" width="23.28515625" style="3" customWidth="1"/>
    <col min="2306" max="2306" width="32.42578125" style="3" customWidth="1"/>
    <col min="2307" max="2307" width="29.42578125" style="3" customWidth="1"/>
    <col min="2308" max="2308" width="32.42578125" style="3" customWidth="1"/>
    <col min="2309" max="2560" width="11.42578125" style="3"/>
    <col min="2561" max="2561" width="23.28515625" style="3" customWidth="1"/>
    <col min="2562" max="2562" width="32.42578125" style="3" customWidth="1"/>
    <col min="2563" max="2563" width="29.42578125" style="3" customWidth="1"/>
    <col min="2564" max="2564" width="32.42578125" style="3" customWidth="1"/>
    <col min="2565" max="2816" width="11.42578125" style="3"/>
    <col min="2817" max="2817" width="23.28515625" style="3" customWidth="1"/>
    <col min="2818" max="2818" width="32.42578125" style="3" customWidth="1"/>
    <col min="2819" max="2819" width="29.42578125" style="3" customWidth="1"/>
    <col min="2820" max="2820" width="32.42578125" style="3" customWidth="1"/>
    <col min="2821" max="3072" width="11.42578125" style="3"/>
    <col min="3073" max="3073" width="23.28515625" style="3" customWidth="1"/>
    <col min="3074" max="3074" width="32.42578125" style="3" customWidth="1"/>
    <col min="3075" max="3075" width="29.42578125" style="3" customWidth="1"/>
    <col min="3076" max="3076" width="32.42578125" style="3" customWidth="1"/>
    <col min="3077" max="3328" width="11.42578125" style="3"/>
    <col min="3329" max="3329" width="23.28515625" style="3" customWidth="1"/>
    <col min="3330" max="3330" width="32.42578125" style="3" customWidth="1"/>
    <col min="3331" max="3331" width="29.42578125" style="3" customWidth="1"/>
    <col min="3332" max="3332" width="32.42578125" style="3" customWidth="1"/>
    <col min="3333" max="3584" width="11.42578125" style="3"/>
    <col min="3585" max="3585" width="23.28515625" style="3" customWidth="1"/>
    <col min="3586" max="3586" width="32.42578125" style="3" customWidth="1"/>
    <col min="3587" max="3587" width="29.42578125" style="3" customWidth="1"/>
    <col min="3588" max="3588" width="32.42578125" style="3" customWidth="1"/>
    <col min="3589" max="3840" width="11.42578125" style="3"/>
    <col min="3841" max="3841" width="23.28515625" style="3" customWidth="1"/>
    <col min="3842" max="3842" width="32.42578125" style="3" customWidth="1"/>
    <col min="3843" max="3843" width="29.42578125" style="3" customWidth="1"/>
    <col min="3844" max="3844" width="32.42578125" style="3" customWidth="1"/>
    <col min="3845" max="4096" width="11.42578125" style="3"/>
    <col min="4097" max="4097" width="23.28515625" style="3" customWidth="1"/>
    <col min="4098" max="4098" width="32.42578125" style="3" customWidth="1"/>
    <col min="4099" max="4099" width="29.42578125" style="3" customWidth="1"/>
    <col min="4100" max="4100" width="32.42578125" style="3" customWidth="1"/>
    <col min="4101" max="4352" width="11.42578125" style="3"/>
    <col min="4353" max="4353" width="23.28515625" style="3" customWidth="1"/>
    <col min="4354" max="4354" width="32.42578125" style="3" customWidth="1"/>
    <col min="4355" max="4355" width="29.42578125" style="3" customWidth="1"/>
    <col min="4356" max="4356" width="32.42578125" style="3" customWidth="1"/>
    <col min="4357" max="4608" width="11.42578125" style="3"/>
    <col min="4609" max="4609" width="23.28515625" style="3" customWidth="1"/>
    <col min="4610" max="4610" width="32.42578125" style="3" customWidth="1"/>
    <col min="4611" max="4611" width="29.42578125" style="3" customWidth="1"/>
    <col min="4612" max="4612" width="32.42578125" style="3" customWidth="1"/>
    <col min="4613" max="4864" width="11.42578125" style="3"/>
    <col min="4865" max="4865" width="23.28515625" style="3" customWidth="1"/>
    <col min="4866" max="4866" width="32.42578125" style="3" customWidth="1"/>
    <col min="4867" max="4867" width="29.42578125" style="3" customWidth="1"/>
    <col min="4868" max="4868" width="32.42578125" style="3" customWidth="1"/>
    <col min="4869" max="5120" width="11.42578125" style="3"/>
    <col min="5121" max="5121" width="23.28515625" style="3" customWidth="1"/>
    <col min="5122" max="5122" width="32.42578125" style="3" customWidth="1"/>
    <col min="5123" max="5123" width="29.42578125" style="3" customWidth="1"/>
    <col min="5124" max="5124" width="32.42578125" style="3" customWidth="1"/>
    <col min="5125" max="5376" width="11.42578125" style="3"/>
    <col min="5377" max="5377" width="23.28515625" style="3" customWidth="1"/>
    <col min="5378" max="5378" width="32.42578125" style="3" customWidth="1"/>
    <col min="5379" max="5379" width="29.42578125" style="3" customWidth="1"/>
    <col min="5380" max="5380" width="32.42578125" style="3" customWidth="1"/>
    <col min="5381" max="5632" width="11.42578125" style="3"/>
    <col min="5633" max="5633" width="23.28515625" style="3" customWidth="1"/>
    <col min="5634" max="5634" width="32.42578125" style="3" customWidth="1"/>
    <col min="5635" max="5635" width="29.42578125" style="3" customWidth="1"/>
    <col min="5636" max="5636" width="32.42578125" style="3" customWidth="1"/>
    <col min="5637" max="5888" width="11.42578125" style="3"/>
    <col min="5889" max="5889" width="23.28515625" style="3" customWidth="1"/>
    <col min="5890" max="5890" width="32.42578125" style="3" customWidth="1"/>
    <col min="5891" max="5891" width="29.42578125" style="3" customWidth="1"/>
    <col min="5892" max="5892" width="32.42578125" style="3" customWidth="1"/>
    <col min="5893" max="6144" width="11.42578125" style="3"/>
    <col min="6145" max="6145" width="23.28515625" style="3" customWidth="1"/>
    <col min="6146" max="6146" width="32.42578125" style="3" customWidth="1"/>
    <col min="6147" max="6147" width="29.42578125" style="3" customWidth="1"/>
    <col min="6148" max="6148" width="32.42578125" style="3" customWidth="1"/>
    <col min="6149" max="6400" width="11.42578125" style="3"/>
    <col min="6401" max="6401" width="23.28515625" style="3" customWidth="1"/>
    <col min="6402" max="6402" width="32.42578125" style="3" customWidth="1"/>
    <col min="6403" max="6403" width="29.42578125" style="3" customWidth="1"/>
    <col min="6404" max="6404" width="32.42578125" style="3" customWidth="1"/>
    <col min="6405" max="6656" width="11.42578125" style="3"/>
    <col min="6657" max="6657" width="23.28515625" style="3" customWidth="1"/>
    <col min="6658" max="6658" width="32.42578125" style="3" customWidth="1"/>
    <col min="6659" max="6659" width="29.42578125" style="3" customWidth="1"/>
    <col min="6660" max="6660" width="32.42578125" style="3" customWidth="1"/>
    <col min="6661" max="6912" width="11.42578125" style="3"/>
    <col min="6913" max="6913" width="23.28515625" style="3" customWidth="1"/>
    <col min="6914" max="6914" width="32.42578125" style="3" customWidth="1"/>
    <col min="6915" max="6915" width="29.42578125" style="3" customWidth="1"/>
    <col min="6916" max="6916" width="32.42578125" style="3" customWidth="1"/>
    <col min="6917" max="7168" width="11.42578125" style="3"/>
    <col min="7169" max="7169" width="23.28515625" style="3" customWidth="1"/>
    <col min="7170" max="7170" width="32.42578125" style="3" customWidth="1"/>
    <col min="7171" max="7171" width="29.42578125" style="3" customWidth="1"/>
    <col min="7172" max="7172" width="32.42578125" style="3" customWidth="1"/>
    <col min="7173" max="7424" width="11.42578125" style="3"/>
    <col min="7425" max="7425" width="23.28515625" style="3" customWidth="1"/>
    <col min="7426" max="7426" width="32.42578125" style="3" customWidth="1"/>
    <col min="7427" max="7427" width="29.42578125" style="3" customWidth="1"/>
    <col min="7428" max="7428" width="32.42578125" style="3" customWidth="1"/>
    <col min="7429" max="7680" width="11.42578125" style="3"/>
    <col min="7681" max="7681" width="23.28515625" style="3" customWidth="1"/>
    <col min="7682" max="7682" width="32.42578125" style="3" customWidth="1"/>
    <col min="7683" max="7683" width="29.42578125" style="3" customWidth="1"/>
    <col min="7684" max="7684" width="32.42578125" style="3" customWidth="1"/>
    <col min="7685" max="7936" width="11.42578125" style="3"/>
    <col min="7937" max="7937" width="23.28515625" style="3" customWidth="1"/>
    <col min="7938" max="7938" width="32.42578125" style="3" customWidth="1"/>
    <col min="7939" max="7939" width="29.42578125" style="3" customWidth="1"/>
    <col min="7940" max="7940" width="32.42578125" style="3" customWidth="1"/>
    <col min="7941" max="8192" width="11.42578125" style="3"/>
    <col min="8193" max="8193" width="23.28515625" style="3" customWidth="1"/>
    <col min="8194" max="8194" width="32.42578125" style="3" customWidth="1"/>
    <col min="8195" max="8195" width="29.42578125" style="3" customWidth="1"/>
    <col min="8196" max="8196" width="32.42578125" style="3" customWidth="1"/>
    <col min="8197" max="8448" width="11.42578125" style="3"/>
    <col min="8449" max="8449" width="23.28515625" style="3" customWidth="1"/>
    <col min="8450" max="8450" width="32.42578125" style="3" customWidth="1"/>
    <col min="8451" max="8451" width="29.42578125" style="3" customWidth="1"/>
    <col min="8452" max="8452" width="32.42578125" style="3" customWidth="1"/>
    <col min="8453" max="8704" width="11.42578125" style="3"/>
    <col min="8705" max="8705" width="23.28515625" style="3" customWidth="1"/>
    <col min="8706" max="8706" width="32.42578125" style="3" customWidth="1"/>
    <col min="8707" max="8707" width="29.42578125" style="3" customWidth="1"/>
    <col min="8708" max="8708" width="32.42578125" style="3" customWidth="1"/>
    <col min="8709" max="8960" width="11.42578125" style="3"/>
    <col min="8961" max="8961" width="23.28515625" style="3" customWidth="1"/>
    <col min="8962" max="8962" width="32.42578125" style="3" customWidth="1"/>
    <col min="8963" max="8963" width="29.42578125" style="3" customWidth="1"/>
    <col min="8964" max="8964" width="32.42578125" style="3" customWidth="1"/>
    <col min="8965" max="9216" width="11.42578125" style="3"/>
    <col min="9217" max="9217" width="23.28515625" style="3" customWidth="1"/>
    <col min="9218" max="9218" width="32.42578125" style="3" customWidth="1"/>
    <col min="9219" max="9219" width="29.42578125" style="3" customWidth="1"/>
    <col min="9220" max="9220" width="32.42578125" style="3" customWidth="1"/>
    <col min="9221" max="9472" width="11.42578125" style="3"/>
    <col min="9473" max="9473" width="23.28515625" style="3" customWidth="1"/>
    <col min="9474" max="9474" width="32.42578125" style="3" customWidth="1"/>
    <col min="9475" max="9475" width="29.42578125" style="3" customWidth="1"/>
    <col min="9476" max="9476" width="32.42578125" style="3" customWidth="1"/>
    <col min="9477" max="9728" width="11.42578125" style="3"/>
    <col min="9729" max="9729" width="23.28515625" style="3" customWidth="1"/>
    <col min="9730" max="9730" width="32.42578125" style="3" customWidth="1"/>
    <col min="9731" max="9731" width="29.42578125" style="3" customWidth="1"/>
    <col min="9732" max="9732" width="32.42578125" style="3" customWidth="1"/>
    <col min="9733" max="9984" width="11.42578125" style="3"/>
    <col min="9985" max="9985" width="23.28515625" style="3" customWidth="1"/>
    <col min="9986" max="9986" width="32.42578125" style="3" customWidth="1"/>
    <col min="9987" max="9987" width="29.42578125" style="3" customWidth="1"/>
    <col min="9988" max="9988" width="32.42578125" style="3" customWidth="1"/>
    <col min="9989" max="10240" width="11.42578125" style="3"/>
    <col min="10241" max="10241" width="23.28515625" style="3" customWidth="1"/>
    <col min="10242" max="10242" width="32.42578125" style="3" customWidth="1"/>
    <col min="10243" max="10243" width="29.42578125" style="3" customWidth="1"/>
    <col min="10244" max="10244" width="32.42578125" style="3" customWidth="1"/>
    <col min="10245" max="10496" width="11.42578125" style="3"/>
    <col min="10497" max="10497" width="23.28515625" style="3" customWidth="1"/>
    <col min="10498" max="10498" width="32.42578125" style="3" customWidth="1"/>
    <col min="10499" max="10499" width="29.42578125" style="3" customWidth="1"/>
    <col min="10500" max="10500" width="32.42578125" style="3" customWidth="1"/>
    <col min="10501" max="10752" width="11.42578125" style="3"/>
    <col min="10753" max="10753" width="23.28515625" style="3" customWidth="1"/>
    <col min="10754" max="10754" width="32.42578125" style="3" customWidth="1"/>
    <col min="10755" max="10755" width="29.42578125" style="3" customWidth="1"/>
    <col min="10756" max="10756" width="32.42578125" style="3" customWidth="1"/>
    <col min="10757" max="11008" width="11.42578125" style="3"/>
    <col min="11009" max="11009" width="23.28515625" style="3" customWidth="1"/>
    <col min="11010" max="11010" width="32.42578125" style="3" customWidth="1"/>
    <col min="11011" max="11011" width="29.42578125" style="3" customWidth="1"/>
    <col min="11012" max="11012" width="32.42578125" style="3" customWidth="1"/>
    <col min="11013" max="11264" width="11.42578125" style="3"/>
    <col min="11265" max="11265" width="23.28515625" style="3" customWidth="1"/>
    <col min="11266" max="11266" width="32.42578125" style="3" customWidth="1"/>
    <col min="11267" max="11267" width="29.42578125" style="3" customWidth="1"/>
    <col min="11268" max="11268" width="32.42578125" style="3" customWidth="1"/>
    <col min="11269" max="11520" width="11.42578125" style="3"/>
    <col min="11521" max="11521" width="23.28515625" style="3" customWidth="1"/>
    <col min="11522" max="11522" width="32.42578125" style="3" customWidth="1"/>
    <col min="11523" max="11523" width="29.42578125" style="3" customWidth="1"/>
    <col min="11524" max="11524" width="32.42578125" style="3" customWidth="1"/>
    <col min="11525" max="11776" width="11.42578125" style="3"/>
    <col min="11777" max="11777" width="23.28515625" style="3" customWidth="1"/>
    <col min="11778" max="11778" width="32.42578125" style="3" customWidth="1"/>
    <col min="11779" max="11779" width="29.42578125" style="3" customWidth="1"/>
    <col min="11780" max="11780" width="32.42578125" style="3" customWidth="1"/>
    <col min="11781" max="12032" width="11.42578125" style="3"/>
    <col min="12033" max="12033" width="23.28515625" style="3" customWidth="1"/>
    <col min="12034" max="12034" width="32.42578125" style="3" customWidth="1"/>
    <col min="12035" max="12035" width="29.42578125" style="3" customWidth="1"/>
    <col min="12036" max="12036" width="32.42578125" style="3" customWidth="1"/>
    <col min="12037" max="12288" width="11.42578125" style="3"/>
    <col min="12289" max="12289" width="23.28515625" style="3" customWidth="1"/>
    <col min="12290" max="12290" width="32.42578125" style="3" customWidth="1"/>
    <col min="12291" max="12291" width="29.42578125" style="3" customWidth="1"/>
    <col min="12292" max="12292" width="32.42578125" style="3" customWidth="1"/>
    <col min="12293" max="12544" width="11.42578125" style="3"/>
    <col min="12545" max="12545" width="23.28515625" style="3" customWidth="1"/>
    <col min="12546" max="12546" width="32.42578125" style="3" customWidth="1"/>
    <col min="12547" max="12547" width="29.42578125" style="3" customWidth="1"/>
    <col min="12548" max="12548" width="32.42578125" style="3" customWidth="1"/>
    <col min="12549" max="12800" width="11.42578125" style="3"/>
    <col min="12801" max="12801" width="23.28515625" style="3" customWidth="1"/>
    <col min="12802" max="12802" width="32.42578125" style="3" customWidth="1"/>
    <col min="12803" max="12803" width="29.42578125" style="3" customWidth="1"/>
    <col min="12804" max="12804" width="32.42578125" style="3" customWidth="1"/>
    <col min="12805" max="13056" width="11.42578125" style="3"/>
    <col min="13057" max="13057" width="23.28515625" style="3" customWidth="1"/>
    <col min="13058" max="13058" width="32.42578125" style="3" customWidth="1"/>
    <col min="13059" max="13059" width="29.42578125" style="3" customWidth="1"/>
    <col min="13060" max="13060" width="32.42578125" style="3" customWidth="1"/>
    <col min="13061" max="13312" width="11.42578125" style="3"/>
    <col min="13313" max="13313" width="23.28515625" style="3" customWidth="1"/>
    <col min="13314" max="13314" width="32.42578125" style="3" customWidth="1"/>
    <col min="13315" max="13315" width="29.42578125" style="3" customWidth="1"/>
    <col min="13316" max="13316" width="32.42578125" style="3" customWidth="1"/>
    <col min="13317" max="13568" width="11.42578125" style="3"/>
    <col min="13569" max="13569" width="23.28515625" style="3" customWidth="1"/>
    <col min="13570" max="13570" width="32.42578125" style="3" customWidth="1"/>
    <col min="13571" max="13571" width="29.42578125" style="3" customWidth="1"/>
    <col min="13572" max="13572" width="32.42578125" style="3" customWidth="1"/>
    <col min="13573" max="13824" width="11.42578125" style="3"/>
    <col min="13825" max="13825" width="23.28515625" style="3" customWidth="1"/>
    <col min="13826" max="13826" width="32.42578125" style="3" customWidth="1"/>
    <col min="13827" max="13827" width="29.42578125" style="3" customWidth="1"/>
    <col min="13828" max="13828" width="32.42578125" style="3" customWidth="1"/>
    <col min="13829" max="14080" width="11.42578125" style="3"/>
    <col min="14081" max="14081" width="23.28515625" style="3" customWidth="1"/>
    <col min="14082" max="14082" width="32.42578125" style="3" customWidth="1"/>
    <col min="14083" max="14083" width="29.42578125" style="3" customWidth="1"/>
    <col min="14084" max="14084" width="32.42578125" style="3" customWidth="1"/>
    <col min="14085" max="14336" width="11.42578125" style="3"/>
    <col min="14337" max="14337" width="23.28515625" style="3" customWidth="1"/>
    <col min="14338" max="14338" width="32.42578125" style="3" customWidth="1"/>
    <col min="14339" max="14339" width="29.42578125" style="3" customWidth="1"/>
    <col min="14340" max="14340" width="32.42578125" style="3" customWidth="1"/>
    <col min="14341" max="14592" width="11.42578125" style="3"/>
    <col min="14593" max="14593" width="23.28515625" style="3" customWidth="1"/>
    <col min="14594" max="14594" width="32.42578125" style="3" customWidth="1"/>
    <col min="14595" max="14595" width="29.42578125" style="3" customWidth="1"/>
    <col min="14596" max="14596" width="32.42578125" style="3" customWidth="1"/>
    <col min="14597" max="14848" width="11.42578125" style="3"/>
    <col min="14849" max="14849" width="23.28515625" style="3" customWidth="1"/>
    <col min="14850" max="14850" width="32.42578125" style="3" customWidth="1"/>
    <col min="14851" max="14851" width="29.42578125" style="3" customWidth="1"/>
    <col min="14852" max="14852" width="32.42578125" style="3" customWidth="1"/>
    <col min="14853" max="15104" width="11.42578125" style="3"/>
    <col min="15105" max="15105" width="23.28515625" style="3" customWidth="1"/>
    <col min="15106" max="15106" width="32.42578125" style="3" customWidth="1"/>
    <col min="15107" max="15107" width="29.42578125" style="3" customWidth="1"/>
    <col min="15108" max="15108" width="32.42578125" style="3" customWidth="1"/>
    <col min="15109" max="15360" width="11.42578125" style="3"/>
    <col min="15361" max="15361" width="23.28515625" style="3" customWidth="1"/>
    <col min="15362" max="15362" width="32.42578125" style="3" customWidth="1"/>
    <col min="15363" max="15363" width="29.42578125" style="3" customWidth="1"/>
    <col min="15364" max="15364" width="32.42578125" style="3" customWidth="1"/>
    <col min="15365" max="15616" width="11.42578125" style="3"/>
    <col min="15617" max="15617" width="23.28515625" style="3" customWidth="1"/>
    <col min="15618" max="15618" width="32.42578125" style="3" customWidth="1"/>
    <col min="15619" max="15619" width="29.42578125" style="3" customWidth="1"/>
    <col min="15620" max="15620" width="32.42578125" style="3" customWidth="1"/>
    <col min="15621" max="15872" width="11.42578125" style="3"/>
    <col min="15873" max="15873" width="23.28515625" style="3" customWidth="1"/>
    <col min="15874" max="15874" width="32.42578125" style="3" customWidth="1"/>
    <col min="15875" max="15875" width="29.42578125" style="3" customWidth="1"/>
    <col min="15876" max="15876" width="32.42578125" style="3" customWidth="1"/>
    <col min="15877" max="16128" width="11.42578125" style="3"/>
    <col min="16129" max="16129" width="23.28515625" style="3" customWidth="1"/>
    <col min="16130" max="16130" width="32.42578125" style="3" customWidth="1"/>
    <col min="16131" max="16131" width="29.42578125" style="3" customWidth="1"/>
    <col min="16132" max="16132" width="32.42578125" style="3" customWidth="1"/>
    <col min="16133" max="16384" width="11.42578125" style="3"/>
  </cols>
  <sheetData>
    <row r="1" spans="1:5" ht="15.75" x14ac:dyDescent="0.25">
      <c r="A1" s="145"/>
      <c r="B1" s="145"/>
      <c r="C1" s="145"/>
      <c r="D1" s="145"/>
    </row>
    <row r="2" spans="1:5" ht="15.75" x14ac:dyDescent="0.25">
      <c r="A2" s="145" t="s">
        <v>58</v>
      </c>
      <c r="B2" s="145"/>
      <c r="C2" s="145"/>
      <c r="D2" s="145"/>
    </row>
    <row r="3" spans="1:5" ht="15.75" x14ac:dyDescent="0.25">
      <c r="A3" s="145" t="s">
        <v>59</v>
      </c>
      <c r="B3" s="145"/>
      <c r="C3" s="145"/>
      <c r="D3" s="145"/>
    </row>
    <row r="4" spans="1:5" ht="15.75" x14ac:dyDescent="0.25">
      <c r="A4" s="145" t="s">
        <v>60</v>
      </c>
      <c r="B4" s="145"/>
      <c r="C4" s="145"/>
      <c r="D4" s="145"/>
    </row>
    <row r="6" spans="1:5" ht="15.75" x14ac:dyDescent="0.2">
      <c r="A6" s="146" t="s">
        <v>61</v>
      </c>
      <c r="B6" s="146"/>
      <c r="C6" s="147"/>
      <c r="D6" s="148"/>
    </row>
    <row r="7" spans="1:5" s="5" customFormat="1" ht="15" x14ac:dyDescent="0.2">
      <c r="A7" s="4"/>
      <c r="B7" s="4"/>
      <c r="C7" s="4"/>
      <c r="D7" s="4"/>
    </row>
    <row r="8" spans="1:5" ht="43.5" customHeight="1" x14ac:dyDescent="0.2">
      <c r="A8" s="6" t="s">
        <v>62</v>
      </c>
      <c r="B8" s="7" t="s">
        <v>63</v>
      </c>
      <c r="C8" s="8" t="s">
        <v>64</v>
      </c>
      <c r="D8" s="9"/>
      <c r="E8" s="10"/>
    </row>
    <row r="9" spans="1:5" ht="32.25" customHeight="1" x14ac:dyDescent="0.2">
      <c r="A9" s="11" t="s">
        <v>65</v>
      </c>
      <c r="B9" s="142"/>
      <c r="C9" s="143"/>
      <c r="D9" s="144"/>
      <c r="E9" s="10"/>
    </row>
    <row r="10" spans="1:5" ht="27.75" customHeight="1" x14ac:dyDescent="0.2">
      <c r="A10" s="11" t="s">
        <v>66</v>
      </c>
      <c r="B10" s="152"/>
      <c r="C10" s="153"/>
      <c r="D10" s="154"/>
      <c r="E10" s="10"/>
    </row>
    <row r="11" spans="1:5" ht="27.75" customHeight="1" x14ac:dyDescent="0.2">
      <c r="A11" s="155" t="s">
        <v>67</v>
      </c>
      <c r="B11" s="156"/>
      <c r="C11" s="152"/>
      <c r="D11" s="154"/>
      <c r="E11" s="10"/>
    </row>
    <row r="12" spans="1:5" x14ac:dyDescent="0.2">
      <c r="A12" s="12" t="s">
        <v>68</v>
      </c>
      <c r="B12" s="13"/>
      <c r="C12" s="14" t="s">
        <v>69</v>
      </c>
      <c r="D12" s="15"/>
      <c r="E12" s="10"/>
    </row>
    <row r="13" spans="1:5" x14ac:dyDescent="0.2">
      <c r="A13" s="12" t="s">
        <v>70</v>
      </c>
      <c r="B13" s="13"/>
      <c r="C13" s="14" t="s">
        <v>71</v>
      </c>
      <c r="D13" s="15"/>
      <c r="E13" s="10"/>
    </row>
    <row r="14" spans="1:5" ht="39" customHeight="1" x14ac:dyDescent="0.2">
      <c r="A14" s="12" t="s">
        <v>72</v>
      </c>
      <c r="B14" s="13"/>
      <c r="C14" s="14" t="s">
        <v>73</v>
      </c>
      <c r="D14" s="15"/>
      <c r="E14" s="10"/>
    </row>
    <row r="15" spans="1:5" ht="40.5" customHeight="1" x14ac:dyDescent="0.2">
      <c r="A15" s="12" t="s">
        <v>74</v>
      </c>
      <c r="B15" s="16"/>
      <c r="C15" s="14" t="s">
        <v>75</v>
      </c>
      <c r="D15" s="15"/>
      <c r="E15" s="10"/>
    </row>
    <row r="16" spans="1:5" ht="25.5" x14ac:dyDescent="0.2">
      <c r="A16" s="12" t="s">
        <v>76</v>
      </c>
      <c r="B16" s="13"/>
      <c r="C16" s="14" t="s">
        <v>77</v>
      </c>
      <c r="D16" s="15"/>
      <c r="E16" s="10"/>
    </row>
    <row r="17" spans="1:5" ht="15.75" x14ac:dyDescent="0.2">
      <c r="A17" s="157" t="s">
        <v>78</v>
      </c>
      <c r="B17" s="158"/>
      <c r="C17" s="159"/>
      <c r="D17" s="160"/>
      <c r="E17" s="10"/>
    </row>
    <row r="18" spans="1:5" ht="32.25" customHeight="1" x14ac:dyDescent="0.2">
      <c r="A18" s="12" t="s">
        <v>79</v>
      </c>
      <c r="B18" s="152"/>
      <c r="C18" s="153"/>
      <c r="D18" s="154"/>
      <c r="E18" s="10"/>
    </row>
    <row r="19" spans="1:5" ht="25.5" customHeight="1" x14ac:dyDescent="0.2">
      <c r="A19" s="12" t="s">
        <v>80</v>
      </c>
      <c r="B19" s="152"/>
      <c r="C19" s="153"/>
      <c r="D19" s="154"/>
      <c r="E19" s="10"/>
    </row>
    <row r="20" spans="1:5" ht="45" customHeight="1" x14ac:dyDescent="0.2">
      <c r="A20" s="17" t="s">
        <v>81</v>
      </c>
      <c r="B20" s="149"/>
      <c r="C20" s="150"/>
      <c r="D20" s="151"/>
      <c r="E20" s="10"/>
    </row>
    <row r="21" spans="1:5" x14ac:dyDescent="0.2">
      <c r="A21" s="10"/>
      <c r="B21" s="10"/>
      <c r="C21" s="10"/>
      <c r="D21" s="10"/>
      <c r="E21" s="10"/>
    </row>
    <row r="22" spans="1:5" s="18" customFormat="1" ht="11.25" x14ac:dyDescent="0.2"/>
  </sheetData>
  <mergeCells count="13">
    <mergeCell ref="B20:D20"/>
    <mergeCell ref="B10:D10"/>
    <mergeCell ref="A11:B11"/>
    <mergeCell ref="C11:D11"/>
    <mergeCell ref="A17:D17"/>
    <mergeCell ref="B18:D18"/>
    <mergeCell ref="B19:D19"/>
    <mergeCell ref="B9:D9"/>
    <mergeCell ref="A1:D1"/>
    <mergeCell ref="A2:D2"/>
    <mergeCell ref="A3:D3"/>
    <mergeCell ref="A4:D4"/>
    <mergeCell ref="A6:D6"/>
  </mergeCells>
  <printOptions horizontalCentered="1"/>
  <pageMargins left="0.78740157480314965" right="0.78740157480314965" top="0.59055118110236227" bottom="0.59055118110236227" header="0.19685039370078741" footer="0.19685039370078741"/>
  <pageSetup orientation="landscape" verticalDpi="200" r:id="rId1"/>
  <headerFooter alignWithMargins="0">
    <oddFooter>&amp;L&amp;8Código: I-PROCESO-##&amp;C&amp;8Versión 00
&amp;R&amp;8Pág.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00B0F0"/>
  </sheetPr>
  <dimension ref="A1:BK28"/>
  <sheetViews>
    <sheetView topLeftCell="A13" zoomScale="55" zoomScaleNormal="55" zoomScaleSheetLayoutView="70" workbookViewId="0">
      <pane xSplit="6" ySplit="3" topLeftCell="G16" activePane="bottomRight" state="frozen"/>
      <selection activeCell="A13" sqref="A13"/>
      <selection pane="topRight" activeCell="G13" sqref="G13"/>
      <selection pane="bottomLeft" activeCell="A16" sqref="A16"/>
      <selection pane="bottomRight" activeCell="G16" sqref="G16"/>
    </sheetView>
  </sheetViews>
  <sheetFormatPr baseColWidth="10" defaultRowHeight="15" x14ac:dyDescent="0.25"/>
  <cols>
    <col min="1" max="1" width="19" style="2" customWidth="1"/>
    <col min="2" max="2" width="20.7109375" style="1" customWidth="1"/>
    <col min="3" max="4" width="10.7109375" style="2" customWidth="1"/>
    <col min="5" max="5" width="12.85546875" style="2" customWidth="1"/>
    <col min="6" max="6" width="27.42578125" style="2" customWidth="1"/>
    <col min="7" max="7" width="28.28515625" style="2" customWidth="1"/>
    <col min="8" max="8" width="23.85546875" style="2" customWidth="1"/>
    <col min="9" max="9" width="15.7109375" style="2" customWidth="1"/>
    <col min="10" max="10" width="18.28515625" style="2" customWidth="1"/>
    <col min="11" max="11" width="15.7109375" style="2" customWidth="1"/>
    <col min="12" max="12" width="15" style="2" customWidth="1"/>
    <col min="13" max="13" width="6" style="2" customWidth="1"/>
    <col min="14" max="14" width="31.140625" style="2" customWidth="1"/>
    <col min="15" max="15" width="27" style="2" hidden="1" customWidth="1"/>
    <col min="16" max="16" width="26.5703125" style="2" hidden="1" customWidth="1"/>
    <col min="17" max="19" width="15.7109375" style="2" customWidth="1"/>
    <col min="20" max="20" width="48.140625" customWidth="1"/>
    <col min="21" max="21" width="29.42578125" customWidth="1"/>
    <col min="22" max="22" width="13.28515625" customWidth="1"/>
    <col min="23" max="24" width="13.7109375" customWidth="1"/>
    <col min="25" max="25" width="40.42578125" customWidth="1"/>
    <col min="26" max="26" width="26.5703125" customWidth="1"/>
    <col min="27" max="27" width="14" customWidth="1"/>
    <col min="28" max="29" width="14.28515625" customWidth="1"/>
    <col min="30" max="30" width="56.140625" customWidth="1"/>
    <col min="31" max="31" width="35" customWidth="1"/>
    <col min="32" max="34" width="12.7109375" customWidth="1"/>
    <col min="35" max="35" width="41.140625" customWidth="1"/>
    <col min="36" max="36" width="33.7109375" customWidth="1"/>
    <col min="37" max="39" width="12.7109375" customWidth="1"/>
    <col min="40" max="40" width="42.42578125" customWidth="1"/>
    <col min="41" max="41" width="36.42578125" customWidth="1"/>
    <col min="42" max="44" width="15.7109375" customWidth="1"/>
    <col min="45" max="45" width="47.5703125" customWidth="1"/>
    <col min="46" max="46" width="22.140625" customWidth="1"/>
    <col min="47" max="47" width="13" hidden="1" customWidth="1"/>
    <col min="48" max="48" width="6.42578125" hidden="1" customWidth="1"/>
    <col min="49" max="49" width="23.5703125" hidden="1" customWidth="1"/>
    <col min="50" max="50" width="22.140625" hidden="1" customWidth="1"/>
    <col min="51" max="51" width="42.28515625" hidden="1" customWidth="1"/>
    <col min="52" max="52" width="26.5703125" hidden="1" customWidth="1"/>
    <col min="53" max="54" width="42.28515625" hidden="1" customWidth="1"/>
    <col min="55" max="57" width="12.7109375" customWidth="1"/>
    <col min="58" max="58" width="79.42578125" customWidth="1"/>
    <col min="59" max="16384" width="11.42578125" style="110"/>
  </cols>
  <sheetData>
    <row r="1" spans="1:58" ht="15" customHeight="1" x14ac:dyDescent="0.25">
      <c r="A1" s="194"/>
      <c r="B1" s="195"/>
      <c r="C1" s="195"/>
      <c r="D1" s="195"/>
      <c r="E1" s="195"/>
      <c r="F1" s="195"/>
      <c r="G1" s="195"/>
      <c r="H1" s="195"/>
      <c r="I1" s="195"/>
      <c r="J1" s="195"/>
      <c r="K1" s="195"/>
      <c r="L1" s="195"/>
      <c r="M1" s="195"/>
      <c r="N1" s="212" t="s">
        <v>11</v>
      </c>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3"/>
      <c r="BF1" s="214"/>
    </row>
    <row r="2" spans="1:58" ht="69.75" customHeight="1" x14ac:dyDescent="0.25">
      <c r="A2" s="196"/>
      <c r="B2" s="197"/>
      <c r="C2" s="197"/>
      <c r="D2" s="197"/>
      <c r="E2" s="197"/>
      <c r="F2" s="197"/>
      <c r="G2" s="197"/>
      <c r="H2" s="197"/>
      <c r="I2" s="197"/>
      <c r="J2" s="197"/>
      <c r="K2" s="197"/>
      <c r="L2" s="197"/>
      <c r="M2" s="197"/>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6"/>
      <c r="BF2" s="217"/>
    </row>
    <row r="3" spans="1:58" ht="69.75" customHeight="1" x14ac:dyDescent="0.25">
      <c r="A3" s="196"/>
      <c r="B3" s="197"/>
      <c r="C3" s="197"/>
      <c r="D3" s="197"/>
      <c r="E3" s="197"/>
      <c r="F3" s="197"/>
      <c r="G3" s="197"/>
      <c r="H3" s="197"/>
      <c r="I3" s="197"/>
      <c r="J3" s="197"/>
      <c r="K3" s="197"/>
      <c r="L3" s="197"/>
      <c r="M3" s="197"/>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6"/>
      <c r="BF3" s="217"/>
    </row>
    <row r="4" spans="1:58" ht="32.25" customHeight="1" x14ac:dyDescent="0.25">
      <c r="A4" s="196"/>
      <c r="B4" s="197"/>
      <c r="C4" s="197"/>
      <c r="D4" s="197"/>
      <c r="E4" s="197"/>
      <c r="F4" s="197"/>
      <c r="G4" s="197"/>
      <c r="H4" s="197"/>
      <c r="I4" s="197"/>
      <c r="J4" s="197"/>
      <c r="K4" s="197"/>
      <c r="L4" s="197"/>
      <c r="M4" s="197"/>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6"/>
      <c r="BF4" s="217"/>
    </row>
    <row r="5" spans="1:58" ht="15" customHeight="1" x14ac:dyDescent="0.25">
      <c r="A5" s="196"/>
      <c r="B5" s="197"/>
      <c r="C5" s="197"/>
      <c r="D5" s="197"/>
      <c r="E5" s="197"/>
      <c r="F5" s="197"/>
      <c r="G5" s="197"/>
      <c r="H5" s="197"/>
      <c r="I5" s="197"/>
      <c r="J5" s="197"/>
      <c r="K5" s="197"/>
      <c r="L5" s="197"/>
      <c r="M5" s="197"/>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6"/>
      <c r="BF5" s="217"/>
    </row>
    <row r="6" spans="1:58" ht="15" customHeight="1" x14ac:dyDescent="0.25">
      <c r="A6" s="196"/>
      <c r="B6" s="197"/>
      <c r="C6" s="197"/>
      <c r="D6" s="197"/>
      <c r="E6" s="197"/>
      <c r="F6" s="197"/>
      <c r="G6" s="197"/>
      <c r="H6" s="197"/>
      <c r="I6" s="197"/>
      <c r="J6" s="197"/>
      <c r="K6" s="197"/>
      <c r="L6" s="197"/>
      <c r="M6" s="197"/>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6"/>
      <c r="BF6" s="217"/>
    </row>
    <row r="7" spans="1:58" ht="15" customHeight="1" x14ac:dyDescent="0.25">
      <c r="A7" s="196"/>
      <c r="B7" s="197"/>
      <c r="C7" s="197"/>
      <c r="D7" s="197"/>
      <c r="E7" s="197"/>
      <c r="F7" s="197"/>
      <c r="G7" s="197"/>
      <c r="H7" s="197"/>
      <c r="I7" s="197"/>
      <c r="J7" s="197"/>
      <c r="K7" s="197"/>
      <c r="L7" s="197"/>
      <c r="M7" s="197"/>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6"/>
      <c r="BF7" s="217"/>
    </row>
    <row r="8" spans="1:58" ht="17.25" customHeight="1" thickBot="1" x14ac:dyDescent="0.3">
      <c r="A8" s="198"/>
      <c r="B8" s="199"/>
      <c r="C8" s="199"/>
      <c r="D8" s="199"/>
      <c r="E8" s="199"/>
      <c r="F8" s="199"/>
      <c r="G8" s="199"/>
      <c r="H8" s="199"/>
      <c r="I8" s="199"/>
      <c r="J8" s="199"/>
      <c r="K8" s="199"/>
      <c r="L8" s="199"/>
      <c r="M8" s="199"/>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9"/>
      <c r="BF8" s="220"/>
    </row>
    <row r="9" spans="1:58" s="111" customFormat="1" ht="12" customHeight="1" thickBot="1" x14ac:dyDescent="0.3">
      <c r="A9" s="29"/>
      <c r="B9" s="30"/>
      <c r="C9" s="31"/>
      <c r="D9" s="26"/>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8"/>
    </row>
    <row r="10" spans="1:58" s="111" customFormat="1" ht="33" customHeight="1" x14ac:dyDescent="0.25">
      <c r="A10" s="200" t="s">
        <v>91</v>
      </c>
      <c r="B10" s="201"/>
      <c r="C10" s="201"/>
      <c r="D10" s="201"/>
      <c r="E10" s="201"/>
      <c r="F10" s="201"/>
      <c r="G10" s="201"/>
      <c r="H10" s="201"/>
      <c r="I10" s="201"/>
      <c r="J10" s="201"/>
      <c r="K10" s="201"/>
      <c r="L10" s="201"/>
      <c r="M10" s="201"/>
      <c r="N10" s="201"/>
      <c r="O10" s="201"/>
      <c r="P10" s="201"/>
      <c r="Q10" s="201"/>
      <c r="R10" s="202"/>
      <c r="S10" s="100"/>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row>
    <row r="11" spans="1:58" s="111" customFormat="1" ht="33" customHeight="1" x14ac:dyDescent="0.25">
      <c r="A11" s="200" t="s">
        <v>92</v>
      </c>
      <c r="B11" s="201"/>
      <c r="C11" s="201"/>
      <c r="D11" s="201"/>
      <c r="E11" s="201"/>
      <c r="F11" s="201"/>
      <c r="G11" s="201"/>
      <c r="H11" s="201"/>
      <c r="I11" s="201"/>
      <c r="J11" s="201"/>
      <c r="K11" s="87"/>
      <c r="L11" s="201" t="s">
        <v>113</v>
      </c>
      <c r="M11" s="201"/>
      <c r="N11" s="201"/>
      <c r="O11" s="201"/>
      <c r="P11" s="201"/>
      <c r="Q11" s="201"/>
      <c r="R11" s="202"/>
      <c r="S11" s="100"/>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row>
    <row r="12" spans="1:58" s="111" customFormat="1" ht="33" customHeight="1" thickBot="1" x14ac:dyDescent="0.3">
      <c r="A12" s="203" t="s">
        <v>94</v>
      </c>
      <c r="B12" s="204"/>
      <c r="C12" s="204"/>
      <c r="D12" s="204"/>
      <c r="E12" s="204"/>
      <c r="F12" s="204"/>
      <c r="G12" s="204"/>
      <c r="H12" s="204"/>
      <c r="I12" s="204"/>
      <c r="J12" s="204"/>
      <c r="K12" s="204"/>
      <c r="L12" s="204"/>
      <c r="M12" s="204"/>
      <c r="N12" s="204"/>
      <c r="O12" s="204"/>
      <c r="P12" s="204"/>
      <c r="Q12" s="204"/>
      <c r="R12" s="205"/>
      <c r="S12" s="100"/>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row>
    <row r="13" spans="1:58" s="112" customFormat="1" ht="24.95" customHeight="1" x14ac:dyDescent="0.2">
      <c r="A13" s="206" t="s">
        <v>7</v>
      </c>
      <c r="B13" s="162" t="s">
        <v>9</v>
      </c>
      <c r="C13" s="163" t="s">
        <v>20</v>
      </c>
      <c r="D13" s="243"/>
      <c r="E13" s="161"/>
      <c r="F13" s="162" t="s">
        <v>115</v>
      </c>
      <c r="G13" s="162" t="s">
        <v>17</v>
      </c>
      <c r="H13" s="162" t="s">
        <v>16</v>
      </c>
      <c r="I13" s="163" t="s">
        <v>0</v>
      </c>
      <c r="J13" s="243"/>
      <c r="K13" s="161"/>
      <c r="L13" s="162" t="s">
        <v>10</v>
      </c>
      <c r="M13" s="209"/>
      <c r="N13" s="161" t="s">
        <v>1</v>
      </c>
      <c r="O13" s="162" t="s">
        <v>2</v>
      </c>
      <c r="P13" s="172" t="s">
        <v>13</v>
      </c>
      <c r="Q13" s="206" t="s">
        <v>103</v>
      </c>
      <c r="R13" s="162"/>
      <c r="S13" s="162"/>
      <c r="T13" s="162"/>
      <c r="U13" s="209"/>
      <c r="V13" s="206" t="s">
        <v>104</v>
      </c>
      <c r="W13" s="162"/>
      <c r="X13" s="162"/>
      <c r="Y13" s="162"/>
      <c r="Z13" s="163"/>
      <c r="AA13" s="234" t="s">
        <v>109</v>
      </c>
      <c r="AB13" s="235"/>
      <c r="AC13" s="235"/>
      <c r="AD13" s="235"/>
      <c r="AE13" s="236"/>
      <c r="AF13" s="161" t="s">
        <v>111</v>
      </c>
      <c r="AG13" s="162"/>
      <c r="AH13" s="162"/>
      <c r="AI13" s="162"/>
      <c r="AJ13" s="163"/>
      <c r="AK13" s="206" t="s">
        <v>108</v>
      </c>
      <c r="AL13" s="162"/>
      <c r="AM13" s="162"/>
      <c r="AN13" s="162"/>
      <c r="AO13" s="163"/>
      <c r="AP13" s="234" t="s">
        <v>112</v>
      </c>
      <c r="AQ13" s="235"/>
      <c r="AR13" s="235"/>
      <c r="AS13" s="235"/>
      <c r="AT13" s="236"/>
      <c r="AU13" s="161" t="s">
        <v>30</v>
      </c>
      <c r="AV13" s="162"/>
      <c r="AW13" s="162" t="s">
        <v>31</v>
      </c>
      <c r="AX13" s="179"/>
      <c r="AY13" s="183" t="s">
        <v>32</v>
      </c>
      <c r="AZ13" s="183" t="s">
        <v>33</v>
      </c>
      <c r="BA13" s="183" t="s">
        <v>34</v>
      </c>
      <c r="BB13" s="172" t="s">
        <v>35</v>
      </c>
      <c r="BC13" s="237" t="s">
        <v>36</v>
      </c>
      <c r="BD13" s="238"/>
      <c r="BE13" s="179"/>
      <c r="BF13" s="209" t="s">
        <v>12</v>
      </c>
    </row>
    <row r="14" spans="1:58" s="112" customFormat="1" ht="24.95" customHeight="1" x14ac:dyDescent="0.2">
      <c r="A14" s="207"/>
      <c r="B14" s="176"/>
      <c r="C14" s="176" t="s">
        <v>106</v>
      </c>
      <c r="D14" s="176" t="s">
        <v>107</v>
      </c>
      <c r="E14" s="244" t="s">
        <v>124</v>
      </c>
      <c r="F14" s="176"/>
      <c r="G14" s="176"/>
      <c r="H14" s="176"/>
      <c r="I14" s="176" t="s">
        <v>118</v>
      </c>
      <c r="J14" s="176" t="s">
        <v>120</v>
      </c>
      <c r="K14" s="244" t="s">
        <v>123</v>
      </c>
      <c r="L14" s="176"/>
      <c r="M14" s="210"/>
      <c r="N14" s="241"/>
      <c r="O14" s="242"/>
      <c r="P14" s="173"/>
      <c r="Q14" s="229" t="s">
        <v>105</v>
      </c>
      <c r="R14" s="230"/>
      <c r="S14" s="175"/>
      <c r="T14" s="176" t="s">
        <v>101</v>
      </c>
      <c r="U14" s="210" t="s">
        <v>100</v>
      </c>
      <c r="V14" s="229" t="s">
        <v>102</v>
      </c>
      <c r="W14" s="230"/>
      <c r="X14" s="175"/>
      <c r="Y14" s="176" t="s">
        <v>101</v>
      </c>
      <c r="Z14" s="227" t="s">
        <v>100</v>
      </c>
      <c r="AA14" s="231" t="s">
        <v>102</v>
      </c>
      <c r="AB14" s="232"/>
      <c r="AC14" s="233"/>
      <c r="AD14" s="164" t="s">
        <v>101</v>
      </c>
      <c r="AE14" s="166" t="s">
        <v>100</v>
      </c>
      <c r="AF14" s="229" t="s">
        <v>102</v>
      </c>
      <c r="AG14" s="230"/>
      <c r="AH14" s="175"/>
      <c r="AI14" s="176" t="s">
        <v>110</v>
      </c>
      <c r="AJ14" s="227" t="s">
        <v>100</v>
      </c>
      <c r="AK14" s="229" t="s">
        <v>102</v>
      </c>
      <c r="AL14" s="230"/>
      <c r="AM14" s="175"/>
      <c r="AN14" s="176" t="s">
        <v>110</v>
      </c>
      <c r="AO14" s="227" t="s">
        <v>100</v>
      </c>
      <c r="AP14" s="231" t="s">
        <v>102</v>
      </c>
      <c r="AQ14" s="232"/>
      <c r="AR14" s="233"/>
      <c r="AS14" s="164" t="s">
        <v>101</v>
      </c>
      <c r="AT14" s="166" t="s">
        <v>100</v>
      </c>
      <c r="AU14" s="175"/>
      <c r="AV14" s="176"/>
      <c r="AW14" s="180"/>
      <c r="AX14" s="181"/>
      <c r="AY14" s="184"/>
      <c r="AZ14" s="184"/>
      <c r="BA14" s="184"/>
      <c r="BB14" s="173"/>
      <c r="BC14" s="239"/>
      <c r="BD14" s="240"/>
      <c r="BE14" s="241"/>
      <c r="BF14" s="210"/>
    </row>
    <row r="15" spans="1:58" s="112" customFormat="1" ht="43.5" customHeight="1" thickBot="1" x14ac:dyDescent="0.25">
      <c r="A15" s="208"/>
      <c r="B15" s="178"/>
      <c r="C15" s="178"/>
      <c r="D15" s="178"/>
      <c r="E15" s="185"/>
      <c r="F15" s="178"/>
      <c r="G15" s="178"/>
      <c r="H15" s="178"/>
      <c r="I15" s="178"/>
      <c r="J15" s="178"/>
      <c r="K15" s="185"/>
      <c r="L15" s="178"/>
      <c r="M15" s="211"/>
      <c r="N15" s="177"/>
      <c r="O15" s="178"/>
      <c r="P15" s="174"/>
      <c r="Q15" s="91" t="s">
        <v>121</v>
      </c>
      <c r="R15" s="88" t="s">
        <v>119</v>
      </c>
      <c r="S15" s="88" t="s">
        <v>123</v>
      </c>
      <c r="T15" s="178"/>
      <c r="U15" s="211"/>
      <c r="V15" s="73" t="s">
        <v>121</v>
      </c>
      <c r="W15" s="63" t="s">
        <v>119</v>
      </c>
      <c r="X15" s="88" t="s">
        <v>123</v>
      </c>
      <c r="Y15" s="178"/>
      <c r="Z15" s="228"/>
      <c r="AA15" s="74" t="s">
        <v>121</v>
      </c>
      <c r="AB15" s="75" t="s">
        <v>119</v>
      </c>
      <c r="AC15" s="99" t="s">
        <v>123</v>
      </c>
      <c r="AD15" s="165"/>
      <c r="AE15" s="167"/>
      <c r="AF15" s="97" t="s">
        <v>121</v>
      </c>
      <c r="AG15" s="98" t="s">
        <v>119</v>
      </c>
      <c r="AH15" s="98" t="s">
        <v>123</v>
      </c>
      <c r="AI15" s="178"/>
      <c r="AJ15" s="228"/>
      <c r="AK15" s="97" t="s">
        <v>121</v>
      </c>
      <c r="AL15" s="98" t="s">
        <v>119</v>
      </c>
      <c r="AM15" s="98" t="s">
        <v>123</v>
      </c>
      <c r="AN15" s="178"/>
      <c r="AO15" s="228"/>
      <c r="AP15" s="74" t="s">
        <v>121</v>
      </c>
      <c r="AQ15" s="99" t="s">
        <v>119</v>
      </c>
      <c r="AR15" s="99" t="s">
        <v>123</v>
      </c>
      <c r="AS15" s="165"/>
      <c r="AT15" s="167"/>
      <c r="AU15" s="177"/>
      <c r="AV15" s="178"/>
      <c r="AW15" s="174"/>
      <c r="AX15" s="182"/>
      <c r="AY15" s="185"/>
      <c r="AZ15" s="185"/>
      <c r="BA15" s="185"/>
      <c r="BB15" s="174"/>
      <c r="BC15" s="46" t="s">
        <v>118</v>
      </c>
      <c r="BD15" s="39" t="s">
        <v>119</v>
      </c>
      <c r="BE15" s="95" t="s">
        <v>124</v>
      </c>
      <c r="BF15" s="210"/>
    </row>
    <row r="16" spans="1:58" s="20" customFormat="1" ht="359.25" customHeight="1" x14ac:dyDescent="0.25">
      <c r="A16" s="252" t="s">
        <v>8</v>
      </c>
      <c r="B16" s="55" t="s">
        <v>43</v>
      </c>
      <c r="C16" s="56" t="s">
        <v>82</v>
      </c>
      <c r="D16" s="56" t="s">
        <v>82</v>
      </c>
      <c r="E16" s="90" t="s">
        <v>98</v>
      </c>
      <c r="F16" s="57" t="s">
        <v>85</v>
      </c>
      <c r="G16" s="56" t="s">
        <v>18</v>
      </c>
      <c r="H16" s="55" t="s">
        <v>39</v>
      </c>
      <c r="I16" s="248" t="s">
        <v>114</v>
      </c>
      <c r="J16" s="249"/>
      <c r="K16" s="250"/>
      <c r="L16" s="191" t="s">
        <v>83</v>
      </c>
      <c r="M16" s="192"/>
      <c r="N16" s="77" t="s">
        <v>166</v>
      </c>
      <c r="O16" s="55" t="s">
        <v>3</v>
      </c>
      <c r="P16" s="55" t="s">
        <v>26</v>
      </c>
      <c r="Q16" s="64"/>
      <c r="R16" s="65"/>
      <c r="S16" s="65"/>
      <c r="T16" s="66"/>
      <c r="U16" s="68"/>
      <c r="V16" s="64"/>
      <c r="W16" s="65"/>
      <c r="X16" s="65"/>
      <c r="Y16" s="66"/>
      <c r="Z16" s="67"/>
      <c r="AA16" s="64"/>
      <c r="AB16" s="65"/>
      <c r="AC16" s="65"/>
      <c r="AD16" s="66"/>
      <c r="AE16" s="68"/>
      <c r="AF16" s="69"/>
      <c r="AG16" s="65"/>
      <c r="AH16" s="65"/>
      <c r="AI16" s="65"/>
      <c r="AJ16" s="70"/>
      <c r="AK16" s="64"/>
      <c r="AL16" s="65"/>
      <c r="AM16" s="65"/>
      <c r="AN16" s="66"/>
      <c r="AO16" s="67"/>
      <c r="AP16" s="71"/>
      <c r="AQ16" s="66"/>
      <c r="AR16" s="66"/>
      <c r="AS16" s="66"/>
      <c r="AT16" s="68"/>
      <c r="AU16" s="193"/>
      <c r="AV16" s="186"/>
      <c r="AW16" s="186"/>
      <c r="AX16" s="186"/>
      <c r="AY16" s="72"/>
      <c r="AZ16" s="56"/>
      <c r="BA16" s="56"/>
      <c r="BB16" s="55"/>
      <c r="BC16" s="168">
        <v>6</v>
      </c>
      <c r="BD16" s="169"/>
      <c r="BE16" s="109" t="s">
        <v>98</v>
      </c>
      <c r="BF16" s="76" t="s">
        <v>167</v>
      </c>
    </row>
    <row r="17" spans="1:63" s="20" customFormat="1" ht="123.75" customHeight="1" x14ac:dyDescent="0.25">
      <c r="A17" s="254"/>
      <c r="B17" s="32" t="s">
        <v>43</v>
      </c>
      <c r="C17" s="34" t="s">
        <v>82</v>
      </c>
      <c r="D17" s="34" t="s">
        <v>82</v>
      </c>
      <c r="E17" s="84" t="s">
        <v>98</v>
      </c>
      <c r="F17" s="36" t="s">
        <v>85</v>
      </c>
      <c r="G17" s="34" t="s">
        <v>18</v>
      </c>
      <c r="H17" s="32" t="s">
        <v>39</v>
      </c>
      <c r="I17" s="245">
        <v>1</v>
      </c>
      <c r="J17" s="246"/>
      <c r="K17" s="247"/>
      <c r="L17" s="187" t="s">
        <v>83</v>
      </c>
      <c r="M17" s="188"/>
      <c r="N17" s="33" t="s">
        <v>27</v>
      </c>
      <c r="O17" s="32" t="s">
        <v>28</v>
      </c>
      <c r="P17" s="32" t="s">
        <v>26</v>
      </c>
      <c r="Q17" s="52"/>
      <c r="R17" s="50"/>
      <c r="S17" s="50"/>
      <c r="T17" s="49"/>
      <c r="U17" s="48"/>
      <c r="V17" s="52"/>
      <c r="W17" s="50"/>
      <c r="X17" s="50"/>
      <c r="Y17" s="49"/>
      <c r="Z17" s="47"/>
      <c r="AA17" s="52"/>
      <c r="AB17" s="50"/>
      <c r="AC17" s="50"/>
      <c r="AD17" s="49"/>
      <c r="AE17" s="48"/>
      <c r="AF17" s="58"/>
      <c r="AG17" s="50"/>
      <c r="AH17" s="50"/>
      <c r="AI17" s="50"/>
      <c r="AJ17" s="53"/>
      <c r="AK17" s="52"/>
      <c r="AL17" s="50"/>
      <c r="AM17" s="50"/>
      <c r="AN17" s="49"/>
      <c r="AO17" s="47"/>
      <c r="AP17" s="60"/>
      <c r="AQ17" s="49"/>
      <c r="AR17" s="49"/>
      <c r="AS17" s="49"/>
      <c r="AT17" s="48"/>
      <c r="AU17" s="189"/>
      <c r="AV17" s="190"/>
      <c r="AW17" s="190"/>
      <c r="AX17" s="190"/>
      <c r="AY17" s="21"/>
      <c r="AZ17" s="19"/>
      <c r="BA17" s="19"/>
      <c r="BB17" s="32"/>
      <c r="BC17" s="170">
        <f>6/6</f>
        <v>1</v>
      </c>
      <c r="BD17" s="171"/>
      <c r="BE17" s="109" t="s">
        <v>98</v>
      </c>
      <c r="BF17" s="76" t="s">
        <v>93</v>
      </c>
    </row>
    <row r="18" spans="1:63" s="20" customFormat="1" ht="195" x14ac:dyDescent="0.25">
      <c r="A18" s="251" t="s">
        <v>19</v>
      </c>
      <c r="B18" s="32" t="s">
        <v>37</v>
      </c>
      <c r="C18" s="34" t="s">
        <v>82</v>
      </c>
      <c r="D18" s="34" t="s">
        <v>82</v>
      </c>
      <c r="E18" s="84" t="s">
        <v>82</v>
      </c>
      <c r="F18" s="36" t="s">
        <v>85</v>
      </c>
      <c r="G18" s="34" t="s">
        <v>21</v>
      </c>
      <c r="H18" s="32" t="s">
        <v>40</v>
      </c>
      <c r="I18" s="44" t="s">
        <v>96</v>
      </c>
      <c r="J18" s="44" t="s">
        <v>97</v>
      </c>
      <c r="K18" s="113" t="s">
        <v>126</v>
      </c>
      <c r="L18" s="221" t="s">
        <v>84</v>
      </c>
      <c r="M18" s="188"/>
      <c r="N18" s="42" t="s">
        <v>95</v>
      </c>
      <c r="O18" s="34" t="s">
        <v>5</v>
      </c>
      <c r="P18" s="32" t="s">
        <v>14</v>
      </c>
      <c r="Q18" s="94">
        <v>0.67</v>
      </c>
      <c r="R18" s="115">
        <v>1.2</v>
      </c>
      <c r="S18" s="103">
        <v>0.7</v>
      </c>
      <c r="T18" s="108" t="s">
        <v>127</v>
      </c>
      <c r="U18" s="89" t="s">
        <v>98</v>
      </c>
      <c r="V18" s="45">
        <v>0.64</v>
      </c>
      <c r="W18" s="105">
        <v>1.26</v>
      </c>
      <c r="X18" s="105">
        <v>0.65</v>
      </c>
      <c r="Y18" s="108" t="s">
        <v>128</v>
      </c>
      <c r="Z18" s="32" t="s">
        <v>98</v>
      </c>
      <c r="AA18" s="52"/>
      <c r="AB18" s="50"/>
      <c r="AC18" s="50"/>
      <c r="AD18" s="49"/>
      <c r="AE18" s="48"/>
      <c r="AF18" s="42">
        <v>0.54</v>
      </c>
      <c r="AG18" s="103">
        <v>1.1200000000000001</v>
      </c>
      <c r="AH18" s="103">
        <v>0.67</v>
      </c>
      <c r="AI18" s="108" t="s">
        <v>129</v>
      </c>
      <c r="AJ18" s="41" t="s">
        <v>98</v>
      </c>
      <c r="AK18" s="106">
        <v>0.61</v>
      </c>
      <c r="AL18" s="103">
        <v>1.02</v>
      </c>
      <c r="AM18" s="103">
        <v>0.66</v>
      </c>
      <c r="AN18" s="108" t="s">
        <v>130</v>
      </c>
      <c r="AO18" s="32" t="s">
        <v>98</v>
      </c>
      <c r="AP18" s="60"/>
      <c r="AQ18" s="49"/>
      <c r="AR18" s="49"/>
      <c r="AS18" s="49"/>
      <c r="AT18" s="48"/>
      <c r="AU18" s="169"/>
      <c r="AV18" s="221"/>
      <c r="AW18" s="221"/>
      <c r="AX18" s="221"/>
      <c r="AY18" s="19"/>
      <c r="AZ18" s="19"/>
      <c r="BA18" s="19"/>
      <c r="BB18" s="32"/>
      <c r="BC18" s="106">
        <v>0.61</v>
      </c>
      <c r="BD18" s="103">
        <v>1.1499999999999999</v>
      </c>
      <c r="BE18" s="101">
        <v>0.66</v>
      </c>
      <c r="BF18" s="76" t="s">
        <v>131</v>
      </c>
    </row>
    <row r="19" spans="1:63" s="20" customFormat="1" ht="285" x14ac:dyDescent="0.25">
      <c r="A19" s="252"/>
      <c r="B19" s="32" t="s">
        <v>37</v>
      </c>
      <c r="C19" s="34" t="s">
        <v>82</v>
      </c>
      <c r="D19" s="34" t="s">
        <v>82</v>
      </c>
      <c r="E19" s="84" t="s">
        <v>82</v>
      </c>
      <c r="F19" s="36" t="s">
        <v>85</v>
      </c>
      <c r="G19" s="34" t="s">
        <v>22</v>
      </c>
      <c r="H19" s="32" t="s">
        <v>41</v>
      </c>
      <c r="I19" s="44" t="s">
        <v>132</v>
      </c>
      <c r="J19" s="103" t="s">
        <v>133</v>
      </c>
      <c r="K19" s="85" t="s">
        <v>134</v>
      </c>
      <c r="L19" s="221" t="s">
        <v>84</v>
      </c>
      <c r="M19" s="188"/>
      <c r="N19" s="42" t="s">
        <v>23</v>
      </c>
      <c r="O19" s="34" t="s">
        <v>6</v>
      </c>
      <c r="P19" s="32" t="s">
        <v>15</v>
      </c>
      <c r="Q19" s="117">
        <v>51.2</v>
      </c>
      <c r="R19" s="114">
        <v>76.650000000000006</v>
      </c>
      <c r="S19" s="114">
        <v>50.75</v>
      </c>
      <c r="T19" s="92" t="s">
        <v>135</v>
      </c>
      <c r="U19" s="89" t="s">
        <v>98</v>
      </c>
      <c r="V19" s="117">
        <v>80.41</v>
      </c>
      <c r="W19" s="114">
        <v>121.11</v>
      </c>
      <c r="X19" s="114">
        <v>77.94</v>
      </c>
      <c r="Y19" s="40" t="s">
        <v>156</v>
      </c>
      <c r="Z19" s="108" t="s">
        <v>157</v>
      </c>
      <c r="AA19" s="52"/>
      <c r="AB19" s="50"/>
      <c r="AC19" s="50"/>
      <c r="AD19" s="49"/>
      <c r="AE19" s="48"/>
      <c r="AF19" s="62">
        <v>77.47</v>
      </c>
      <c r="AG19" s="103">
        <v>113.46</v>
      </c>
      <c r="AH19" s="103">
        <v>76.290000000000006</v>
      </c>
      <c r="AI19" s="108" t="s">
        <v>158</v>
      </c>
      <c r="AJ19" s="129" t="s">
        <v>159</v>
      </c>
      <c r="AK19" s="106">
        <v>86.05</v>
      </c>
      <c r="AL19" s="103">
        <v>120.34</v>
      </c>
      <c r="AM19" s="103">
        <v>79.010000000000005</v>
      </c>
      <c r="AN19" s="108" t="s">
        <v>160</v>
      </c>
      <c r="AO19" s="108" t="s">
        <v>161</v>
      </c>
      <c r="AP19" s="60"/>
      <c r="AQ19" s="49"/>
      <c r="AR19" s="49"/>
      <c r="AS19" s="49"/>
      <c r="AT19" s="48"/>
      <c r="AU19" s="169"/>
      <c r="AV19" s="221"/>
      <c r="AW19" s="221"/>
      <c r="AX19" s="221"/>
      <c r="AY19" s="19"/>
      <c r="AZ19" s="19"/>
      <c r="BA19" s="19"/>
      <c r="BB19" s="32"/>
      <c r="BC19" s="117">
        <v>73.88</v>
      </c>
      <c r="BD19" s="114">
        <v>107.89</v>
      </c>
      <c r="BE19" s="118">
        <v>71</v>
      </c>
      <c r="BF19" s="76" t="s">
        <v>162</v>
      </c>
    </row>
    <row r="20" spans="1:63" s="20" customFormat="1" ht="213" customHeight="1" x14ac:dyDescent="0.25">
      <c r="A20" s="252"/>
      <c r="B20" s="34" t="s">
        <v>37</v>
      </c>
      <c r="C20" s="34" t="s">
        <v>82</v>
      </c>
      <c r="D20" s="34" t="s">
        <v>82</v>
      </c>
      <c r="E20" s="85" t="s">
        <v>82</v>
      </c>
      <c r="F20" s="37" t="s">
        <v>85</v>
      </c>
      <c r="G20" s="34" t="s">
        <v>45</v>
      </c>
      <c r="H20" s="32" t="s">
        <v>137</v>
      </c>
      <c r="I20" s="34" t="s">
        <v>116</v>
      </c>
      <c r="J20" s="37" t="s">
        <v>117</v>
      </c>
      <c r="K20" s="86" t="s">
        <v>138</v>
      </c>
      <c r="L20" s="222" t="s">
        <v>99</v>
      </c>
      <c r="M20" s="223"/>
      <c r="N20" s="33" t="s">
        <v>139</v>
      </c>
      <c r="O20" s="34" t="s">
        <v>24</v>
      </c>
      <c r="P20" s="32" t="s">
        <v>25</v>
      </c>
      <c r="Q20" s="52"/>
      <c r="R20" s="50"/>
      <c r="S20" s="50"/>
      <c r="T20" s="49"/>
      <c r="U20" s="48"/>
      <c r="V20" s="52"/>
      <c r="W20" s="50"/>
      <c r="X20" s="50"/>
      <c r="Y20" s="49"/>
      <c r="Z20" s="47"/>
      <c r="AA20" s="119">
        <v>1039</v>
      </c>
      <c r="AB20" s="120">
        <v>430</v>
      </c>
      <c r="AC20" s="120">
        <v>10255</v>
      </c>
      <c r="AD20" s="40" t="s">
        <v>140</v>
      </c>
      <c r="AE20" s="76" t="s">
        <v>136</v>
      </c>
      <c r="AF20" s="58"/>
      <c r="AG20" s="50"/>
      <c r="AH20" s="50"/>
      <c r="AI20" s="50"/>
      <c r="AJ20" s="53"/>
      <c r="AK20" s="52"/>
      <c r="AL20" s="50"/>
      <c r="AM20" s="50"/>
      <c r="AN20" s="49"/>
      <c r="AO20" s="47"/>
      <c r="AP20" s="119">
        <v>997</v>
      </c>
      <c r="AQ20" s="120">
        <v>320</v>
      </c>
      <c r="AR20" s="120">
        <v>13546</v>
      </c>
      <c r="AS20" s="40" t="s">
        <v>141</v>
      </c>
      <c r="AT20" s="107" t="s">
        <v>98</v>
      </c>
      <c r="AU20" s="189"/>
      <c r="AV20" s="190"/>
      <c r="AW20" s="190"/>
      <c r="AX20" s="190"/>
      <c r="AY20" s="21"/>
      <c r="AZ20" s="19"/>
      <c r="BA20" s="19"/>
      <c r="BB20" s="32"/>
      <c r="BC20" s="119">
        <v>1018</v>
      </c>
      <c r="BD20" s="34">
        <v>375</v>
      </c>
      <c r="BE20" s="121">
        <v>11900</v>
      </c>
      <c r="BF20" s="76" t="s">
        <v>142</v>
      </c>
      <c r="BI20" s="116"/>
      <c r="BJ20" s="116"/>
      <c r="BK20" s="116"/>
    </row>
    <row r="21" spans="1:63" s="20" customFormat="1" ht="166.5" customHeight="1" x14ac:dyDescent="0.25">
      <c r="A21" s="252"/>
      <c r="B21" s="103" t="s">
        <v>38</v>
      </c>
      <c r="C21" s="103" t="s">
        <v>82</v>
      </c>
      <c r="D21" s="103" t="s">
        <v>98</v>
      </c>
      <c r="E21" s="103" t="s">
        <v>82</v>
      </c>
      <c r="F21" s="105" t="s">
        <v>85</v>
      </c>
      <c r="G21" s="103" t="s">
        <v>46</v>
      </c>
      <c r="H21" s="101" t="s">
        <v>42</v>
      </c>
      <c r="I21" s="104">
        <v>0.9</v>
      </c>
      <c r="J21" s="103" t="s">
        <v>98</v>
      </c>
      <c r="K21" s="104">
        <v>0.9</v>
      </c>
      <c r="L21" s="221" t="s">
        <v>146</v>
      </c>
      <c r="M21" s="188"/>
      <c r="N21" s="38" t="s">
        <v>145</v>
      </c>
      <c r="O21" s="34" t="s">
        <v>47</v>
      </c>
      <c r="P21" s="32" t="s">
        <v>48</v>
      </c>
      <c r="Q21" s="52"/>
      <c r="R21" s="50"/>
      <c r="S21" s="50"/>
      <c r="T21" s="49"/>
      <c r="U21" s="48"/>
      <c r="V21" s="52"/>
      <c r="W21" s="50"/>
      <c r="X21" s="50"/>
      <c r="Y21" s="49" t="s">
        <v>122</v>
      </c>
      <c r="Z21" s="47"/>
      <c r="AA21" s="119" t="s">
        <v>98</v>
      </c>
      <c r="AB21" s="120" t="s">
        <v>98</v>
      </c>
      <c r="AC21" s="120">
        <f>+(1)*100</f>
        <v>100</v>
      </c>
      <c r="AD21" s="108" t="s">
        <v>147</v>
      </c>
      <c r="AE21" s="76" t="s">
        <v>148</v>
      </c>
      <c r="AF21" s="58"/>
      <c r="AG21" s="50"/>
      <c r="AH21" s="50"/>
      <c r="AI21" s="50"/>
      <c r="AJ21" s="53"/>
      <c r="AK21" s="52"/>
      <c r="AL21" s="50"/>
      <c r="AM21" s="50"/>
      <c r="AN21" s="49"/>
      <c r="AO21" s="47"/>
      <c r="AP21" s="119">
        <f>+(1)*100</f>
        <v>100</v>
      </c>
      <c r="AQ21" s="120" t="s">
        <v>98</v>
      </c>
      <c r="AR21" s="120">
        <v>100</v>
      </c>
      <c r="AS21" s="108" t="s">
        <v>149</v>
      </c>
      <c r="AT21" s="107" t="s">
        <v>98</v>
      </c>
      <c r="AU21" s="169"/>
      <c r="AV21" s="221"/>
      <c r="AW21" s="221"/>
      <c r="AX21" s="221"/>
      <c r="AY21" s="103"/>
      <c r="AZ21" s="103"/>
      <c r="BA21" s="103"/>
      <c r="BB21" s="101"/>
      <c r="BC21" s="106">
        <f>+(1)*100</f>
        <v>100</v>
      </c>
      <c r="BD21" s="103" t="s">
        <v>98</v>
      </c>
      <c r="BE21" s="101">
        <v>100</v>
      </c>
      <c r="BF21" s="108" t="s">
        <v>150</v>
      </c>
    </row>
    <row r="22" spans="1:63" s="20" customFormat="1" ht="142.5" customHeight="1" x14ac:dyDescent="0.25">
      <c r="A22" s="252"/>
      <c r="B22" s="34" t="s">
        <v>38</v>
      </c>
      <c r="C22" s="34" t="s">
        <v>82</v>
      </c>
      <c r="D22" s="34" t="s">
        <v>98</v>
      </c>
      <c r="E22" s="85" t="s">
        <v>98</v>
      </c>
      <c r="F22" s="37" t="s">
        <v>85</v>
      </c>
      <c r="G22" s="34" t="s">
        <v>49</v>
      </c>
      <c r="H22" s="101" t="s">
        <v>144</v>
      </c>
      <c r="I22" s="104">
        <v>0.95</v>
      </c>
      <c r="J22" s="34" t="s">
        <v>98</v>
      </c>
      <c r="K22" s="104" t="s">
        <v>98</v>
      </c>
      <c r="L22" s="221" t="s">
        <v>83</v>
      </c>
      <c r="M22" s="188"/>
      <c r="N22" s="38" t="s">
        <v>143</v>
      </c>
      <c r="O22" s="32" t="s">
        <v>86</v>
      </c>
      <c r="P22" s="32" t="s">
        <v>48</v>
      </c>
      <c r="Q22" s="52"/>
      <c r="R22" s="50"/>
      <c r="S22" s="50"/>
      <c r="T22" s="49"/>
      <c r="U22" s="48"/>
      <c r="V22" s="52"/>
      <c r="W22" s="50"/>
      <c r="X22" s="50"/>
      <c r="Y22" s="49" t="s">
        <v>122</v>
      </c>
      <c r="Z22" s="47"/>
      <c r="AA22" s="52"/>
      <c r="AB22" s="50"/>
      <c r="AC22" s="50"/>
      <c r="AD22" s="49"/>
      <c r="AE22" s="47"/>
      <c r="AF22" s="52"/>
      <c r="AG22" s="50"/>
      <c r="AH22" s="50"/>
      <c r="AI22" s="49"/>
      <c r="AJ22" s="47"/>
      <c r="AK22" s="52"/>
      <c r="AL22" s="50"/>
      <c r="AM22" s="50"/>
      <c r="AN22" s="49"/>
      <c r="AO22" s="47"/>
      <c r="AP22" s="52"/>
      <c r="AQ22" s="50"/>
      <c r="AR22" s="50"/>
      <c r="AS22" s="49"/>
      <c r="AT22" s="48"/>
      <c r="AU22" s="169"/>
      <c r="AV22" s="221"/>
      <c r="AW22" s="221"/>
      <c r="AX22" s="221"/>
      <c r="AY22" s="19"/>
      <c r="AZ22" s="19"/>
      <c r="BA22" s="19"/>
      <c r="BB22" s="32"/>
      <c r="BC22" s="45">
        <f>+(0/222)*100</f>
        <v>0</v>
      </c>
      <c r="BD22" s="103" t="s">
        <v>98</v>
      </c>
      <c r="BE22" s="101">
        <v>0</v>
      </c>
      <c r="BF22" s="51" t="s">
        <v>155</v>
      </c>
    </row>
    <row r="23" spans="1:63" s="20" customFormat="1" ht="225" customHeight="1" x14ac:dyDescent="0.25">
      <c r="A23" s="252"/>
      <c r="B23" s="34" t="s">
        <v>38</v>
      </c>
      <c r="C23" s="34" t="s">
        <v>82</v>
      </c>
      <c r="D23" s="34" t="s">
        <v>82</v>
      </c>
      <c r="E23" s="85" t="s">
        <v>82</v>
      </c>
      <c r="F23" s="37" t="s">
        <v>85</v>
      </c>
      <c r="G23" s="34" t="s">
        <v>46</v>
      </c>
      <c r="H23" s="32" t="s">
        <v>87</v>
      </c>
      <c r="I23" s="24" t="s">
        <v>88</v>
      </c>
      <c r="J23" s="24" t="s">
        <v>88</v>
      </c>
      <c r="K23" s="24" t="s">
        <v>88</v>
      </c>
      <c r="L23" s="224" t="s">
        <v>83</v>
      </c>
      <c r="M23" s="225"/>
      <c r="N23" s="38" t="s">
        <v>151</v>
      </c>
      <c r="O23" s="32" t="s">
        <v>89</v>
      </c>
      <c r="P23" s="32" t="s">
        <v>90</v>
      </c>
      <c r="Q23" s="52"/>
      <c r="R23" s="50"/>
      <c r="S23" s="50"/>
      <c r="T23" s="49"/>
      <c r="U23" s="48"/>
      <c r="V23" s="52"/>
      <c r="W23" s="50"/>
      <c r="X23" s="50"/>
      <c r="Y23" s="49" t="s">
        <v>122</v>
      </c>
      <c r="Z23" s="47"/>
      <c r="AA23" s="52"/>
      <c r="AB23" s="50"/>
      <c r="AC23" s="50"/>
      <c r="AD23" s="49"/>
      <c r="AE23" s="47"/>
      <c r="AF23" s="52"/>
      <c r="AG23" s="50"/>
      <c r="AH23" s="50"/>
      <c r="AI23" s="49"/>
      <c r="AJ23" s="47"/>
      <c r="AK23" s="52"/>
      <c r="AL23" s="50"/>
      <c r="AM23" s="50"/>
      <c r="AN23" s="49"/>
      <c r="AO23" s="47"/>
      <c r="AP23" s="52"/>
      <c r="AQ23" s="50"/>
      <c r="AR23" s="50"/>
      <c r="AS23" s="49"/>
      <c r="AT23" s="48"/>
      <c r="AU23" s="169"/>
      <c r="AV23" s="221"/>
      <c r="AW23" s="221"/>
      <c r="AX23" s="221"/>
      <c r="AY23" s="19"/>
      <c r="AZ23" s="19"/>
      <c r="BA23" s="19"/>
      <c r="BB23" s="32"/>
      <c r="BC23" s="130">
        <f>+(107/303)*100</f>
        <v>35.313531353135311</v>
      </c>
      <c r="BD23" s="132">
        <f>+(13/119)*100</f>
        <v>10.92436974789916</v>
      </c>
      <c r="BE23" s="131">
        <f>+(123/2010)*100</f>
        <v>6.1194029850746272</v>
      </c>
      <c r="BF23" s="76" t="s">
        <v>163</v>
      </c>
    </row>
    <row r="24" spans="1:63" s="20" customFormat="1" ht="100.5" customHeight="1" x14ac:dyDescent="0.25">
      <c r="A24" s="252"/>
      <c r="B24" s="32" t="s">
        <v>44</v>
      </c>
      <c r="C24" s="34" t="s">
        <v>82</v>
      </c>
      <c r="D24" s="34" t="s">
        <v>98</v>
      </c>
      <c r="E24" s="84" t="s">
        <v>82</v>
      </c>
      <c r="F24" s="36" t="s">
        <v>85</v>
      </c>
      <c r="G24" s="34" t="s">
        <v>50</v>
      </c>
      <c r="H24" s="101" t="s">
        <v>51</v>
      </c>
      <c r="I24" s="245">
        <v>1</v>
      </c>
      <c r="J24" s="246"/>
      <c r="K24" s="247"/>
      <c r="L24" s="221" t="s">
        <v>83</v>
      </c>
      <c r="M24" s="224"/>
      <c r="N24" s="93" t="s">
        <v>153</v>
      </c>
      <c r="O24" s="43" t="s">
        <v>52</v>
      </c>
      <c r="P24" s="32" t="s">
        <v>53</v>
      </c>
      <c r="Q24" s="52"/>
      <c r="R24" s="50"/>
      <c r="S24" s="50"/>
      <c r="T24" s="49"/>
      <c r="U24" s="48"/>
      <c r="V24" s="52"/>
      <c r="W24" s="50"/>
      <c r="X24" s="50"/>
      <c r="Y24" s="49" t="s">
        <v>122</v>
      </c>
      <c r="Z24" s="47"/>
      <c r="AA24" s="52"/>
      <c r="AB24" s="50"/>
      <c r="AC24" s="50"/>
      <c r="AD24" s="49"/>
      <c r="AE24" s="47"/>
      <c r="AF24" s="52"/>
      <c r="AG24" s="50"/>
      <c r="AH24" s="50"/>
      <c r="AI24" s="49"/>
      <c r="AJ24" s="47"/>
      <c r="AK24" s="52"/>
      <c r="AL24" s="50"/>
      <c r="AM24" s="50"/>
      <c r="AN24" s="49"/>
      <c r="AO24" s="47"/>
      <c r="AP24" s="52"/>
      <c r="AQ24" s="50"/>
      <c r="AR24" s="50"/>
      <c r="AS24" s="49"/>
      <c r="AT24" s="48"/>
      <c r="AU24" s="189"/>
      <c r="AV24" s="190"/>
      <c r="AW24" s="190"/>
      <c r="AX24" s="190"/>
      <c r="AY24" s="102"/>
      <c r="AZ24" s="103"/>
      <c r="BA24" s="103"/>
      <c r="BB24" s="101"/>
      <c r="BC24" s="119">
        <f>+(0.6875)*100</f>
        <v>68.75</v>
      </c>
      <c r="BD24" s="103" t="s">
        <v>98</v>
      </c>
      <c r="BE24" s="121">
        <f>(74/83)*100</f>
        <v>89.156626506024097</v>
      </c>
      <c r="BF24" s="76" t="s">
        <v>154</v>
      </c>
    </row>
    <row r="25" spans="1:63" ht="175.5" customHeight="1" thickBot="1" x14ac:dyDescent="0.3">
      <c r="A25" s="253"/>
      <c r="B25" s="59" t="s">
        <v>44</v>
      </c>
      <c r="C25" s="54" t="s">
        <v>82</v>
      </c>
      <c r="D25" s="54"/>
      <c r="E25" s="59"/>
      <c r="F25" s="78" t="s">
        <v>85</v>
      </c>
      <c r="G25" s="44" t="s">
        <v>29</v>
      </c>
      <c r="H25" s="44" t="s">
        <v>54</v>
      </c>
      <c r="I25" s="44">
        <v>1</v>
      </c>
      <c r="J25" s="44">
        <v>1</v>
      </c>
      <c r="K25" s="85">
        <v>1</v>
      </c>
      <c r="L25" s="221" t="s">
        <v>4</v>
      </c>
      <c r="M25" s="224"/>
      <c r="N25" s="93" t="s">
        <v>55</v>
      </c>
      <c r="O25" s="43" t="s">
        <v>56</v>
      </c>
      <c r="P25" s="22" t="s">
        <v>57</v>
      </c>
      <c r="Q25" s="79"/>
      <c r="R25" s="80"/>
      <c r="S25" s="80"/>
      <c r="T25" s="81"/>
      <c r="U25" s="82"/>
      <c r="V25" s="52"/>
      <c r="W25" s="50"/>
      <c r="X25" s="50"/>
      <c r="Y25" s="49"/>
      <c r="Z25" s="47"/>
      <c r="AA25" s="52"/>
      <c r="AB25" s="50"/>
      <c r="AC25" s="50"/>
      <c r="AD25" s="49"/>
      <c r="AE25" s="47"/>
      <c r="AF25" s="52"/>
      <c r="AG25" s="50"/>
      <c r="AH25" s="50"/>
      <c r="AI25" s="49"/>
      <c r="AJ25" s="47"/>
      <c r="AK25" s="52"/>
      <c r="AL25" s="50"/>
      <c r="AM25" s="50"/>
      <c r="AN25" s="49"/>
      <c r="AO25" s="47"/>
      <c r="AP25" s="79"/>
      <c r="AQ25" s="80"/>
      <c r="AR25" s="80"/>
      <c r="AS25" s="81"/>
      <c r="AT25" s="82"/>
      <c r="AU25" s="189"/>
      <c r="AV25" s="190"/>
      <c r="AW25" s="190"/>
      <c r="AX25" s="190"/>
      <c r="AY25" s="21"/>
      <c r="AZ25" s="19"/>
      <c r="BA25" s="19"/>
      <c r="BB25" s="32"/>
      <c r="BC25" s="61">
        <v>1</v>
      </c>
      <c r="BD25" s="54">
        <v>1</v>
      </c>
      <c r="BE25" s="59">
        <v>1</v>
      </c>
      <c r="BF25" s="83" t="s">
        <v>152</v>
      </c>
    </row>
    <row r="26" spans="1:63" x14ac:dyDescent="0.25">
      <c r="AK26" s="226"/>
      <c r="AL26" s="226"/>
      <c r="AM26" s="96"/>
      <c r="AN26" s="35"/>
      <c r="AO26" s="35"/>
      <c r="AP26" s="35"/>
      <c r="AQ26" s="35"/>
      <c r="AR26" s="96"/>
      <c r="AS26" s="35"/>
      <c r="AT26" s="35"/>
    </row>
    <row r="27" spans="1:63" x14ac:dyDescent="0.25">
      <c r="AK27" s="23"/>
      <c r="AL27" s="23"/>
      <c r="AM27" s="23"/>
      <c r="AN27" s="35"/>
      <c r="AO27" s="23"/>
      <c r="AP27" s="23"/>
      <c r="AQ27" s="23"/>
      <c r="AR27" s="23"/>
      <c r="AS27" s="23"/>
      <c r="AT27" s="23"/>
    </row>
    <row r="28" spans="1:63" x14ac:dyDescent="0.25">
      <c r="AK28" s="23"/>
      <c r="AL28" s="23"/>
      <c r="AM28" s="23"/>
      <c r="AN28" s="23"/>
      <c r="AO28" s="23"/>
      <c r="AP28" s="23"/>
      <c r="AQ28" s="23"/>
      <c r="AR28" s="23"/>
      <c r="AS28" s="23"/>
      <c r="AT28" s="23"/>
    </row>
  </sheetData>
  <mergeCells count="93">
    <mergeCell ref="A11:J11"/>
    <mergeCell ref="I13:K13"/>
    <mergeCell ref="K14:K15"/>
    <mergeCell ref="I24:K24"/>
    <mergeCell ref="I17:K17"/>
    <mergeCell ref="I16:K16"/>
    <mergeCell ref="E14:E15"/>
    <mergeCell ref="C13:E13"/>
    <mergeCell ref="A18:A25"/>
    <mergeCell ref="D14:D15"/>
    <mergeCell ref="I14:I15"/>
    <mergeCell ref="J14:J15"/>
    <mergeCell ref="A16:A17"/>
    <mergeCell ref="BF13:BF15"/>
    <mergeCell ref="L11:R11"/>
    <mergeCell ref="AP13:AT13"/>
    <mergeCell ref="AS14:AS15"/>
    <mergeCell ref="AT14:AT15"/>
    <mergeCell ref="BC13:BE14"/>
    <mergeCell ref="AN14:AN15"/>
    <mergeCell ref="AO14:AO15"/>
    <mergeCell ref="AK13:AO13"/>
    <mergeCell ref="T14:T15"/>
    <mergeCell ref="V13:Z13"/>
    <mergeCell ref="AA13:AE13"/>
    <mergeCell ref="AZ13:AZ15"/>
    <mergeCell ref="N13:N15"/>
    <mergeCell ref="BA13:BA15"/>
    <mergeCell ref="O13:O15"/>
    <mergeCell ref="AU18:AV18"/>
    <mergeCell ref="AW18:AX18"/>
    <mergeCell ref="P13:P15"/>
    <mergeCell ref="U14:U15"/>
    <mergeCell ref="Y14:Y15"/>
    <mergeCell ref="AI14:AI15"/>
    <mergeCell ref="AJ14:AJ15"/>
    <mergeCell ref="Q14:S14"/>
    <mergeCell ref="V14:X14"/>
    <mergeCell ref="Z14:Z15"/>
    <mergeCell ref="AA14:AC14"/>
    <mergeCell ref="AF14:AH14"/>
    <mergeCell ref="AK14:AM14"/>
    <mergeCell ref="AP14:AR14"/>
    <mergeCell ref="AU25:AV25"/>
    <mergeCell ref="AW25:AX25"/>
    <mergeCell ref="AK26:AL26"/>
    <mergeCell ref="L25:M25"/>
    <mergeCell ref="AU24:AV24"/>
    <mergeCell ref="AW24:AX24"/>
    <mergeCell ref="L24:M24"/>
    <mergeCell ref="AU23:AV23"/>
    <mergeCell ref="L20:M20"/>
    <mergeCell ref="L19:M19"/>
    <mergeCell ref="L18:M18"/>
    <mergeCell ref="AW23:AX23"/>
    <mergeCell ref="L23:M23"/>
    <mergeCell ref="L22:M22"/>
    <mergeCell ref="AU21:AV21"/>
    <mergeCell ref="AW21:AX21"/>
    <mergeCell ref="AU22:AV22"/>
    <mergeCell ref="AW22:AX22"/>
    <mergeCell ref="L21:M21"/>
    <mergeCell ref="AW20:AX20"/>
    <mergeCell ref="AW19:AX19"/>
    <mergeCell ref="AU20:AV20"/>
    <mergeCell ref="AU19:AV19"/>
    <mergeCell ref="L17:M17"/>
    <mergeCell ref="AU17:AV17"/>
    <mergeCell ref="L16:M16"/>
    <mergeCell ref="AU16:AV16"/>
    <mergeCell ref="A1:M8"/>
    <mergeCell ref="A10:R10"/>
    <mergeCell ref="A12:R12"/>
    <mergeCell ref="A13:A15"/>
    <mergeCell ref="B13:B15"/>
    <mergeCell ref="F13:F15"/>
    <mergeCell ref="G13:G15"/>
    <mergeCell ref="H13:H15"/>
    <mergeCell ref="L13:M15"/>
    <mergeCell ref="Q13:U13"/>
    <mergeCell ref="N1:BF8"/>
    <mergeCell ref="C14:C15"/>
    <mergeCell ref="AF13:AJ13"/>
    <mergeCell ref="AD14:AD15"/>
    <mergeCell ref="AE14:AE15"/>
    <mergeCell ref="BC16:BD16"/>
    <mergeCell ref="BC17:BD17"/>
    <mergeCell ref="BB13:BB15"/>
    <mergeCell ref="AU13:AV15"/>
    <mergeCell ref="AW13:AX15"/>
    <mergeCell ref="AY13:AY15"/>
    <mergeCell ref="AW16:AX16"/>
    <mergeCell ref="AW17:AX17"/>
  </mergeCells>
  <pageMargins left="0.70866141732283472" right="0.70866141732283472" top="0.74803149606299213" bottom="0.74803149606299213" header="0.31496062992125984" footer="0.31496062992125984"/>
  <pageSetup scale="10" orientation="portrait" r:id="rId1"/>
  <colBreaks count="2" manualBreakCount="2">
    <brk id="30" max="25" man="1"/>
    <brk id="32" max="2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6"/>
  <sheetViews>
    <sheetView workbookViewId="0">
      <selection activeCell="D9" sqref="D9"/>
    </sheetView>
  </sheetViews>
  <sheetFormatPr baseColWidth="10" defaultRowHeight="15" x14ac:dyDescent="0.25"/>
  <cols>
    <col min="3" max="3" width="15.5703125" customWidth="1"/>
    <col min="4" max="4" width="18" customWidth="1"/>
  </cols>
  <sheetData>
    <row r="2" spans="2:5" ht="32.25" customHeight="1" x14ac:dyDescent="0.25">
      <c r="B2" s="133"/>
      <c r="C2" s="255" t="s">
        <v>165</v>
      </c>
      <c r="D2" s="255"/>
      <c r="E2" s="135"/>
    </row>
    <row r="3" spans="2:5" x14ac:dyDescent="0.25">
      <c r="B3" s="134" t="s">
        <v>20</v>
      </c>
      <c r="C3" s="134">
        <v>2016</v>
      </c>
      <c r="D3" s="134">
        <v>2017</v>
      </c>
      <c r="E3" s="134"/>
    </row>
    <row r="4" spans="2:5" x14ac:dyDescent="0.25">
      <c r="B4" s="134" t="s">
        <v>164</v>
      </c>
      <c r="C4" s="133">
        <v>78</v>
      </c>
      <c r="D4" s="133">
        <v>74</v>
      </c>
    </row>
    <row r="5" spans="2:5" x14ac:dyDescent="0.25">
      <c r="B5" s="134" t="s">
        <v>107</v>
      </c>
      <c r="C5" s="133">
        <v>114</v>
      </c>
      <c r="D5" s="133">
        <v>108</v>
      </c>
    </row>
    <row r="6" spans="2:5" x14ac:dyDescent="0.25">
      <c r="B6" s="134" t="s">
        <v>123</v>
      </c>
      <c r="C6" s="133"/>
      <c r="D6" s="133">
        <v>71</v>
      </c>
    </row>
  </sheetData>
  <mergeCells count="1">
    <mergeCell ref="C2:D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25"/>
  <sheetViews>
    <sheetView tabSelected="1" topLeftCell="A13" zoomScale="55" zoomScaleNormal="55" zoomScaleSheetLayoutView="70" workbookViewId="0">
      <pane xSplit="6" ySplit="3" topLeftCell="G22" activePane="bottomRight" state="frozen"/>
      <selection activeCell="A13" sqref="A13"/>
      <selection pane="topRight" activeCell="G13" sqref="G13"/>
      <selection pane="bottomLeft" activeCell="A16" sqref="A16"/>
      <selection pane="bottomRight" activeCell="E22" sqref="E22"/>
    </sheetView>
  </sheetViews>
  <sheetFormatPr baseColWidth="10" defaultRowHeight="15" x14ac:dyDescent="0.25"/>
  <cols>
    <col min="1" max="1" width="20.7109375" style="1" customWidth="1"/>
    <col min="2" max="2" width="28.28515625" style="2" customWidth="1"/>
    <col min="3" max="3" width="23.85546875" style="2" customWidth="1"/>
    <col min="4" max="4" width="15.7109375" style="2" customWidth="1"/>
    <col min="5" max="5" width="18.28515625" style="2" customWidth="1"/>
    <col min="6" max="6" width="15.7109375" style="2" customWidth="1"/>
    <col min="7" max="7" width="15" style="2" customWidth="1"/>
    <col min="8" max="8" width="6" style="2" customWidth="1"/>
    <col min="9" max="9" width="31.140625" style="2" customWidth="1"/>
    <col min="10" max="10" width="27" style="2" hidden="1" customWidth="1"/>
    <col min="11" max="11" width="26.5703125" style="2" hidden="1" customWidth="1"/>
    <col min="12" max="12" width="23.5703125" hidden="1" customWidth="1"/>
    <col min="13" max="13" width="22.140625" hidden="1" customWidth="1"/>
    <col min="14" max="14" width="42.28515625" hidden="1" customWidth="1"/>
    <col min="15" max="15" width="26.5703125" hidden="1" customWidth="1"/>
    <col min="16" max="17" width="42.28515625" hidden="1" customWidth="1"/>
    <col min="18" max="20" width="12.7109375" customWidth="1"/>
    <col min="21" max="16384" width="11.42578125" style="110"/>
  </cols>
  <sheetData>
    <row r="1" spans="1:20" ht="15" customHeight="1" x14ac:dyDescent="0.25">
      <c r="A1" s="195"/>
      <c r="B1" s="195"/>
      <c r="C1" s="195"/>
      <c r="D1" s="195"/>
      <c r="E1" s="195"/>
      <c r="F1" s="195"/>
      <c r="G1" s="195"/>
      <c r="H1" s="195"/>
      <c r="I1" s="212" t="s">
        <v>11</v>
      </c>
      <c r="J1" s="212"/>
      <c r="K1" s="212"/>
      <c r="L1" s="212"/>
      <c r="M1" s="212"/>
      <c r="N1" s="212"/>
      <c r="O1" s="212"/>
      <c r="P1" s="212"/>
      <c r="Q1" s="212"/>
      <c r="R1" s="212"/>
      <c r="S1" s="212"/>
      <c r="T1" s="213"/>
    </row>
    <row r="2" spans="1:20" ht="69.75" customHeight="1" x14ac:dyDescent="0.25">
      <c r="A2" s="197"/>
      <c r="B2" s="197"/>
      <c r="C2" s="197"/>
      <c r="D2" s="197"/>
      <c r="E2" s="197"/>
      <c r="F2" s="197"/>
      <c r="G2" s="197"/>
      <c r="H2" s="197"/>
      <c r="I2" s="215"/>
      <c r="J2" s="215"/>
      <c r="K2" s="215"/>
      <c r="L2" s="215"/>
      <c r="M2" s="215"/>
      <c r="N2" s="215"/>
      <c r="O2" s="215"/>
      <c r="P2" s="215"/>
      <c r="Q2" s="215"/>
      <c r="R2" s="215"/>
      <c r="S2" s="215"/>
      <c r="T2" s="216"/>
    </row>
    <row r="3" spans="1:20" ht="69.75" customHeight="1" x14ac:dyDescent="0.25">
      <c r="A3" s="197"/>
      <c r="B3" s="197"/>
      <c r="C3" s="197"/>
      <c r="D3" s="197"/>
      <c r="E3" s="197"/>
      <c r="F3" s="197"/>
      <c r="G3" s="197"/>
      <c r="H3" s="197"/>
      <c r="I3" s="215"/>
      <c r="J3" s="215"/>
      <c r="K3" s="215"/>
      <c r="L3" s="215"/>
      <c r="M3" s="215"/>
      <c r="N3" s="215"/>
      <c r="O3" s="215"/>
      <c r="P3" s="215"/>
      <c r="Q3" s="215"/>
      <c r="R3" s="215"/>
      <c r="S3" s="215"/>
      <c r="T3" s="216"/>
    </row>
    <row r="4" spans="1:20" ht="32.25" customHeight="1" x14ac:dyDescent="0.25">
      <c r="A4" s="197"/>
      <c r="B4" s="197"/>
      <c r="C4" s="197"/>
      <c r="D4" s="197"/>
      <c r="E4" s="197"/>
      <c r="F4" s="197"/>
      <c r="G4" s="197"/>
      <c r="H4" s="197"/>
      <c r="I4" s="215"/>
      <c r="J4" s="215"/>
      <c r="K4" s="215"/>
      <c r="L4" s="215"/>
      <c r="M4" s="215"/>
      <c r="N4" s="215"/>
      <c r="O4" s="215"/>
      <c r="P4" s="215"/>
      <c r="Q4" s="215"/>
      <c r="R4" s="215"/>
      <c r="S4" s="215"/>
      <c r="T4" s="216"/>
    </row>
    <row r="5" spans="1:20" ht="15" customHeight="1" x14ac:dyDescent="0.25">
      <c r="A5" s="197"/>
      <c r="B5" s="197"/>
      <c r="C5" s="197"/>
      <c r="D5" s="197"/>
      <c r="E5" s="197"/>
      <c r="F5" s="197"/>
      <c r="G5" s="197"/>
      <c r="H5" s="197"/>
      <c r="I5" s="215"/>
      <c r="J5" s="215"/>
      <c r="K5" s="215"/>
      <c r="L5" s="215"/>
      <c r="M5" s="215"/>
      <c r="N5" s="215"/>
      <c r="O5" s="215"/>
      <c r="P5" s="215"/>
      <c r="Q5" s="215"/>
      <c r="R5" s="215"/>
      <c r="S5" s="215"/>
      <c r="T5" s="216"/>
    </row>
    <row r="6" spans="1:20" ht="15" customHeight="1" x14ac:dyDescent="0.25">
      <c r="A6" s="197"/>
      <c r="B6" s="197"/>
      <c r="C6" s="197"/>
      <c r="D6" s="197"/>
      <c r="E6" s="197"/>
      <c r="F6" s="197"/>
      <c r="G6" s="197"/>
      <c r="H6" s="197"/>
      <c r="I6" s="215"/>
      <c r="J6" s="215"/>
      <c r="K6" s="215"/>
      <c r="L6" s="215"/>
      <c r="M6" s="215"/>
      <c r="N6" s="215"/>
      <c r="O6" s="215"/>
      <c r="P6" s="215"/>
      <c r="Q6" s="215"/>
      <c r="R6" s="215"/>
      <c r="S6" s="215"/>
      <c r="T6" s="216"/>
    </row>
    <row r="7" spans="1:20" ht="15" customHeight="1" x14ac:dyDescent="0.25">
      <c r="A7" s="197"/>
      <c r="B7" s="197"/>
      <c r="C7" s="197"/>
      <c r="D7" s="197"/>
      <c r="E7" s="197"/>
      <c r="F7" s="197"/>
      <c r="G7" s="197"/>
      <c r="H7" s="197"/>
      <c r="I7" s="215"/>
      <c r="J7" s="215"/>
      <c r="K7" s="215"/>
      <c r="L7" s="215"/>
      <c r="M7" s="215"/>
      <c r="N7" s="215"/>
      <c r="O7" s="215"/>
      <c r="P7" s="215"/>
      <c r="Q7" s="215"/>
      <c r="R7" s="215"/>
      <c r="S7" s="215"/>
      <c r="T7" s="216"/>
    </row>
    <row r="8" spans="1:20" ht="17.25" customHeight="1" thickBot="1" x14ac:dyDescent="0.3">
      <c r="A8" s="199"/>
      <c r="B8" s="199"/>
      <c r="C8" s="199"/>
      <c r="D8" s="199"/>
      <c r="E8" s="199"/>
      <c r="F8" s="199"/>
      <c r="G8" s="199"/>
      <c r="H8" s="199"/>
      <c r="I8" s="218"/>
      <c r="J8" s="218"/>
      <c r="K8" s="218"/>
      <c r="L8" s="218"/>
      <c r="M8" s="218"/>
      <c r="N8" s="218"/>
      <c r="O8" s="218"/>
      <c r="P8" s="218"/>
      <c r="Q8" s="218"/>
      <c r="R8" s="218"/>
      <c r="S8" s="218"/>
      <c r="T8" s="219"/>
    </row>
    <row r="9" spans="1:20" s="111" customFormat="1" ht="12" customHeight="1" thickBot="1" x14ac:dyDescent="0.3">
      <c r="A9" s="30"/>
      <c r="B9" s="27"/>
      <c r="C9" s="27"/>
      <c r="D9" s="27"/>
      <c r="E9" s="27"/>
      <c r="F9" s="27"/>
      <c r="G9" s="27"/>
      <c r="H9" s="27"/>
      <c r="I9" s="27"/>
      <c r="J9" s="27"/>
      <c r="K9" s="27"/>
      <c r="L9" s="27"/>
      <c r="M9" s="27"/>
      <c r="N9" s="27"/>
      <c r="O9" s="27"/>
      <c r="P9" s="27"/>
      <c r="Q9" s="27"/>
      <c r="R9" s="27"/>
      <c r="S9" s="27"/>
      <c r="T9" s="27"/>
    </row>
    <row r="10" spans="1:20" s="111" customFormat="1" ht="33" customHeight="1" x14ac:dyDescent="0.25">
      <c r="A10" s="201"/>
      <c r="B10" s="201"/>
      <c r="C10" s="201"/>
      <c r="D10" s="201"/>
      <c r="E10" s="201"/>
      <c r="F10" s="201"/>
      <c r="G10" s="201"/>
      <c r="H10" s="201"/>
      <c r="I10" s="201"/>
      <c r="J10" s="201"/>
      <c r="K10" s="201"/>
      <c r="L10" s="25"/>
      <c r="M10" s="25"/>
      <c r="N10" s="25"/>
      <c r="O10" s="25"/>
      <c r="P10" s="25"/>
      <c r="Q10" s="25"/>
      <c r="R10" s="25"/>
      <c r="S10" s="25"/>
      <c r="T10" s="25"/>
    </row>
    <row r="11" spans="1:20" s="111" customFormat="1" ht="33" customHeight="1" x14ac:dyDescent="0.25">
      <c r="A11" s="201"/>
      <c r="B11" s="201"/>
      <c r="C11" s="201"/>
      <c r="D11" s="201"/>
      <c r="E11" s="201"/>
      <c r="F11" s="123"/>
      <c r="G11" s="201" t="s">
        <v>113</v>
      </c>
      <c r="H11" s="201"/>
      <c r="I11" s="201"/>
      <c r="J11" s="201"/>
      <c r="K11" s="201"/>
      <c r="L11" s="25"/>
      <c r="M11" s="25"/>
      <c r="N11" s="25"/>
      <c r="O11" s="25"/>
      <c r="P11" s="25"/>
      <c r="Q11" s="25"/>
      <c r="R11" s="25"/>
      <c r="S11" s="25"/>
      <c r="T11" s="25"/>
    </row>
    <row r="12" spans="1:20" s="111" customFormat="1" ht="33" customHeight="1" thickBot="1" x14ac:dyDescent="0.3">
      <c r="A12" s="204"/>
      <c r="B12" s="204"/>
      <c r="C12" s="204"/>
      <c r="D12" s="204"/>
      <c r="E12" s="204"/>
      <c r="F12" s="204"/>
      <c r="G12" s="204"/>
      <c r="H12" s="204"/>
      <c r="I12" s="204"/>
      <c r="J12" s="204"/>
      <c r="K12" s="204"/>
      <c r="L12" s="25"/>
      <c r="M12" s="25"/>
      <c r="N12" s="25"/>
      <c r="O12" s="25"/>
      <c r="P12" s="25"/>
      <c r="Q12" s="25"/>
      <c r="R12" s="25"/>
      <c r="S12" s="25"/>
      <c r="T12" s="25"/>
    </row>
    <row r="13" spans="1:20" s="112" customFormat="1" ht="24.95" customHeight="1" x14ac:dyDescent="0.2">
      <c r="A13" s="206" t="s">
        <v>9</v>
      </c>
      <c r="B13" s="162" t="s">
        <v>17</v>
      </c>
      <c r="C13" s="162" t="s">
        <v>16</v>
      </c>
      <c r="D13" s="162" t="s">
        <v>0</v>
      </c>
      <c r="E13" s="162"/>
      <c r="F13" s="162"/>
      <c r="G13" s="162" t="s">
        <v>10</v>
      </c>
      <c r="H13" s="162"/>
      <c r="I13" s="162" t="s">
        <v>1</v>
      </c>
      <c r="J13" s="162" t="s">
        <v>2</v>
      </c>
      <c r="K13" s="162" t="s">
        <v>13</v>
      </c>
      <c r="L13" s="162" t="s">
        <v>31</v>
      </c>
      <c r="M13" s="162"/>
      <c r="N13" s="162" t="s">
        <v>32</v>
      </c>
      <c r="O13" s="162" t="s">
        <v>33</v>
      </c>
      <c r="P13" s="162" t="s">
        <v>34</v>
      </c>
      <c r="Q13" s="162" t="s">
        <v>35</v>
      </c>
      <c r="R13" s="162" t="s">
        <v>36</v>
      </c>
      <c r="S13" s="162"/>
      <c r="T13" s="209"/>
    </row>
    <row r="14" spans="1:20" s="112" customFormat="1" ht="24.95" customHeight="1" x14ac:dyDescent="0.2">
      <c r="A14" s="207"/>
      <c r="B14" s="176"/>
      <c r="C14" s="176"/>
      <c r="D14" s="176" t="s">
        <v>118</v>
      </c>
      <c r="E14" s="176" t="s">
        <v>120</v>
      </c>
      <c r="F14" s="176" t="s">
        <v>123</v>
      </c>
      <c r="G14" s="176"/>
      <c r="H14" s="176"/>
      <c r="I14" s="176"/>
      <c r="J14" s="176"/>
      <c r="K14" s="176"/>
      <c r="L14" s="176"/>
      <c r="M14" s="176"/>
      <c r="N14" s="176"/>
      <c r="O14" s="176"/>
      <c r="P14" s="176"/>
      <c r="Q14" s="176"/>
      <c r="R14" s="176"/>
      <c r="S14" s="176"/>
      <c r="T14" s="210"/>
    </row>
    <row r="15" spans="1:20" s="112" customFormat="1" ht="43.5" customHeight="1" x14ac:dyDescent="0.2">
      <c r="A15" s="207"/>
      <c r="B15" s="176"/>
      <c r="C15" s="176"/>
      <c r="D15" s="176"/>
      <c r="E15" s="176"/>
      <c r="F15" s="176"/>
      <c r="G15" s="176"/>
      <c r="H15" s="176"/>
      <c r="I15" s="176"/>
      <c r="J15" s="176"/>
      <c r="K15" s="176"/>
      <c r="L15" s="176"/>
      <c r="M15" s="176"/>
      <c r="N15" s="176"/>
      <c r="O15" s="176"/>
      <c r="P15" s="176"/>
      <c r="Q15" s="176"/>
      <c r="R15" s="122" t="s">
        <v>118</v>
      </c>
      <c r="S15" s="122" t="s">
        <v>119</v>
      </c>
      <c r="T15" s="124" t="s">
        <v>124</v>
      </c>
    </row>
    <row r="16" spans="1:20" s="20" customFormat="1" ht="359.25" customHeight="1" x14ac:dyDescent="0.25">
      <c r="A16" s="106" t="s">
        <v>43</v>
      </c>
      <c r="B16" s="127" t="s">
        <v>18</v>
      </c>
      <c r="C16" s="127" t="s">
        <v>39</v>
      </c>
      <c r="D16" s="221" t="s">
        <v>114</v>
      </c>
      <c r="E16" s="221"/>
      <c r="F16" s="221"/>
      <c r="G16" s="187" t="s">
        <v>83</v>
      </c>
      <c r="H16" s="187"/>
      <c r="I16" s="127" t="s">
        <v>125</v>
      </c>
      <c r="J16" s="127" t="s">
        <v>3</v>
      </c>
      <c r="K16" s="127" t="s">
        <v>26</v>
      </c>
      <c r="L16" s="190"/>
      <c r="M16" s="190"/>
      <c r="N16" s="126"/>
      <c r="O16" s="127"/>
      <c r="P16" s="127"/>
      <c r="Q16" s="127"/>
      <c r="R16" s="221">
        <v>6</v>
      </c>
      <c r="S16" s="221"/>
      <c r="T16" s="136" t="s">
        <v>98</v>
      </c>
    </row>
    <row r="17" spans="1:25" s="20" customFormat="1" ht="123.75" customHeight="1" x14ac:dyDescent="0.25">
      <c r="A17" s="106" t="s">
        <v>43</v>
      </c>
      <c r="B17" s="127" t="s">
        <v>18</v>
      </c>
      <c r="C17" s="127" t="s">
        <v>39</v>
      </c>
      <c r="D17" s="258">
        <v>1</v>
      </c>
      <c r="E17" s="258"/>
      <c r="F17" s="258"/>
      <c r="G17" s="187" t="s">
        <v>83</v>
      </c>
      <c r="H17" s="221"/>
      <c r="I17" s="127" t="s">
        <v>27</v>
      </c>
      <c r="J17" s="127" t="s">
        <v>28</v>
      </c>
      <c r="K17" s="127" t="s">
        <v>26</v>
      </c>
      <c r="L17" s="190"/>
      <c r="M17" s="190"/>
      <c r="N17" s="126"/>
      <c r="O17" s="127"/>
      <c r="P17" s="127"/>
      <c r="Q17" s="127"/>
      <c r="R17" s="259">
        <f>6/6</f>
        <v>1</v>
      </c>
      <c r="S17" s="259"/>
      <c r="T17" s="136" t="s">
        <v>98</v>
      </c>
    </row>
    <row r="18" spans="1:25" s="20" customFormat="1" ht="138.75" customHeight="1" x14ac:dyDescent="0.25">
      <c r="A18" s="106" t="s">
        <v>37</v>
      </c>
      <c r="B18" s="127" t="s">
        <v>21</v>
      </c>
      <c r="C18" s="127" t="s">
        <v>40</v>
      </c>
      <c r="D18" s="127" t="s">
        <v>96</v>
      </c>
      <c r="E18" s="127" t="s">
        <v>97</v>
      </c>
      <c r="F18" s="113" t="s">
        <v>126</v>
      </c>
      <c r="G18" s="221" t="s">
        <v>84</v>
      </c>
      <c r="H18" s="221"/>
      <c r="I18" s="127" t="s">
        <v>95</v>
      </c>
      <c r="J18" s="127" t="s">
        <v>5</v>
      </c>
      <c r="K18" s="127" t="s">
        <v>14</v>
      </c>
      <c r="L18" s="221"/>
      <c r="M18" s="221"/>
      <c r="N18" s="127"/>
      <c r="O18" s="127"/>
      <c r="P18" s="127"/>
      <c r="Q18" s="127"/>
      <c r="R18" s="127">
        <v>0.61</v>
      </c>
      <c r="S18" s="127">
        <v>1.1499999999999999</v>
      </c>
      <c r="T18" s="125">
        <v>0.66</v>
      </c>
    </row>
    <row r="19" spans="1:25" s="20" customFormat="1" ht="110.25" customHeight="1" x14ac:dyDescent="0.25">
      <c r="A19" s="106" t="s">
        <v>37</v>
      </c>
      <c r="B19" s="127" t="s">
        <v>22</v>
      </c>
      <c r="C19" s="127" t="s">
        <v>41</v>
      </c>
      <c r="D19" s="127" t="s">
        <v>132</v>
      </c>
      <c r="E19" s="127" t="s">
        <v>133</v>
      </c>
      <c r="F19" s="127" t="s">
        <v>134</v>
      </c>
      <c r="G19" s="221" t="s">
        <v>84</v>
      </c>
      <c r="H19" s="221"/>
      <c r="I19" s="127" t="s">
        <v>23</v>
      </c>
      <c r="J19" s="127" t="s">
        <v>6</v>
      </c>
      <c r="K19" s="127" t="s">
        <v>15</v>
      </c>
      <c r="L19" s="221"/>
      <c r="M19" s="221"/>
      <c r="N19" s="127"/>
      <c r="O19" s="127"/>
      <c r="P19" s="127"/>
      <c r="Q19" s="127"/>
      <c r="R19" s="114">
        <v>73.88</v>
      </c>
      <c r="S19" s="114">
        <v>107.89</v>
      </c>
      <c r="T19" s="137">
        <v>71</v>
      </c>
    </row>
    <row r="20" spans="1:25" s="20" customFormat="1" ht="213" customHeight="1" x14ac:dyDescent="0.25">
      <c r="A20" s="106" t="s">
        <v>37</v>
      </c>
      <c r="B20" s="127" t="s">
        <v>45</v>
      </c>
      <c r="C20" s="127" t="s">
        <v>137</v>
      </c>
      <c r="D20" s="127" t="s">
        <v>116</v>
      </c>
      <c r="E20" s="128" t="s">
        <v>117</v>
      </c>
      <c r="F20" s="128" t="s">
        <v>138</v>
      </c>
      <c r="G20" s="222" t="s">
        <v>99</v>
      </c>
      <c r="H20" s="222"/>
      <c r="I20" s="127" t="s">
        <v>139</v>
      </c>
      <c r="J20" s="127" t="s">
        <v>24</v>
      </c>
      <c r="K20" s="127" t="s">
        <v>25</v>
      </c>
      <c r="L20" s="190"/>
      <c r="M20" s="190"/>
      <c r="N20" s="126"/>
      <c r="O20" s="127"/>
      <c r="P20" s="127"/>
      <c r="Q20" s="127"/>
      <c r="R20" s="120">
        <v>1018</v>
      </c>
      <c r="S20" s="127">
        <v>375</v>
      </c>
      <c r="T20" s="138">
        <v>11900</v>
      </c>
      <c r="W20" s="116"/>
      <c r="X20" s="116"/>
      <c r="Y20" s="116"/>
    </row>
    <row r="21" spans="1:25" s="20" customFormat="1" ht="166.5" customHeight="1" x14ac:dyDescent="0.25">
      <c r="A21" s="106" t="s">
        <v>38</v>
      </c>
      <c r="B21" s="127" t="s">
        <v>46</v>
      </c>
      <c r="C21" s="127" t="s">
        <v>42</v>
      </c>
      <c r="D21" s="104">
        <v>0.9</v>
      </c>
      <c r="E21" s="127" t="s">
        <v>98</v>
      </c>
      <c r="F21" s="104">
        <v>0.9</v>
      </c>
      <c r="G21" s="221" t="s">
        <v>146</v>
      </c>
      <c r="H21" s="221"/>
      <c r="I21" s="127" t="s">
        <v>145</v>
      </c>
      <c r="J21" s="127" t="s">
        <v>47</v>
      </c>
      <c r="K21" s="127" t="s">
        <v>48</v>
      </c>
      <c r="L21" s="221"/>
      <c r="M21" s="221"/>
      <c r="N21" s="127"/>
      <c r="O21" s="127"/>
      <c r="P21" s="127"/>
      <c r="Q21" s="127"/>
      <c r="R21" s="127">
        <f>+(1)*100</f>
        <v>100</v>
      </c>
      <c r="S21" s="127" t="s">
        <v>98</v>
      </c>
      <c r="T21" s="125">
        <v>100</v>
      </c>
    </row>
    <row r="22" spans="1:25" s="20" customFormat="1" ht="142.5" customHeight="1" x14ac:dyDescent="0.25">
      <c r="A22" s="106" t="s">
        <v>38</v>
      </c>
      <c r="B22" s="127" t="s">
        <v>49</v>
      </c>
      <c r="C22" s="127" t="s">
        <v>144</v>
      </c>
      <c r="D22" s="104">
        <v>0.95</v>
      </c>
      <c r="E22" s="127" t="s">
        <v>98</v>
      </c>
      <c r="F22" s="104" t="s">
        <v>98</v>
      </c>
      <c r="G22" s="221" t="s">
        <v>83</v>
      </c>
      <c r="H22" s="221"/>
      <c r="I22" s="127" t="s">
        <v>143</v>
      </c>
      <c r="J22" s="127" t="s">
        <v>86</v>
      </c>
      <c r="K22" s="127" t="s">
        <v>48</v>
      </c>
      <c r="L22" s="221"/>
      <c r="M22" s="221"/>
      <c r="N22" s="127"/>
      <c r="O22" s="127"/>
      <c r="P22" s="127"/>
      <c r="Q22" s="127"/>
      <c r="R22" s="127">
        <f>+(0/222)*100</f>
        <v>0</v>
      </c>
      <c r="S22" s="127" t="s">
        <v>98</v>
      </c>
      <c r="T22" s="125">
        <v>0</v>
      </c>
    </row>
    <row r="23" spans="1:25" s="20" customFormat="1" ht="225" customHeight="1" x14ac:dyDescent="0.25">
      <c r="A23" s="106" t="s">
        <v>38</v>
      </c>
      <c r="B23" s="127" t="s">
        <v>46</v>
      </c>
      <c r="C23" s="127" t="s">
        <v>87</v>
      </c>
      <c r="D23" s="24" t="s">
        <v>88</v>
      </c>
      <c r="E23" s="24" t="s">
        <v>88</v>
      </c>
      <c r="F23" s="24" t="s">
        <v>88</v>
      </c>
      <c r="G23" s="221" t="s">
        <v>83</v>
      </c>
      <c r="H23" s="221"/>
      <c r="I23" s="127" t="s">
        <v>151</v>
      </c>
      <c r="J23" s="127" t="s">
        <v>89</v>
      </c>
      <c r="K23" s="127" t="s">
        <v>90</v>
      </c>
      <c r="L23" s="221"/>
      <c r="M23" s="221"/>
      <c r="N23" s="127"/>
      <c r="O23" s="127"/>
      <c r="P23" s="127"/>
      <c r="Q23" s="127"/>
      <c r="R23" s="132">
        <f>+(107/303)*100</f>
        <v>35.313531353135311</v>
      </c>
      <c r="S23" s="132">
        <f>+(13/119)*100</f>
        <v>10.92436974789916</v>
      </c>
      <c r="T23" s="139">
        <f>+(123/2010)*100</f>
        <v>6.1194029850746272</v>
      </c>
    </row>
    <row r="24" spans="1:25" s="20" customFormat="1" ht="100.5" customHeight="1" x14ac:dyDescent="0.25">
      <c r="A24" s="106" t="s">
        <v>44</v>
      </c>
      <c r="B24" s="127" t="s">
        <v>50</v>
      </c>
      <c r="C24" s="127" t="s">
        <v>51</v>
      </c>
      <c r="D24" s="258">
        <v>1</v>
      </c>
      <c r="E24" s="258"/>
      <c r="F24" s="258"/>
      <c r="G24" s="221" t="s">
        <v>83</v>
      </c>
      <c r="H24" s="221"/>
      <c r="I24" s="127" t="s">
        <v>153</v>
      </c>
      <c r="J24" s="127" t="s">
        <v>52</v>
      </c>
      <c r="K24" s="127" t="s">
        <v>53</v>
      </c>
      <c r="L24" s="190"/>
      <c r="M24" s="190"/>
      <c r="N24" s="126"/>
      <c r="O24" s="127"/>
      <c r="P24" s="127"/>
      <c r="Q24" s="127"/>
      <c r="R24" s="120">
        <f>+(0.6875)*100</f>
        <v>68.75</v>
      </c>
      <c r="S24" s="127" t="s">
        <v>98</v>
      </c>
      <c r="T24" s="138">
        <f>(74/83)*100</f>
        <v>89.156626506024097</v>
      </c>
    </row>
    <row r="25" spans="1:25" ht="175.5" customHeight="1" thickBot="1" x14ac:dyDescent="0.3">
      <c r="A25" s="61" t="s">
        <v>44</v>
      </c>
      <c r="B25" s="54" t="s">
        <v>29</v>
      </c>
      <c r="C25" s="54" t="s">
        <v>54</v>
      </c>
      <c r="D25" s="54">
        <v>1</v>
      </c>
      <c r="E25" s="54">
        <v>1</v>
      </c>
      <c r="F25" s="54">
        <v>1</v>
      </c>
      <c r="G25" s="256" t="s">
        <v>4</v>
      </c>
      <c r="H25" s="256"/>
      <c r="I25" s="54" t="s">
        <v>55</v>
      </c>
      <c r="J25" s="54" t="s">
        <v>56</v>
      </c>
      <c r="K25" s="54" t="s">
        <v>57</v>
      </c>
      <c r="L25" s="257"/>
      <c r="M25" s="257"/>
      <c r="N25" s="140"/>
      <c r="O25" s="54"/>
      <c r="P25" s="54"/>
      <c r="Q25" s="54"/>
      <c r="R25" s="54">
        <v>1</v>
      </c>
      <c r="S25" s="54">
        <v>1</v>
      </c>
      <c r="T25" s="141">
        <v>1</v>
      </c>
    </row>
  </sheetData>
  <mergeCells count="48">
    <mergeCell ref="A13:A15"/>
    <mergeCell ref="B13:B15"/>
    <mergeCell ref="C13:C15"/>
    <mergeCell ref="A1:H8"/>
    <mergeCell ref="I1:T8"/>
    <mergeCell ref="A10:K10"/>
    <mergeCell ref="A11:E11"/>
    <mergeCell ref="G11:K11"/>
    <mergeCell ref="A12:K12"/>
    <mergeCell ref="O13:O15"/>
    <mergeCell ref="P13:P15"/>
    <mergeCell ref="Q13:Q15"/>
    <mergeCell ref="R13:T14"/>
    <mergeCell ref="D13:F13"/>
    <mergeCell ref="G13:H15"/>
    <mergeCell ref="I13:I15"/>
    <mergeCell ref="J13:J15"/>
    <mergeCell ref="K13:K15"/>
    <mergeCell ref="D14:D15"/>
    <mergeCell ref="E14:E15"/>
    <mergeCell ref="F14:F15"/>
    <mergeCell ref="L13:M15"/>
    <mergeCell ref="N13:N15"/>
    <mergeCell ref="L16:M16"/>
    <mergeCell ref="R16:S16"/>
    <mergeCell ref="D17:F17"/>
    <mergeCell ref="G17:H17"/>
    <mergeCell ref="L17:M17"/>
    <mergeCell ref="R17:S17"/>
    <mergeCell ref="D16:F16"/>
    <mergeCell ref="G16:H16"/>
    <mergeCell ref="G21:H21"/>
    <mergeCell ref="L21:M21"/>
    <mergeCell ref="G22:H22"/>
    <mergeCell ref="L22:M22"/>
    <mergeCell ref="G18:H18"/>
    <mergeCell ref="L18:M18"/>
    <mergeCell ref="G19:H19"/>
    <mergeCell ref="L19:M19"/>
    <mergeCell ref="G20:H20"/>
    <mergeCell ref="L20:M20"/>
    <mergeCell ref="G25:H25"/>
    <mergeCell ref="L25:M25"/>
    <mergeCell ref="G23:H23"/>
    <mergeCell ref="L23:M23"/>
    <mergeCell ref="D24:F24"/>
    <mergeCell ref="G24:H24"/>
    <mergeCell ref="L24:M24"/>
  </mergeCells>
  <pageMargins left="0.70866141732283472" right="0.70866141732283472" top="0.74803149606299213" bottom="0.74803149606299213" header="0.31496062992125984" footer="0.31496062992125984"/>
  <pageSetup scale="1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
  <sheetViews>
    <sheetView workbookViewId="0">
      <selection activeCell="A2" sqref="A2"/>
    </sheetView>
  </sheetViews>
  <sheetFormatPr baseColWidth="10" defaultRowHeight="15" x14ac:dyDescent="0.25"/>
  <sheetData/>
  <customSheetViews>
    <customSheetView guid="{9F52548E-C641-4138-B79C-BFCD347D0581}">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
  <sheetViews>
    <sheetView workbookViewId="0"/>
  </sheetViews>
  <sheetFormatPr baseColWidth="10" defaultRowHeight="15" x14ac:dyDescent="0.25"/>
  <sheetData/>
  <customSheetViews>
    <customSheetView guid="{9F52548E-C641-4138-B79C-BFCD347D0581}">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Ficha Técnica indicador</vt:lpstr>
      <vt:lpstr>Indicadores 2017</vt:lpstr>
      <vt:lpstr>Consolidados </vt:lpstr>
      <vt:lpstr>Indicadores 2017 (2)</vt:lpstr>
      <vt:lpstr>Hoja2</vt:lpstr>
      <vt:lpstr>Hoja3</vt:lpstr>
      <vt:lpstr>'Indicadores 2017'!Área_de_impresión</vt:lpstr>
      <vt:lpstr>'Indicadores 2017 (2)'!Área_de_impresión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 Aguirre</dc:creator>
  <cp:lastModifiedBy>Sony</cp:lastModifiedBy>
  <cp:lastPrinted>2017-08-22T21:26:39Z</cp:lastPrinted>
  <dcterms:created xsi:type="dcterms:W3CDTF">2016-01-21T21:36:38Z</dcterms:created>
  <dcterms:modified xsi:type="dcterms:W3CDTF">2018-09-13T16:35:23Z</dcterms:modified>
</cp:coreProperties>
</file>